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576" windowWidth="16656" windowHeight="6888" tabRatio="833" activeTab="0"/>
  </bookViews>
  <sheets>
    <sheet name="Inhoudsopgave" sheetId="1" r:id="rId1"/>
    <sheet name="5.1.1" sheetId="2" r:id="rId2"/>
    <sheet name="5.1.2" sheetId="3" r:id="rId3"/>
    <sheet name="5.1.3" sheetId="4" r:id="rId4"/>
    <sheet name="5.1.4 " sheetId="5" r:id="rId5"/>
    <sheet name="5.1.5" sheetId="6" r:id="rId6"/>
    <sheet name="5.2.1" sheetId="7" r:id="rId7"/>
    <sheet name="5.2.2" sheetId="8" r:id="rId8"/>
    <sheet name="5.2.3" sheetId="9" r:id="rId9"/>
    <sheet name="5.2.4" sheetId="10" r:id="rId10"/>
    <sheet name="5.2.5" sheetId="11" r:id="rId11"/>
    <sheet name="5.3.1" sheetId="12" r:id="rId12"/>
    <sheet name="5.3.2" sheetId="13" r:id="rId13"/>
    <sheet name="5.3.3" sheetId="14" r:id="rId14"/>
    <sheet name="5.3.4" sheetId="15" r:id="rId15"/>
    <sheet name="5.3.5" sheetId="16" r:id="rId16"/>
  </sheets>
  <definedNames/>
  <calcPr fullCalcOnLoad="1"/>
</workbook>
</file>

<file path=xl/sharedStrings.xml><?xml version="1.0" encoding="utf-8"?>
<sst xmlns="http://schemas.openxmlformats.org/spreadsheetml/2006/main" count="528" uniqueCount="141">
  <si>
    <t>N</t>
  </si>
  <si>
    <t>%</t>
  </si>
  <si>
    <t>Commentaires</t>
  </si>
  <si>
    <t>CSS : cas sans suites,  IT :  incapacité temporaire,  IP : incapacité permanente prévue</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</si>
  <si>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</si>
  <si>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</si>
  <si>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L'information de décembre en matière de prévision d'incapacité temporaire ou permanente n'est pas connue pour tous les accidents, étant donné que l'information disponible en la matière est l'information connue par l'assureur au 31 décembre de l'année. Ainsi, les taux des accidents avec prévision d'incapacité temporaire ou permanente sont inférieurs à la réalité.</t>
  </si>
  <si>
    <t>Stagiaires</t>
  </si>
  <si>
    <t>5.1.</t>
  </si>
  <si>
    <t>5.1.1.</t>
  </si>
  <si>
    <t>5.1.2.</t>
  </si>
  <si>
    <t>5.1.3.</t>
  </si>
  <si>
    <t>5.1.4.</t>
  </si>
  <si>
    <t>5.1.5.</t>
  </si>
  <si>
    <t>5.2.</t>
  </si>
  <si>
    <t>5.2.1.</t>
  </si>
  <si>
    <t>5.2.2.</t>
  </si>
  <si>
    <t>5.2.3.</t>
  </si>
  <si>
    <t>5.2.4.</t>
  </si>
  <si>
    <t>5.2.5.</t>
  </si>
  <si>
    <t>5.3.</t>
  </si>
  <si>
    <t>5.3.1.</t>
  </si>
  <si>
    <t>5.3.2.</t>
  </si>
  <si>
    <t>5.3.3.</t>
  </si>
  <si>
    <t>5.3.4.</t>
  </si>
  <si>
    <t>5.3.5.</t>
  </si>
  <si>
    <t>a-Janvier</t>
  </si>
  <si>
    <t>b-Février</t>
  </si>
  <si>
    <t>c-Mars</t>
  </si>
  <si>
    <t>d-Avril</t>
  </si>
  <si>
    <t>e-Mai</t>
  </si>
  <si>
    <t>f-Juin</t>
  </si>
  <si>
    <t>g-Juillet</t>
  </si>
  <si>
    <t>h-Août</t>
  </si>
  <si>
    <t>i-Septembre</t>
  </si>
  <si>
    <t>j-Octobre</t>
  </si>
  <si>
    <t>k-Novembre</t>
  </si>
  <si>
    <t>l-Décembre</t>
  </si>
  <si>
    <t xml:space="preserve"> </t>
  </si>
  <si>
    <t xml:space="preserve">  </t>
  </si>
  <si>
    <t>5. Spatio-temporele kenmerken van de arbeidswegongevallen in de publieke sector - 2016</t>
  </si>
  <si>
    <t>Dag van het ongeval (dag van de week)</t>
  </si>
  <si>
    <t>Maand van het ongeval</t>
  </si>
  <si>
    <t>Plaats van het ongeval (provincie en gewest)</t>
  </si>
  <si>
    <t>Arbeidswegongevallen volgens de dag van het ongeval : evolutie 2014 - 2016</t>
  </si>
  <si>
    <t>Arbeidswegongevallen volgens de dag van het ongeval : verdeling volgens generatie - 2016</t>
  </si>
  <si>
    <t>Arbeidswegongevallen volgens de dag van het ongeval : verdeling volgens beroepscategorie - 2016</t>
  </si>
  <si>
    <t>Arbeidswegongevallen volgens de dag van het ongeval : verdeling volgens de voorziene duur van de tijdelijke ongeschiktheid - 2016</t>
  </si>
  <si>
    <t>Arbeidswegongevallen volgens de dag van het ongeval : verdeling volgens geslacht - 2016</t>
  </si>
  <si>
    <t>Arbeidswegongevallen volgens de maand van het ongeval : evolutie 2014 - 2016</t>
  </si>
  <si>
    <t>Arbeidswegongevallen volgens de maand van het ongeval : verdeling volgens geslacht - 2016</t>
  </si>
  <si>
    <t>Arbeidswegongevallen volgens de maand van het ongeval : verdeling volgens generatie - 2016</t>
  </si>
  <si>
    <t>Arbeidswegongevallen volgens de maand van het ongeval : verdeling volgens beroepscategorie - 2016</t>
  </si>
  <si>
    <t>Arbeidswegongevallen volgens de maand van het ongeval : verdeling volgens de voorziene duur van de tijdelijke ongeschiktheid - 2016</t>
  </si>
  <si>
    <t>Arbeidswegongevallen volgens de provincie en het gewest van de plaats van het ongeval : evolutie 2014 - 2016</t>
  </si>
  <si>
    <t>Arbeidswegongevallen volgens de provincie en het gewest van de plaats van het ongeval : verdeling volgens het geslacht - 2016</t>
  </si>
  <si>
    <t>Arbeidswegongevallen volgens de provincie en het gewest van de plaats van het ongeval : verdeling volgens de generatie -  2016</t>
  </si>
  <si>
    <t>Arbeidswegongevallen volgens de provincie en het gewest van de plaats van het ongeval : verdeling volgens het soort werk - 2016</t>
  </si>
  <si>
    <t>Arbeidswegongevallen volgens de provincie en het gewest van de plaats van het ongeval : verdeling volgens de voorziene duur van de tijdelijke ongeschiktheid - 2016</t>
  </si>
  <si>
    <t>5.1. Dag van het ongeval (dag van de week)</t>
  </si>
  <si>
    <t>Dag van de week</t>
  </si>
  <si>
    <t>Jaar</t>
  </si>
  <si>
    <t>Verschil in % tussen 2015 en 2016</t>
  </si>
  <si>
    <t>Maandag</t>
  </si>
  <si>
    <t>Dinsdag</t>
  </si>
  <si>
    <t>Woensdag</t>
  </si>
  <si>
    <t>Donderdag</t>
  </si>
  <si>
    <t>Vrijdag</t>
  </si>
  <si>
    <t>Zaterdag</t>
  </si>
  <si>
    <t>Zondag</t>
  </si>
  <si>
    <t>TOTAAL</t>
  </si>
  <si>
    <t>5.1.1. Arbeidswegongevallen volgens de dag van het ongeval : evolutie 2014 - 2016</t>
  </si>
  <si>
    <t>5.1.2. Arbeidswegongevallen volgens de dag van het ongeval : verdeling volgens geslacht - 2016</t>
  </si>
  <si>
    <t>Vrouwen</t>
  </si>
  <si>
    <t>Mannen</t>
  </si>
  <si>
    <t>Geslacht van het slachtoffer</t>
  </si>
  <si>
    <t>15 - 24 jaar</t>
  </si>
  <si>
    <t>25 - 49 jaar</t>
  </si>
  <si>
    <t>50 jaar en meer</t>
  </si>
  <si>
    <t>5.1.3. Arbeidswegongevallen volgens de dag van het ongeval : verdeling volgens generatie - 2016</t>
  </si>
  <si>
    <t>Generatie van het slachtoffer</t>
  </si>
  <si>
    <t>NMBS</t>
  </si>
  <si>
    <t>Statutaire ambtenaren</t>
  </si>
  <si>
    <t>Contractuele arbeiders</t>
  </si>
  <si>
    <t>Contractuele bedienden</t>
  </si>
  <si>
    <t>Anderen</t>
  </si>
  <si>
    <t>5.1.4. Arbeidswegongevallen volgens de dag van het ongeval : verdeling volgens beroepscategorie - 2016</t>
  </si>
  <si>
    <t>Beroepscategorie van het slachtoffer</t>
  </si>
  <si>
    <t>TO 1 tot 3 dagen</t>
  </si>
  <si>
    <t>TO 4 tot 7 dagen</t>
  </si>
  <si>
    <t>TO 8 tot 15 dagen</t>
  </si>
  <si>
    <t>TO 16 tot 30 dagen</t>
  </si>
  <si>
    <t>TO 1 tot 3 maand</t>
  </si>
  <si>
    <t>TO &gt; 3 tot 6 maand</t>
  </si>
  <si>
    <t>TO &gt; 6 maand</t>
  </si>
  <si>
    <t>Totaal</t>
  </si>
  <si>
    <t>5.1.5. Arbeidswegongevallen volgens de dag van het ongeval : verdeling volgens de voorziene duur van de tijdelijke ongeschiktheid - 2016</t>
  </si>
  <si>
    <t>Duur van de tijdelijke ongeschiktheid</t>
  </si>
  <si>
    <t>5.2. Maand van het ongeval</t>
  </si>
  <si>
    <t>5.2.1. Arbeidswegongevallen volgens de maand van het ongeval : evolutie 2014 - 2016</t>
  </si>
  <si>
    <t>Maand</t>
  </si>
  <si>
    <t>Januari</t>
  </si>
  <si>
    <t>Februari</t>
  </si>
  <si>
    <t>Maart</t>
  </si>
  <si>
    <t>April</t>
  </si>
  <si>
    <t>Mei</t>
  </si>
  <si>
    <t>Juni</t>
  </si>
  <si>
    <t>Juli</t>
  </si>
  <si>
    <t>Augustus</t>
  </si>
  <si>
    <t>September</t>
  </si>
  <si>
    <t>Oktober</t>
  </si>
  <si>
    <t>November</t>
  </si>
  <si>
    <t>December</t>
  </si>
  <si>
    <t>5.2.2. Arbeidswegongevallen volgens de maand van het ongeval : verdeling volgens geslacht - 2016</t>
  </si>
  <si>
    <t>5.2.3. Arbeidswegongevallen volgens de maand van het ongeval : verdeling volgens generatie - 2016</t>
  </si>
  <si>
    <t>5.2.4. Arbeidswegongevallen volgens de maand van het ongeval : verdeling volgens beroepscategorie - 2016</t>
  </si>
  <si>
    <t>5.2.5. Arbeidswegongevallen volgens de maand van het ongeval : verdeling volgens de voorziene duur van de tijdelijke ongeschiktheid - 2016</t>
  </si>
  <si>
    <t>5.3. Plaats van het ongeval (provincie en gewest)</t>
  </si>
  <si>
    <t>5.3.1. Arbeidswegongevallen volgens de provincie en het gewest van de plaats van het ongeval : evolutie 2014 - 2016</t>
  </si>
  <si>
    <t>5.3.2. Arbeidswegongevallen volgens de provincie en het gewest van de plaats van het ongeval : verdeling volgens het geslacht - 2016</t>
  </si>
  <si>
    <t>5.3.3. Arbeidswegongevallen volgens de provincie en het gewest van de plaats van het ongeval : verdeling volgens de generatie -  2016</t>
  </si>
  <si>
    <t>5.3.4. Arbeidswegongevallen volgens de provincie en het gewest van de plaats van het ongeval : verdeling volgens het soort werk - 2016</t>
  </si>
  <si>
    <t>5.3.5. Arbeidswegongevallen volgens de provincie en het gewest van de plaats van het ongeval : verdeling volgens de voorziene duur van de tijdelijke ongeschiktheid - 2016</t>
  </si>
  <si>
    <t>Gewest en provincie</t>
  </si>
  <si>
    <t>BRUSSELS GEWEST</t>
  </si>
  <si>
    <t>Antwerpen</t>
  </si>
  <si>
    <t>Limburg</t>
  </si>
  <si>
    <t>Oost-Vlaanderen</t>
  </si>
  <si>
    <t>Vlaams-Brabant</t>
  </si>
  <si>
    <t>West-Vlaanderen</t>
  </si>
  <si>
    <t>VLAAMS GEWEST</t>
  </si>
  <si>
    <t>Waals-Brabant</t>
  </si>
  <si>
    <t>Henegouwen</t>
  </si>
  <si>
    <t>Luik</t>
  </si>
  <si>
    <t>Luxemburg</t>
  </si>
  <si>
    <t>Namen</t>
  </si>
  <si>
    <t>WAALS GEWEST</t>
  </si>
  <si>
    <t>Buitenland</t>
  </si>
  <si>
    <t>Onbekend</t>
  </si>
  <si>
    <t xml:space="preserve">TOTAAL </t>
  </si>
  <si>
    <t>TO 0 dagen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</si>
</sst>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80C]dddd\ d\ mmmm\ yyyy"/>
    <numFmt numFmtId="166" formatCode="&quot;Vrai&quot;;&quot;Vrai&quot;;&quot;Faux&quot;"/>
    <numFmt numFmtId="167" formatCode="&quot;Actif&quot;;&quot;Actif&quot;;&quot;Inactif&quot;"/>
    <numFmt numFmtId="168" formatCode="[$€-2]\ #,##0.00_);[Red]\([$€-2]\ #,##0.00\)"/>
    <numFmt numFmtId="169" formatCode="0.0"/>
    <numFmt numFmtId="170" formatCode="#,##0.00;[Red]#,##0.00"/>
    <numFmt numFmtId="171" formatCode="#,##0.0"/>
    <numFmt numFmtId="172" formatCode="#,##0.00[$%-80C]"/>
  </numFmts>
  <fonts count="52">
    <font>
      <sz val="11"/>
      <color theme="1"/>
      <name val="Calibri"/>
      <family val="2"/>
    </font>
    <font>
      <sz val="11"/>
      <color indexed="8"/>
      <name val="Calibri"/>
      <family val="2"/>
    </font>
    <font>
      <b/>
      <sz val="11"/>
      <color indexed="8"/>
      <name val="Calibri"/>
      <family val="2"/>
    </font>
    <font>
      <b/>
      <sz val="11"/>
      <name val="Microsoft Sans Serif"/>
      <family val="2"/>
    </font>
    <font>
      <sz val="11"/>
      <name val="Microsoft Sans Serif"/>
      <family val="2"/>
    </font>
    <font>
      <sz val="11"/>
      <color indexed="8"/>
      <name val="Microsoft Sans Serif"/>
      <family val="2"/>
    </font>
    <font>
      <b/>
      <i/>
      <sz val="11"/>
      <name val="Microsoft Sans Serif"/>
      <family val="2"/>
    </font>
    <font>
      <b/>
      <sz val="11"/>
      <color indexed="8"/>
      <name val="Microsoft Sans Serif"/>
      <family val="2"/>
    </font>
    <font>
      <b/>
      <u val="single"/>
      <sz val="11"/>
      <name val="Microsoft Sans Serif"/>
      <family val="2"/>
    </font>
    <font>
      <b/>
      <i/>
      <sz val="11"/>
      <color indexed="8"/>
      <name val="Microsoft Sans Serif"/>
      <family val="2"/>
    </font>
    <font>
      <i/>
      <sz val="11"/>
      <color indexed="8"/>
      <name val="Microsoft Sans Serif"/>
      <family val="2"/>
    </font>
    <font>
      <b/>
      <sz val="12"/>
      <name val="Microsoft Sans Serif"/>
      <family val="2"/>
    </font>
    <font>
      <sz val="12"/>
      <name val="Microsoft Sans Serif"/>
      <family val="2"/>
    </font>
    <font>
      <i/>
      <sz val="11"/>
      <name val="Microsoft Sans Serif"/>
      <family val="2"/>
    </font>
    <font>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color indexed="9"/>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thin"/>
      <bottom style="medium"/>
    </border>
    <border>
      <left style="medium"/>
      <right style="thin"/>
      <top style="medium"/>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medium"/>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style="medium"/>
      <bottom style="medium"/>
    </border>
    <border>
      <left style="medium"/>
      <right style="medium"/>
      <top style="medium"/>
      <bottom style="thin"/>
    </border>
    <border>
      <left style="medium"/>
      <right>
        <color indexed="63"/>
      </right>
      <top style="medium"/>
      <bottom style="thin"/>
    </border>
    <border>
      <left style="medium"/>
      <right style="medium"/>
      <top>
        <color indexed="63"/>
      </top>
      <bottom style="thin"/>
    </border>
    <border>
      <left style="thin"/>
      <right style="medium"/>
      <top style="thin"/>
      <bottom style="thin"/>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style="thin"/>
      <right style="medium"/>
      <top style="medium"/>
      <bottom style="thin"/>
    </border>
    <border>
      <left style="medium"/>
      <right style="medium"/>
      <top>
        <color indexed="63"/>
      </top>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color indexed="63"/>
      </bottom>
    </border>
    <border>
      <left style="medium"/>
      <right>
        <color indexed="63"/>
      </right>
      <top style="medium"/>
      <bottom style="medium"/>
    </border>
    <border>
      <left style="thin"/>
      <right>
        <color indexed="63"/>
      </right>
      <top style="thin"/>
      <bottom style="thin"/>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color indexed="63"/>
      </top>
      <bottom style="medium"/>
    </border>
    <border>
      <left>
        <color indexed="63"/>
      </left>
      <right>
        <color indexed="63"/>
      </right>
      <top style="medium"/>
      <bottom style="medium"/>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medium"/>
      <top style="medium"/>
      <bottom style="thin"/>
    </border>
    <border>
      <left>
        <color indexed="63"/>
      </left>
      <right style="medium"/>
      <top style="thin"/>
      <bottom>
        <color indexed="63"/>
      </bottom>
    </border>
    <border>
      <left style="medium"/>
      <right style="medium"/>
      <top style="medium"/>
      <bottom>
        <color indexed="63"/>
      </bottom>
    </border>
    <border>
      <left>
        <color indexed="63"/>
      </left>
      <right>
        <color indexed="63"/>
      </right>
      <top style="medium"/>
      <bottom style="thin"/>
    </border>
    <border>
      <left style="medium"/>
      <right style="medium"/>
      <top style="double"/>
      <bottom>
        <color indexed="63"/>
      </bottom>
    </border>
    <border>
      <left style="medium"/>
      <right style="medium"/>
      <top>
        <color indexed="63"/>
      </top>
      <bottom style="medium"/>
    </border>
    <border>
      <left style="double"/>
      <right style="thin"/>
      <top style="double"/>
      <bottom style="double"/>
    </border>
    <border>
      <left style="thin"/>
      <right>
        <color indexed="63"/>
      </right>
      <top style="double"/>
      <bottom style="double"/>
    </border>
    <border>
      <left style="thin"/>
      <right style="double"/>
      <top style="double"/>
      <bottom style="double"/>
    </border>
    <border>
      <left>
        <color indexed="63"/>
      </left>
      <right>
        <color indexed="63"/>
      </right>
      <top style="double"/>
      <bottom style="medium"/>
    </border>
    <border>
      <left>
        <color indexed="63"/>
      </left>
      <right style="medium"/>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double"/>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double"/>
      <bottom style="thin"/>
    </border>
    <border>
      <left style="medium"/>
      <right>
        <color indexed="63"/>
      </right>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319">
    <xf numFmtId="0" fontId="0" fillId="0" borderId="0" xfId="0" applyFont="1" applyAlignment="1">
      <alignment/>
    </xf>
    <xf numFmtId="0" fontId="2" fillId="0" borderId="10" xfId="0" applyFont="1" applyFill="1" applyBorder="1" applyAlignment="1">
      <alignment/>
    </xf>
    <xf numFmtId="0" fontId="47" fillId="0" borderId="10" xfId="0" applyFont="1" applyFill="1" applyBorder="1" applyAlignment="1">
      <alignment/>
    </xf>
    <xf numFmtId="0" fontId="2" fillId="0" borderId="0" xfId="0" applyFont="1" applyFill="1" applyAlignment="1">
      <alignment/>
    </xf>
    <xf numFmtId="0" fontId="0" fillId="0" borderId="10" xfId="0" applyFill="1" applyBorder="1" applyAlignment="1">
      <alignment/>
    </xf>
    <xf numFmtId="0" fontId="3" fillId="0" borderId="11" xfId="0" applyFont="1" applyBorder="1" applyAlignment="1">
      <alignment horizontal="center" vertical="center" wrapText="1"/>
    </xf>
    <xf numFmtId="3" fontId="5" fillId="0" borderId="12" xfId="0" applyNumberFormat="1" applyFont="1" applyBorder="1" applyAlignment="1">
      <alignment horizontal="center" vertical="center"/>
    </xf>
    <xf numFmtId="0" fontId="3" fillId="0" borderId="13" xfId="0" applyFont="1" applyBorder="1" applyAlignment="1">
      <alignment horizontal="center" vertical="center"/>
    </xf>
    <xf numFmtId="3" fontId="5" fillId="0" borderId="14" xfId="0" applyNumberFormat="1" applyFont="1" applyBorder="1" applyAlignment="1">
      <alignment horizontal="center" vertical="center"/>
    </xf>
    <xf numFmtId="0" fontId="3" fillId="0" borderId="15" xfId="0" applyFont="1" applyBorder="1" applyAlignment="1">
      <alignment horizontal="center" vertical="center"/>
    </xf>
    <xf numFmtId="3" fontId="5" fillId="0" borderId="16"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3" fillId="0" borderId="17" xfId="0" applyFont="1" applyBorder="1" applyAlignment="1">
      <alignment horizontal="center" vertical="center"/>
    </xf>
    <xf numFmtId="3" fontId="7" fillId="0" borderId="18" xfId="0" applyNumberFormat="1" applyFont="1" applyBorder="1" applyAlignment="1">
      <alignment horizontal="center" vertical="center"/>
    </xf>
    <xf numFmtId="9" fontId="6" fillId="0" borderId="19" xfId="0" applyNumberFormat="1" applyFont="1" applyBorder="1" applyAlignment="1">
      <alignment horizontal="center" vertical="center"/>
    </xf>
    <xf numFmtId="9" fontId="6" fillId="0" borderId="20" xfId="0" applyNumberFormat="1" applyFont="1" applyBorder="1" applyAlignment="1">
      <alignment horizontal="center" vertical="center"/>
    </xf>
    <xf numFmtId="164" fontId="6" fillId="0" borderId="17"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3" fontId="5" fillId="0" borderId="25" xfId="0" applyNumberFormat="1" applyFont="1" applyBorder="1" applyAlignment="1">
      <alignment horizontal="center" vertical="center"/>
    </xf>
    <xf numFmtId="164" fontId="6" fillId="0" borderId="26" xfId="0" applyNumberFormat="1" applyFont="1" applyBorder="1" applyAlignment="1">
      <alignment horizontal="center" vertical="center"/>
    </xf>
    <xf numFmtId="164" fontId="6" fillId="0" borderId="27" xfId="0" applyNumberFormat="1" applyFont="1" applyBorder="1" applyAlignment="1">
      <alignment horizontal="center" vertical="center"/>
    </xf>
    <xf numFmtId="3" fontId="5" fillId="0" borderId="28" xfId="0" applyNumberFormat="1" applyFont="1" applyBorder="1" applyAlignment="1">
      <alignment horizontal="center" vertical="center"/>
    </xf>
    <xf numFmtId="3" fontId="5" fillId="0" borderId="29" xfId="0" applyNumberFormat="1" applyFont="1" applyBorder="1" applyAlignment="1">
      <alignment horizontal="center" vertical="center"/>
    </xf>
    <xf numFmtId="164" fontId="6" fillId="0" borderId="30" xfId="0" applyNumberFormat="1" applyFont="1" applyBorder="1" applyAlignment="1">
      <alignment horizontal="center" vertical="center"/>
    </xf>
    <xf numFmtId="164" fontId="6" fillId="0" borderId="31" xfId="0" applyNumberFormat="1" applyFont="1" applyBorder="1" applyAlignment="1">
      <alignment horizontal="center" vertical="center"/>
    </xf>
    <xf numFmtId="3" fontId="5" fillId="0" borderId="32" xfId="0" applyNumberFormat="1" applyFont="1" applyBorder="1" applyAlignment="1">
      <alignment horizontal="center" vertical="center"/>
    </xf>
    <xf numFmtId="3" fontId="7" fillId="0" borderId="33" xfId="0" applyNumberFormat="1" applyFont="1" applyBorder="1" applyAlignment="1">
      <alignment horizontal="center" vertical="center"/>
    </xf>
    <xf numFmtId="0" fontId="3" fillId="0" borderId="0" xfId="0"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7" fillId="0" borderId="14" xfId="0" applyNumberFormat="1" applyFont="1" applyBorder="1" applyAlignment="1">
      <alignment horizontal="center" vertical="center"/>
    </xf>
    <xf numFmtId="3" fontId="7" fillId="0" borderId="16" xfId="0" applyNumberFormat="1" applyFont="1" applyBorder="1" applyAlignment="1">
      <alignment horizontal="center" vertical="center"/>
    </xf>
    <xf numFmtId="9" fontId="9" fillId="0" borderId="19" xfId="0" applyNumberFormat="1" applyFont="1" applyBorder="1" applyAlignment="1">
      <alignment horizontal="center" vertical="center"/>
    </xf>
    <xf numFmtId="9" fontId="9" fillId="0" borderId="2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3" fillId="0" borderId="34" xfId="0" applyFont="1" applyBorder="1" applyAlignment="1">
      <alignment horizontal="center" vertical="center"/>
    </xf>
    <xf numFmtId="3" fontId="4" fillId="0" borderId="12"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0"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7" fillId="0" borderId="25" xfId="0" applyNumberFormat="1" applyFont="1" applyBorder="1" applyAlignment="1">
      <alignment horizontal="center" vertical="center"/>
    </xf>
    <xf numFmtId="3" fontId="4" fillId="0" borderId="0" xfId="0" applyNumberFormat="1" applyFont="1" applyAlignment="1">
      <alignment horizontal="center" vertical="center"/>
    </xf>
    <xf numFmtId="0" fontId="3" fillId="0" borderId="0" xfId="0" applyFont="1" applyAlignment="1">
      <alignment horizontal="left" vertical="center"/>
    </xf>
    <xf numFmtId="3" fontId="4" fillId="0" borderId="25"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3" fillId="0" borderId="33" xfId="0" applyNumberFormat="1" applyFont="1" applyBorder="1" applyAlignment="1">
      <alignment horizontal="center" vertical="center"/>
    </xf>
    <xf numFmtId="164" fontId="6" fillId="0" borderId="36" xfId="0" applyNumberFormat="1" applyFont="1" applyBorder="1" applyAlignment="1">
      <alignment horizontal="center" vertical="center"/>
    </xf>
    <xf numFmtId="164" fontId="6" fillId="0" borderId="37" xfId="0" applyNumberFormat="1" applyFont="1" applyBorder="1" applyAlignment="1">
      <alignment horizontal="center" vertical="center"/>
    </xf>
    <xf numFmtId="164" fontId="6" fillId="0" borderId="21" xfId="0" applyNumberFormat="1" applyFont="1" applyBorder="1" applyAlignment="1">
      <alignment horizontal="center" vertical="center"/>
    </xf>
    <xf numFmtId="164" fontId="6" fillId="0" borderId="23" xfId="0" applyNumberFormat="1" applyFont="1" applyBorder="1" applyAlignment="1">
      <alignment horizontal="center" vertical="center"/>
    </xf>
    <xf numFmtId="3" fontId="3" fillId="0" borderId="38" xfId="0" applyNumberFormat="1" applyFont="1" applyBorder="1" applyAlignment="1">
      <alignment horizontal="center" vertical="center"/>
    </xf>
    <xf numFmtId="164" fontId="9" fillId="0" borderId="27" xfId="0" applyNumberFormat="1" applyFont="1" applyBorder="1" applyAlignment="1">
      <alignment horizontal="center" vertical="center"/>
    </xf>
    <xf numFmtId="3" fontId="5" fillId="0" borderId="39" xfId="0" applyNumberFormat="1" applyFont="1" applyBorder="1" applyAlignment="1">
      <alignment horizontal="center" vertical="center"/>
    </xf>
    <xf numFmtId="3" fontId="5" fillId="0" borderId="40" xfId="0" applyNumberFormat="1" applyFont="1" applyBorder="1" applyAlignment="1">
      <alignment horizontal="center" vertical="center"/>
    </xf>
    <xf numFmtId="3" fontId="5" fillId="0" borderId="41" xfId="0" applyNumberFormat="1" applyFont="1" applyBorder="1" applyAlignment="1">
      <alignment horizontal="center" vertical="center"/>
    </xf>
    <xf numFmtId="164" fontId="9" fillId="0" borderId="31" xfId="0" applyNumberFormat="1" applyFont="1" applyBorder="1" applyAlignment="1">
      <alignment horizontal="center" vertical="center"/>
    </xf>
    <xf numFmtId="164" fontId="6" fillId="0" borderId="42" xfId="0" applyNumberFormat="1" applyFont="1" applyBorder="1" applyAlignment="1">
      <alignment horizontal="center" vertical="center"/>
    </xf>
    <xf numFmtId="164" fontId="6" fillId="0" borderId="43" xfId="0" applyNumberFormat="1" applyFont="1" applyBorder="1" applyAlignment="1">
      <alignment horizontal="center" vertical="center"/>
    </xf>
    <xf numFmtId="0" fontId="6" fillId="0" borderId="0" xfId="0" applyFont="1" applyAlignment="1">
      <alignment horizontal="center" vertical="center"/>
    </xf>
    <xf numFmtId="0" fontId="3" fillId="0" borderId="16" xfId="0" applyFont="1" applyBorder="1" applyAlignment="1">
      <alignment horizontal="center" vertical="center" wrapText="1"/>
    </xf>
    <xf numFmtId="3" fontId="7" fillId="0" borderId="44" xfId="0" applyNumberFormat="1" applyFont="1" applyBorder="1" applyAlignment="1">
      <alignment horizontal="center" vertical="center"/>
    </xf>
    <xf numFmtId="3" fontId="5" fillId="0" borderId="45" xfId="0" applyNumberFormat="1" applyFont="1" applyBorder="1" applyAlignment="1">
      <alignment horizontal="center" vertical="center"/>
    </xf>
    <xf numFmtId="3" fontId="5" fillId="0" borderId="0" xfId="0" applyNumberFormat="1" applyFont="1" applyAlignment="1">
      <alignment horizontal="center" vertical="center"/>
    </xf>
    <xf numFmtId="164" fontId="6" fillId="0" borderId="46" xfId="0" applyNumberFormat="1" applyFont="1" applyBorder="1" applyAlignment="1">
      <alignment horizontal="center" vertical="center"/>
    </xf>
    <xf numFmtId="164" fontId="6" fillId="0" borderId="44" xfId="0" applyNumberFormat="1" applyFont="1" applyBorder="1" applyAlignment="1">
      <alignment horizontal="center" vertical="center"/>
    </xf>
    <xf numFmtId="164" fontId="6" fillId="0" borderId="47" xfId="0" applyNumberFormat="1" applyFont="1" applyBorder="1" applyAlignment="1">
      <alignment horizontal="center" vertical="center"/>
    </xf>
    <xf numFmtId="9" fontId="6" fillId="0" borderId="38" xfId="0" applyNumberFormat="1" applyFont="1" applyBorder="1" applyAlignment="1">
      <alignment horizontal="center" vertical="center"/>
    </xf>
    <xf numFmtId="3" fontId="3" fillId="0" borderId="0" xfId="0" applyNumberFormat="1" applyFont="1" applyAlignment="1">
      <alignment horizontal="left" vertical="center"/>
    </xf>
    <xf numFmtId="0" fontId="3" fillId="0" borderId="48" xfId="0" applyFont="1" applyBorder="1" applyAlignment="1">
      <alignment horizontal="center" vertical="center" wrapText="1"/>
    </xf>
    <xf numFmtId="0" fontId="3" fillId="33" borderId="49" xfId="0" applyFont="1" applyFill="1" applyBorder="1" applyAlignment="1">
      <alignment horizontal="center" vertical="center" wrapText="1"/>
    </xf>
    <xf numFmtId="3" fontId="7" fillId="33" borderId="18" xfId="0" applyNumberFormat="1" applyFont="1" applyFill="1" applyBorder="1" applyAlignment="1">
      <alignment horizontal="center" vertical="center"/>
    </xf>
    <xf numFmtId="164" fontId="6" fillId="33" borderId="20" xfId="0" applyNumberFormat="1" applyFont="1" applyFill="1" applyBorder="1" applyAlignment="1">
      <alignment horizontal="center" vertical="center"/>
    </xf>
    <xf numFmtId="164" fontId="6" fillId="33" borderId="19" xfId="0" applyNumberFormat="1" applyFont="1" applyFill="1" applyBorder="1" applyAlignment="1">
      <alignment horizontal="center" vertical="center"/>
    </xf>
    <xf numFmtId="164" fontId="6" fillId="33" borderId="17" xfId="55"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164" fontId="6" fillId="0" borderId="50" xfId="0" applyNumberFormat="1" applyFont="1" applyFill="1" applyBorder="1" applyAlignment="1">
      <alignment horizontal="center" vertical="center"/>
    </xf>
    <xf numFmtId="164" fontId="6" fillId="0" borderId="48" xfId="0" applyNumberFormat="1" applyFont="1" applyFill="1" applyBorder="1" applyAlignment="1">
      <alignment horizontal="center" vertical="center"/>
    </xf>
    <xf numFmtId="3" fontId="3" fillId="33" borderId="18" xfId="0" applyNumberFormat="1" applyFont="1" applyFill="1" applyBorder="1" applyAlignment="1">
      <alignment horizontal="center" vertical="center"/>
    </xf>
    <xf numFmtId="0" fontId="3" fillId="33" borderId="49" xfId="0" applyFont="1" applyFill="1" applyBorder="1" applyAlignment="1">
      <alignment horizontal="center" vertical="center"/>
    </xf>
    <xf numFmtId="9" fontId="6" fillId="33" borderId="20" xfId="0" applyNumberFormat="1" applyFont="1" applyFill="1" applyBorder="1" applyAlignment="1">
      <alignment horizontal="center" vertical="center"/>
    </xf>
    <xf numFmtId="9" fontId="6" fillId="33" borderId="19" xfId="0" applyNumberFormat="1" applyFont="1" applyFill="1" applyBorder="1" applyAlignment="1">
      <alignment horizontal="center" vertical="center"/>
    </xf>
    <xf numFmtId="0" fontId="3" fillId="33" borderId="17" xfId="0" applyFont="1" applyFill="1" applyBorder="1" applyAlignment="1">
      <alignment horizontal="center" vertical="center" wrapText="1"/>
    </xf>
    <xf numFmtId="3" fontId="7" fillId="33" borderId="33"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3" fillId="33" borderId="33" xfId="0" applyNumberFormat="1" applyFont="1" applyFill="1" applyBorder="1" applyAlignment="1">
      <alignment horizontal="center" vertical="center"/>
    </xf>
    <xf numFmtId="0" fontId="3" fillId="33" borderId="17" xfId="0" applyFont="1" applyFill="1" applyBorder="1" applyAlignment="1">
      <alignment horizontal="center" vertical="center"/>
    </xf>
    <xf numFmtId="0" fontId="8" fillId="0" borderId="0" xfId="0" applyFont="1" applyAlignment="1">
      <alignment horizontal="center" vertical="center"/>
    </xf>
    <xf numFmtId="164" fontId="6" fillId="33" borderId="51" xfId="0" applyNumberFormat="1" applyFont="1" applyFill="1" applyBorder="1" applyAlignment="1">
      <alignment horizontal="center" vertical="center"/>
    </xf>
    <xf numFmtId="3" fontId="3" fillId="33" borderId="52" xfId="0" applyNumberFormat="1" applyFont="1" applyFill="1" applyBorder="1" applyAlignment="1">
      <alignment horizontal="center" vertical="center"/>
    </xf>
    <xf numFmtId="164" fontId="6" fillId="33" borderId="53" xfId="0" applyNumberFormat="1" applyFont="1" applyFill="1" applyBorder="1" applyAlignment="1">
      <alignment horizontal="center" vertical="center"/>
    </xf>
    <xf numFmtId="3" fontId="3" fillId="33" borderId="54" xfId="0" applyNumberFormat="1" applyFont="1" applyFill="1" applyBorder="1" applyAlignment="1">
      <alignment horizontal="center" vertical="center"/>
    </xf>
    <xf numFmtId="164" fontId="6" fillId="0" borderId="42" xfId="0" applyNumberFormat="1" applyFont="1" applyFill="1" applyBorder="1" applyAlignment="1">
      <alignment horizontal="center" vertical="center"/>
    </xf>
    <xf numFmtId="164" fontId="6" fillId="0" borderId="55" xfId="0" applyNumberFormat="1" applyFont="1" applyFill="1" applyBorder="1" applyAlignment="1">
      <alignment horizontal="center" vertical="center"/>
    </xf>
    <xf numFmtId="3" fontId="3" fillId="0" borderId="56"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164" fontId="6" fillId="33" borderId="30" xfId="0" applyNumberFormat="1" applyFont="1" applyFill="1" applyBorder="1" applyAlignment="1">
      <alignment horizontal="center" vertical="center"/>
    </xf>
    <xf numFmtId="3" fontId="3" fillId="33" borderId="41" xfId="0" applyNumberFormat="1" applyFont="1" applyFill="1" applyBorder="1" applyAlignment="1">
      <alignment horizontal="center" vertical="center"/>
    </xf>
    <xf numFmtId="164" fontId="6" fillId="33" borderId="31" xfId="0" applyNumberFormat="1" applyFont="1" applyFill="1" applyBorder="1" applyAlignment="1">
      <alignment horizontal="center" vertical="center"/>
    </xf>
    <xf numFmtId="3" fontId="3" fillId="33" borderId="57" xfId="0" applyNumberFormat="1" applyFont="1" applyFill="1" applyBorder="1" applyAlignment="1">
      <alignment horizontal="center" vertical="center"/>
    </xf>
    <xf numFmtId="9" fontId="6" fillId="33" borderId="58" xfId="0" applyNumberFormat="1" applyFont="1" applyFill="1" applyBorder="1" applyAlignment="1">
      <alignment horizontal="center" vertical="center"/>
    </xf>
    <xf numFmtId="9" fontId="6" fillId="33" borderId="59" xfId="0" applyNumberFormat="1" applyFont="1" applyFill="1" applyBorder="1" applyAlignment="1">
      <alignment horizontal="center" vertical="center"/>
    </xf>
    <xf numFmtId="3" fontId="3" fillId="33" borderId="60" xfId="0" applyNumberFormat="1" applyFont="1" applyFill="1" applyBorder="1" applyAlignment="1">
      <alignment horizontal="center" vertical="center"/>
    </xf>
    <xf numFmtId="3" fontId="3" fillId="33" borderId="61" xfId="0" applyNumberFormat="1" applyFont="1" applyFill="1" applyBorder="1" applyAlignment="1">
      <alignment horizontal="center" vertical="center"/>
    </xf>
    <xf numFmtId="3" fontId="7" fillId="33" borderId="49" xfId="0" applyNumberFormat="1" applyFont="1" applyFill="1" applyBorder="1" applyAlignment="1">
      <alignment horizontal="center" vertical="center"/>
    </xf>
    <xf numFmtId="3" fontId="7" fillId="33" borderId="17" xfId="0" applyNumberFormat="1" applyFont="1" applyFill="1" applyBorder="1" applyAlignment="1">
      <alignment horizontal="center" vertical="center"/>
    </xf>
    <xf numFmtId="3" fontId="3" fillId="33" borderId="49" xfId="0" applyNumberFormat="1" applyFont="1" applyFill="1" applyBorder="1" applyAlignment="1">
      <alignment horizontal="center" vertical="center"/>
    </xf>
    <xf numFmtId="3" fontId="7" fillId="33" borderId="62" xfId="0" applyNumberFormat="1" applyFont="1" applyFill="1" applyBorder="1" applyAlignment="1">
      <alignment horizontal="center" vertical="center"/>
    </xf>
    <xf numFmtId="0" fontId="3" fillId="0" borderId="32" xfId="0" applyFont="1" applyBorder="1" applyAlignment="1">
      <alignment horizontal="center" vertical="center"/>
    </xf>
    <xf numFmtId="0" fontId="3" fillId="0" borderId="48"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3" fontId="4" fillId="33" borderId="54" xfId="0" applyNumberFormat="1" applyFont="1" applyFill="1" applyBorder="1" applyAlignment="1">
      <alignment horizontal="center" vertical="center"/>
    </xf>
    <xf numFmtId="3" fontId="4" fillId="33" borderId="52"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56" xfId="0"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4" fillId="33" borderId="57" xfId="0" applyNumberFormat="1" applyFont="1" applyFill="1" applyBorder="1" applyAlignment="1">
      <alignment horizontal="center" vertical="center"/>
    </xf>
    <xf numFmtId="3" fontId="4" fillId="33" borderId="41" xfId="0" applyNumberFormat="1" applyFont="1" applyFill="1" applyBorder="1" applyAlignment="1">
      <alignment horizontal="center" vertical="center"/>
    </xf>
    <xf numFmtId="3" fontId="4" fillId="33" borderId="60" xfId="0" applyNumberFormat="1" applyFont="1" applyFill="1" applyBorder="1" applyAlignment="1">
      <alignment horizontal="center" vertical="center"/>
    </xf>
    <xf numFmtId="3" fontId="4" fillId="33" borderId="61" xfId="0" applyNumberFormat="1" applyFont="1" applyFill="1" applyBorder="1" applyAlignment="1">
      <alignment horizontal="center" vertical="center"/>
    </xf>
    <xf numFmtId="164" fontId="6" fillId="0" borderId="34" xfId="55" applyNumberFormat="1" applyFont="1" applyFill="1" applyBorder="1" applyAlignment="1">
      <alignment horizontal="center" vertical="center"/>
    </xf>
    <xf numFmtId="164" fontId="6" fillId="0" borderId="13" xfId="55" applyNumberFormat="1" applyFont="1" applyFill="1" applyBorder="1" applyAlignment="1">
      <alignment horizontal="center" vertical="center"/>
    </xf>
    <xf numFmtId="164" fontId="6" fillId="0" borderId="63" xfId="55" applyNumberFormat="1" applyFont="1" applyFill="1" applyBorder="1" applyAlignment="1">
      <alignment horizontal="center" vertical="center"/>
    </xf>
    <xf numFmtId="0" fontId="0" fillId="0" borderId="0" xfId="0" applyFont="1" applyAlignment="1">
      <alignment/>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9" fillId="0" borderId="0" xfId="44" applyFill="1" applyAlignment="1">
      <alignment/>
    </xf>
    <xf numFmtId="0" fontId="51" fillId="0" borderId="0" xfId="0" applyFont="1" applyAlignment="1">
      <alignment vertical="top"/>
    </xf>
    <xf numFmtId="0" fontId="33" fillId="0" borderId="0" xfId="0" applyFont="1" applyAlignment="1">
      <alignment vertical="top"/>
    </xf>
    <xf numFmtId="0" fontId="33" fillId="0" borderId="0" xfId="0" applyFont="1" applyAlignment="1">
      <alignment/>
    </xf>
    <xf numFmtId="10" fontId="3" fillId="0" borderId="22" xfId="0" applyNumberFormat="1" applyFont="1" applyBorder="1" applyAlignment="1">
      <alignment horizontal="center" vertical="center"/>
    </xf>
    <xf numFmtId="10" fontId="0" fillId="0" borderId="0" xfId="0" applyNumberFormat="1" applyFont="1" applyAlignment="1">
      <alignment/>
    </xf>
    <xf numFmtId="3" fontId="4" fillId="0" borderId="56" xfId="0" applyNumberFormat="1" applyFont="1" applyBorder="1" applyAlignment="1">
      <alignment horizontal="center" vertical="center"/>
    </xf>
    <xf numFmtId="3" fontId="5" fillId="0" borderId="69" xfId="0" applyNumberFormat="1" applyFont="1" applyBorder="1" applyAlignment="1">
      <alignment horizontal="center" vertical="center"/>
    </xf>
    <xf numFmtId="3" fontId="5" fillId="0" borderId="44" xfId="0" applyNumberFormat="1" applyFont="1" applyBorder="1" applyAlignment="1">
      <alignment horizontal="center" vertical="center"/>
    </xf>
    <xf numFmtId="164" fontId="7" fillId="0" borderId="34" xfId="0" applyNumberFormat="1" applyFont="1" applyBorder="1" applyAlignment="1">
      <alignment horizontal="center" vertical="center"/>
    </xf>
    <xf numFmtId="164" fontId="7" fillId="0" borderId="13" xfId="0" applyNumberFormat="1" applyFont="1" applyBorder="1" applyAlignment="1">
      <alignment horizontal="center" vertical="center"/>
    </xf>
    <xf numFmtId="164" fontId="13" fillId="0" borderId="56" xfId="0" applyNumberFormat="1" applyFont="1" applyBorder="1" applyAlignment="1">
      <alignment horizontal="center" vertical="center"/>
    </xf>
    <xf numFmtId="164" fontId="13" fillId="0" borderId="42" xfId="0" applyNumberFormat="1" applyFont="1" applyBorder="1" applyAlignment="1">
      <alignment horizontal="center" vertical="center"/>
    </xf>
    <xf numFmtId="164" fontId="13" fillId="0" borderId="55" xfId="0" applyNumberFormat="1" applyFont="1" applyBorder="1" applyAlignment="1">
      <alignment horizontal="center" vertical="center"/>
    </xf>
    <xf numFmtId="3" fontId="0" fillId="0" borderId="0" xfId="0" applyNumberFormat="1" applyFont="1" applyAlignment="1">
      <alignment/>
    </xf>
    <xf numFmtId="0" fontId="14" fillId="0" borderId="0" xfId="0" applyFont="1" applyAlignment="1">
      <alignment vertical="top"/>
    </xf>
    <xf numFmtId="164" fontId="6" fillId="0" borderId="70" xfId="0" applyNumberFormat="1" applyFont="1" applyBorder="1" applyAlignment="1">
      <alignment horizontal="center" vertical="center"/>
    </xf>
    <xf numFmtId="164" fontId="10" fillId="0" borderId="26" xfId="0" applyNumberFormat="1" applyFont="1" applyBorder="1" applyAlignment="1">
      <alignment horizontal="center" vertical="center"/>
    </xf>
    <xf numFmtId="164" fontId="10" fillId="0" borderId="27" xfId="0" applyNumberFormat="1" applyFont="1" applyBorder="1" applyAlignment="1">
      <alignment horizontal="center" vertical="center"/>
    </xf>
    <xf numFmtId="164" fontId="10" fillId="0" borderId="30" xfId="0" applyNumberFormat="1" applyFont="1" applyBorder="1" applyAlignment="1">
      <alignment horizontal="center" vertical="center"/>
    </xf>
    <xf numFmtId="164" fontId="10" fillId="0" borderId="31"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6" fillId="0" borderId="30" xfId="0" applyNumberFormat="1" applyFont="1" applyFill="1" applyBorder="1" applyAlignment="1">
      <alignment horizontal="center" vertical="center"/>
    </xf>
    <xf numFmtId="164" fontId="6" fillId="0" borderId="71" xfId="55" applyNumberFormat="1" applyFont="1" applyFill="1" applyBorder="1" applyAlignment="1">
      <alignment horizontal="center" vertical="center"/>
    </xf>
    <xf numFmtId="164" fontId="3" fillId="33" borderId="18" xfId="0" applyNumberFormat="1" applyFont="1" applyFill="1" applyBorder="1" applyAlignment="1">
      <alignment horizontal="center" vertical="center"/>
    </xf>
    <xf numFmtId="3" fontId="5" fillId="0" borderId="64" xfId="0" applyNumberFormat="1" applyFont="1" applyBorder="1" applyAlignment="1">
      <alignment horizontal="center" vertical="center"/>
    </xf>
    <xf numFmtId="3" fontId="5" fillId="0" borderId="65" xfId="0" applyNumberFormat="1" applyFont="1" applyBorder="1" applyAlignment="1">
      <alignment horizontal="center" vertical="center"/>
    </xf>
    <xf numFmtId="164" fontId="3" fillId="33" borderId="20" xfId="0" applyNumberFormat="1" applyFont="1" applyFill="1" applyBorder="1" applyAlignment="1">
      <alignment horizontal="center" vertical="center"/>
    </xf>
    <xf numFmtId="164" fontId="0" fillId="0" borderId="0" xfId="0" applyNumberFormat="1" applyFont="1" applyAlignment="1">
      <alignment/>
    </xf>
    <xf numFmtId="0" fontId="3" fillId="0" borderId="63" xfId="0" applyFont="1" applyFill="1" applyBorder="1" applyAlignment="1">
      <alignment horizontal="left" vertical="center" wrapText="1"/>
    </xf>
    <xf numFmtId="3" fontId="3" fillId="33" borderId="62" xfId="0" applyNumberFormat="1" applyFont="1" applyFill="1" applyBorder="1" applyAlignment="1">
      <alignment horizontal="center" vertical="center"/>
    </xf>
    <xf numFmtId="3" fontId="5" fillId="0" borderId="72" xfId="0" applyNumberFormat="1" applyFont="1" applyBorder="1" applyAlignment="1">
      <alignment horizontal="center" vertical="center"/>
    </xf>
    <xf numFmtId="3" fontId="7" fillId="33" borderId="38" xfId="0" applyNumberFormat="1" applyFont="1" applyFill="1" applyBorder="1" applyAlignment="1">
      <alignment horizontal="center" vertical="center"/>
    </xf>
    <xf numFmtId="3" fontId="5" fillId="0" borderId="46" xfId="0" applyNumberFormat="1" applyFont="1" applyBorder="1" applyAlignment="1">
      <alignment horizontal="center" vertical="center"/>
    </xf>
    <xf numFmtId="3" fontId="5" fillId="0" borderId="70" xfId="0" applyNumberFormat="1" applyFont="1" applyBorder="1" applyAlignment="1">
      <alignment horizontal="center" vertical="center"/>
    </xf>
    <xf numFmtId="3" fontId="3" fillId="33" borderId="38" xfId="0" applyNumberFormat="1" applyFont="1" applyFill="1" applyBorder="1" applyAlignment="1">
      <alignment horizontal="center" vertical="center"/>
    </xf>
    <xf numFmtId="3" fontId="5" fillId="0" borderId="66" xfId="0" applyNumberFormat="1" applyFont="1" applyBorder="1" applyAlignment="1">
      <alignment horizontal="center" vertical="center"/>
    </xf>
    <xf numFmtId="164" fontId="7" fillId="33" borderId="17" xfId="0" applyNumberFormat="1" applyFont="1" applyFill="1" applyBorder="1" applyAlignment="1">
      <alignment horizontal="center" vertical="center"/>
    </xf>
    <xf numFmtId="164" fontId="7" fillId="0" borderId="36"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3" fillId="33" borderId="17" xfId="0" applyNumberFormat="1" applyFont="1" applyFill="1" applyBorder="1" applyAlignment="1">
      <alignment horizontal="center" vertical="center"/>
    </xf>
    <xf numFmtId="3" fontId="7" fillId="34" borderId="49" xfId="0" applyNumberFormat="1" applyFont="1" applyFill="1" applyBorder="1" applyAlignment="1">
      <alignment horizontal="center" vertical="center"/>
    </xf>
    <xf numFmtId="3" fontId="7" fillId="34" borderId="38" xfId="0" applyNumberFormat="1" applyFont="1" applyFill="1" applyBorder="1" applyAlignment="1">
      <alignment horizontal="center" vertical="center"/>
    </xf>
    <xf numFmtId="3" fontId="5" fillId="34" borderId="65" xfId="0" applyNumberFormat="1" applyFont="1" applyFill="1" applyBorder="1" applyAlignment="1">
      <alignment horizontal="center" vertical="center"/>
    </xf>
    <xf numFmtId="3" fontId="5" fillId="34" borderId="44" xfId="0" applyNumberFormat="1" applyFont="1" applyFill="1" applyBorder="1" applyAlignment="1">
      <alignment horizontal="center" vertical="center"/>
    </xf>
    <xf numFmtId="3" fontId="5" fillId="34" borderId="34" xfId="0" applyNumberFormat="1" applyFont="1" applyFill="1" applyBorder="1" applyAlignment="1">
      <alignment horizontal="center" vertical="center"/>
    </xf>
    <xf numFmtId="3" fontId="5" fillId="34" borderId="35" xfId="0" applyNumberFormat="1" applyFont="1" applyFill="1" applyBorder="1" applyAlignment="1">
      <alignment horizontal="center" vertical="center"/>
    </xf>
    <xf numFmtId="3" fontId="5" fillId="34" borderId="69" xfId="0" applyNumberFormat="1" applyFont="1" applyFill="1" applyBorder="1" applyAlignment="1">
      <alignment horizontal="center" vertical="center"/>
    </xf>
    <xf numFmtId="3" fontId="7" fillId="34" borderId="62" xfId="0" applyNumberFormat="1" applyFont="1" applyFill="1" applyBorder="1" applyAlignment="1">
      <alignment horizontal="center" vertical="center"/>
    </xf>
    <xf numFmtId="3" fontId="7" fillId="34" borderId="69" xfId="0" applyNumberFormat="1" applyFont="1" applyFill="1" applyBorder="1" applyAlignment="1">
      <alignment horizontal="center" vertical="center"/>
    </xf>
    <xf numFmtId="3" fontId="3" fillId="34" borderId="44" xfId="0" applyNumberFormat="1" applyFont="1" applyFill="1" applyBorder="1" applyAlignment="1">
      <alignment horizontal="center" vertical="center"/>
    </xf>
    <xf numFmtId="3" fontId="4" fillId="34" borderId="65" xfId="0" applyNumberFormat="1" applyFont="1" applyFill="1" applyBorder="1" applyAlignment="1">
      <alignment horizontal="center" vertical="center"/>
    </xf>
    <xf numFmtId="3" fontId="4" fillId="34" borderId="44" xfId="0" applyNumberFormat="1" applyFont="1" applyFill="1" applyBorder="1" applyAlignment="1">
      <alignment horizontal="center" vertical="center"/>
    </xf>
    <xf numFmtId="3" fontId="7" fillId="34" borderId="44" xfId="0" applyNumberFormat="1" applyFont="1" applyFill="1" applyBorder="1" applyAlignment="1">
      <alignment horizontal="center" vertical="center"/>
    </xf>
    <xf numFmtId="0" fontId="0" fillId="0" borderId="0" xfId="0" applyAlignment="1">
      <alignment vertical="top"/>
    </xf>
    <xf numFmtId="3" fontId="5" fillId="33" borderId="18" xfId="0" applyNumberFormat="1" applyFont="1" applyFill="1" applyBorder="1" applyAlignment="1">
      <alignment horizontal="center" vertical="center"/>
    </xf>
    <xf numFmtId="164" fontId="5" fillId="33" borderId="19" xfId="0" applyNumberFormat="1" applyFont="1" applyFill="1" applyBorder="1" applyAlignment="1">
      <alignment horizontal="center" vertical="center"/>
    </xf>
    <xf numFmtId="164" fontId="5" fillId="33" borderId="20" xfId="0" applyNumberFormat="1" applyFont="1" applyFill="1" applyBorder="1" applyAlignment="1">
      <alignment horizontal="center" vertical="center"/>
    </xf>
    <xf numFmtId="3" fontId="5" fillId="33" borderId="33" xfId="0" applyNumberFormat="1" applyFont="1" applyFill="1" applyBorder="1" applyAlignment="1">
      <alignment horizontal="center" vertical="center"/>
    </xf>
    <xf numFmtId="164" fontId="9" fillId="33" borderId="20" xfId="0" applyNumberFormat="1" applyFont="1" applyFill="1" applyBorder="1" applyAlignment="1">
      <alignment horizontal="center" vertical="center"/>
    </xf>
    <xf numFmtId="0" fontId="1" fillId="0" borderId="0" xfId="0" applyFont="1" applyFill="1" applyAlignment="1">
      <alignment/>
    </xf>
    <xf numFmtId="164" fontId="13" fillId="0" borderId="50" xfId="0" applyNumberFormat="1" applyFont="1" applyBorder="1" applyAlignment="1">
      <alignment horizontal="center" vertical="center"/>
    </xf>
    <xf numFmtId="164" fontId="13" fillId="0" borderId="37" xfId="0" applyNumberFormat="1" applyFont="1" applyBorder="1" applyAlignment="1">
      <alignment horizontal="center" vertical="center"/>
    </xf>
    <xf numFmtId="164" fontId="13" fillId="0" borderId="48" xfId="0" applyNumberFormat="1" applyFont="1" applyBorder="1" applyAlignment="1">
      <alignment horizontal="center" vertical="center"/>
    </xf>
    <xf numFmtId="164" fontId="13" fillId="0" borderId="21" xfId="0" applyNumberFormat="1" applyFont="1" applyBorder="1" applyAlignment="1">
      <alignment horizontal="center" vertical="center"/>
    </xf>
    <xf numFmtId="164" fontId="10" fillId="0" borderId="34" xfId="0" applyNumberFormat="1" applyFont="1" applyBorder="1" applyAlignment="1">
      <alignment horizontal="center" vertical="center"/>
    </xf>
    <xf numFmtId="164" fontId="10" fillId="0" borderId="13" xfId="0" applyNumberFormat="1" applyFont="1" applyBorder="1" applyAlignment="1">
      <alignment horizontal="center" vertical="center"/>
    </xf>
    <xf numFmtId="9" fontId="6" fillId="0" borderId="17" xfId="0" applyNumberFormat="1" applyFont="1" applyBorder="1" applyAlignment="1">
      <alignment horizontal="center" vertical="center"/>
    </xf>
    <xf numFmtId="164" fontId="9" fillId="0" borderId="69" xfId="0" applyNumberFormat="1" applyFont="1" applyBorder="1" applyAlignment="1">
      <alignment horizontal="center" vertical="center"/>
    </xf>
    <xf numFmtId="164" fontId="9" fillId="0" borderId="44" xfId="0" applyNumberFormat="1" applyFont="1" applyBorder="1" applyAlignment="1">
      <alignment horizontal="center" vertical="center"/>
    </xf>
    <xf numFmtId="9" fontId="0" fillId="0" borderId="0" xfId="0" applyNumberFormat="1" applyFont="1" applyAlignment="1">
      <alignment/>
    </xf>
    <xf numFmtId="164" fontId="10" fillId="34" borderId="34" xfId="0" applyNumberFormat="1" applyFont="1" applyFill="1" applyBorder="1" applyAlignment="1">
      <alignment horizontal="center" vertical="center"/>
    </xf>
    <xf numFmtId="164" fontId="10" fillId="34" borderId="13" xfId="0" applyNumberFormat="1" applyFont="1" applyFill="1" applyBorder="1" applyAlignment="1">
      <alignment horizontal="center" vertical="center"/>
    </xf>
    <xf numFmtId="164" fontId="13" fillId="34" borderId="13" xfId="0" applyNumberFormat="1" applyFont="1" applyFill="1" applyBorder="1" applyAlignment="1">
      <alignment horizontal="center" vertical="center"/>
    </xf>
    <xf numFmtId="9" fontId="9" fillId="34" borderId="17" xfId="0" applyNumberFormat="1" applyFont="1" applyFill="1" applyBorder="1" applyAlignment="1">
      <alignment horizontal="center" vertical="center"/>
    </xf>
    <xf numFmtId="164" fontId="9" fillId="34" borderId="34" xfId="0" applyNumberFormat="1" applyFont="1" applyFill="1" applyBorder="1" applyAlignment="1">
      <alignment horizontal="center" vertical="center"/>
    </xf>
    <xf numFmtId="164" fontId="9" fillId="34" borderId="13" xfId="0" applyNumberFormat="1" applyFont="1" applyFill="1" applyBorder="1" applyAlignment="1">
      <alignment horizontal="center" vertical="center"/>
    </xf>
    <xf numFmtId="164" fontId="6" fillId="34" borderId="13" xfId="0" applyNumberFormat="1" applyFont="1" applyFill="1" applyBorder="1" applyAlignment="1">
      <alignment horizontal="center" vertical="center"/>
    </xf>
    <xf numFmtId="3" fontId="7" fillId="0" borderId="34" xfId="0" applyNumberFormat="1" applyFont="1" applyBorder="1" applyAlignment="1">
      <alignment horizontal="center" vertical="center"/>
    </xf>
    <xf numFmtId="3" fontId="3" fillId="0" borderId="0" xfId="0" applyNumberFormat="1" applyFont="1" applyAlignment="1">
      <alignment horizontal="center" vertical="center"/>
    </xf>
    <xf numFmtId="3" fontId="14" fillId="0" borderId="0" xfId="0" applyNumberFormat="1" applyFont="1" applyAlignment="1">
      <alignment vertical="top"/>
    </xf>
    <xf numFmtId="4" fontId="14" fillId="0" borderId="0" xfId="0" applyNumberFormat="1" applyFont="1" applyAlignment="1">
      <alignment vertical="top"/>
    </xf>
    <xf numFmtId="172" fontId="14" fillId="0" borderId="0" xfId="0" applyNumberFormat="1" applyFont="1" applyAlignment="1">
      <alignment vertical="top"/>
    </xf>
    <xf numFmtId="3" fontId="5" fillId="34" borderId="66" xfId="0" applyNumberFormat="1" applyFont="1" applyFill="1" applyBorder="1" applyAlignment="1">
      <alignment horizontal="center" vertical="center"/>
    </xf>
    <xf numFmtId="164" fontId="10" fillId="34" borderId="15" xfId="0" applyNumberFormat="1" applyFont="1" applyFill="1" applyBorder="1" applyAlignment="1">
      <alignment horizontal="center" vertical="center"/>
    </xf>
    <xf numFmtId="3" fontId="5" fillId="34" borderId="70" xfId="0" applyNumberFormat="1" applyFont="1" applyFill="1" applyBorder="1" applyAlignment="1">
      <alignment horizontal="center" vertical="center"/>
    </xf>
    <xf numFmtId="3" fontId="7" fillId="34" borderId="70" xfId="0" applyNumberFormat="1" applyFont="1" applyFill="1" applyBorder="1" applyAlignment="1">
      <alignment horizontal="center" vertical="center"/>
    </xf>
    <xf numFmtId="164" fontId="9" fillId="34" borderId="15" xfId="0" applyNumberFormat="1" applyFont="1" applyFill="1" applyBorder="1" applyAlignment="1">
      <alignment horizontal="center" vertical="center"/>
    </xf>
    <xf numFmtId="9" fontId="7" fillId="33" borderId="17" xfId="0" applyNumberFormat="1" applyFont="1" applyFill="1" applyBorder="1" applyAlignment="1">
      <alignment horizontal="center" vertical="center"/>
    </xf>
    <xf numFmtId="9" fontId="7" fillId="33" borderId="19" xfId="0" applyNumberFormat="1" applyFont="1" applyFill="1" applyBorder="1" applyAlignment="1">
      <alignment horizontal="center" vertical="center"/>
    </xf>
    <xf numFmtId="9" fontId="7" fillId="33" borderId="20" xfId="0" applyNumberFormat="1" applyFont="1" applyFill="1" applyBorder="1" applyAlignment="1">
      <alignment horizontal="center" vertical="center"/>
    </xf>
    <xf numFmtId="9" fontId="9" fillId="33" borderId="20" xfId="0" applyNumberFormat="1" applyFont="1" applyFill="1" applyBorder="1" applyAlignment="1">
      <alignment horizontal="center" vertical="center"/>
    </xf>
    <xf numFmtId="0" fontId="3" fillId="0" borderId="7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9" xfId="0" applyFont="1" applyBorder="1" applyAlignment="1">
      <alignment horizontal="center" vertical="center" wrapText="1"/>
    </xf>
    <xf numFmtId="0" fontId="11" fillId="0" borderId="80"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6"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0" xfId="0" applyFont="1" applyAlignment="1">
      <alignment horizontal="left"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3" fillId="0" borderId="8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5" xfId="0" applyFont="1" applyBorder="1" applyAlignment="1">
      <alignment horizontal="center" vertical="center"/>
    </xf>
    <xf numFmtId="0" fontId="3" fillId="0" borderId="86" xfId="0" applyFont="1" applyBorder="1" applyAlignment="1">
      <alignment horizontal="center" vertical="center" wrapText="1"/>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4" fillId="0" borderId="36" xfId="0" applyFont="1" applyBorder="1" applyAlignment="1">
      <alignment horizontal="center" vertical="center" wrapText="1"/>
    </xf>
    <xf numFmtId="0" fontId="3" fillId="0" borderId="8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0" xfId="0" applyFont="1" applyFill="1" applyAlignment="1">
      <alignment horizontal="left" vertical="center" wrapText="1"/>
    </xf>
    <xf numFmtId="0" fontId="4" fillId="0" borderId="43" xfId="0" applyFont="1" applyBorder="1" applyAlignment="1">
      <alignment horizontal="center" vertical="center" wrapText="1"/>
    </xf>
    <xf numFmtId="0" fontId="4" fillId="0" borderId="74"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tabSelected="1" zoomScalePageLayoutView="0" workbookViewId="0" topLeftCell="A1">
      <selection activeCell="B19" sqref="B19"/>
    </sheetView>
  </sheetViews>
  <sheetFormatPr defaultColWidth="9.140625" defaultRowHeight="15"/>
  <cols>
    <col min="1" max="1" width="9.140625" style="0" customWidth="1"/>
    <col min="2" max="2" width="165.7109375" style="0" bestFit="1" customWidth="1"/>
  </cols>
  <sheetData>
    <row r="1" spans="1:2" ht="15" thickBot="1">
      <c r="A1" s="1" t="s">
        <v>40</v>
      </c>
      <c r="B1" s="2"/>
    </row>
    <row r="2" spans="1:2" ht="14.25">
      <c r="A2" s="3" t="s">
        <v>8</v>
      </c>
      <c r="B2" s="3" t="s">
        <v>41</v>
      </c>
    </row>
    <row r="3" spans="1:2" ht="14.25">
      <c r="A3" s="225" t="s">
        <v>9</v>
      </c>
      <c r="B3" s="164" t="s">
        <v>44</v>
      </c>
    </row>
    <row r="4" spans="1:2" ht="14.25">
      <c r="A4" s="225" t="s">
        <v>10</v>
      </c>
      <c r="B4" s="164" t="s">
        <v>48</v>
      </c>
    </row>
    <row r="5" spans="1:2" ht="14.25">
      <c r="A5" s="225" t="s">
        <v>11</v>
      </c>
      <c r="B5" s="164" t="s">
        <v>45</v>
      </c>
    </row>
    <row r="6" spans="1:2" ht="14.25">
      <c r="A6" s="225" t="s">
        <v>12</v>
      </c>
      <c r="B6" s="164" t="s">
        <v>46</v>
      </c>
    </row>
    <row r="7" spans="1:2" ht="14.25">
      <c r="A7" s="225" t="s">
        <v>13</v>
      </c>
      <c r="B7" s="164" t="s">
        <v>47</v>
      </c>
    </row>
    <row r="8" spans="1:2" ht="14.25">
      <c r="A8" s="3" t="s">
        <v>14</v>
      </c>
      <c r="B8" s="3" t="s">
        <v>42</v>
      </c>
    </row>
    <row r="9" spans="1:2" ht="14.25">
      <c r="A9" s="225" t="s">
        <v>15</v>
      </c>
      <c r="B9" s="164" t="s">
        <v>49</v>
      </c>
    </row>
    <row r="10" spans="1:2" ht="14.25">
      <c r="A10" s="225" t="s">
        <v>16</v>
      </c>
      <c r="B10" s="164" t="s">
        <v>50</v>
      </c>
    </row>
    <row r="11" spans="1:2" ht="14.25">
      <c r="A11" s="225" t="s">
        <v>17</v>
      </c>
      <c r="B11" s="164" t="s">
        <v>51</v>
      </c>
    </row>
    <row r="12" spans="1:2" ht="14.25">
      <c r="A12" s="225" t="s">
        <v>18</v>
      </c>
      <c r="B12" s="164" t="s">
        <v>52</v>
      </c>
    </row>
    <row r="13" spans="1:2" ht="14.25">
      <c r="A13" s="225" t="s">
        <v>19</v>
      </c>
      <c r="B13" s="164" t="s">
        <v>53</v>
      </c>
    </row>
    <row r="14" spans="1:2" ht="14.25">
      <c r="A14" s="3" t="s">
        <v>20</v>
      </c>
      <c r="B14" s="3" t="s">
        <v>43</v>
      </c>
    </row>
    <row r="15" spans="1:2" ht="14.25">
      <c r="A15" s="225" t="s">
        <v>21</v>
      </c>
      <c r="B15" s="164" t="s">
        <v>54</v>
      </c>
    </row>
    <row r="16" spans="1:2" ht="14.25">
      <c r="A16" s="225" t="s">
        <v>22</v>
      </c>
      <c r="B16" s="164" t="s">
        <v>55</v>
      </c>
    </row>
    <row r="17" spans="1:2" ht="14.25">
      <c r="A17" s="225" t="s">
        <v>23</v>
      </c>
      <c r="B17" s="164" t="s">
        <v>56</v>
      </c>
    </row>
    <row r="18" spans="1:2" ht="14.25">
      <c r="A18" s="225" t="s">
        <v>24</v>
      </c>
      <c r="B18" s="164" t="s">
        <v>57</v>
      </c>
    </row>
    <row r="19" spans="1:2" ht="14.25">
      <c r="A19" s="225" t="s">
        <v>25</v>
      </c>
      <c r="B19" s="164" t="s">
        <v>58</v>
      </c>
    </row>
    <row r="20" spans="1:2" ht="15" thickBot="1">
      <c r="A20" s="4"/>
      <c r="B20" s="4"/>
    </row>
  </sheetData>
  <sheetProtection/>
  <hyperlinks>
    <hyperlink ref="B3" location="'5.1.1'!A1" display="Accidents sur le lieu de travail selon le jour de l'accident : évolution 2014 - 2016"/>
    <hyperlink ref="B4" location="'5.1.2'!A1" display="Accidents sur le lieu de travail selon le jour de l'accident : distribution selon le genre - 2016"/>
    <hyperlink ref="B5" location="'5.1.3'!A1" display="Accidents sur le lieu de travail selon le jour de l'accident : distribution selon la génération - 2016"/>
    <hyperlink ref="B6" location="'5.1.4 '!A1" display="Accidents sur le lieu de travail selon le jour de l'accident : distribution selon la catégorie professionnelle - 2016"/>
    <hyperlink ref="B7" location="'5.1.5'!A1" display="Accidents sur le lieu de travail selon le jour de l'accident : distribution selon la durée de l’incapacité temporaire - 2016"/>
    <hyperlink ref="B9" location="'5.2.1'!A1" display="Accidents sur le lieu de travail selon le mois de l'accident : évolution 2014 - 2016"/>
    <hyperlink ref="B10" location="'5.2.2'!A1" display="Accidents sur le lieu de travail selon le mois de l'accident : distribution selon le genre - 2016"/>
    <hyperlink ref="B11" location="'5.2.3'!A1" display="Accidents sur le lieu de travail selon le mois de l'accident : distribution selon la génération - 2016"/>
    <hyperlink ref="B12" location="'5.2.4'!A1" display="Accidents sur le lieu de travail selon le mois de l'accident : distribution selon la catégorie professionnelle - 2016"/>
    <hyperlink ref="B13" location="'5.2.5'!A1" display="Accidents sur le lieu de travail selon le mois de l'accident : distribution selon la durée de l’incapacité temporaire - 2016"/>
    <hyperlink ref="B15" location="'5.3.1'!A1" display="Accidents sur le lieu de travail selon la province et la région de survenance de l'accident : évolution 2014 - 2016"/>
    <hyperlink ref="B16" location="'5.3.2'!A1" display="Accidents sur le lieu de travail selon la province et la région de survenance de l'accident : distribution selon le genre - 2016"/>
    <hyperlink ref="B17" location="'5.3.3'!A1" display="Accidents sur le lieu de travail selon la province et la région de survenance de l'accident : distribution selon la génération -  2016"/>
    <hyperlink ref="B18" location="'5.3.4'!A1" display="Accidents sur le lieu de travail selon la province et la région de survenance de l'accident : distribution selon le genre de travail - 2016"/>
    <hyperlink ref="B19" location="'5.3.5'!A1" display="Accidents sur le lieu de travail selon la province et la région de survenance de l'accident : distribution selon la durée de l’incapacité temporaire - 2016"/>
  </hyperlinks>
  <printOptions horizontalCentered="1"/>
  <pageMargins left="0.7" right="0.7" top="0.75" bottom="0.75" header="0.3" footer="0.3"/>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Q25"/>
  <sheetViews>
    <sheetView zoomScalePageLayoutView="0" workbookViewId="0" topLeftCell="A6">
      <selection activeCell="B7" sqref="B7:O8"/>
    </sheetView>
  </sheetViews>
  <sheetFormatPr defaultColWidth="9.140625" defaultRowHeight="15"/>
  <cols>
    <col min="1" max="1" width="15.7109375" style="152" customWidth="1"/>
    <col min="2" max="9" width="10.140625" style="152" customWidth="1"/>
    <col min="10" max="10" width="10.57421875" style="152" bestFit="1" customWidth="1"/>
    <col min="11" max="15" width="10.140625" style="152" customWidth="1"/>
    <col min="16" max="16384" width="9.140625" style="152" customWidth="1"/>
  </cols>
  <sheetData>
    <row r="1" spans="1:15" ht="14.25" hidden="1">
      <c r="A1" s="33" t="s">
        <v>2</v>
      </c>
      <c r="B1" s="36"/>
      <c r="C1" s="36"/>
      <c r="D1" s="36"/>
      <c r="E1" s="36"/>
      <c r="F1" s="36"/>
      <c r="G1" s="36"/>
      <c r="H1" s="36"/>
      <c r="I1" s="36"/>
      <c r="J1" s="59"/>
      <c r="K1" s="36"/>
      <c r="L1" s="36"/>
      <c r="M1" s="36"/>
      <c r="N1" s="36"/>
      <c r="O1" s="36"/>
    </row>
    <row r="2" spans="1:15" ht="14.25" hidden="1">
      <c r="A2" s="36" t="s">
        <v>3</v>
      </c>
      <c r="B2" s="36"/>
      <c r="C2" s="36"/>
      <c r="D2" s="36"/>
      <c r="E2" s="36"/>
      <c r="F2" s="36"/>
      <c r="G2" s="36"/>
      <c r="H2" s="36"/>
      <c r="I2" s="36"/>
      <c r="J2" s="59"/>
      <c r="K2" s="36"/>
      <c r="L2" s="36"/>
      <c r="M2" s="36"/>
      <c r="N2" s="36"/>
      <c r="O2" s="36"/>
    </row>
    <row r="3" spans="1:15" ht="33" customHeight="1" hidden="1">
      <c r="A3" s="304" t="s">
        <v>6</v>
      </c>
      <c r="B3" s="304"/>
      <c r="C3" s="304"/>
      <c r="D3" s="304"/>
      <c r="E3" s="304"/>
      <c r="F3" s="304"/>
      <c r="G3" s="304"/>
      <c r="H3" s="304"/>
      <c r="I3" s="304"/>
      <c r="J3" s="304"/>
      <c r="K3" s="304"/>
      <c r="L3" s="304"/>
      <c r="M3" s="304"/>
      <c r="N3" s="304"/>
      <c r="O3" s="304"/>
    </row>
    <row r="4" spans="1:15" ht="14.25" customHeight="1" hidden="1">
      <c r="A4" s="289" t="s">
        <v>4</v>
      </c>
      <c r="B4" s="289"/>
      <c r="C4" s="289"/>
      <c r="D4" s="289"/>
      <c r="E4" s="289"/>
      <c r="F4" s="289"/>
      <c r="G4" s="289"/>
      <c r="H4" s="289"/>
      <c r="I4" s="289"/>
      <c r="J4" s="289"/>
      <c r="K4" s="289"/>
      <c r="L4" s="289"/>
      <c r="M4" s="289"/>
      <c r="N4" s="289"/>
      <c r="O4" s="289"/>
    </row>
    <row r="5" spans="1:15" ht="15.75" customHeight="1" hidden="1">
      <c r="A5" s="289"/>
      <c r="B5" s="289"/>
      <c r="C5" s="289"/>
      <c r="D5" s="289"/>
      <c r="E5" s="289"/>
      <c r="F5" s="289"/>
      <c r="G5" s="289"/>
      <c r="H5" s="289"/>
      <c r="I5" s="289"/>
      <c r="J5" s="289"/>
      <c r="K5" s="289"/>
      <c r="L5" s="289"/>
      <c r="M5" s="289"/>
      <c r="N5" s="289"/>
      <c r="O5" s="289"/>
    </row>
    <row r="6" spans="1:15" ht="24.75" customHeight="1" thickBot="1" thickTop="1">
      <c r="A6" s="270" t="s">
        <v>115</v>
      </c>
      <c r="B6" s="280"/>
      <c r="C6" s="280"/>
      <c r="D6" s="280"/>
      <c r="E6" s="280"/>
      <c r="F6" s="280"/>
      <c r="G6" s="280"/>
      <c r="H6" s="280"/>
      <c r="I6" s="280"/>
      <c r="J6" s="280"/>
      <c r="K6" s="280"/>
      <c r="L6" s="280"/>
      <c r="M6" s="280"/>
      <c r="N6" s="280"/>
      <c r="O6" s="281"/>
    </row>
    <row r="7" spans="1:15" ht="15" customHeight="1" thickBot="1" thickTop="1">
      <c r="A7" s="297" t="s">
        <v>100</v>
      </c>
      <c r="B7" s="283" t="s">
        <v>87</v>
      </c>
      <c r="C7" s="266"/>
      <c r="D7" s="266"/>
      <c r="E7" s="266"/>
      <c r="F7" s="266"/>
      <c r="G7" s="266"/>
      <c r="H7" s="266"/>
      <c r="I7" s="266"/>
      <c r="J7" s="266"/>
      <c r="K7" s="266"/>
      <c r="L7" s="266"/>
      <c r="M7" s="266"/>
      <c r="N7" s="266"/>
      <c r="O7" s="267"/>
    </row>
    <row r="8" spans="1:15" ht="29.25" customHeight="1">
      <c r="A8" s="264"/>
      <c r="B8" s="287" t="s">
        <v>81</v>
      </c>
      <c r="C8" s="288"/>
      <c r="D8" s="290" t="s">
        <v>82</v>
      </c>
      <c r="E8" s="291"/>
      <c r="F8" s="290" t="s">
        <v>83</v>
      </c>
      <c r="G8" s="291"/>
      <c r="H8" s="268" t="s">
        <v>84</v>
      </c>
      <c r="I8" s="269"/>
      <c r="J8" s="284" t="s">
        <v>7</v>
      </c>
      <c r="K8" s="285"/>
      <c r="L8" s="284" t="s">
        <v>85</v>
      </c>
      <c r="M8" s="285"/>
      <c r="N8" s="286" t="s">
        <v>70</v>
      </c>
      <c r="O8" s="279"/>
    </row>
    <row r="9" spans="1:15" ht="15" thickBot="1">
      <c r="A9" s="265"/>
      <c r="B9" s="5" t="s">
        <v>0</v>
      </c>
      <c r="C9" s="55" t="s">
        <v>1</v>
      </c>
      <c r="D9" s="5" t="s">
        <v>0</v>
      </c>
      <c r="E9" s="56" t="s">
        <v>1</v>
      </c>
      <c r="F9" s="5" t="s">
        <v>0</v>
      </c>
      <c r="G9" s="56" t="s">
        <v>1</v>
      </c>
      <c r="H9" s="54" t="s">
        <v>0</v>
      </c>
      <c r="I9" s="55" t="s">
        <v>1</v>
      </c>
      <c r="J9" s="5" t="s">
        <v>0</v>
      </c>
      <c r="K9" s="56" t="s">
        <v>1</v>
      </c>
      <c r="L9" s="5" t="s">
        <v>0</v>
      </c>
      <c r="M9" s="56" t="s">
        <v>1</v>
      </c>
      <c r="N9" s="5" t="s">
        <v>0</v>
      </c>
      <c r="O9" s="56" t="s">
        <v>1</v>
      </c>
    </row>
    <row r="10" spans="1:17" ht="14.25">
      <c r="A10" s="45" t="s">
        <v>101</v>
      </c>
      <c r="B10" s="22">
        <v>52</v>
      </c>
      <c r="C10" s="185">
        <f>B10/$B$22</f>
        <v>0.14857142857142858</v>
      </c>
      <c r="D10" s="22">
        <v>614</v>
      </c>
      <c r="E10" s="186">
        <f>D10/$D$22</f>
        <v>0.1178050652340752</v>
      </c>
      <c r="F10" s="25">
        <v>107</v>
      </c>
      <c r="G10" s="185">
        <f>F10/$F$22</f>
        <v>0.11836283185840708</v>
      </c>
      <c r="H10" s="22">
        <v>256</v>
      </c>
      <c r="I10" s="186">
        <f>H10/$H$22</f>
        <v>0.10954214805305948</v>
      </c>
      <c r="J10" s="22">
        <v>2</v>
      </c>
      <c r="K10" s="186">
        <f>J10/$J$22</f>
        <v>0.0625</v>
      </c>
      <c r="L10" s="25">
        <v>114</v>
      </c>
      <c r="M10" s="185">
        <f>L10/$L$22</f>
        <v>0.12012644889357219</v>
      </c>
      <c r="N10" s="57">
        <v>1145</v>
      </c>
      <c r="O10" s="71">
        <f>N10/$N$22</f>
        <v>0.1170278004905969</v>
      </c>
      <c r="P10" s="179"/>
      <c r="Q10" s="178"/>
    </row>
    <row r="11" spans="1:16" ht="14.25">
      <c r="A11" s="7" t="s">
        <v>102</v>
      </c>
      <c r="B11" s="22">
        <v>42</v>
      </c>
      <c r="C11" s="181">
        <f aca="true" t="shared" si="0" ref="C11:C22">B11/$B$22</f>
        <v>0.12</v>
      </c>
      <c r="D11" s="22">
        <v>550</v>
      </c>
      <c r="E11" s="182">
        <f aca="true" t="shared" si="1" ref="E11:E22">D11/$D$22</f>
        <v>0.10552570990023023</v>
      </c>
      <c r="F11" s="25">
        <v>95</v>
      </c>
      <c r="G11" s="181">
        <f aca="true" t="shared" si="2" ref="G11:G22">F11/$F$22</f>
        <v>0.10508849557522124</v>
      </c>
      <c r="H11" s="22">
        <v>209</v>
      </c>
      <c r="I11" s="182">
        <f aca="true" t="shared" si="3" ref="I11:I22">H11/$H$22</f>
        <v>0.08943089430894309</v>
      </c>
      <c r="J11" s="22">
        <v>3</v>
      </c>
      <c r="K11" s="182">
        <f aca="true" t="shared" si="4" ref="K11:K22">J11/$J$22</f>
        <v>0.09375</v>
      </c>
      <c r="L11" s="25">
        <v>97</v>
      </c>
      <c r="M11" s="181">
        <f aca="true" t="shared" si="5" ref="M11:M22">L11/$L$22</f>
        <v>0.10221285563751317</v>
      </c>
      <c r="N11" s="57">
        <v>996</v>
      </c>
      <c r="O11" s="71">
        <f aca="true" t="shared" si="6" ref="O11:O22">N11/$N$22</f>
        <v>0.1017988552739166</v>
      </c>
      <c r="P11" s="179"/>
    </row>
    <row r="12" spans="1:16" ht="14.25">
      <c r="A12" s="7" t="s">
        <v>103</v>
      </c>
      <c r="B12" s="22">
        <v>27</v>
      </c>
      <c r="C12" s="181">
        <f t="shared" si="0"/>
        <v>0.07714285714285714</v>
      </c>
      <c r="D12" s="22">
        <v>389</v>
      </c>
      <c r="E12" s="182">
        <f t="shared" si="1"/>
        <v>0.07463545663852647</v>
      </c>
      <c r="F12" s="25">
        <v>59</v>
      </c>
      <c r="G12" s="181">
        <f t="shared" si="2"/>
        <v>0.06526548672566372</v>
      </c>
      <c r="H12" s="22">
        <v>182</v>
      </c>
      <c r="I12" s="182">
        <f t="shared" si="3"/>
        <v>0.07787762088147197</v>
      </c>
      <c r="J12" s="22">
        <v>2</v>
      </c>
      <c r="K12" s="182">
        <f t="shared" si="4"/>
        <v>0.0625</v>
      </c>
      <c r="L12" s="25">
        <v>83</v>
      </c>
      <c r="M12" s="181">
        <f t="shared" si="5"/>
        <v>0.0874604847207587</v>
      </c>
      <c r="N12" s="57">
        <v>742</v>
      </c>
      <c r="O12" s="71">
        <f t="shared" si="6"/>
        <v>0.0758381030253475</v>
      </c>
      <c r="P12" s="179"/>
    </row>
    <row r="13" spans="1:16" ht="14.25">
      <c r="A13" s="7" t="s">
        <v>104</v>
      </c>
      <c r="B13" s="22">
        <v>20</v>
      </c>
      <c r="C13" s="181">
        <f t="shared" si="0"/>
        <v>0.05714285714285714</v>
      </c>
      <c r="D13" s="22">
        <v>423</v>
      </c>
      <c r="E13" s="182">
        <f t="shared" si="1"/>
        <v>0.08115886415963162</v>
      </c>
      <c r="F13" s="25">
        <v>72</v>
      </c>
      <c r="G13" s="181">
        <f t="shared" si="2"/>
        <v>0.07964601769911504</v>
      </c>
      <c r="H13" s="22">
        <v>177</v>
      </c>
      <c r="I13" s="182">
        <f t="shared" si="3"/>
        <v>0.07573812580231065</v>
      </c>
      <c r="J13" s="22">
        <v>5</v>
      </c>
      <c r="K13" s="182">
        <f t="shared" si="4"/>
        <v>0.15625</v>
      </c>
      <c r="L13" s="25">
        <v>63</v>
      </c>
      <c r="M13" s="181">
        <f t="shared" si="5"/>
        <v>0.06638566912539515</v>
      </c>
      <c r="N13" s="57">
        <v>760</v>
      </c>
      <c r="O13" s="71">
        <f t="shared" si="6"/>
        <v>0.0776778413736713</v>
      </c>
      <c r="P13" s="179"/>
    </row>
    <row r="14" spans="1:16" ht="14.25">
      <c r="A14" s="7" t="s">
        <v>105</v>
      </c>
      <c r="B14" s="22">
        <v>23</v>
      </c>
      <c r="C14" s="181">
        <f t="shared" si="0"/>
        <v>0.06571428571428571</v>
      </c>
      <c r="D14" s="22">
        <v>439</v>
      </c>
      <c r="E14" s="182">
        <f t="shared" si="1"/>
        <v>0.08422870299309286</v>
      </c>
      <c r="F14" s="25">
        <v>77</v>
      </c>
      <c r="G14" s="181">
        <f t="shared" si="2"/>
        <v>0.08517699115044247</v>
      </c>
      <c r="H14" s="22">
        <v>190</v>
      </c>
      <c r="I14" s="182">
        <f t="shared" si="3"/>
        <v>0.08130081300813008</v>
      </c>
      <c r="J14" s="22">
        <v>3</v>
      </c>
      <c r="K14" s="182">
        <f t="shared" si="4"/>
        <v>0.09375</v>
      </c>
      <c r="L14" s="25">
        <v>65</v>
      </c>
      <c r="M14" s="181">
        <f t="shared" si="5"/>
        <v>0.0684931506849315</v>
      </c>
      <c r="N14" s="57">
        <v>797</v>
      </c>
      <c r="O14" s="71">
        <f t="shared" si="6"/>
        <v>0.08145952575633687</v>
      </c>
      <c r="P14" s="179"/>
    </row>
    <row r="15" spans="1:16" ht="14.25">
      <c r="A15" s="7" t="s">
        <v>106</v>
      </c>
      <c r="B15" s="22">
        <v>25</v>
      </c>
      <c r="C15" s="181">
        <f t="shared" si="0"/>
        <v>0.07142857142857142</v>
      </c>
      <c r="D15" s="22">
        <v>446</v>
      </c>
      <c r="E15" s="182">
        <f t="shared" si="1"/>
        <v>0.08557175748273216</v>
      </c>
      <c r="F15" s="25">
        <v>81</v>
      </c>
      <c r="G15" s="181">
        <f t="shared" si="2"/>
        <v>0.08960176991150443</v>
      </c>
      <c r="H15" s="22">
        <v>207</v>
      </c>
      <c r="I15" s="182">
        <f t="shared" si="3"/>
        <v>0.08857509627727857</v>
      </c>
      <c r="J15" s="22">
        <v>0</v>
      </c>
      <c r="K15" s="182">
        <f t="shared" si="4"/>
        <v>0</v>
      </c>
      <c r="L15" s="25">
        <v>87</v>
      </c>
      <c r="M15" s="181">
        <f t="shared" si="5"/>
        <v>0.0916754478398314</v>
      </c>
      <c r="N15" s="57">
        <v>846</v>
      </c>
      <c r="O15" s="71">
        <f t="shared" si="6"/>
        <v>0.08646770237121831</v>
      </c>
      <c r="P15" s="179"/>
    </row>
    <row r="16" spans="1:16" ht="14.25">
      <c r="A16" s="7" t="s">
        <v>107</v>
      </c>
      <c r="B16" s="8">
        <v>15</v>
      </c>
      <c r="C16" s="181">
        <f t="shared" si="0"/>
        <v>0.04285714285714286</v>
      </c>
      <c r="D16" s="8">
        <v>176</v>
      </c>
      <c r="E16" s="182">
        <f t="shared" si="1"/>
        <v>0.03376822716807368</v>
      </c>
      <c r="F16" s="26">
        <v>37</v>
      </c>
      <c r="G16" s="181">
        <f t="shared" si="2"/>
        <v>0.04092920353982301</v>
      </c>
      <c r="H16" s="8">
        <v>96</v>
      </c>
      <c r="I16" s="182">
        <f t="shared" si="3"/>
        <v>0.0410783055198973</v>
      </c>
      <c r="J16" s="8">
        <v>1</v>
      </c>
      <c r="K16" s="182">
        <f t="shared" si="4"/>
        <v>0.03125</v>
      </c>
      <c r="L16" s="26">
        <v>44</v>
      </c>
      <c r="M16" s="181">
        <f t="shared" si="5"/>
        <v>0.04636459430979979</v>
      </c>
      <c r="N16" s="40">
        <v>369</v>
      </c>
      <c r="O16" s="71">
        <f t="shared" si="6"/>
        <v>0.037714636140637775</v>
      </c>
      <c r="P16" s="179"/>
    </row>
    <row r="17" spans="1:16" ht="14.25">
      <c r="A17" s="7" t="s">
        <v>108</v>
      </c>
      <c r="B17" s="8">
        <v>19</v>
      </c>
      <c r="C17" s="181">
        <f t="shared" si="0"/>
        <v>0.054285714285714284</v>
      </c>
      <c r="D17" s="8">
        <v>245</v>
      </c>
      <c r="E17" s="182">
        <f t="shared" si="1"/>
        <v>0.047006907137375285</v>
      </c>
      <c r="F17" s="26">
        <v>61</v>
      </c>
      <c r="G17" s="181">
        <f t="shared" si="2"/>
        <v>0.06747787610619468</v>
      </c>
      <c r="H17" s="8">
        <v>140</v>
      </c>
      <c r="I17" s="182">
        <f t="shared" si="3"/>
        <v>0.0599058622165169</v>
      </c>
      <c r="J17" s="8">
        <v>3</v>
      </c>
      <c r="K17" s="182">
        <f t="shared" si="4"/>
        <v>0.09375</v>
      </c>
      <c r="L17" s="26">
        <v>54</v>
      </c>
      <c r="M17" s="181">
        <f t="shared" si="5"/>
        <v>0.05690200210748156</v>
      </c>
      <c r="N17" s="40">
        <v>522</v>
      </c>
      <c r="O17" s="71">
        <f t="shared" si="6"/>
        <v>0.05335241210139002</v>
      </c>
      <c r="P17" s="179"/>
    </row>
    <row r="18" spans="1:16" ht="14.25">
      <c r="A18" s="7" t="s">
        <v>109</v>
      </c>
      <c r="B18" s="8">
        <v>24</v>
      </c>
      <c r="C18" s="181">
        <f t="shared" si="0"/>
        <v>0.06857142857142857</v>
      </c>
      <c r="D18" s="8">
        <v>512</v>
      </c>
      <c r="E18" s="182">
        <f t="shared" si="1"/>
        <v>0.09823484267075978</v>
      </c>
      <c r="F18" s="26">
        <v>63</v>
      </c>
      <c r="G18" s="181">
        <f t="shared" si="2"/>
        <v>0.06969026548672566</v>
      </c>
      <c r="H18" s="8">
        <v>206</v>
      </c>
      <c r="I18" s="182">
        <f t="shared" si="3"/>
        <v>0.08814719726144629</v>
      </c>
      <c r="J18" s="8">
        <v>4</v>
      </c>
      <c r="K18" s="182">
        <f t="shared" si="4"/>
        <v>0.125</v>
      </c>
      <c r="L18" s="26">
        <v>85</v>
      </c>
      <c r="M18" s="181">
        <f t="shared" si="5"/>
        <v>0.08956796628029505</v>
      </c>
      <c r="N18" s="40">
        <v>894</v>
      </c>
      <c r="O18" s="71">
        <f t="shared" si="6"/>
        <v>0.09137367130008177</v>
      </c>
      <c r="P18" s="179"/>
    </row>
    <row r="19" spans="1:16" ht="14.25">
      <c r="A19" s="7" t="s">
        <v>110</v>
      </c>
      <c r="B19" s="8">
        <v>30</v>
      </c>
      <c r="C19" s="181">
        <f t="shared" si="0"/>
        <v>0.08571428571428572</v>
      </c>
      <c r="D19" s="8">
        <v>511</v>
      </c>
      <c r="E19" s="182">
        <f t="shared" si="1"/>
        <v>0.09804297774366846</v>
      </c>
      <c r="F19" s="26">
        <v>70</v>
      </c>
      <c r="G19" s="181">
        <f t="shared" si="2"/>
        <v>0.07743362831858407</v>
      </c>
      <c r="H19" s="8">
        <v>219</v>
      </c>
      <c r="I19" s="182">
        <f t="shared" si="3"/>
        <v>0.09370988446726572</v>
      </c>
      <c r="J19" s="8">
        <v>3</v>
      </c>
      <c r="K19" s="182">
        <f t="shared" si="4"/>
        <v>0.09375</v>
      </c>
      <c r="L19" s="26">
        <v>80</v>
      </c>
      <c r="M19" s="181">
        <f t="shared" si="5"/>
        <v>0.08429926238145416</v>
      </c>
      <c r="N19" s="40">
        <v>913</v>
      </c>
      <c r="O19" s="71">
        <f t="shared" si="6"/>
        <v>0.09331561733442355</v>
      </c>
      <c r="P19" s="179"/>
    </row>
    <row r="20" spans="1:16" ht="14.25">
      <c r="A20" s="7" t="s">
        <v>111</v>
      </c>
      <c r="B20" s="8">
        <v>36</v>
      </c>
      <c r="C20" s="181">
        <f t="shared" si="0"/>
        <v>0.10285714285714286</v>
      </c>
      <c r="D20" s="8">
        <v>439</v>
      </c>
      <c r="E20" s="182">
        <f t="shared" si="1"/>
        <v>0.08422870299309286</v>
      </c>
      <c r="F20" s="26">
        <v>82</v>
      </c>
      <c r="G20" s="181">
        <f t="shared" si="2"/>
        <v>0.09070796460176991</v>
      </c>
      <c r="H20" s="8">
        <v>203</v>
      </c>
      <c r="I20" s="182">
        <f t="shared" si="3"/>
        <v>0.08686350021394951</v>
      </c>
      <c r="J20" s="8">
        <v>3</v>
      </c>
      <c r="K20" s="182">
        <f t="shared" si="4"/>
        <v>0.09375</v>
      </c>
      <c r="L20" s="26">
        <v>106</v>
      </c>
      <c r="M20" s="181">
        <f t="shared" si="5"/>
        <v>0.11169652265542676</v>
      </c>
      <c r="N20" s="40">
        <v>869</v>
      </c>
      <c r="O20" s="71">
        <f t="shared" si="6"/>
        <v>0.08881847914963205</v>
      </c>
      <c r="P20" s="179"/>
    </row>
    <row r="21" spans="1:16" ht="15" thickBot="1">
      <c r="A21" s="9" t="s">
        <v>112</v>
      </c>
      <c r="B21" s="10">
        <v>37</v>
      </c>
      <c r="C21" s="183">
        <f t="shared" si="0"/>
        <v>0.10571428571428572</v>
      </c>
      <c r="D21" s="10">
        <v>468</v>
      </c>
      <c r="E21" s="184">
        <f t="shared" si="1"/>
        <v>0.08979278587874137</v>
      </c>
      <c r="F21" s="29">
        <v>100</v>
      </c>
      <c r="G21" s="183">
        <f t="shared" si="2"/>
        <v>0.11061946902654868</v>
      </c>
      <c r="H21" s="10">
        <v>252</v>
      </c>
      <c r="I21" s="184">
        <f t="shared" si="3"/>
        <v>0.10783055198973042</v>
      </c>
      <c r="J21" s="10">
        <v>3</v>
      </c>
      <c r="K21" s="184">
        <f t="shared" si="4"/>
        <v>0.09375</v>
      </c>
      <c r="L21" s="29">
        <v>71</v>
      </c>
      <c r="M21" s="183">
        <f t="shared" si="5"/>
        <v>0.07481559536354057</v>
      </c>
      <c r="N21" s="41">
        <v>931</v>
      </c>
      <c r="O21" s="75">
        <f t="shared" si="6"/>
        <v>0.09515535568274734</v>
      </c>
      <c r="P21" s="179"/>
    </row>
    <row r="22" spans="1:17" ht="15" thickBot="1">
      <c r="A22" s="12" t="s">
        <v>70</v>
      </c>
      <c r="B22" s="13">
        <v>350</v>
      </c>
      <c r="C22" s="42">
        <f t="shared" si="0"/>
        <v>1</v>
      </c>
      <c r="D22" s="13">
        <v>5212</v>
      </c>
      <c r="E22" s="43">
        <f t="shared" si="1"/>
        <v>1</v>
      </c>
      <c r="F22" s="30">
        <v>904</v>
      </c>
      <c r="G22" s="42">
        <f t="shared" si="2"/>
        <v>1</v>
      </c>
      <c r="H22" s="13">
        <v>2337</v>
      </c>
      <c r="I22" s="43">
        <f t="shared" si="3"/>
        <v>1</v>
      </c>
      <c r="J22" s="13">
        <v>32</v>
      </c>
      <c r="K22" s="43">
        <f t="shared" si="4"/>
        <v>1</v>
      </c>
      <c r="L22" s="30">
        <v>949</v>
      </c>
      <c r="M22" s="42">
        <f t="shared" si="5"/>
        <v>1</v>
      </c>
      <c r="N22" s="13">
        <v>9784</v>
      </c>
      <c r="O22" s="43">
        <f t="shared" si="6"/>
        <v>1</v>
      </c>
      <c r="P22" s="219"/>
      <c r="Q22" s="178"/>
    </row>
    <row r="23" ht="14.25">
      <c r="P23" s="219"/>
    </row>
    <row r="25" spans="12:14" ht="14.25">
      <c r="L25" s="178"/>
      <c r="N25" s="178"/>
    </row>
  </sheetData>
  <sheetProtection/>
  <mergeCells count="12">
    <mergeCell ref="F8:G8"/>
    <mergeCell ref="H8:I8"/>
    <mergeCell ref="J8:K8"/>
    <mergeCell ref="A6:O6"/>
    <mergeCell ref="L8:M8"/>
    <mergeCell ref="N8:O8"/>
    <mergeCell ref="A3:O3"/>
    <mergeCell ref="A4:O5"/>
    <mergeCell ref="A7:A9"/>
    <mergeCell ref="B7:O7"/>
    <mergeCell ref="B8:C8"/>
    <mergeCell ref="D8:E8"/>
  </mergeCells>
  <printOptions horizontalCentered="1"/>
  <pageMargins left="0.7" right="0.7" top="0.75" bottom="0.75" header="0.3" footer="0.3"/>
  <pageSetup fitToHeight="1" fitToWidth="1"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T20"/>
  <sheetViews>
    <sheetView zoomScalePageLayoutView="0" workbookViewId="0" topLeftCell="A1">
      <selection activeCell="B3" sqref="B3:C3"/>
    </sheetView>
  </sheetViews>
  <sheetFormatPr defaultColWidth="9.140625" defaultRowHeight="15"/>
  <cols>
    <col min="1" max="1" width="15.7109375" style="152" customWidth="1"/>
    <col min="2" max="9" width="10.00390625" style="152" customWidth="1"/>
    <col min="10" max="11" width="13.7109375" style="152" customWidth="1"/>
    <col min="12" max="13" width="10.00390625" style="152" customWidth="1"/>
    <col min="14" max="15" width="11.7109375" style="152" customWidth="1"/>
    <col min="16" max="19" width="10.00390625" style="152" customWidth="1"/>
    <col min="20" max="16384" width="9.140625" style="152" customWidth="1"/>
  </cols>
  <sheetData>
    <row r="1" spans="1:19" ht="24.75" customHeight="1" thickBot="1" thickTop="1">
      <c r="A1" s="270" t="s">
        <v>116</v>
      </c>
      <c r="B1" s="280"/>
      <c r="C1" s="280"/>
      <c r="D1" s="280"/>
      <c r="E1" s="280"/>
      <c r="F1" s="280"/>
      <c r="G1" s="280"/>
      <c r="H1" s="280"/>
      <c r="I1" s="280"/>
      <c r="J1" s="280"/>
      <c r="K1" s="280"/>
      <c r="L1" s="280"/>
      <c r="M1" s="280"/>
      <c r="N1" s="292"/>
      <c r="O1" s="292"/>
      <c r="P1" s="292"/>
      <c r="Q1" s="292"/>
      <c r="R1" s="292"/>
      <c r="S1" s="293"/>
    </row>
    <row r="2" spans="1:19" ht="24.75" customHeight="1" thickBot="1" thickTop="1">
      <c r="A2" s="297" t="s">
        <v>100</v>
      </c>
      <c r="B2" s="274" t="s">
        <v>97</v>
      </c>
      <c r="C2" s="311"/>
      <c r="D2" s="311"/>
      <c r="E2" s="311"/>
      <c r="F2" s="311"/>
      <c r="G2" s="311"/>
      <c r="H2" s="311"/>
      <c r="I2" s="311"/>
      <c r="J2" s="311"/>
      <c r="K2" s="311"/>
      <c r="L2" s="311"/>
      <c r="M2" s="311"/>
      <c r="N2" s="311"/>
      <c r="O2" s="311"/>
      <c r="P2" s="311"/>
      <c r="Q2" s="311"/>
      <c r="R2" s="311"/>
      <c r="S2" s="312"/>
    </row>
    <row r="3" spans="1:19" ht="24.75" customHeight="1">
      <c r="A3" s="264"/>
      <c r="B3" s="284" t="s">
        <v>140</v>
      </c>
      <c r="C3" s="285"/>
      <c r="D3" s="284" t="s">
        <v>88</v>
      </c>
      <c r="E3" s="285"/>
      <c r="F3" s="309" t="s">
        <v>89</v>
      </c>
      <c r="G3" s="310"/>
      <c r="H3" s="284" t="s">
        <v>90</v>
      </c>
      <c r="I3" s="285"/>
      <c r="J3" s="309" t="s">
        <v>91</v>
      </c>
      <c r="K3" s="310"/>
      <c r="L3" s="284" t="s">
        <v>92</v>
      </c>
      <c r="M3" s="285"/>
      <c r="N3" s="309" t="s">
        <v>93</v>
      </c>
      <c r="O3" s="310"/>
      <c r="P3" s="284" t="s">
        <v>94</v>
      </c>
      <c r="Q3" s="285"/>
      <c r="R3" s="284" t="s">
        <v>95</v>
      </c>
      <c r="S3" s="285"/>
    </row>
    <row r="4" spans="1:19" ht="24.75" customHeight="1" thickBot="1">
      <c r="A4" s="265"/>
      <c r="B4" s="18" t="s">
        <v>0</v>
      </c>
      <c r="C4" s="19" t="s">
        <v>1</v>
      </c>
      <c r="D4" s="18" t="s">
        <v>0</v>
      </c>
      <c r="E4" s="20" t="s">
        <v>1</v>
      </c>
      <c r="F4" s="21" t="s">
        <v>0</v>
      </c>
      <c r="G4" s="19" t="s">
        <v>1</v>
      </c>
      <c r="H4" s="18" t="s">
        <v>0</v>
      </c>
      <c r="I4" s="20" t="s">
        <v>1</v>
      </c>
      <c r="J4" s="21" t="s">
        <v>0</v>
      </c>
      <c r="K4" s="19" t="s">
        <v>1</v>
      </c>
      <c r="L4" s="18" t="s">
        <v>0</v>
      </c>
      <c r="M4" s="20" t="s">
        <v>1</v>
      </c>
      <c r="N4" s="21" t="s">
        <v>0</v>
      </c>
      <c r="O4" s="19" t="s">
        <v>1</v>
      </c>
      <c r="P4" s="18" t="s">
        <v>0</v>
      </c>
      <c r="Q4" s="20" t="s">
        <v>1</v>
      </c>
      <c r="R4" s="18" t="s">
        <v>0</v>
      </c>
      <c r="S4" s="20" t="s">
        <v>1</v>
      </c>
    </row>
    <row r="5" spans="1:20" ht="14.25">
      <c r="A5" s="45" t="s">
        <v>101</v>
      </c>
      <c r="B5" s="62">
        <v>479</v>
      </c>
      <c r="C5" s="24">
        <v>0.10449389179755672</v>
      </c>
      <c r="D5" s="60">
        <v>157</v>
      </c>
      <c r="E5" s="24">
        <v>0.12620578778135047</v>
      </c>
      <c r="F5" s="62">
        <v>117</v>
      </c>
      <c r="G5" s="23">
        <v>0.11938775510204082</v>
      </c>
      <c r="H5" s="60">
        <v>125</v>
      </c>
      <c r="I5" s="24">
        <v>0.11996161228406912</v>
      </c>
      <c r="J5" s="62">
        <v>68</v>
      </c>
      <c r="K5" s="23">
        <v>0.12431444241316271</v>
      </c>
      <c r="L5" s="60">
        <v>106</v>
      </c>
      <c r="M5" s="24">
        <v>0.12296983758700696</v>
      </c>
      <c r="N5" s="62">
        <v>61</v>
      </c>
      <c r="O5" s="23">
        <v>0.19003115264797507</v>
      </c>
      <c r="P5" s="60">
        <v>32</v>
      </c>
      <c r="Q5" s="24">
        <v>0.1568627450980392</v>
      </c>
      <c r="R5" s="60">
        <v>1145</v>
      </c>
      <c r="S5" s="24">
        <v>0.1170278004905969</v>
      </c>
      <c r="T5" s="179"/>
    </row>
    <row r="6" spans="1:20" ht="14.25">
      <c r="A6" s="7" t="s">
        <v>102</v>
      </c>
      <c r="B6" s="63">
        <v>430</v>
      </c>
      <c r="C6" s="24">
        <v>0.09380453752181502</v>
      </c>
      <c r="D6" s="48">
        <v>116</v>
      </c>
      <c r="E6" s="24">
        <v>0.0932475884244373</v>
      </c>
      <c r="F6" s="63">
        <v>91</v>
      </c>
      <c r="G6" s="23">
        <v>0.09285714285714286</v>
      </c>
      <c r="H6" s="48">
        <v>123</v>
      </c>
      <c r="I6" s="24">
        <v>0.11804222648752397</v>
      </c>
      <c r="J6" s="63">
        <v>59</v>
      </c>
      <c r="K6" s="23">
        <v>0.10786106032906764</v>
      </c>
      <c r="L6" s="48">
        <v>121</v>
      </c>
      <c r="M6" s="24">
        <v>0.14037122969837587</v>
      </c>
      <c r="N6" s="63">
        <v>35</v>
      </c>
      <c r="O6" s="23">
        <v>0.10903426791277258</v>
      </c>
      <c r="P6" s="48">
        <v>21</v>
      </c>
      <c r="Q6" s="24">
        <v>0.10294117647058823</v>
      </c>
      <c r="R6" s="48">
        <v>996</v>
      </c>
      <c r="S6" s="24">
        <v>0.10179885527391659</v>
      </c>
      <c r="T6" s="179"/>
    </row>
    <row r="7" spans="1:20" ht="14.25">
      <c r="A7" s="7" t="s">
        <v>103</v>
      </c>
      <c r="B7" s="63">
        <v>313</v>
      </c>
      <c r="C7" s="24">
        <v>0.06828097731239093</v>
      </c>
      <c r="D7" s="48">
        <v>121</v>
      </c>
      <c r="E7" s="24">
        <v>0.0972668810289389</v>
      </c>
      <c r="F7" s="63">
        <v>83</v>
      </c>
      <c r="G7" s="23">
        <v>0.08469387755102041</v>
      </c>
      <c r="H7" s="48">
        <v>81</v>
      </c>
      <c r="I7" s="24">
        <v>0.07773512476007678</v>
      </c>
      <c r="J7" s="63">
        <v>41</v>
      </c>
      <c r="K7" s="23">
        <v>0.07495429616087751</v>
      </c>
      <c r="L7" s="48">
        <v>59</v>
      </c>
      <c r="M7" s="24">
        <v>0.06844547563805105</v>
      </c>
      <c r="N7" s="63">
        <v>24</v>
      </c>
      <c r="O7" s="23">
        <v>0.07476635514018691</v>
      </c>
      <c r="P7" s="48">
        <v>20</v>
      </c>
      <c r="Q7" s="24">
        <v>0.09803921568627452</v>
      </c>
      <c r="R7" s="48">
        <v>742</v>
      </c>
      <c r="S7" s="24">
        <v>0.0758381030253475</v>
      </c>
      <c r="T7" s="179"/>
    </row>
    <row r="8" spans="1:20" ht="14.25">
      <c r="A8" s="7" t="s">
        <v>104</v>
      </c>
      <c r="B8" s="63">
        <v>322</v>
      </c>
      <c r="C8" s="24">
        <v>0.07024432809773122</v>
      </c>
      <c r="D8" s="48">
        <v>112</v>
      </c>
      <c r="E8" s="24">
        <v>0.09003215434083602</v>
      </c>
      <c r="F8" s="63">
        <v>73</v>
      </c>
      <c r="G8" s="23">
        <v>0.07448979591836735</v>
      </c>
      <c r="H8" s="48">
        <v>76</v>
      </c>
      <c r="I8" s="24">
        <v>0.07293666026871401</v>
      </c>
      <c r="J8" s="63">
        <v>45</v>
      </c>
      <c r="K8" s="23">
        <v>0.08226691042047532</v>
      </c>
      <c r="L8" s="48">
        <v>80</v>
      </c>
      <c r="M8" s="24">
        <v>0.09280742459396751</v>
      </c>
      <c r="N8" s="63">
        <v>34</v>
      </c>
      <c r="O8" s="23">
        <v>0.1059190031152648</v>
      </c>
      <c r="P8" s="48">
        <v>18</v>
      </c>
      <c r="Q8" s="24">
        <v>0.08823529411764706</v>
      </c>
      <c r="R8" s="48">
        <v>760</v>
      </c>
      <c r="S8" s="24">
        <v>0.0776778413736713</v>
      </c>
      <c r="T8" s="179"/>
    </row>
    <row r="9" spans="1:20" ht="14.25">
      <c r="A9" s="7" t="s">
        <v>105</v>
      </c>
      <c r="B9" s="63">
        <v>343</v>
      </c>
      <c r="C9" s="24">
        <v>0.07482547993019197</v>
      </c>
      <c r="D9" s="48">
        <v>111</v>
      </c>
      <c r="E9" s="24">
        <v>0.08922829581993569</v>
      </c>
      <c r="F9" s="63">
        <v>90</v>
      </c>
      <c r="G9" s="23">
        <v>0.09183673469387756</v>
      </c>
      <c r="H9" s="48">
        <v>96</v>
      </c>
      <c r="I9" s="24">
        <v>0.09213051823416507</v>
      </c>
      <c r="J9" s="63">
        <v>40</v>
      </c>
      <c r="K9" s="23">
        <v>0.07312614259597805</v>
      </c>
      <c r="L9" s="48">
        <v>74</v>
      </c>
      <c r="M9" s="24">
        <v>0.08584686774941995</v>
      </c>
      <c r="N9" s="63">
        <v>21</v>
      </c>
      <c r="O9" s="23">
        <v>0.06542056074766354</v>
      </c>
      <c r="P9" s="48">
        <v>22</v>
      </c>
      <c r="Q9" s="24">
        <v>0.10784313725490197</v>
      </c>
      <c r="R9" s="48">
        <v>797</v>
      </c>
      <c r="S9" s="24">
        <v>0.08145952575633687</v>
      </c>
      <c r="T9" s="179"/>
    </row>
    <row r="10" spans="1:20" ht="14.25">
      <c r="A10" s="7" t="s">
        <v>106</v>
      </c>
      <c r="B10" s="63">
        <v>403</v>
      </c>
      <c r="C10" s="24">
        <v>0.08791448516579406</v>
      </c>
      <c r="D10" s="48">
        <v>106</v>
      </c>
      <c r="E10" s="24">
        <v>0.08520900321543408</v>
      </c>
      <c r="F10" s="63">
        <v>91</v>
      </c>
      <c r="G10" s="23">
        <v>0.09285714285714286</v>
      </c>
      <c r="H10" s="48">
        <v>94</v>
      </c>
      <c r="I10" s="24">
        <v>0.09021113243761997</v>
      </c>
      <c r="J10" s="63">
        <v>39</v>
      </c>
      <c r="K10" s="23">
        <v>0.07129798903107859</v>
      </c>
      <c r="L10" s="48">
        <v>72</v>
      </c>
      <c r="M10" s="24">
        <v>0.08352668213457076</v>
      </c>
      <c r="N10" s="63">
        <v>23</v>
      </c>
      <c r="O10" s="23">
        <v>0.07165109034267911</v>
      </c>
      <c r="P10" s="48">
        <v>18</v>
      </c>
      <c r="Q10" s="24">
        <v>0.08823529411764706</v>
      </c>
      <c r="R10" s="48">
        <v>846</v>
      </c>
      <c r="S10" s="24">
        <v>0.08646770237121831</v>
      </c>
      <c r="T10" s="179"/>
    </row>
    <row r="11" spans="1:20" ht="14.25">
      <c r="A11" s="7" t="s">
        <v>107</v>
      </c>
      <c r="B11" s="63">
        <v>148</v>
      </c>
      <c r="C11" s="24">
        <v>0.03228621291448516</v>
      </c>
      <c r="D11" s="48">
        <v>45</v>
      </c>
      <c r="E11" s="24">
        <v>0.03617363344051447</v>
      </c>
      <c r="F11" s="63">
        <v>50</v>
      </c>
      <c r="G11" s="23">
        <v>0.05102040816326531</v>
      </c>
      <c r="H11" s="48">
        <v>41</v>
      </c>
      <c r="I11" s="24">
        <v>0.03934740882917467</v>
      </c>
      <c r="J11" s="63">
        <v>23</v>
      </c>
      <c r="K11" s="23">
        <v>0.04204753199268738</v>
      </c>
      <c r="L11" s="48">
        <v>44</v>
      </c>
      <c r="M11" s="24">
        <v>0.05104408352668213</v>
      </c>
      <c r="N11" s="63">
        <v>10</v>
      </c>
      <c r="O11" s="23">
        <v>0.031152647975077885</v>
      </c>
      <c r="P11" s="48">
        <v>8</v>
      </c>
      <c r="Q11" s="24">
        <v>0.0392156862745098</v>
      </c>
      <c r="R11" s="48">
        <v>369</v>
      </c>
      <c r="S11" s="24">
        <v>0.037714636140637775</v>
      </c>
      <c r="T11" s="179"/>
    </row>
    <row r="12" spans="1:20" ht="14.25">
      <c r="A12" s="7" t="s">
        <v>108</v>
      </c>
      <c r="B12" s="63">
        <v>211</v>
      </c>
      <c r="C12" s="24">
        <v>0.04602966841186737</v>
      </c>
      <c r="D12" s="48">
        <v>69</v>
      </c>
      <c r="E12" s="24">
        <v>0.05546623794212219</v>
      </c>
      <c r="F12" s="63">
        <v>52</v>
      </c>
      <c r="G12" s="23">
        <v>0.053061224489795916</v>
      </c>
      <c r="H12" s="48">
        <v>68</v>
      </c>
      <c r="I12" s="24">
        <v>0.06525911708253358</v>
      </c>
      <c r="J12" s="63">
        <v>44</v>
      </c>
      <c r="K12" s="23">
        <v>0.08043875685557587</v>
      </c>
      <c r="L12" s="48">
        <v>43</v>
      </c>
      <c r="M12" s="24">
        <v>0.04988399071925754</v>
      </c>
      <c r="N12" s="63">
        <v>21</v>
      </c>
      <c r="O12" s="23">
        <v>0.06542056074766354</v>
      </c>
      <c r="P12" s="48">
        <v>14</v>
      </c>
      <c r="Q12" s="24">
        <v>0.06862745098039216</v>
      </c>
      <c r="R12" s="48">
        <v>522</v>
      </c>
      <c r="S12" s="24">
        <v>0.05335241210139002</v>
      </c>
      <c r="T12" s="179"/>
    </row>
    <row r="13" spans="1:20" ht="14.25">
      <c r="A13" s="7" t="s">
        <v>109</v>
      </c>
      <c r="B13" s="63">
        <v>466</v>
      </c>
      <c r="C13" s="24">
        <v>0.10165794066317627</v>
      </c>
      <c r="D13" s="48">
        <v>95</v>
      </c>
      <c r="E13" s="24">
        <v>0.07636655948553055</v>
      </c>
      <c r="F13" s="63">
        <v>86</v>
      </c>
      <c r="G13" s="23">
        <v>0.08775510204081632</v>
      </c>
      <c r="H13" s="48">
        <v>79</v>
      </c>
      <c r="I13" s="24">
        <v>0.07581573896353166</v>
      </c>
      <c r="J13" s="63">
        <v>46</v>
      </c>
      <c r="K13" s="23">
        <v>0.08409506398537477</v>
      </c>
      <c r="L13" s="48">
        <v>71</v>
      </c>
      <c r="M13" s="24">
        <v>0.08236658932714618</v>
      </c>
      <c r="N13" s="63">
        <v>30</v>
      </c>
      <c r="O13" s="23">
        <v>0.09345794392523364</v>
      </c>
      <c r="P13" s="48">
        <v>21</v>
      </c>
      <c r="Q13" s="24">
        <v>0.10294117647058823</v>
      </c>
      <c r="R13" s="48">
        <v>894</v>
      </c>
      <c r="S13" s="24">
        <v>0.09137367130008175</v>
      </c>
      <c r="T13" s="179"/>
    </row>
    <row r="14" spans="1:20" ht="14.25">
      <c r="A14" s="7" t="s">
        <v>110</v>
      </c>
      <c r="B14" s="63">
        <v>499</v>
      </c>
      <c r="C14" s="24">
        <v>0.10885689354275742</v>
      </c>
      <c r="D14" s="48">
        <v>102</v>
      </c>
      <c r="E14" s="24">
        <v>0.0819935691318328</v>
      </c>
      <c r="F14" s="63">
        <v>85</v>
      </c>
      <c r="G14" s="23">
        <v>0.08673469387755102</v>
      </c>
      <c r="H14" s="48">
        <v>91</v>
      </c>
      <c r="I14" s="24">
        <v>0.0873320537428023</v>
      </c>
      <c r="J14" s="63">
        <v>40</v>
      </c>
      <c r="K14" s="23">
        <v>0.07312614259597805</v>
      </c>
      <c r="L14" s="48">
        <v>60</v>
      </c>
      <c r="M14" s="24">
        <v>0.06960556844547564</v>
      </c>
      <c r="N14" s="63">
        <v>22</v>
      </c>
      <c r="O14" s="23">
        <v>0.06853582554517133</v>
      </c>
      <c r="P14" s="48">
        <v>14</v>
      </c>
      <c r="Q14" s="24">
        <v>0.06862745098039216</v>
      </c>
      <c r="R14" s="48">
        <v>913</v>
      </c>
      <c r="S14" s="24">
        <v>0.09331561733442355</v>
      </c>
      <c r="T14" s="179"/>
    </row>
    <row r="15" spans="1:20" ht="14.25">
      <c r="A15" s="7" t="s">
        <v>111</v>
      </c>
      <c r="B15" s="63">
        <v>467</v>
      </c>
      <c r="C15" s="24">
        <v>0.1018760907504363</v>
      </c>
      <c r="D15" s="48">
        <v>96</v>
      </c>
      <c r="E15" s="24">
        <v>0.07717041800643087</v>
      </c>
      <c r="F15" s="63">
        <v>90</v>
      </c>
      <c r="G15" s="23">
        <v>0.09183673469387756</v>
      </c>
      <c r="H15" s="48">
        <v>78</v>
      </c>
      <c r="I15" s="24">
        <v>0.07485604606525911</v>
      </c>
      <c r="J15" s="63">
        <v>51</v>
      </c>
      <c r="K15" s="23">
        <v>0.09323583180987204</v>
      </c>
      <c r="L15" s="48">
        <v>67</v>
      </c>
      <c r="M15" s="24">
        <v>0.0777262180974478</v>
      </c>
      <c r="N15" s="63">
        <v>13</v>
      </c>
      <c r="O15" s="23">
        <v>0.040498442367601244</v>
      </c>
      <c r="P15" s="48">
        <v>7</v>
      </c>
      <c r="Q15" s="24">
        <v>0.03431372549019608</v>
      </c>
      <c r="R15" s="48">
        <v>869</v>
      </c>
      <c r="S15" s="24">
        <v>0.08881847914963205</v>
      </c>
      <c r="T15" s="179"/>
    </row>
    <row r="16" spans="1:20" ht="15" thickBot="1">
      <c r="A16" s="9" t="s">
        <v>112</v>
      </c>
      <c r="B16" s="64">
        <v>503</v>
      </c>
      <c r="C16" s="28">
        <v>0.10972949389179755</v>
      </c>
      <c r="D16" s="61">
        <v>114</v>
      </c>
      <c r="E16" s="28">
        <v>0.09163987138263666</v>
      </c>
      <c r="F16" s="64">
        <v>72</v>
      </c>
      <c r="G16" s="27">
        <v>0.07346938775510205</v>
      </c>
      <c r="H16" s="61">
        <v>90</v>
      </c>
      <c r="I16" s="28">
        <v>0.08637236084452975</v>
      </c>
      <c r="J16" s="64">
        <v>51</v>
      </c>
      <c r="K16" s="27">
        <v>0.09323583180987204</v>
      </c>
      <c r="L16" s="61">
        <v>65</v>
      </c>
      <c r="M16" s="28">
        <v>0.07540603248259861</v>
      </c>
      <c r="N16" s="64">
        <v>27</v>
      </c>
      <c r="O16" s="27">
        <v>0.08411214953271028</v>
      </c>
      <c r="P16" s="61">
        <v>9</v>
      </c>
      <c r="Q16" s="28">
        <v>0.04411764705882353</v>
      </c>
      <c r="R16" s="61">
        <v>931</v>
      </c>
      <c r="S16" s="28">
        <v>0.09515535568274734</v>
      </c>
      <c r="T16" s="179"/>
    </row>
    <row r="17" spans="1:20" ht="15" thickBot="1">
      <c r="A17" s="12" t="s">
        <v>70</v>
      </c>
      <c r="B17" s="51">
        <v>4584</v>
      </c>
      <c r="C17" s="15">
        <v>1</v>
      </c>
      <c r="D17" s="51">
        <v>1244</v>
      </c>
      <c r="E17" s="15">
        <v>1</v>
      </c>
      <c r="F17" s="65">
        <v>980</v>
      </c>
      <c r="G17" s="14">
        <v>1</v>
      </c>
      <c r="H17" s="51">
        <v>1042</v>
      </c>
      <c r="I17" s="15">
        <v>1</v>
      </c>
      <c r="J17" s="65">
        <v>547</v>
      </c>
      <c r="K17" s="14">
        <v>1</v>
      </c>
      <c r="L17" s="51">
        <v>862</v>
      </c>
      <c r="M17" s="15">
        <v>1</v>
      </c>
      <c r="N17" s="65">
        <v>321</v>
      </c>
      <c r="O17" s="14">
        <v>1</v>
      </c>
      <c r="P17" s="51">
        <v>204</v>
      </c>
      <c r="Q17" s="15">
        <v>1</v>
      </c>
      <c r="R17" s="51">
        <v>9784</v>
      </c>
      <c r="S17" s="15">
        <v>1</v>
      </c>
      <c r="T17" s="179"/>
    </row>
    <row r="19" ht="14.25">
      <c r="R19" s="178"/>
    </row>
    <row r="20" ht="14.25">
      <c r="R20" s="178"/>
    </row>
  </sheetData>
  <sheetProtection/>
  <mergeCells count="12">
    <mergeCell ref="A1:S1"/>
    <mergeCell ref="A2:A4"/>
    <mergeCell ref="B2:S2"/>
    <mergeCell ref="B3:C3"/>
    <mergeCell ref="D3:E3"/>
    <mergeCell ref="F3:G3"/>
    <mergeCell ref="H3:I3"/>
    <mergeCell ref="J3:K3"/>
    <mergeCell ref="L3:M3"/>
    <mergeCell ref="N3:O3"/>
    <mergeCell ref="P3:Q3"/>
    <mergeCell ref="R3:S3"/>
  </mergeCells>
  <printOptions horizontalCentered="1"/>
  <pageMargins left="0.7" right="0.7" top="0.75" bottom="0.75" header="0.3" footer="0.3"/>
  <pageSetup fitToHeight="1"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L23"/>
  <sheetViews>
    <sheetView zoomScalePageLayoutView="0" workbookViewId="0" topLeftCell="A1">
      <selection activeCell="M12" sqref="M12"/>
    </sheetView>
  </sheetViews>
  <sheetFormatPr defaultColWidth="9.140625" defaultRowHeight="15"/>
  <cols>
    <col min="1" max="1" width="43.28125" style="152" customWidth="1"/>
    <col min="2" max="7" width="11.8515625" style="152" customWidth="1"/>
    <col min="8" max="8" width="20.00390625" style="152" bestFit="1" customWidth="1"/>
    <col min="9" max="16384" width="9.140625" style="152" customWidth="1"/>
  </cols>
  <sheetData>
    <row r="1" spans="1:8" ht="24.75" customHeight="1" thickBot="1" thickTop="1">
      <c r="A1" s="260" t="s">
        <v>117</v>
      </c>
      <c r="B1" s="261"/>
      <c r="C1" s="261"/>
      <c r="D1" s="261"/>
      <c r="E1" s="261"/>
      <c r="F1" s="261"/>
      <c r="G1" s="261"/>
      <c r="H1" s="262"/>
    </row>
    <row r="2" spans="1:8" ht="24.75" customHeight="1" thickBot="1" thickTop="1">
      <c r="A2" s="260" t="s">
        <v>118</v>
      </c>
      <c r="B2" s="261"/>
      <c r="C2" s="261"/>
      <c r="D2" s="261"/>
      <c r="E2" s="261"/>
      <c r="F2" s="261"/>
      <c r="G2" s="261"/>
      <c r="H2" s="262"/>
    </row>
    <row r="3" spans="1:8" ht="24.75" customHeight="1" thickBot="1" thickTop="1">
      <c r="A3" s="263" t="s">
        <v>123</v>
      </c>
      <c r="B3" s="266" t="s">
        <v>61</v>
      </c>
      <c r="C3" s="266"/>
      <c r="D3" s="266"/>
      <c r="E3" s="266"/>
      <c r="F3" s="266"/>
      <c r="G3" s="267"/>
      <c r="H3" s="257" t="s">
        <v>62</v>
      </c>
    </row>
    <row r="4" spans="1:8" ht="24.75" customHeight="1">
      <c r="A4" s="313"/>
      <c r="B4" s="268">
        <v>2014</v>
      </c>
      <c r="C4" s="315"/>
      <c r="D4" s="268">
        <v>2015</v>
      </c>
      <c r="E4" s="315"/>
      <c r="F4" s="268">
        <v>2016</v>
      </c>
      <c r="G4" s="315"/>
      <c r="H4" s="258"/>
    </row>
    <row r="5" spans="1:8" ht="24.75" customHeight="1" thickBot="1">
      <c r="A5" s="314"/>
      <c r="B5" s="79" t="s">
        <v>0</v>
      </c>
      <c r="C5" s="88" t="s">
        <v>1</v>
      </c>
      <c r="D5" s="79" t="s">
        <v>0</v>
      </c>
      <c r="E5" s="17" t="s">
        <v>1</v>
      </c>
      <c r="F5" s="79" t="s">
        <v>0</v>
      </c>
      <c r="G5" s="17" t="s">
        <v>1</v>
      </c>
      <c r="H5" s="259"/>
    </row>
    <row r="6" spans="1:12" ht="24.75" customHeight="1" thickBot="1">
      <c r="A6" s="89" t="s">
        <v>124</v>
      </c>
      <c r="B6" s="90">
        <v>632</v>
      </c>
      <c r="C6" s="92">
        <f>B6/$B$21</f>
        <v>0.06947345278663296</v>
      </c>
      <c r="D6" s="90">
        <v>748</v>
      </c>
      <c r="E6" s="91">
        <f>D6/$D$21</f>
        <v>0.07881981032665965</v>
      </c>
      <c r="F6" s="90">
        <v>1465</v>
      </c>
      <c r="G6" s="91">
        <f>F6/$F$21</f>
        <v>0.14973426001635323</v>
      </c>
      <c r="H6" s="93">
        <f>(F6-D6)/D6</f>
        <v>0.9585561497326203</v>
      </c>
      <c r="I6" s="165"/>
      <c r="J6" s="179"/>
      <c r="K6" s="245"/>
      <c r="L6" s="246"/>
    </row>
    <row r="7" spans="1:12" ht="14.25">
      <c r="A7" s="153" t="s">
        <v>125</v>
      </c>
      <c r="B7" s="22">
        <v>1619</v>
      </c>
      <c r="C7" s="94">
        <f aca="true" t="shared" si="0" ref="C7:C21">B7/$B$21</f>
        <v>0.17797075959107397</v>
      </c>
      <c r="D7" s="22">
        <v>1637</v>
      </c>
      <c r="E7" s="24">
        <f aca="true" t="shared" si="1" ref="E7:E21">D7/$D$21</f>
        <v>0.17249736564805057</v>
      </c>
      <c r="F7" s="22">
        <v>1258</v>
      </c>
      <c r="G7" s="24">
        <f aca="true" t="shared" si="2" ref="G7:G21">F7/$F$21</f>
        <v>0.1285772690106296</v>
      </c>
      <c r="H7" s="149">
        <f aca="true" t="shared" si="3" ref="H7:H21">(F7-D7)/D7</f>
        <v>-0.23152107513744655</v>
      </c>
      <c r="I7" s="165"/>
      <c r="J7" s="179"/>
      <c r="K7" s="245"/>
      <c r="L7" s="246"/>
    </row>
    <row r="8" spans="1:12" ht="14.25">
      <c r="A8" s="154" t="s">
        <v>126</v>
      </c>
      <c r="B8" s="8">
        <v>607</v>
      </c>
      <c r="C8" s="95">
        <f t="shared" si="0"/>
        <v>0.0667252940529845</v>
      </c>
      <c r="D8" s="8">
        <v>615</v>
      </c>
      <c r="E8" s="67">
        <f t="shared" si="1"/>
        <v>0.06480505795574289</v>
      </c>
      <c r="F8" s="8">
        <v>408</v>
      </c>
      <c r="G8" s="67">
        <f t="shared" si="2"/>
        <v>0.041700735895339326</v>
      </c>
      <c r="H8" s="150">
        <f t="shared" si="3"/>
        <v>-0.33658536585365856</v>
      </c>
      <c r="I8" s="165"/>
      <c r="J8" s="179"/>
      <c r="K8" s="245"/>
      <c r="L8" s="246"/>
    </row>
    <row r="9" spans="1:12" ht="14.25">
      <c r="A9" s="155" t="s">
        <v>127</v>
      </c>
      <c r="B9" s="8">
        <v>1507</v>
      </c>
      <c r="C9" s="95">
        <f t="shared" si="0"/>
        <v>0.1656590084643289</v>
      </c>
      <c r="D9" s="8">
        <v>1634</v>
      </c>
      <c r="E9" s="67">
        <f t="shared" si="1"/>
        <v>0.17218124341412014</v>
      </c>
      <c r="F9" s="8">
        <v>1249</v>
      </c>
      <c r="G9" s="67">
        <f t="shared" si="2"/>
        <v>0.1276573998364677</v>
      </c>
      <c r="H9" s="150">
        <f t="shared" si="3"/>
        <v>-0.23561811505507957</v>
      </c>
      <c r="I9" s="165"/>
      <c r="J9" s="179"/>
      <c r="K9" s="245"/>
      <c r="L9" s="246"/>
    </row>
    <row r="10" spans="1:12" ht="14.25">
      <c r="A10" s="155" t="s">
        <v>128</v>
      </c>
      <c r="B10" s="10">
        <v>1050</v>
      </c>
      <c r="C10" s="95">
        <f t="shared" si="0"/>
        <v>0.11542266681323514</v>
      </c>
      <c r="D10" s="10">
        <v>965</v>
      </c>
      <c r="E10" s="68">
        <f t="shared" si="1"/>
        <v>0.10168598524762908</v>
      </c>
      <c r="F10" s="10">
        <v>627</v>
      </c>
      <c r="G10" s="68">
        <f t="shared" si="2"/>
        <v>0.06408421913327882</v>
      </c>
      <c r="H10" s="150">
        <f t="shared" si="3"/>
        <v>-0.35025906735751294</v>
      </c>
      <c r="I10" s="165"/>
      <c r="J10" s="179"/>
      <c r="K10" s="245"/>
      <c r="L10" s="246"/>
    </row>
    <row r="11" spans="1:12" ht="15" thickBot="1">
      <c r="A11" s="154" t="s">
        <v>129</v>
      </c>
      <c r="B11" s="10">
        <v>866</v>
      </c>
      <c r="C11" s="96">
        <f t="shared" si="0"/>
        <v>0.0951962185335825</v>
      </c>
      <c r="D11" s="8">
        <v>917</v>
      </c>
      <c r="E11" s="67">
        <f t="shared" si="1"/>
        <v>0.09662802950474184</v>
      </c>
      <c r="F11" s="8">
        <v>748</v>
      </c>
      <c r="G11" s="67">
        <f t="shared" si="2"/>
        <v>0.07645134914145543</v>
      </c>
      <c r="H11" s="151">
        <f t="shared" si="3"/>
        <v>-0.18429661941112324</v>
      </c>
      <c r="I11" s="165"/>
      <c r="J11" s="179"/>
      <c r="K11" s="245"/>
      <c r="L11" s="246"/>
    </row>
    <row r="12" spans="1:12" ht="24.75" customHeight="1" thickBot="1">
      <c r="A12" s="89" t="s">
        <v>130</v>
      </c>
      <c r="B12" s="97">
        <v>5649</v>
      </c>
      <c r="C12" s="92">
        <f t="shared" si="0"/>
        <v>0.6209739474552051</v>
      </c>
      <c r="D12" s="97">
        <v>5768</v>
      </c>
      <c r="E12" s="91">
        <f t="shared" si="1"/>
        <v>0.6077976817702845</v>
      </c>
      <c r="F12" s="132">
        <f>SUM(F7:F11)</f>
        <v>4290</v>
      </c>
      <c r="G12" s="192">
        <f t="shared" si="2"/>
        <v>0.4384709730171709</v>
      </c>
      <c r="H12" s="93">
        <f t="shared" si="3"/>
        <v>-0.25624133148404993</v>
      </c>
      <c r="I12" s="167"/>
      <c r="J12" s="179"/>
      <c r="K12" s="245"/>
      <c r="L12" s="246"/>
    </row>
    <row r="13" spans="1:12" ht="14.25">
      <c r="A13" s="156" t="s">
        <v>131</v>
      </c>
      <c r="B13" s="22">
        <v>281</v>
      </c>
      <c r="C13" s="94">
        <f t="shared" si="0"/>
        <v>0.03088930416620864</v>
      </c>
      <c r="D13" s="6">
        <v>305</v>
      </c>
      <c r="E13" s="76">
        <f t="shared" si="1"/>
        <v>0.0321390937829294</v>
      </c>
      <c r="F13" s="38">
        <v>187</v>
      </c>
      <c r="G13" s="76">
        <f t="shared" si="2"/>
        <v>0.019112837285363858</v>
      </c>
      <c r="H13" s="149">
        <f t="shared" si="3"/>
        <v>-0.38688524590163936</v>
      </c>
      <c r="I13" s="165"/>
      <c r="J13" s="179"/>
      <c r="K13" s="245"/>
      <c r="L13" s="246"/>
    </row>
    <row r="14" spans="1:12" ht="14.25">
      <c r="A14" s="153" t="s">
        <v>132</v>
      </c>
      <c r="B14" s="22">
        <v>886</v>
      </c>
      <c r="C14" s="95">
        <f t="shared" si="0"/>
        <v>0.09739474552050126</v>
      </c>
      <c r="D14" s="22">
        <v>900</v>
      </c>
      <c r="E14" s="24">
        <f t="shared" si="1"/>
        <v>0.09483667017913593</v>
      </c>
      <c r="F14" s="190">
        <v>716</v>
      </c>
      <c r="G14" s="24">
        <f t="shared" si="2"/>
        <v>0.0731807031888798</v>
      </c>
      <c r="H14" s="150">
        <f t="shared" si="3"/>
        <v>-0.20444444444444446</v>
      </c>
      <c r="I14" s="165"/>
      <c r="J14" s="179"/>
      <c r="K14" s="245"/>
      <c r="L14" s="246"/>
    </row>
    <row r="15" spans="1:12" ht="14.25">
      <c r="A15" s="154" t="s">
        <v>133</v>
      </c>
      <c r="B15" s="8">
        <v>782</v>
      </c>
      <c r="C15" s="95">
        <f t="shared" si="0"/>
        <v>0.08596240518852369</v>
      </c>
      <c r="D15" s="8">
        <v>816</v>
      </c>
      <c r="E15" s="67">
        <f t="shared" si="1"/>
        <v>0.08598524762908324</v>
      </c>
      <c r="F15" s="191">
        <v>682</v>
      </c>
      <c r="G15" s="67">
        <f t="shared" si="2"/>
        <v>0.0697056418642682</v>
      </c>
      <c r="H15" s="150">
        <f t="shared" si="3"/>
        <v>-0.1642156862745098</v>
      </c>
      <c r="I15" s="165"/>
      <c r="J15" s="179"/>
      <c r="K15" s="245"/>
      <c r="L15" s="246"/>
    </row>
    <row r="16" spans="1:12" ht="14.25">
      <c r="A16" s="154" t="s">
        <v>134</v>
      </c>
      <c r="B16" s="8">
        <v>108</v>
      </c>
      <c r="C16" s="95">
        <f t="shared" si="0"/>
        <v>0.011872045729361328</v>
      </c>
      <c r="D16" s="8">
        <v>126</v>
      </c>
      <c r="E16" s="67">
        <f t="shared" si="1"/>
        <v>0.013277133825079031</v>
      </c>
      <c r="F16" s="191">
        <v>116</v>
      </c>
      <c r="G16" s="67">
        <f t="shared" si="2"/>
        <v>0.011856091578086671</v>
      </c>
      <c r="H16" s="150">
        <f t="shared" si="3"/>
        <v>-0.07936507936507936</v>
      </c>
      <c r="I16" s="165"/>
      <c r="J16" s="179"/>
      <c r="K16" s="245"/>
      <c r="L16" s="246"/>
    </row>
    <row r="17" spans="1:12" ht="15" thickBot="1">
      <c r="A17" s="154" t="s">
        <v>135</v>
      </c>
      <c r="B17" s="10">
        <v>357</v>
      </c>
      <c r="C17" s="96">
        <f t="shared" si="0"/>
        <v>0.039243706716499946</v>
      </c>
      <c r="D17" s="8">
        <v>368</v>
      </c>
      <c r="E17" s="67">
        <f t="shared" si="1"/>
        <v>0.03877766069546892</v>
      </c>
      <c r="F17" s="191">
        <v>366</v>
      </c>
      <c r="G17" s="67">
        <f t="shared" si="2"/>
        <v>0.03740801308258381</v>
      </c>
      <c r="H17" s="151">
        <f t="shared" si="3"/>
        <v>-0.005434782608695652</v>
      </c>
      <c r="I17" s="165"/>
      <c r="J17" s="179"/>
      <c r="K17" s="245"/>
      <c r="L17" s="246"/>
    </row>
    <row r="18" spans="1:12" ht="24.75" customHeight="1" thickBot="1">
      <c r="A18" s="89" t="s">
        <v>136</v>
      </c>
      <c r="B18" s="97">
        <v>2414</v>
      </c>
      <c r="C18" s="92">
        <f t="shared" si="0"/>
        <v>0.2653622073210949</v>
      </c>
      <c r="D18" s="97">
        <v>2515</v>
      </c>
      <c r="E18" s="91">
        <f t="shared" si="1"/>
        <v>0.2650158061116965</v>
      </c>
      <c r="F18" s="132">
        <f>SUM(F13:F17)</f>
        <v>2067</v>
      </c>
      <c r="G18" s="192">
        <f t="shared" si="2"/>
        <v>0.21126328699918234</v>
      </c>
      <c r="H18" s="93">
        <f t="shared" si="3"/>
        <v>-0.17813121272365806</v>
      </c>
      <c r="I18" s="167"/>
      <c r="J18" s="179"/>
      <c r="K18" s="245"/>
      <c r="L18" s="246"/>
    </row>
    <row r="19" spans="1:12" ht="14.25">
      <c r="A19" s="157" t="s">
        <v>137</v>
      </c>
      <c r="B19" s="74">
        <v>0</v>
      </c>
      <c r="C19" s="187">
        <f t="shared" si="0"/>
        <v>0</v>
      </c>
      <c r="D19" s="10">
        <v>0</v>
      </c>
      <c r="E19" s="68">
        <f t="shared" si="1"/>
        <v>0</v>
      </c>
      <c r="F19" s="10">
        <v>22</v>
      </c>
      <c r="G19" s="68">
        <f t="shared" si="2"/>
        <v>0.0022485690923957483</v>
      </c>
      <c r="H19" s="188"/>
      <c r="I19" s="165"/>
      <c r="J19" s="179"/>
      <c r="K19" s="245"/>
      <c r="L19" s="246"/>
    </row>
    <row r="20" spans="1:12" ht="15" thickBot="1">
      <c r="A20" s="163" t="s">
        <v>138</v>
      </c>
      <c r="B20" s="11">
        <v>402</v>
      </c>
      <c r="C20" s="119">
        <f t="shared" si="0"/>
        <v>0.04419039243706716</v>
      </c>
      <c r="D20" s="11">
        <v>459</v>
      </c>
      <c r="E20" s="69">
        <f t="shared" si="1"/>
        <v>0.04836670179135932</v>
      </c>
      <c r="F20" s="11">
        <v>1940</v>
      </c>
      <c r="G20" s="69">
        <f t="shared" si="2"/>
        <v>0.1982829108748978</v>
      </c>
      <c r="H20" s="151">
        <f t="shared" si="3"/>
        <v>3.2265795206971677</v>
      </c>
      <c r="I20" s="165"/>
      <c r="J20" s="219"/>
      <c r="K20" s="245"/>
      <c r="L20" s="247"/>
    </row>
    <row r="21" spans="1:9" ht="24.75" customHeight="1" thickBot="1">
      <c r="A21" s="98" t="s">
        <v>139</v>
      </c>
      <c r="B21" s="97">
        <v>9097</v>
      </c>
      <c r="C21" s="100">
        <f t="shared" si="0"/>
        <v>1</v>
      </c>
      <c r="D21" s="97">
        <v>9490</v>
      </c>
      <c r="E21" s="99">
        <f t="shared" si="1"/>
        <v>1</v>
      </c>
      <c r="F21" s="97">
        <f>F20+F19+F18+F12+F6</f>
        <v>9784</v>
      </c>
      <c r="G21" s="99">
        <f t="shared" si="2"/>
        <v>1</v>
      </c>
      <c r="H21" s="93">
        <f t="shared" si="3"/>
        <v>0.030979978925184403</v>
      </c>
      <c r="I21" s="166"/>
    </row>
    <row r="23" spans="2:6" ht="14.25">
      <c r="B23" s="178"/>
      <c r="D23" s="178"/>
      <c r="F23" s="178"/>
    </row>
  </sheetData>
  <sheetProtection/>
  <mergeCells count="8">
    <mergeCell ref="A1:H1"/>
    <mergeCell ref="A2:H2"/>
    <mergeCell ref="A3:A5"/>
    <mergeCell ref="B3:G3"/>
    <mergeCell ref="H3:H5"/>
    <mergeCell ref="D4:E4"/>
    <mergeCell ref="F4:G4"/>
    <mergeCell ref="B4:C4"/>
  </mergeCells>
  <printOptions horizontalCentered="1"/>
  <pageMargins left="0.7" right="0.7" top="0.75" bottom="0.75" header="0.3" footer="0.3"/>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M25"/>
  <sheetViews>
    <sheetView zoomScalePageLayoutView="0" workbookViewId="0" topLeftCell="A1">
      <selection activeCell="A2" sqref="A2:A20"/>
    </sheetView>
  </sheetViews>
  <sheetFormatPr defaultColWidth="9.140625" defaultRowHeight="15"/>
  <cols>
    <col min="1" max="1" width="54.7109375" style="152" customWidth="1"/>
    <col min="2" max="7" width="17.7109375" style="152" customWidth="1"/>
    <col min="8" max="16384" width="9.140625" style="152" customWidth="1"/>
  </cols>
  <sheetData>
    <row r="1" spans="1:7" ht="24.75" customHeight="1" thickBot="1" thickTop="1">
      <c r="A1" s="270" t="s">
        <v>119</v>
      </c>
      <c r="B1" s="280"/>
      <c r="C1" s="280"/>
      <c r="D1" s="280"/>
      <c r="E1" s="280"/>
      <c r="F1" s="280"/>
      <c r="G1" s="281"/>
    </row>
    <row r="2" spans="1:7" ht="24.75" customHeight="1" thickBot="1" thickTop="1">
      <c r="A2" s="297" t="s">
        <v>123</v>
      </c>
      <c r="B2" s="273" t="s">
        <v>75</v>
      </c>
      <c r="C2" s="273"/>
      <c r="D2" s="273"/>
      <c r="E2" s="273"/>
      <c r="F2" s="274" t="s">
        <v>70</v>
      </c>
      <c r="G2" s="275"/>
    </row>
    <row r="3" spans="1:7" ht="24.75" customHeight="1" thickBot="1">
      <c r="A3" s="264"/>
      <c r="B3" s="276" t="s">
        <v>73</v>
      </c>
      <c r="C3" s="277"/>
      <c r="D3" s="276" t="s">
        <v>74</v>
      </c>
      <c r="E3" s="277"/>
      <c r="F3" s="274"/>
      <c r="G3" s="275"/>
    </row>
    <row r="4" spans="1:7" ht="24.75" customHeight="1" thickBot="1">
      <c r="A4" s="316"/>
      <c r="B4" s="54" t="s">
        <v>0</v>
      </c>
      <c r="C4" s="55" t="s">
        <v>1</v>
      </c>
      <c r="D4" s="5" t="s">
        <v>0</v>
      </c>
      <c r="E4" s="56" t="s">
        <v>1</v>
      </c>
      <c r="F4" s="5" t="s">
        <v>0</v>
      </c>
      <c r="G4" s="56" t="s">
        <v>1</v>
      </c>
    </row>
    <row r="5" spans="1:13" ht="24.75" customHeight="1" thickBot="1">
      <c r="A5" s="101" t="s">
        <v>124</v>
      </c>
      <c r="B5" s="111">
        <v>899</v>
      </c>
      <c r="C5" s="108">
        <f>B5/$B$20</f>
        <v>0.14539867378295326</v>
      </c>
      <c r="D5" s="109">
        <v>566</v>
      </c>
      <c r="E5" s="110">
        <f>D5/$D$20</f>
        <v>0.15717856151069148</v>
      </c>
      <c r="F5" s="109">
        <f>D5+B5</f>
        <v>1465</v>
      </c>
      <c r="G5" s="110">
        <f>F5/$F$20</f>
        <v>0.14973426001635323</v>
      </c>
      <c r="H5" s="165"/>
      <c r="I5" s="245"/>
      <c r="K5" s="245"/>
      <c r="L5" s="246"/>
      <c r="M5" s="245"/>
    </row>
    <row r="6" spans="1:13" ht="14.25">
      <c r="A6" s="158" t="s">
        <v>125</v>
      </c>
      <c r="B6" s="114">
        <v>715</v>
      </c>
      <c r="C6" s="113">
        <f aca="true" t="shared" si="0" ref="C6:C20">B6/$B$20</f>
        <v>0.11563965712437328</v>
      </c>
      <c r="D6" s="115">
        <v>543</v>
      </c>
      <c r="E6" s="112">
        <f aca="true" t="shared" si="1" ref="E6:E20">D6/$D$20</f>
        <v>0.1507914468203277</v>
      </c>
      <c r="F6" s="115">
        <f aca="true" t="shared" si="2" ref="F6:F20">D6+B6</f>
        <v>1258</v>
      </c>
      <c r="G6" s="112">
        <f aca="true" t="shared" si="3" ref="G6:G20">F6/$F$20</f>
        <v>0.1285772690106296</v>
      </c>
      <c r="H6" s="165"/>
      <c r="I6" s="245"/>
      <c r="K6" s="245"/>
      <c r="L6" s="246"/>
      <c r="M6" s="245"/>
    </row>
    <row r="7" spans="1:13" ht="14.25">
      <c r="A7" s="159" t="s">
        <v>126</v>
      </c>
      <c r="B7" s="116">
        <v>258</v>
      </c>
      <c r="C7" s="95">
        <f t="shared" si="0"/>
        <v>0.041727316836487144</v>
      </c>
      <c r="D7" s="117">
        <v>150</v>
      </c>
      <c r="E7" s="103">
        <f t="shared" si="1"/>
        <v>0.04165509580672035</v>
      </c>
      <c r="F7" s="117">
        <f t="shared" si="2"/>
        <v>408</v>
      </c>
      <c r="G7" s="103">
        <f t="shared" si="3"/>
        <v>0.041700735895339326</v>
      </c>
      <c r="H7" s="165"/>
      <c r="I7" s="245"/>
      <c r="K7" s="245"/>
      <c r="L7" s="246"/>
      <c r="M7" s="245"/>
    </row>
    <row r="8" spans="1:13" ht="14.25">
      <c r="A8" s="160" t="s">
        <v>127</v>
      </c>
      <c r="B8" s="116">
        <v>775</v>
      </c>
      <c r="C8" s="95">
        <f t="shared" si="0"/>
        <v>0.12534368429564935</v>
      </c>
      <c r="D8" s="117">
        <v>474</v>
      </c>
      <c r="E8" s="103">
        <f t="shared" si="1"/>
        <v>0.1316301027492363</v>
      </c>
      <c r="F8" s="117">
        <f t="shared" si="2"/>
        <v>1249</v>
      </c>
      <c r="G8" s="103">
        <f t="shared" si="3"/>
        <v>0.1276573998364677</v>
      </c>
      <c r="H8" s="165"/>
      <c r="I8" s="245"/>
      <c r="K8" s="245"/>
      <c r="L8" s="246"/>
      <c r="M8" s="245"/>
    </row>
    <row r="9" spans="1:13" ht="14.25">
      <c r="A9" s="160" t="s">
        <v>128</v>
      </c>
      <c r="B9" s="116">
        <v>356</v>
      </c>
      <c r="C9" s="95">
        <f t="shared" si="0"/>
        <v>0.05757722788290474</v>
      </c>
      <c r="D9" s="117">
        <v>271</v>
      </c>
      <c r="E9" s="103">
        <f t="shared" si="1"/>
        <v>0.07525687309080811</v>
      </c>
      <c r="F9" s="117">
        <f t="shared" si="2"/>
        <v>627</v>
      </c>
      <c r="G9" s="103">
        <f t="shared" si="3"/>
        <v>0.06408421913327882</v>
      </c>
      <c r="H9" s="165"/>
      <c r="I9" s="245"/>
      <c r="K9" s="245"/>
      <c r="L9" s="246"/>
      <c r="M9" s="245"/>
    </row>
    <row r="10" spans="1:13" ht="15" thickBot="1">
      <c r="A10" s="159" t="s">
        <v>129</v>
      </c>
      <c r="B10" s="120">
        <v>451</v>
      </c>
      <c r="C10" s="119">
        <f t="shared" si="0"/>
        <v>0.07294193757075854</v>
      </c>
      <c r="D10" s="121">
        <v>297</v>
      </c>
      <c r="E10" s="118">
        <f t="shared" si="1"/>
        <v>0.0824770896973063</v>
      </c>
      <c r="F10" s="121">
        <f t="shared" si="2"/>
        <v>748</v>
      </c>
      <c r="G10" s="118">
        <f t="shared" si="3"/>
        <v>0.07645134914145543</v>
      </c>
      <c r="H10" s="165"/>
      <c r="I10" s="245"/>
      <c r="K10" s="245"/>
      <c r="L10" s="246"/>
      <c r="M10" s="245"/>
    </row>
    <row r="11" spans="1:13" ht="24.75" customHeight="1" thickBot="1">
      <c r="A11" s="101" t="s">
        <v>130</v>
      </c>
      <c r="B11" s="125">
        <f>SUM(B6:B10)</f>
        <v>2555</v>
      </c>
      <c r="C11" s="122">
        <f t="shared" si="0"/>
        <v>0.413229823710173</v>
      </c>
      <c r="D11" s="123">
        <f>SUM(D6:D10)</f>
        <v>1735</v>
      </c>
      <c r="E11" s="124">
        <f t="shared" si="1"/>
        <v>0.4818106081643988</v>
      </c>
      <c r="F11" s="123">
        <f t="shared" si="2"/>
        <v>4290</v>
      </c>
      <c r="G11" s="124">
        <f t="shared" si="3"/>
        <v>0.4384709730171709</v>
      </c>
      <c r="H11" s="167"/>
      <c r="I11" s="245"/>
      <c r="K11" s="245"/>
      <c r="L11" s="246"/>
      <c r="M11" s="245"/>
    </row>
    <row r="12" spans="1:13" ht="14.25">
      <c r="A12" s="161" t="s">
        <v>131</v>
      </c>
      <c r="B12" s="114">
        <v>111</v>
      </c>
      <c r="C12" s="113">
        <f t="shared" si="0"/>
        <v>0.017952450266860747</v>
      </c>
      <c r="D12" s="115">
        <v>76</v>
      </c>
      <c r="E12" s="112">
        <f t="shared" si="1"/>
        <v>0.021105248542071648</v>
      </c>
      <c r="F12" s="115">
        <f t="shared" si="2"/>
        <v>187</v>
      </c>
      <c r="G12" s="112">
        <f t="shared" si="3"/>
        <v>0.019112837285363858</v>
      </c>
      <c r="H12" s="165"/>
      <c r="I12" s="245"/>
      <c r="K12" s="245"/>
      <c r="L12" s="246"/>
      <c r="M12" s="245"/>
    </row>
    <row r="13" spans="1:13" ht="14.25">
      <c r="A13" s="158" t="s">
        <v>132</v>
      </c>
      <c r="B13" s="116">
        <v>449</v>
      </c>
      <c r="C13" s="95">
        <f t="shared" si="0"/>
        <v>0.07261846999838266</v>
      </c>
      <c r="D13" s="117">
        <v>267</v>
      </c>
      <c r="E13" s="103">
        <f t="shared" si="1"/>
        <v>0.07414607053596223</v>
      </c>
      <c r="F13" s="117">
        <f t="shared" si="2"/>
        <v>716</v>
      </c>
      <c r="G13" s="103">
        <f t="shared" si="3"/>
        <v>0.0731807031888798</v>
      </c>
      <c r="H13" s="165"/>
      <c r="I13" s="245"/>
      <c r="K13" s="245"/>
      <c r="L13" s="246"/>
      <c r="M13" s="245"/>
    </row>
    <row r="14" spans="1:13" ht="14.25">
      <c r="A14" s="159" t="s">
        <v>133</v>
      </c>
      <c r="B14" s="116">
        <v>461</v>
      </c>
      <c r="C14" s="95">
        <f t="shared" si="0"/>
        <v>0.07455927543263788</v>
      </c>
      <c r="D14" s="117">
        <v>221</v>
      </c>
      <c r="E14" s="103">
        <f t="shared" si="1"/>
        <v>0.061371841155234655</v>
      </c>
      <c r="F14" s="117">
        <f t="shared" si="2"/>
        <v>682</v>
      </c>
      <c r="G14" s="103">
        <f t="shared" si="3"/>
        <v>0.0697056418642682</v>
      </c>
      <c r="H14" s="165"/>
      <c r="I14" s="245"/>
      <c r="K14" s="245"/>
      <c r="L14" s="246"/>
      <c r="M14" s="245"/>
    </row>
    <row r="15" spans="1:13" ht="14.25">
      <c r="A15" s="159" t="s">
        <v>134</v>
      </c>
      <c r="B15" s="116">
        <v>85</v>
      </c>
      <c r="C15" s="95">
        <f t="shared" si="0"/>
        <v>0.013747371825974446</v>
      </c>
      <c r="D15" s="117">
        <v>31</v>
      </c>
      <c r="E15" s="103">
        <f t="shared" si="1"/>
        <v>0.00860871980005554</v>
      </c>
      <c r="F15" s="117">
        <f t="shared" si="2"/>
        <v>116</v>
      </c>
      <c r="G15" s="103">
        <f t="shared" si="3"/>
        <v>0.011856091578086671</v>
      </c>
      <c r="H15" s="165"/>
      <c r="I15" s="245"/>
      <c r="K15" s="245"/>
      <c r="L15" s="246"/>
      <c r="M15" s="245"/>
    </row>
    <row r="16" spans="1:13" ht="15" thickBot="1">
      <c r="A16" s="159" t="s">
        <v>135</v>
      </c>
      <c r="B16" s="120">
        <v>234</v>
      </c>
      <c r="C16" s="119">
        <f t="shared" si="0"/>
        <v>0.03784570596797671</v>
      </c>
      <c r="D16" s="121">
        <v>132</v>
      </c>
      <c r="E16" s="118">
        <f t="shared" si="1"/>
        <v>0.03665648430991391</v>
      </c>
      <c r="F16" s="121">
        <f t="shared" si="2"/>
        <v>366</v>
      </c>
      <c r="G16" s="118">
        <f t="shared" si="3"/>
        <v>0.03740801308258381</v>
      </c>
      <c r="H16" s="165"/>
      <c r="I16" s="245"/>
      <c r="K16" s="245"/>
      <c r="L16" s="246"/>
      <c r="M16" s="245"/>
    </row>
    <row r="17" spans="1:13" ht="24.75" customHeight="1" thickBot="1">
      <c r="A17" s="101" t="s">
        <v>136</v>
      </c>
      <c r="B17" s="125">
        <f>SUM(B12:B16)</f>
        <v>1340</v>
      </c>
      <c r="C17" s="122">
        <f t="shared" si="0"/>
        <v>0.21672327349183243</v>
      </c>
      <c r="D17" s="123">
        <f>SUM(D12:D16)</f>
        <v>727</v>
      </c>
      <c r="E17" s="124">
        <f t="shared" si="1"/>
        <v>0.20188836434323798</v>
      </c>
      <c r="F17" s="123">
        <f t="shared" si="2"/>
        <v>2067</v>
      </c>
      <c r="G17" s="124">
        <f t="shared" si="3"/>
        <v>0.21126328699918234</v>
      </c>
      <c r="H17" s="167"/>
      <c r="I17" s="245"/>
      <c r="K17" s="245"/>
      <c r="L17" s="246"/>
      <c r="M17" s="245"/>
    </row>
    <row r="18" spans="1:13" ht="14.25">
      <c r="A18" s="162" t="s">
        <v>137</v>
      </c>
      <c r="B18" s="114">
        <v>16</v>
      </c>
      <c r="C18" s="113">
        <f t="shared" si="0"/>
        <v>0.0025877405790069546</v>
      </c>
      <c r="D18" s="115">
        <v>6</v>
      </c>
      <c r="E18" s="112">
        <f t="shared" si="1"/>
        <v>0.0016662038322688142</v>
      </c>
      <c r="F18" s="115">
        <f t="shared" si="2"/>
        <v>22</v>
      </c>
      <c r="G18" s="112">
        <f t="shared" si="3"/>
        <v>0.0022485690923957483</v>
      </c>
      <c r="H18" s="165"/>
      <c r="I18" s="245"/>
      <c r="K18" s="245"/>
      <c r="L18" s="246"/>
      <c r="M18" s="245"/>
    </row>
    <row r="19" spans="1:9" ht="15" thickBot="1">
      <c r="A19" s="194" t="s">
        <v>138</v>
      </c>
      <c r="B19" s="120">
        <v>1373</v>
      </c>
      <c r="C19" s="119">
        <f t="shared" si="0"/>
        <v>0.2220604884360343</v>
      </c>
      <c r="D19" s="121">
        <v>567</v>
      </c>
      <c r="E19" s="118">
        <f t="shared" si="1"/>
        <v>0.15745626214940295</v>
      </c>
      <c r="F19" s="121">
        <f t="shared" si="2"/>
        <v>1940</v>
      </c>
      <c r="G19" s="118">
        <f t="shared" si="3"/>
        <v>0.1982829108748978</v>
      </c>
      <c r="H19" s="165"/>
      <c r="I19" s="245"/>
    </row>
    <row r="20" spans="1:8" ht="24.75" customHeight="1" thickBot="1">
      <c r="A20" s="106" t="s">
        <v>139</v>
      </c>
      <c r="B20" s="128">
        <v>6183</v>
      </c>
      <c r="C20" s="126">
        <f t="shared" si="0"/>
        <v>1</v>
      </c>
      <c r="D20" s="129">
        <v>3601</v>
      </c>
      <c r="E20" s="127">
        <f t="shared" si="1"/>
        <v>1</v>
      </c>
      <c r="F20" s="129">
        <f t="shared" si="2"/>
        <v>9784</v>
      </c>
      <c r="G20" s="127">
        <f t="shared" si="3"/>
        <v>1</v>
      </c>
      <c r="H20" s="166"/>
    </row>
    <row r="21" spans="1:7" ht="14.25">
      <c r="A21" s="107"/>
      <c r="B21" s="34" t="s">
        <v>38</v>
      </c>
      <c r="C21" s="34"/>
      <c r="D21" s="34"/>
      <c r="E21" s="34"/>
      <c r="F21" s="34"/>
      <c r="G21" s="34"/>
    </row>
    <row r="22" spans="1:7" ht="18" customHeight="1" hidden="1">
      <c r="A22" s="33" t="s">
        <v>2</v>
      </c>
      <c r="B22" s="34"/>
      <c r="C22" s="34"/>
      <c r="D22" s="34"/>
      <c r="E22" s="34"/>
      <c r="F22" s="34"/>
      <c r="G22" s="34"/>
    </row>
    <row r="23" spans="1:7" ht="14.25" hidden="1">
      <c r="A23" s="36" t="s">
        <v>3</v>
      </c>
      <c r="B23" s="34"/>
      <c r="C23" s="34"/>
      <c r="D23" s="34"/>
      <c r="E23" s="34"/>
      <c r="F23" s="58"/>
      <c r="G23" s="34"/>
    </row>
    <row r="24" spans="1:7" ht="14.25">
      <c r="A24" s="34"/>
      <c r="B24" s="58"/>
      <c r="C24" s="34"/>
      <c r="D24" s="34"/>
      <c r="E24" s="34"/>
      <c r="F24" s="34"/>
      <c r="G24" s="34"/>
    </row>
    <row r="25" spans="1:7" ht="14.25">
      <c r="A25" s="34"/>
      <c r="B25" s="34"/>
      <c r="C25" s="34"/>
      <c r="D25" s="34"/>
      <c r="E25" s="34"/>
      <c r="F25" s="34"/>
      <c r="G25" s="34"/>
    </row>
  </sheetData>
  <sheetProtection/>
  <mergeCells count="6">
    <mergeCell ref="A1:G1"/>
    <mergeCell ref="A2:A4"/>
    <mergeCell ref="B2:E2"/>
    <mergeCell ref="F2:G3"/>
    <mergeCell ref="B3:C3"/>
    <mergeCell ref="D3:E3"/>
  </mergeCells>
  <printOptions horizontalCentered="1"/>
  <pageMargins left="0.7" right="0.7" top="0.75" bottom="0.75" header="0.3" footer="0.3"/>
  <pageSetup fitToHeight="1" fitToWidth="1" horizontalDpi="600" verticalDpi="600" orientation="landscape" paperSize="9" scale="51"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L25"/>
  <sheetViews>
    <sheetView zoomScalePageLayoutView="0" workbookViewId="0" topLeftCell="A1">
      <selection activeCell="E26" sqref="E26"/>
    </sheetView>
  </sheetViews>
  <sheetFormatPr defaultColWidth="9.140625" defaultRowHeight="15"/>
  <cols>
    <col min="1" max="1" width="33.8515625" style="152" customWidth="1"/>
    <col min="2" max="9" width="15.7109375" style="152" customWidth="1"/>
    <col min="10" max="16384" width="9.140625" style="152" customWidth="1"/>
  </cols>
  <sheetData>
    <row r="1" spans="1:9" ht="34.5" customHeight="1" thickBot="1" thickTop="1">
      <c r="A1" s="270" t="s">
        <v>120</v>
      </c>
      <c r="B1" s="280"/>
      <c r="C1" s="280"/>
      <c r="D1" s="280"/>
      <c r="E1" s="280"/>
      <c r="F1" s="280"/>
      <c r="G1" s="280"/>
      <c r="H1" s="280"/>
      <c r="I1" s="281"/>
    </row>
    <row r="2" spans="1:9" ht="24.75" customHeight="1" thickBot="1" thickTop="1">
      <c r="A2" s="257" t="s">
        <v>123</v>
      </c>
      <c r="B2" s="317" t="s">
        <v>80</v>
      </c>
      <c r="C2" s="317"/>
      <c r="D2" s="317"/>
      <c r="E2" s="317"/>
      <c r="F2" s="317"/>
      <c r="G2" s="317"/>
      <c r="H2" s="317"/>
      <c r="I2" s="318"/>
    </row>
    <row r="3" spans="1:9" ht="24.75" customHeight="1" thickBot="1">
      <c r="A3" s="258"/>
      <c r="B3" s="282" t="s">
        <v>76</v>
      </c>
      <c r="C3" s="277"/>
      <c r="D3" s="282" t="s">
        <v>77</v>
      </c>
      <c r="E3" s="277"/>
      <c r="F3" s="282" t="s">
        <v>78</v>
      </c>
      <c r="G3" s="277"/>
      <c r="H3" s="282" t="s">
        <v>70</v>
      </c>
      <c r="I3" s="277"/>
    </row>
    <row r="4" spans="1:9" ht="24.75" customHeight="1">
      <c r="A4" s="258"/>
      <c r="B4" s="302" t="s">
        <v>0</v>
      </c>
      <c r="C4" s="278" t="s">
        <v>1</v>
      </c>
      <c r="D4" s="302" t="s">
        <v>0</v>
      </c>
      <c r="E4" s="278" t="s">
        <v>1</v>
      </c>
      <c r="F4" s="302" t="s">
        <v>0</v>
      </c>
      <c r="G4" s="278" t="s">
        <v>1</v>
      </c>
      <c r="H4" s="302" t="s">
        <v>0</v>
      </c>
      <c r="I4" s="278" t="s">
        <v>1</v>
      </c>
    </row>
    <row r="5" spans="1:9" ht="24.75" customHeight="1" thickBot="1">
      <c r="A5" s="259"/>
      <c r="B5" s="303"/>
      <c r="C5" s="301"/>
      <c r="D5" s="303"/>
      <c r="E5" s="301"/>
      <c r="F5" s="303"/>
      <c r="G5" s="301"/>
      <c r="H5" s="303"/>
      <c r="I5" s="301"/>
    </row>
    <row r="6" spans="1:12" ht="15" thickBot="1">
      <c r="A6" s="101" t="s">
        <v>124</v>
      </c>
      <c r="B6" s="131">
        <v>58</v>
      </c>
      <c r="C6" s="202">
        <f aca="true" t="shared" si="0" ref="C6:C11">B6/$B$21</f>
        <v>0.10943396226415095</v>
      </c>
      <c r="D6" s="130">
        <v>900</v>
      </c>
      <c r="E6" s="202">
        <f aca="true" t="shared" si="1" ref="E6:E17">D6/$D$21</f>
        <v>0.15</v>
      </c>
      <c r="F6" s="197">
        <v>507</v>
      </c>
      <c r="G6" s="202">
        <f>F6/$F$21</f>
        <v>0.15580823601720958</v>
      </c>
      <c r="H6" s="197">
        <f>F6+D6+B6</f>
        <v>1465</v>
      </c>
      <c r="I6" s="202">
        <f>H6/$H$21</f>
        <v>0.14973426001635323</v>
      </c>
      <c r="J6" s="165"/>
      <c r="K6" s="245"/>
      <c r="L6" s="245"/>
    </row>
    <row r="7" spans="1:12" ht="14.25">
      <c r="A7" s="158" t="s">
        <v>125</v>
      </c>
      <c r="B7" s="72">
        <v>65</v>
      </c>
      <c r="C7" s="203">
        <f t="shared" si="0"/>
        <v>0.12264150943396226</v>
      </c>
      <c r="D7" s="190">
        <v>792</v>
      </c>
      <c r="E7" s="203">
        <f t="shared" si="1"/>
        <v>0.132</v>
      </c>
      <c r="F7" s="198">
        <v>401</v>
      </c>
      <c r="G7" s="203">
        <f aca="true" t="shared" si="2" ref="G7:G21">F7/$F$21</f>
        <v>0.12323294406883835</v>
      </c>
      <c r="H7" s="198">
        <f aca="true" t="shared" si="3" ref="H7:H21">F7+D7+B7</f>
        <v>1258</v>
      </c>
      <c r="I7" s="203">
        <f aca="true" t="shared" si="4" ref="I7:I21">H7/$H$21</f>
        <v>0.1285772690106296</v>
      </c>
      <c r="J7" s="165"/>
      <c r="K7" s="245"/>
      <c r="L7" s="245"/>
    </row>
    <row r="8" spans="1:12" ht="14.25">
      <c r="A8" s="159" t="s">
        <v>126</v>
      </c>
      <c r="B8" s="73">
        <v>25</v>
      </c>
      <c r="C8" s="174">
        <f t="shared" si="0"/>
        <v>0.04716981132075472</v>
      </c>
      <c r="D8" s="191">
        <v>233</v>
      </c>
      <c r="E8" s="174">
        <f t="shared" si="1"/>
        <v>0.03883333333333333</v>
      </c>
      <c r="F8" s="172">
        <v>150</v>
      </c>
      <c r="G8" s="174">
        <f t="shared" si="2"/>
        <v>0.046097111247695145</v>
      </c>
      <c r="H8" s="172">
        <f t="shared" si="3"/>
        <v>408</v>
      </c>
      <c r="I8" s="174">
        <f t="shared" si="4"/>
        <v>0.041700735895339326</v>
      </c>
      <c r="J8" s="165"/>
      <c r="K8" s="245"/>
      <c r="L8" s="245"/>
    </row>
    <row r="9" spans="1:12" ht="14.25">
      <c r="A9" s="160" t="s">
        <v>127</v>
      </c>
      <c r="B9" s="73">
        <v>74</v>
      </c>
      <c r="C9" s="174">
        <f t="shared" si="0"/>
        <v>0.13962264150943396</v>
      </c>
      <c r="D9" s="191">
        <v>762</v>
      </c>
      <c r="E9" s="174">
        <f t="shared" si="1"/>
        <v>0.127</v>
      </c>
      <c r="F9" s="172">
        <v>413</v>
      </c>
      <c r="G9" s="174">
        <f t="shared" si="2"/>
        <v>0.12692071296865395</v>
      </c>
      <c r="H9" s="172">
        <f t="shared" si="3"/>
        <v>1249</v>
      </c>
      <c r="I9" s="174">
        <f t="shared" si="4"/>
        <v>0.1276573998364677</v>
      </c>
      <c r="J9" s="165"/>
      <c r="K9" s="245"/>
      <c r="L9" s="245"/>
    </row>
    <row r="10" spans="1:12" ht="14.25">
      <c r="A10" s="160" t="s">
        <v>128</v>
      </c>
      <c r="B10" s="81">
        <v>24</v>
      </c>
      <c r="C10" s="204">
        <f t="shared" si="0"/>
        <v>0.045283018867924525</v>
      </c>
      <c r="D10" s="201">
        <v>377</v>
      </c>
      <c r="E10" s="204">
        <f t="shared" si="1"/>
        <v>0.06283333333333334</v>
      </c>
      <c r="F10" s="199">
        <v>226</v>
      </c>
      <c r="G10" s="204">
        <f t="shared" si="2"/>
        <v>0.06945298094652735</v>
      </c>
      <c r="H10" s="199">
        <f t="shared" si="3"/>
        <v>627</v>
      </c>
      <c r="I10" s="204">
        <f t="shared" si="4"/>
        <v>0.06408421913327882</v>
      </c>
      <c r="J10" s="165"/>
      <c r="K10" s="245"/>
      <c r="L10" s="245"/>
    </row>
    <row r="11" spans="1:12" ht="15" thickBot="1">
      <c r="A11" s="159" t="s">
        <v>129</v>
      </c>
      <c r="B11" s="73">
        <v>75</v>
      </c>
      <c r="C11" s="174">
        <f t="shared" si="0"/>
        <v>0.14150943396226415</v>
      </c>
      <c r="D11" s="191">
        <v>426</v>
      </c>
      <c r="E11" s="174">
        <f t="shared" si="1"/>
        <v>0.071</v>
      </c>
      <c r="F11" s="172">
        <v>247</v>
      </c>
      <c r="G11" s="174">
        <f t="shared" si="2"/>
        <v>0.07590657652120467</v>
      </c>
      <c r="H11" s="172">
        <f t="shared" si="3"/>
        <v>748</v>
      </c>
      <c r="I11" s="174">
        <f t="shared" si="4"/>
        <v>0.07645134914145543</v>
      </c>
      <c r="J11" s="165"/>
      <c r="K11" s="245"/>
      <c r="L11" s="245"/>
    </row>
    <row r="12" spans="1:12" ht="15" thickBot="1">
      <c r="A12" s="101" t="s">
        <v>130</v>
      </c>
      <c r="B12" s="195">
        <f>SUM(B7:B11)</f>
        <v>263</v>
      </c>
      <c r="C12" s="205">
        <f>SUM(C7:C11)</f>
        <v>0.4962264150943396</v>
      </c>
      <c r="D12" s="132">
        <f>SUM(D7:D11)</f>
        <v>2590</v>
      </c>
      <c r="E12" s="205">
        <f t="shared" si="1"/>
        <v>0.43166666666666664</v>
      </c>
      <c r="F12" s="200">
        <f>SUM(F7:F11)</f>
        <v>1437</v>
      </c>
      <c r="G12" s="205">
        <f t="shared" si="2"/>
        <v>0.4416103257529195</v>
      </c>
      <c r="H12" s="200">
        <f t="shared" si="3"/>
        <v>4290</v>
      </c>
      <c r="I12" s="205">
        <f t="shared" si="4"/>
        <v>0.4384709730171709</v>
      </c>
      <c r="J12" s="167"/>
      <c r="K12" s="245"/>
      <c r="L12" s="245"/>
    </row>
    <row r="13" spans="1:12" ht="14.25">
      <c r="A13" s="161" t="s">
        <v>131</v>
      </c>
      <c r="B13" s="196">
        <v>15</v>
      </c>
      <c r="C13" s="173">
        <f>B13/$B$21</f>
        <v>0.02830188679245283</v>
      </c>
      <c r="D13" s="38">
        <v>123</v>
      </c>
      <c r="E13" s="173">
        <f t="shared" si="1"/>
        <v>0.0205</v>
      </c>
      <c r="F13" s="171">
        <v>49</v>
      </c>
      <c r="G13" s="173">
        <f t="shared" si="2"/>
        <v>0.01505838967424708</v>
      </c>
      <c r="H13" s="171">
        <f t="shared" si="3"/>
        <v>187</v>
      </c>
      <c r="I13" s="173">
        <f t="shared" si="4"/>
        <v>0.019112837285363858</v>
      </c>
      <c r="J13" s="165"/>
      <c r="K13" s="245"/>
      <c r="L13" s="245"/>
    </row>
    <row r="14" spans="1:12" ht="14.25">
      <c r="A14" s="158" t="s">
        <v>132</v>
      </c>
      <c r="B14" s="72">
        <v>44</v>
      </c>
      <c r="C14" s="203">
        <f>B14/$B$21</f>
        <v>0.0830188679245283</v>
      </c>
      <c r="D14" s="190">
        <v>430</v>
      </c>
      <c r="E14" s="203">
        <f t="shared" si="1"/>
        <v>0.07166666666666667</v>
      </c>
      <c r="F14" s="198">
        <v>242</v>
      </c>
      <c r="G14" s="203">
        <f t="shared" si="2"/>
        <v>0.0743700061462815</v>
      </c>
      <c r="H14" s="198">
        <f t="shared" si="3"/>
        <v>716</v>
      </c>
      <c r="I14" s="203">
        <f t="shared" si="4"/>
        <v>0.0731807031888798</v>
      </c>
      <c r="J14" s="165"/>
      <c r="K14" s="245"/>
      <c r="L14" s="245"/>
    </row>
    <row r="15" spans="1:12" ht="14.25">
      <c r="A15" s="159" t="s">
        <v>133</v>
      </c>
      <c r="B15" s="73">
        <v>40</v>
      </c>
      <c r="C15" s="174">
        <f>B15/$B$21</f>
        <v>0.07547169811320754</v>
      </c>
      <c r="D15" s="191">
        <v>427</v>
      </c>
      <c r="E15" s="174">
        <f t="shared" si="1"/>
        <v>0.07116666666666667</v>
      </c>
      <c r="F15" s="172">
        <v>215</v>
      </c>
      <c r="G15" s="174">
        <f t="shared" si="2"/>
        <v>0.06607252612169637</v>
      </c>
      <c r="H15" s="172">
        <f t="shared" si="3"/>
        <v>682</v>
      </c>
      <c r="I15" s="174">
        <f t="shared" si="4"/>
        <v>0.0697056418642682</v>
      </c>
      <c r="J15" s="165"/>
      <c r="K15" s="245"/>
      <c r="L15" s="245"/>
    </row>
    <row r="16" spans="1:12" ht="14.25">
      <c r="A16" s="159" t="s">
        <v>134</v>
      </c>
      <c r="B16" s="73">
        <v>14</v>
      </c>
      <c r="C16" s="174">
        <f>B16/$B$21</f>
        <v>0.026415094339622643</v>
      </c>
      <c r="D16" s="191">
        <v>67</v>
      </c>
      <c r="E16" s="174">
        <f t="shared" si="1"/>
        <v>0.011166666666666667</v>
      </c>
      <c r="F16" s="172">
        <v>35</v>
      </c>
      <c r="G16" s="174">
        <f t="shared" si="2"/>
        <v>0.0107559926244622</v>
      </c>
      <c r="H16" s="172">
        <f t="shared" si="3"/>
        <v>116</v>
      </c>
      <c r="I16" s="174">
        <f t="shared" si="4"/>
        <v>0.011856091578086671</v>
      </c>
      <c r="J16" s="165"/>
      <c r="K16" s="245"/>
      <c r="L16" s="245"/>
    </row>
    <row r="17" spans="1:12" ht="15" thickBot="1">
      <c r="A17" s="159" t="s">
        <v>135</v>
      </c>
      <c r="B17" s="73">
        <v>20</v>
      </c>
      <c r="C17" s="174">
        <f>B17/$B$21</f>
        <v>0.03773584905660377</v>
      </c>
      <c r="D17" s="191">
        <v>221</v>
      </c>
      <c r="E17" s="174">
        <f t="shared" si="1"/>
        <v>0.036833333333333336</v>
      </c>
      <c r="F17" s="172">
        <v>125</v>
      </c>
      <c r="G17" s="174">
        <f t="shared" si="2"/>
        <v>0.03841425937307929</v>
      </c>
      <c r="H17" s="172">
        <f t="shared" si="3"/>
        <v>366</v>
      </c>
      <c r="I17" s="174">
        <f t="shared" si="4"/>
        <v>0.03740801308258381</v>
      </c>
      <c r="J17" s="165"/>
      <c r="K17" s="245"/>
      <c r="L17" s="245"/>
    </row>
    <row r="18" spans="1:12" ht="15" thickBot="1">
      <c r="A18" s="101" t="s">
        <v>136</v>
      </c>
      <c r="B18" s="105">
        <f>SUM(B13:B17)</f>
        <v>133</v>
      </c>
      <c r="C18" s="205">
        <f>SUM(C13:C17)</f>
        <v>0.2509433962264151</v>
      </c>
      <c r="D18" s="132">
        <f>SUM(D13:D17)</f>
        <v>1268</v>
      </c>
      <c r="E18" s="205">
        <f>SUM(E13:E17)</f>
        <v>0.21133333333333332</v>
      </c>
      <c r="F18" s="105">
        <f>SUM(F13:F17)</f>
        <v>666</v>
      </c>
      <c r="G18" s="189">
        <f t="shared" si="2"/>
        <v>0.20467117393976644</v>
      </c>
      <c r="H18" s="105">
        <f t="shared" si="3"/>
        <v>2067</v>
      </c>
      <c r="I18" s="189">
        <f t="shared" si="4"/>
        <v>0.21126328699918234</v>
      </c>
      <c r="J18" s="167"/>
      <c r="K18" s="245"/>
      <c r="L18" s="245"/>
    </row>
    <row r="19" spans="1:12" ht="14.25">
      <c r="A19" s="162" t="s">
        <v>137</v>
      </c>
      <c r="B19" s="73">
        <v>1</v>
      </c>
      <c r="C19" s="174">
        <f>B19/$B$21</f>
        <v>0.0018867924528301887</v>
      </c>
      <c r="D19" s="191">
        <v>18</v>
      </c>
      <c r="E19" s="174">
        <f>D19/$D$21</f>
        <v>0.003</v>
      </c>
      <c r="F19" s="172">
        <v>3</v>
      </c>
      <c r="G19" s="174">
        <f t="shared" si="2"/>
        <v>0.0009219422249539029</v>
      </c>
      <c r="H19" s="172">
        <f t="shared" si="3"/>
        <v>22</v>
      </c>
      <c r="I19" s="174">
        <f t="shared" si="4"/>
        <v>0.0022485690923957483</v>
      </c>
      <c r="J19" s="165"/>
      <c r="K19" s="245"/>
      <c r="L19" s="245"/>
    </row>
    <row r="20" spans="1:11" ht="15" thickBot="1">
      <c r="A20" s="194" t="s">
        <v>138</v>
      </c>
      <c r="B20" s="72">
        <v>75</v>
      </c>
      <c r="C20" s="203">
        <f>B20/$B$21</f>
        <v>0.14150943396226415</v>
      </c>
      <c r="D20" s="190">
        <v>1224</v>
      </c>
      <c r="E20" s="203">
        <f>D20/$D$21</f>
        <v>0.204</v>
      </c>
      <c r="F20" s="198">
        <v>641</v>
      </c>
      <c r="G20" s="203">
        <f t="shared" si="2"/>
        <v>0.19698832206515057</v>
      </c>
      <c r="H20" s="198">
        <f t="shared" si="3"/>
        <v>1940</v>
      </c>
      <c r="I20" s="203">
        <f t="shared" si="4"/>
        <v>0.1982829108748978</v>
      </c>
      <c r="J20" s="165"/>
      <c r="K20" s="245"/>
    </row>
    <row r="21" spans="1:10" ht="15" thickBot="1">
      <c r="A21" s="106" t="s">
        <v>139</v>
      </c>
      <c r="B21" s="133">
        <v>530</v>
      </c>
      <c r="C21" s="253">
        <f>B21/$B$21</f>
        <v>1</v>
      </c>
      <c r="D21" s="130">
        <v>6000</v>
      </c>
      <c r="E21" s="253">
        <f>D21/$D$21</f>
        <v>1</v>
      </c>
      <c r="F21" s="197">
        <v>3254</v>
      </c>
      <c r="G21" s="253">
        <f t="shared" si="2"/>
        <v>1</v>
      </c>
      <c r="H21" s="197">
        <f t="shared" si="3"/>
        <v>9784</v>
      </c>
      <c r="I21" s="253">
        <f t="shared" si="4"/>
        <v>1</v>
      </c>
      <c r="J21" s="166"/>
    </row>
    <row r="22" spans="1:9" ht="14.25">
      <c r="A22" s="107"/>
      <c r="B22" s="34"/>
      <c r="C22" s="34"/>
      <c r="D22" s="34"/>
      <c r="E22" s="34"/>
      <c r="F22" s="34"/>
      <c r="G22" s="34"/>
      <c r="H22" s="34"/>
      <c r="I22" s="34"/>
    </row>
    <row r="23" spans="1:9" ht="15" hidden="1" thickBot="1">
      <c r="A23" s="33" t="s">
        <v>2</v>
      </c>
      <c r="B23" s="34"/>
      <c r="C23" s="34"/>
      <c r="D23" s="34"/>
      <c r="E23" s="34"/>
      <c r="F23" s="34"/>
      <c r="G23" s="34"/>
      <c r="H23" s="34"/>
      <c r="I23" s="34"/>
    </row>
    <row r="24" spans="1:9" ht="15" hidden="1" thickBot="1">
      <c r="A24" s="36" t="s">
        <v>3</v>
      </c>
      <c r="B24" s="34"/>
      <c r="C24" s="34"/>
      <c r="D24" s="34"/>
      <c r="E24" s="34"/>
      <c r="F24" s="34"/>
      <c r="G24" s="34"/>
      <c r="H24" s="34"/>
      <c r="I24" s="34"/>
    </row>
    <row r="25" spans="2:8" ht="14.25">
      <c r="B25" s="178"/>
      <c r="D25" s="178"/>
      <c r="F25" s="178"/>
      <c r="H25" s="178"/>
    </row>
  </sheetData>
  <sheetProtection/>
  <mergeCells count="15">
    <mergeCell ref="C4:C5"/>
    <mergeCell ref="H4:H5"/>
    <mergeCell ref="I4:I5"/>
    <mergeCell ref="H3:I3"/>
    <mergeCell ref="B2:I2"/>
    <mergeCell ref="E4:E5"/>
    <mergeCell ref="G4:G5"/>
    <mergeCell ref="B4:B5"/>
    <mergeCell ref="D4:D5"/>
    <mergeCell ref="F4:F5"/>
    <mergeCell ref="A1:I1"/>
    <mergeCell ref="A2:A5"/>
    <mergeCell ref="B3:C3"/>
    <mergeCell ref="D3:E3"/>
    <mergeCell ref="F3:G3"/>
  </mergeCells>
  <printOptions horizontalCentered="1"/>
  <pageMargins left="0.7" right="0.7" top="0.75" bottom="0.75" header="0.3" footer="0.3"/>
  <pageSetup fitToHeight="1" fitToWidth="1" horizontalDpi="600" verticalDpi="600" orientation="landscape" paperSize="9" scale="56"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Q23"/>
  <sheetViews>
    <sheetView zoomScalePageLayoutView="0" workbookViewId="0" topLeftCell="A1">
      <selection activeCell="A2" sqref="A2:A20"/>
    </sheetView>
  </sheetViews>
  <sheetFormatPr defaultColWidth="9.140625" defaultRowHeight="15"/>
  <cols>
    <col min="1" max="1" width="30.7109375" style="152" customWidth="1"/>
    <col min="2" max="9" width="9.28125" style="152" customWidth="1"/>
    <col min="10" max="10" width="10.421875" style="152" customWidth="1"/>
    <col min="11" max="19" width="9.28125" style="152" customWidth="1"/>
    <col min="20" max="20" width="10.00390625" style="152" customWidth="1"/>
    <col min="21" max="21" width="11.00390625" style="152" customWidth="1"/>
    <col min="22" max="23" width="10.00390625" style="152" customWidth="1"/>
    <col min="24" max="16384" width="9.140625" style="152" customWidth="1"/>
  </cols>
  <sheetData>
    <row r="1" spans="1:15" ht="31.5" customHeight="1" thickBot="1" thickTop="1">
      <c r="A1" s="270" t="s">
        <v>121</v>
      </c>
      <c r="B1" s="280"/>
      <c r="C1" s="280"/>
      <c r="D1" s="280"/>
      <c r="E1" s="280"/>
      <c r="F1" s="280"/>
      <c r="G1" s="280"/>
      <c r="H1" s="280"/>
      <c r="I1" s="280"/>
      <c r="J1" s="280"/>
      <c r="K1" s="280"/>
      <c r="L1" s="280"/>
      <c r="M1" s="280"/>
      <c r="N1" s="280"/>
      <c r="O1" s="281"/>
    </row>
    <row r="2" spans="1:15" ht="15" customHeight="1" thickBot="1" thickTop="1">
      <c r="A2" s="297" t="s">
        <v>123</v>
      </c>
      <c r="B2" s="283" t="s">
        <v>87</v>
      </c>
      <c r="C2" s="266"/>
      <c r="D2" s="266"/>
      <c r="E2" s="266"/>
      <c r="F2" s="266"/>
      <c r="G2" s="266"/>
      <c r="H2" s="266"/>
      <c r="I2" s="266"/>
      <c r="J2" s="266"/>
      <c r="K2" s="266"/>
      <c r="L2" s="266"/>
      <c r="M2" s="266"/>
      <c r="N2" s="266"/>
      <c r="O2" s="267"/>
    </row>
    <row r="3" spans="1:15" ht="25.5" customHeight="1">
      <c r="A3" s="264"/>
      <c r="B3" s="287" t="s">
        <v>81</v>
      </c>
      <c r="C3" s="288"/>
      <c r="D3" s="290" t="s">
        <v>82</v>
      </c>
      <c r="E3" s="291"/>
      <c r="F3" s="290" t="s">
        <v>83</v>
      </c>
      <c r="G3" s="291"/>
      <c r="H3" s="268" t="s">
        <v>84</v>
      </c>
      <c r="I3" s="269"/>
      <c r="J3" s="284" t="s">
        <v>7</v>
      </c>
      <c r="K3" s="285"/>
      <c r="L3" s="284" t="s">
        <v>85</v>
      </c>
      <c r="M3" s="285"/>
      <c r="N3" s="286" t="s">
        <v>70</v>
      </c>
      <c r="O3" s="279"/>
    </row>
    <row r="4" spans="1:15" ht="15" thickBot="1">
      <c r="A4" s="316"/>
      <c r="B4" s="5" t="s">
        <v>0</v>
      </c>
      <c r="C4" s="55" t="s">
        <v>1</v>
      </c>
      <c r="D4" s="5" t="s">
        <v>0</v>
      </c>
      <c r="E4" s="56" t="s">
        <v>1</v>
      </c>
      <c r="F4" s="5" t="s">
        <v>0</v>
      </c>
      <c r="G4" s="56" t="s">
        <v>1</v>
      </c>
      <c r="H4" s="54" t="s">
        <v>0</v>
      </c>
      <c r="I4" s="55" t="s">
        <v>1</v>
      </c>
      <c r="J4" s="5" t="s">
        <v>0</v>
      </c>
      <c r="K4" s="56" t="s">
        <v>1</v>
      </c>
      <c r="L4" s="5" t="s">
        <v>0</v>
      </c>
      <c r="M4" s="56" t="s">
        <v>1</v>
      </c>
      <c r="N4" s="5" t="s">
        <v>0</v>
      </c>
      <c r="O4" s="56" t="s">
        <v>1</v>
      </c>
    </row>
    <row r="5" spans="1:17" ht="15" thickBot="1">
      <c r="A5" s="101" t="s">
        <v>124</v>
      </c>
      <c r="B5" s="220">
        <v>47</v>
      </c>
      <c r="C5" s="221">
        <v>0.13428571428571429</v>
      </c>
      <c r="D5" s="220">
        <v>766</v>
      </c>
      <c r="E5" s="222">
        <f>D5/$D$20</f>
        <v>0.14696853415195701</v>
      </c>
      <c r="F5" s="223">
        <v>130</v>
      </c>
      <c r="G5" s="221">
        <f>F5/$F$20</f>
        <v>0.14380530973451328</v>
      </c>
      <c r="H5" s="220">
        <v>412</v>
      </c>
      <c r="I5" s="222">
        <f>H5/$H$20</f>
        <v>0.17629439452289258</v>
      </c>
      <c r="J5" s="220">
        <v>8</v>
      </c>
      <c r="K5" s="222">
        <f>J5/$J$20</f>
        <v>0.25</v>
      </c>
      <c r="L5" s="223">
        <v>102</v>
      </c>
      <c r="M5" s="221">
        <f>L5/$L$20</f>
        <v>0.10748155953635406</v>
      </c>
      <c r="N5" s="90">
        <f>L5+J5+H5+F5+D5+B5</f>
        <v>1465</v>
      </c>
      <c r="O5" s="224">
        <f>N5/$N$20</f>
        <v>0.14973426001635323</v>
      </c>
      <c r="Q5" s="245"/>
    </row>
    <row r="6" spans="1:17" ht="14.25">
      <c r="A6" s="158" t="s">
        <v>125</v>
      </c>
      <c r="B6" s="22">
        <v>51</v>
      </c>
      <c r="C6" s="185">
        <v>0.1457142857142857</v>
      </c>
      <c r="D6" s="22">
        <v>592</v>
      </c>
      <c r="E6" s="186">
        <f aca="true" t="shared" si="0" ref="E6:E20">D6/$D$20</f>
        <v>0.113584036838066</v>
      </c>
      <c r="F6" s="25">
        <v>153</v>
      </c>
      <c r="G6" s="185">
        <f aca="true" t="shared" si="1" ref="G6:G20">F6/$F$20</f>
        <v>0.16924778761061948</v>
      </c>
      <c r="H6" s="22">
        <v>347</v>
      </c>
      <c r="I6" s="186">
        <f aca="true" t="shared" si="2" ref="I6:I20">H6/$H$20</f>
        <v>0.14848095849379547</v>
      </c>
      <c r="J6" s="22">
        <v>4</v>
      </c>
      <c r="K6" s="186">
        <f aca="true" t="shared" si="3" ref="K6:K20">J6/$J$20</f>
        <v>0.125</v>
      </c>
      <c r="L6" s="25">
        <v>111</v>
      </c>
      <c r="M6" s="185">
        <f aca="true" t="shared" si="4" ref="M6:M20">L6/$L$20</f>
        <v>0.11696522655426765</v>
      </c>
      <c r="N6" s="57">
        <f aca="true" t="shared" si="5" ref="N6:N20">L6+J6+H6+F6+D6+B6</f>
        <v>1258</v>
      </c>
      <c r="O6" s="71">
        <f aca="true" t="shared" si="6" ref="O6:O20">N6/$N$20</f>
        <v>0.1285772690106296</v>
      </c>
      <c r="Q6" s="245"/>
    </row>
    <row r="7" spans="1:17" ht="14.25">
      <c r="A7" s="159" t="s">
        <v>126</v>
      </c>
      <c r="B7" s="22">
        <v>19</v>
      </c>
      <c r="C7" s="185">
        <v>0.054285714285714284</v>
      </c>
      <c r="D7" s="22">
        <v>183</v>
      </c>
      <c r="E7" s="186">
        <f t="shared" si="0"/>
        <v>0.03511128165771297</v>
      </c>
      <c r="F7" s="25">
        <v>58</v>
      </c>
      <c r="G7" s="185">
        <f t="shared" si="1"/>
        <v>0.06415929203539823</v>
      </c>
      <c r="H7" s="22">
        <v>118</v>
      </c>
      <c r="I7" s="186">
        <f t="shared" si="2"/>
        <v>0.050492083868207104</v>
      </c>
      <c r="J7" s="22">
        <v>0</v>
      </c>
      <c r="K7" s="186">
        <f t="shared" si="3"/>
        <v>0</v>
      </c>
      <c r="L7" s="25">
        <v>30</v>
      </c>
      <c r="M7" s="185">
        <f t="shared" si="4"/>
        <v>0.03161222339304531</v>
      </c>
      <c r="N7" s="57">
        <f t="shared" si="5"/>
        <v>408</v>
      </c>
      <c r="O7" s="71">
        <f t="shared" si="6"/>
        <v>0.041700735895339326</v>
      </c>
      <c r="Q7" s="245"/>
    </row>
    <row r="8" spans="1:17" ht="14.25">
      <c r="A8" s="160" t="s">
        <v>127</v>
      </c>
      <c r="B8" s="22">
        <v>60</v>
      </c>
      <c r="C8" s="185">
        <v>0.17142857142857143</v>
      </c>
      <c r="D8" s="22">
        <v>615</v>
      </c>
      <c r="E8" s="186">
        <f t="shared" si="0"/>
        <v>0.11799693016116654</v>
      </c>
      <c r="F8" s="25">
        <v>162</v>
      </c>
      <c r="G8" s="185">
        <f t="shared" si="1"/>
        <v>0.17920353982300885</v>
      </c>
      <c r="H8" s="22">
        <v>329</v>
      </c>
      <c r="I8" s="186">
        <f t="shared" si="2"/>
        <v>0.1407787762088147</v>
      </c>
      <c r="J8" s="22">
        <v>2</v>
      </c>
      <c r="K8" s="186">
        <f t="shared" si="3"/>
        <v>0.0625</v>
      </c>
      <c r="L8" s="25">
        <v>81</v>
      </c>
      <c r="M8" s="185">
        <f t="shared" si="4"/>
        <v>0.08535300316122234</v>
      </c>
      <c r="N8" s="57">
        <f t="shared" si="5"/>
        <v>1249</v>
      </c>
      <c r="O8" s="71">
        <f t="shared" si="6"/>
        <v>0.1276573998364677</v>
      </c>
      <c r="Q8" s="245"/>
    </row>
    <row r="9" spans="1:17" ht="14.25">
      <c r="A9" s="160" t="s">
        <v>128</v>
      </c>
      <c r="B9" s="22">
        <v>23</v>
      </c>
      <c r="C9" s="185">
        <v>0.06571428571428571</v>
      </c>
      <c r="D9" s="22">
        <v>345</v>
      </c>
      <c r="E9" s="186">
        <f t="shared" si="0"/>
        <v>0.06619339984650806</v>
      </c>
      <c r="F9" s="25">
        <v>86</v>
      </c>
      <c r="G9" s="185">
        <f t="shared" si="1"/>
        <v>0.09513274336283185</v>
      </c>
      <c r="H9" s="22">
        <v>134</v>
      </c>
      <c r="I9" s="186">
        <f t="shared" si="2"/>
        <v>0.05733846812152332</v>
      </c>
      <c r="J9" s="22">
        <v>4</v>
      </c>
      <c r="K9" s="186">
        <f t="shared" si="3"/>
        <v>0.125</v>
      </c>
      <c r="L9" s="25">
        <v>35</v>
      </c>
      <c r="M9" s="185">
        <f t="shared" si="4"/>
        <v>0.0368809272918862</v>
      </c>
      <c r="N9" s="57">
        <f t="shared" si="5"/>
        <v>627</v>
      </c>
      <c r="O9" s="71">
        <f t="shared" si="6"/>
        <v>0.06408421913327882</v>
      </c>
      <c r="Q9" s="245"/>
    </row>
    <row r="10" spans="1:17" ht="15" thickBot="1">
      <c r="A10" s="159" t="s">
        <v>129</v>
      </c>
      <c r="B10" s="22">
        <v>33</v>
      </c>
      <c r="C10" s="185">
        <v>0.09428571428571429</v>
      </c>
      <c r="D10" s="22">
        <v>325</v>
      </c>
      <c r="E10" s="186">
        <f t="shared" si="0"/>
        <v>0.062356101304681506</v>
      </c>
      <c r="F10" s="25">
        <v>140</v>
      </c>
      <c r="G10" s="185">
        <f t="shared" si="1"/>
        <v>0.15486725663716813</v>
      </c>
      <c r="H10" s="22">
        <v>186</v>
      </c>
      <c r="I10" s="186">
        <f t="shared" si="2"/>
        <v>0.07958921694480103</v>
      </c>
      <c r="J10" s="22">
        <v>0</v>
      </c>
      <c r="K10" s="186">
        <f t="shared" si="3"/>
        <v>0</v>
      </c>
      <c r="L10" s="25">
        <v>64</v>
      </c>
      <c r="M10" s="185">
        <f t="shared" si="4"/>
        <v>0.06743940990516333</v>
      </c>
      <c r="N10" s="57">
        <f t="shared" si="5"/>
        <v>748</v>
      </c>
      <c r="O10" s="71">
        <f t="shared" si="6"/>
        <v>0.07645134914145543</v>
      </c>
      <c r="Q10" s="245"/>
    </row>
    <row r="11" spans="1:17" ht="15" thickBot="1">
      <c r="A11" s="101" t="s">
        <v>130</v>
      </c>
      <c r="B11" s="220">
        <v>186</v>
      </c>
      <c r="C11" s="221">
        <v>0.5314285714285715</v>
      </c>
      <c r="D11" s="220">
        <f>SUM(D6:D10)</f>
        <v>2060</v>
      </c>
      <c r="E11" s="222">
        <f t="shared" si="0"/>
        <v>0.3952417498081351</v>
      </c>
      <c r="F11" s="223">
        <f>SUM(F6:F10)</f>
        <v>599</v>
      </c>
      <c r="G11" s="221">
        <f t="shared" si="1"/>
        <v>0.6626106194690266</v>
      </c>
      <c r="H11" s="220">
        <f>SUM(H6:H10)</f>
        <v>1114</v>
      </c>
      <c r="I11" s="222">
        <f t="shared" si="2"/>
        <v>0.4766795036371416</v>
      </c>
      <c r="J11" s="220">
        <v>10</v>
      </c>
      <c r="K11" s="222">
        <f t="shared" si="3"/>
        <v>0.3125</v>
      </c>
      <c r="L11" s="223">
        <f>SUM(L6:L10)</f>
        <v>321</v>
      </c>
      <c r="M11" s="221">
        <f t="shared" si="4"/>
        <v>0.3382507903055848</v>
      </c>
      <c r="N11" s="90">
        <f t="shared" si="5"/>
        <v>4290</v>
      </c>
      <c r="O11" s="224">
        <f t="shared" si="6"/>
        <v>0.4384709730171709</v>
      </c>
      <c r="Q11" s="245"/>
    </row>
    <row r="12" spans="1:17" ht="14.25">
      <c r="A12" s="161" t="s">
        <v>131</v>
      </c>
      <c r="B12" s="22">
        <v>4</v>
      </c>
      <c r="C12" s="185">
        <v>0.011428571428571429</v>
      </c>
      <c r="D12" s="22">
        <v>92</v>
      </c>
      <c r="E12" s="186">
        <f t="shared" si="0"/>
        <v>0.017651573292402148</v>
      </c>
      <c r="F12" s="25">
        <v>20</v>
      </c>
      <c r="G12" s="185">
        <f t="shared" si="1"/>
        <v>0.022123893805309734</v>
      </c>
      <c r="H12" s="22">
        <v>46</v>
      </c>
      <c r="I12" s="186">
        <f t="shared" si="2"/>
        <v>0.019683354728284124</v>
      </c>
      <c r="J12" s="22">
        <v>1</v>
      </c>
      <c r="K12" s="186">
        <f t="shared" si="3"/>
        <v>0.03125</v>
      </c>
      <c r="L12" s="25">
        <v>24</v>
      </c>
      <c r="M12" s="185">
        <f t="shared" si="4"/>
        <v>0.02528977871443625</v>
      </c>
      <c r="N12" s="57">
        <f t="shared" si="5"/>
        <v>187</v>
      </c>
      <c r="O12" s="71">
        <f t="shared" si="6"/>
        <v>0.019112837285363858</v>
      </c>
      <c r="Q12" s="245"/>
    </row>
    <row r="13" spans="1:17" ht="14.25">
      <c r="A13" s="158" t="s">
        <v>132</v>
      </c>
      <c r="B13" s="22">
        <v>46</v>
      </c>
      <c r="C13" s="185">
        <v>0.13142857142857142</v>
      </c>
      <c r="D13" s="22">
        <v>325</v>
      </c>
      <c r="E13" s="186">
        <f t="shared" si="0"/>
        <v>0.062356101304681506</v>
      </c>
      <c r="F13" s="25">
        <v>58</v>
      </c>
      <c r="G13" s="185">
        <f t="shared" si="1"/>
        <v>0.06415929203539823</v>
      </c>
      <c r="H13" s="22">
        <v>172</v>
      </c>
      <c r="I13" s="186">
        <f t="shared" si="2"/>
        <v>0.07359863072314933</v>
      </c>
      <c r="J13" s="22">
        <v>2</v>
      </c>
      <c r="K13" s="186">
        <f t="shared" si="3"/>
        <v>0.0625</v>
      </c>
      <c r="L13" s="25">
        <v>113</v>
      </c>
      <c r="M13" s="185">
        <f t="shared" si="4"/>
        <v>0.11907270811380401</v>
      </c>
      <c r="N13" s="57">
        <f t="shared" si="5"/>
        <v>716</v>
      </c>
      <c r="O13" s="71">
        <f t="shared" si="6"/>
        <v>0.0731807031888798</v>
      </c>
      <c r="Q13" s="245"/>
    </row>
    <row r="14" spans="1:17" ht="14.25">
      <c r="A14" s="159" t="s">
        <v>133</v>
      </c>
      <c r="B14" s="22">
        <v>29</v>
      </c>
      <c r="C14" s="185">
        <v>0.08285714285714285</v>
      </c>
      <c r="D14" s="22">
        <v>305</v>
      </c>
      <c r="E14" s="186">
        <f t="shared" si="0"/>
        <v>0.05851880276285495</v>
      </c>
      <c r="F14" s="25">
        <v>41</v>
      </c>
      <c r="G14" s="185">
        <f t="shared" si="1"/>
        <v>0.04535398230088496</v>
      </c>
      <c r="H14" s="22">
        <v>205</v>
      </c>
      <c r="I14" s="186">
        <f t="shared" si="2"/>
        <v>0.08771929824561403</v>
      </c>
      <c r="J14" s="22">
        <v>3</v>
      </c>
      <c r="K14" s="186">
        <f t="shared" si="3"/>
        <v>0.09375</v>
      </c>
      <c r="L14" s="25">
        <v>99</v>
      </c>
      <c r="M14" s="185">
        <f t="shared" si="4"/>
        <v>0.10432033719704953</v>
      </c>
      <c r="N14" s="57">
        <f t="shared" si="5"/>
        <v>682</v>
      </c>
      <c r="O14" s="71">
        <f t="shared" si="6"/>
        <v>0.0697056418642682</v>
      </c>
      <c r="Q14" s="245"/>
    </row>
    <row r="15" spans="1:17" ht="14.25">
      <c r="A15" s="159" t="s">
        <v>134</v>
      </c>
      <c r="B15" s="22">
        <v>9</v>
      </c>
      <c r="C15" s="185">
        <v>0.025714285714285714</v>
      </c>
      <c r="D15" s="22">
        <v>46</v>
      </c>
      <c r="E15" s="186">
        <f t="shared" si="0"/>
        <v>0.008825786646201074</v>
      </c>
      <c r="F15" s="25">
        <v>9</v>
      </c>
      <c r="G15" s="185">
        <f t="shared" si="1"/>
        <v>0.00995575221238938</v>
      </c>
      <c r="H15" s="22">
        <v>38</v>
      </c>
      <c r="I15" s="186">
        <f t="shared" si="2"/>
        <v>0.016260162601626018</v>
      </c>
      <c r="J15" s="22">
        <v>1</v>
      </c>
      <c r="K15" s="186">
        <f t="shared" si="3"/>
        <v>0.03125</v>
      </c>
      <c r="L15" s="25">
        <v>13</v>
      </c>
      <c r="M15" s="185">
        <f t="shared" si="4"/>
        <v>0.0136986301369863</v>
      </c>
      <c r="N15" s="57">
        <f t="shared" si="5"/>
        <v>116</v>
      </c>
      <c r="O15" s="71">
        <f t="shared" si="6"/>
        <v>0.011856091578086671</v>
      </c>
      <c r="Q15" s="245"/>
    </row>
    <row r="16" spans="1:17" ht="15" thickBot="1">
      <c r="A16" s="159" t="s">
        <v>135</v>
      </c>
      <c r="B16" s="22">
        <v>29</v>
      </c>
      <c r="C16" s="185">
        <v>0.08285714285714285</v>
      </c>
      <c r="D16" s="22">
        <v>170</v>
      </c>
      <c r="E16" s="186">
        <f t="shared" si="0"/>
        <v>0.03261703760552571</v>
      </c>
      <c r="F16" s="25">
        <v>24</v>
      </c>
      <c r="G16" s="185">
        <f t="shared" si="1"/>
        <v>0.02654867256637168</v>
      </c>
      <c r="H16" s="22">
        <v>89</v>
      </c>
      <c r="I16" s="186">
        <f t="shared" si="2"/>
        <v>0.03808301240907146</v>
      </c>
      <c r="J16" s="22">
        <v>1</v>
      </c>
      <c r="K16" s="186">
        <f t="shared" si="3"/>
        <v>0.03125</v>
      </c>
      <c r="L16" s="25">
        <v>53</v>
      </c>
      <c r="M16" s="185">
        <f t="shared" si="4"/>
        <v>0.05584826132771338</v>
      </c>
      <c r="N16" s="57">
        <f t="shared" si="5"/>
        <v>366</v>
      </c>
      <c r="O16" s="71">
        <f t="shared" si="6"/>
        <v>0.03740801308258381</v>
      </c>
      <c r="Q16" s="245"/>
    </row>
    <row r="17" spans="1:17" ht="15" thickBot="1">
      <c r="A17" s="101" t="s">
        <v>136</v>
      </c>
      <c r="B17" s="220">
        <v>117</v>
      </c>
      <c r="C17" s="221">
        <v>0.33428571428571424</v>
      </c>
      <c r="D17" s="220">
        <f>SUM(D12:D16)</f>
        <v>938</v>
      </c>
      <c r="E17" s="222">
        <f t="shared" si="0"/>
        <v>0.17996930161166538</v>
      </c>
      <c r="F17" s="223">
        <f>SUM(F12:F16)</f>
        <v>152</v>
      </c>
      <c r="G17" s="221">
        <f t="shared" si="1"/>
        <v>0.168141592920354</v>
      </c>
      <c r="H17" s="220">
        <f>SUM(H12:H16)</f>
        <v>550</v>
      </c>
      <c r="I17" s="222">
        <f t="shared" si="2"/>
        <v>0.23534445870774498</v>
      </c>
      <c r="J17" s="220">
        <v>8</v>
      </c>
      <c r="K17" s="222">
        <f t="shared" si="3"/>
        <v>0.25</v>
      </c>
      <c r="L17" s="223">
        <f>SUM(L12:L16)</f>
        <v>302</v>
      </c>
      <c r="M17" s="221">
        <f t="shared" si="4"/>
        <v>0.31822971548998946</v>
      </c>
      <c r="N17" s="90">
        <f t="shared" si="5"/>
        <v>2067</v>
      </c>
      <c r="O17" s="224">
        <f t="shared" si="6"/>
        <v>0.21126328699918234</v>
      </c>
      <c r="Q17" s="245"/>
    </row>
    <row r="18" spans="1:17" ht="14.25">
      <c r="A18" s="162" t="s">
        <v>137</v>
      </c>
      <c r="B18" s="22">
        <v>0</v>
      </c>
      <c r="C18" s="185">
        <v>0</v>
      </c>
      <c r="D18" s="22">
        <v>4</v>
      </c>
      <c r="E18" s="186">
        <f t="shared" si="0"/>
        <v>0.0007674597083653108</v>
      </c>
      <c r="F18" s="25">
        <v>3</v>
      </c>
      <c r="G18" s="185">
        <f t="shared" si="1"/>
        <v>0.00331858407079646</v>
      </c>
      <c r="H18" s="22">
        <v>15</v>
      </c>
      <c r="I18" s="186">
        <f t="shared" si="2"/>
        <v>0.006418485237483954</v>
      </c>
      <c r="J18" s="22">
        <v>0</v>
      </c>
      <c r="K18" s="186">
        <f t="shared" si="3"/>
        <v>0</v>
      </c>
      <c r="L18" s="25">
        <v>0</v>
      </c>
      <c r="M18" s="185">
        <f t="shared" si="4"/>
        <v>0</v>
      </c>
      <c r="N18" s="57">
        <f t="shared" si="5"/>
        <v>22</v>
      </c>
      <c r="O18" s="71">
        <f t="shared" si="6"/>
        <v>0.0022485690923957483</v>
      </c>
      <c r="Q18" s="245"/>
    </row>
    <row r="19" spans="1:17" ht="15" thickBot="1">
      <c r="A19" s="194" t="s">
        <v>138</v>
      </c>
      <c r="B19" s="22">
        <v>0</v>
      </c>
      <c r="C19" s="185">
        <v>0</v>
      </c>
      <c r="D19" s="22">
        <v>1444</v>
      </c>
      <c r="E19" s="186">
        <f t="shared" si="0"/>
        <v>0.27705295471987723</v>
      </c>
      <c r="F19" s="25">
        <v>20</v>
      </c>
      <c r="G19" s="185">
        <f t="shared" si="1"/>
        <v>0.022123893805309734</v>
      </c>
      <c r="H19" s="22">
        <v>246</v>
      </c>
      <c r="I19" s="186">
        <f t="shared" si="2"/>
        <v>0.10526315789473684</v>
      </c>
      <c r="J19" s="22">
        <v>6</v>
      </c>
      <c r="K19" s="186">
        <f t="shared" si="3"/>
        <v>0.1875</v>
      </c>
      <c r="L19" s="25">
        <v>224</v>
      </c>
      <c r="M19" s="185">
        <f t="shared" si="4"/>
        <v>0.23603793466807166</v>
      </c>
      <c r="N19" s="57">
        <f t="shared" si="5"/>
        <v>1940</v>
      </c>
      <c r="O19" s="71">
        <f t="shared" si="6"/>
        <v>0.1982829108748978</v>
      </c>
      <c r="Q19" s="245"/>
    </row>
    <row r="20" spans="1:17" ht="15" thickBot="1">
      <c r="A20" s="106" t="s">
        <v>139</v>
      </c>
      <c r="B20" s="90">
        <v>350</v>
      </c>
      <c r="C20" s="254">
        <v>1</v>
      </c>
      <c r="D20" s="90">
        <v>5212</v>
      </c>
      <c r="E20" s="255">
        <f t="shared" si="0"/>
        <v>1</v>
      </c>
      <c r="F20" s="102">
        <v>904</v>
      </c>
      <c r="G20" s="254">
        <f t="shared" si="1"/>
        <v>1</v>
      </c>
      <c r="H20" s="90">
        <v>2337</v>
      </c>
      <c r="I20" s="255">
        <f t="shared" si="2"/>
        <v>1</v>
      </c>
      <c r="J20" s="90">
        <v>32</v>
      </c>
      <c r="K20" s="255">
        <f t="shared" si="3"/>
        <v>1</v>
      </c>
      <c r="L20" s="102">
        <v>949</v>
      </c>
      <c r="M20" s="254">
        <f t="shared" si="4"/>
        <v>1</v>
      </c>
      <c r="N20" s="90">
        <f t="shared" si="5"/>
        <v>9784</v>
      </c>
      <c r="O20" s="256">
        <f t="shared" si="6"/>
        <v>1</v>
      </c>
      <c r="Q20" s="178"/>
    </row>
    <row r="22" spans="4:14" ht="14.25">
      <c r="D22" s="178" t="s">
        <v>39</v>
      </c>
      <c r="F22" s="178"/>
      <c r="H22" s="178"/>
      <c r="J22" s="178"/>
      <c r="L22" s="178"/>
      <c r="N22" s="178"/>
    </row>
    <row r="23" ht="14.25">
      <c r="N23" s="178"/>
    </row>
  </sheetData>
  <sheetProtection/>
  <mergeCells count="10">
    <mergeCell ref="N3:O3"/>
    <mergeCell ref="A1:O1"/>
    <mergeCell ref="A2:A4"/>
    <mergeCell ref="B2:O2"/>
    <mergeCell ref="B3:C3"/>
    <mergeCell ref="D3:E3"/>
    <mergeCell ref="F3:G3"/>
    <mergeCell ref="H3:I3"/>
    <mergeCell ref="J3:K3"/>
    <mergeCell ref="L3:M3"/>
  </mergeCells>
  <printOptions horizontalCentered="1"/>
  <pageMargins left="0.7" right="0.7" top="0.75" bottom="0.75" header="0.3" footer="0.3"/>
  <pageSetup fitToHeight="1" fitToWidth="1"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U22"/>
  <sheetViews>
    <sheetView zoomScalePageLayoutView="0" workbookViewId="0" topLeftCell="A1">
      <selection activeCell="D6" sqref="D6"/>
    </sheetView>
  </sheetViews>
  <sheetFormatPr defaultColWidth="9.140625" defaultRowHeight="15"/>
  <cols>
    <col min="1" max="1" width="30.7109375" style="152" customWidth="1"/>
    <col min="2" max="19" width="10.140625" style="152" customWidth="1"/>
    <col min="20" max="16384" width="9.140625" style="152" customWidth="1"/>
  </cols>
  <sheetData>
    <row r="1" spans="1:19" ht="24.75" customHeight="1" thickBot="1" thickTop="1">
      <c r="A1" s="270" t="s">
        <v>122</v>
      </c>
      <c r="B1" s="292"/>
      <c r="C1" s="292"/>
      <c r="D1" s="292"/>
      <c r="E1" s="292"/>
      <c r="F1" s="292"/>
      <c r="G1" s="292"/>
      <c r="H1" s="292"/>
      <c r="I1" s="292"/>
      <c r="J1" s="292"/>
      <c r="K1" s="292"/>
      <c r="L1" s="292"/>
      <c r="M1" s="292"/>
      <c r="N1" s="292"/>
      <c r="O1" s="292"/>
      <c r="P1" s="292"/>
      <c r="Q1" s="292"/>
      <c r="R1" s="292"/>
      <c r="S1" s="293"/>
    </row>
    <row r="2" spans="1:19" ht="24.75" customHeight="1" thickBot="1" thickTop="1">
      <c r="A2" s="297" t="s">
        <v>123</v>
      </c>
      <c r="B2" s="274" t="s">
        <v>97</v>
      </c>
      <c r="C2" s="311"/>
      <c r="D2" s="311"/>
      <c r="E2" s="311"/>
      <c r="F2" s="311"/>
      <c r="G2" s="311"/>
      <c r="H2" s="311"/>
      <c r="I2" s="311"/>
      <c r="J2" s="311"/>
      <c r="K2" s="311"/>
      <c r="L2" s="311"/>
      <c r="M2" s="311"/>
      <c r="N2" s="311"/>
      <c r="O2" s="311"/>
      <c r="P2" s="311"/>
      <c r="Q2" s="311"/>
      <c r="R2" s="311"/>
      <c r="S2" s="312"/>
    </row>
    <row r="3" spans="1:19" ht="24.75" customHeight="1">
      <c r="A3" s="264"/>
      <c r="B3" s="284" t="s">
        <v>140</v>
      </c>
      <c r="C3" s="285"/>
      <c r="D3" s="284" t="s">
        <v>88</v>
      </c>
      <c r="E3" s="285"/>
      <c r="F3" s="309" t="s">
        <v>89</v>
      </c>
      <c r="G3" s="310"/>
      <c r="H3" s="284" t="s">
        <v>90</v>
      </c>
      <c r="I3" s="285"/>
      <c r="J3" s="309" t="s">
        <v>91</v>
      </c>
      <c r="K3" s="310"/>
      <c r="L3" s="284" t="s">
        <v>92</v>
      </c>
      <c r="M3" s="285"/>
      <c r="N3" s="309" t="s">
        <v>93</v>
      </c>
      <c r="O3" s="310"/>
      <c r="P3" s="284" t="s">
        <v>94</v>
      </c>
      <c r="Q3" s="285"/>
      <c r="R3" s="284" t="s">
        <v>95</v>
      </c>
      <c r="S3" s="285"/>
    </row>
    <row r="4" spans="1:19" ht="24.75" customHeight="1" thickBot="1">
      <c r="A4" s="316"/>
      <c r="B4" s="134" t="s">
        <v>0</v>
      </c>
      <c r="C4" s="135" t="s">
        <v>1</v>
      </c>
      <c r="D4" s="136" t="s">
        <v>0</v>
      </c>
      <c r="E4" s="137" t="s">
        <v>1</v>
      </c>
      <c r="F4" s="134" t="s">
        <v>0</v>
      </c>
      <c r="G4" s="135" t="s">
        <v>1</v>
      </c>
      <c r="H4" s="136" t="s">
        <v>0</v>
      </c>
      <c r="I4" s="137" t="s">
        <v>1</v>
      </c>
      <c r="J4" s="134" t="s">
        <v>0</v>
      </c>
      <c r="K4" s="135" t="s">
        <v>1</v>
      </c>
      <c r="L4" s="136" t="s">
        <v>0</v>
      </c>
      <c r="M4" s="137" t="s">
        <v>1</v>
      </c>
      <c r="N4" s="134" t="s">
        <v>0</v>
      </c>
      <c r="O4" s="135" t="s">
        <v>1</v>
      </c>
      <c r="P4" s="136" t="s">
        <v>0</v>
      </c>
      <c r="Q4" s="137" t="s">
        <v>1</v>
      </c>
      <c r="R4" s="136" t="s">
        <v>0</v>
      </c>
      <c r="S4" s="137" t="s">
        <v>1</v>
      </c>
    </row>
    <row r="5" spans="1:20" ht="24.75" customHeight="1" thickBot="1">
      <c r="A5" s="101" t="s">
        <v>124</v>
      </c>
      <c r="B5" s="138">
        <v>620</v>
      </c>
      <c r="C5" s="108">
        <v>0.13525305410122165</v>
      </c>
      <c r="D5" s="139">
        <v>201</v>
      </c>
      <c r="E5" s="110">
        <v>0.16157556270096463</v>
      </c>
      <c r="F5" s="138">
        <v>164</v>
      </c>
      <c r="G5" s="108">
        <v>0.1673469387755102</v>
      </c>
      <c r="H5" s="139">
        <v>182</v>
      </c>
      <c r="I5" s="110">
        <v>0.1746641074856046</v>
      </c>
      <c r="J5" s="138">
        <v>104</v>
      </c>
      <c r="K5" s="108">
        <v>0.19012797074954296</v>
      </c>
      <c r="L5" s="139">
        <v>133</v>
      </c>
      <c r="M5" s="110">
        <v>0.154292343387471</v>
      </c>
      <c r="N5" s="138">
        <v>35</v>
      </c>
      <c r="O5" s="108">
        <v>0.10903426791277258</v>
      </c>
      <c r="P5" s="139">
        <v>26</v>
      </c>
      <c r="Q5" s="110">
        <v>0.12745098039215685</v>
      </c>
      <c r="R5" s="139">
        <v>1465</v>
      </c>
      <c r="S5" s="110">
        <v>0.14973426001635323</v>
      </c>
      <c r="T5" s="179"/>
    </row>
    <row r="6" spans="1:20" ht="14.25">
      <c r="A6" s="158" t="s">
        <v>125</v>
      </c>
      <c r="B6" s="140">
        <v>543</v>
      </c>
      <c r="C6" s="113">
        <v>0.11845549738219895</v>
      </c>
      <c r="D6" s="140">
        <v>173</v>
      </c>
      <c r="E6" s="112">
        <v>0.13906752411575563</v>
      </c>
      <c r="F6" s="141">
        <v>157</v>
      </c>
      <c r="G6" s="113">
        <v>0.16020408163265304</v>
      </c>
      <c r="H6" s="140">
        <v>143</v>
      </c>
      <c r="I6" s="112">
        <v>0.13723608445297508</v>
      </c>
      <c r="J6" s="141">
        <v>71</v>
      </c>
      <c r="K6" s="113">
        <v>0.12979890310786107</v>
      </c>
      <c r="L6" s="140">
        <v>113</v>
      </c>
      <c r="M6" s="112">
        <v>0.1310904872389791</v>
      </c>
      <c r="N6" s="141">
        <v>36</v>
      </c>
      <c r="O6" s="113">
        <v>0.11214953271028037</v>
      </c>
      <c r="P6" s="140">
        <v>22</v>
      </c>
      <c r="Q6" s="112">
        <v>0.10784313725490197</v>
      </c>
      <c r="R6" s="140">
        <v>1258</v>
      </c>
      <c r="S6" s="112">
        <v>0.1285772690106296</v>
      </c>
      <c r="T6" s="179"/>
    </row>
    <row r="7" spans="1:20" ht="14.25">
      <c r="A7" s="159" t="s">
        <v>126</v>
      </c>
      <c r="B7" s="104">
        <v>141</v>
      </c>
      <c r="C7" s="95">
        <v>0.030759162303664923</v>
      </c>
      <c r="D7" s="104">
        <v>57</v>
      </c>
      <c r="E7" s="103">
        <v>0.04581993569131833</v>
      </c>
      <c r="F7" s="142">
        <v>47</v>
      </c>
      <c r="G7" s="95">
        <v>0.04795918367346939</v>
      </c>
      <c r="H7" s="104">
        <v>44</v>
      </c>
      <c r="I7" s="103">
        <v>0.04222648752399232</v>
      </c>
      <c r="J7" s="142">
        <v>21</v>
      </c>
      <c r="K7" s="95">
        <v>0.03839122486288849</v>
      </c>
      <c r="L7" s="104">
        <v>76</v>
      </c>
      <c r="M7" s="103">
        <v>0.08816705336426914</v>
      </c>
      <c r="N7" s="142">
        <v>16</v>
      </c>
      <c r="O7" s="95">
        <v>0.04984423676012461</v>
      </c>
      <c r="P7" s="104">
        <v>6</v>
      </c>
      <c r="Q7" s="103">
        <v>0.029411764705882346</v>
      </c>
      <c r="R7" s="104">
        <v>408</v>
      </c>
      <c r="S7" s="103">
        <v>0.04170073589533932</v>
      </c>
      <c r="T7" s="179"/>
    </row>
    <row r="8" spans="1:20" ht="14.25">
      <c r="A8" s="160" t="s">
        <v>127</v>
      </c>
      <c r="B8" s="104">
        <v>576</v>
      </c>
      <c r="C8" s="95">
        <v>0.12565445026178007</v>
      </c>
      <c r="D8" s="104">
        <v>177</v>
      </c>
      <c r="E8" s="103">
        <v>0.1422829581993569</v>
      </c>
      <c r="F8" s="142">
        <v>133</v>
      </c>
      <c r="G8" s="95">
        <v>0.1357142857142857</v>
      </c>
      <c r="H8" s="104">
        <v>118</v>
      </c>
      <c r="I8" s="103">
        <v>0.11324376199616124</v>
      </c>
      <c r="J8" s="142">
        <v>68</v>
      </c>
      <c r="K8" s="95">
        <v>0.12431444241316271</v>
      </c>
      <c r="L8" s="104">
        <v>114</v>
      </c>
      <c r="M8" s="103">
        <v>0.13225058004640372</v>
      </c>
      <c r="N8" s="142">
        <v>40</v>
      </c>
      <c r="O8" s="95">
        <v>0.12461059190031154</v>
      </c>
      <c r="P8" s="104">
        <v>23</v>
      </c>
      <c r="Q8" s="103">
        <v>0.11274509803921569</v>
      </c>
      <c r="R8" s="104">
        <v>1249</v>
      </c>
      <c r="S8" s="103">
        <v>0.12765739983646773</v>
      </c>
      <c r="T8" s="179"/>
    </row>
    <row r="9" spans="1:20" ht="14.25">
      <c r="A9" s="160" t="s">
        <v>128</v>
      </c>
      <c r="B9" s="104">
        <v>258</v>
      </c>
      <c r="C9" s="95">
        <v>0.05628272251308899</v>
      </c>
      <c r="D9" s="104">
        <v>95</v>
      </c>
      <c r="E9" s="103">
        <v>0.07636655948553055</v>
      </c>
      <c r="F9" s="142">
        <v>64</v>
      </c>
      <c r="G9" s="95">
        <v>0.0653061224489796</v>
      </c>
      <c r="H9" s="104">
        <v>86</v>
      </c>
      <c r="I9" s="103">
        <v>0.08253358925143955</v>
      </c>
      <c r="J9" s="142">
        <v>36</v>
      </c>
      <c r="K9" s="95">
        <v>0.06581352833638025</v>
      </c>
      <c r="L9" s="104">
        <v>53</v>
      </c>
      <c r="M9" s="103">
        <v>0.06148491879350348</v>
      </c>
      <c r="N9" s="142">
        <v>23</v>
      </c>
      <c r="O9" s="95">
        <v>0.07165109034267911</v>
      </c>
      <c r="P9" s="104">
        <v>12</v>
      </c>
      <c r="Q9" s="103">
        <v>0.05882352941176469</v>
      </c>
      <c r="R9" s="104">
        <v>627</v>
      </c>
      <c r="S9" s="103">
        <v>0.06408421913327882</v>
      </c>
      <c r="T9" s="179"/>
    </row>
    <row r="10" spans="1:20" ht="15" thickBot="1">
      <c r="A10" s="159" t="s">
        <v>129</v>
      </c>
      <c r="B10" s="143">
        <v>308</v>
      </c>
      <c r="C10" s="119">
        <v>0.06719022687609075</v>
      </c>
      <c r="D10" s="143">
        <v>123</v>
      </c>
      <c r="E10" s="118">
        <v>0.09887459807073955</v>
      </c>
      <c r="F10" s="144">
        <v>88</v>
      </c>
      <c r="G10" s="119">
        <v>0.08979591836734693</v>
      </c>
      <c r="H10" s="143">
        <v>99</v>
      </c>
      <c r="I10" s="118">
        <v>0.09500959692898273</v>
      </c>
      <c r="J10" s="144">
        <v>50</v>
      </c>
      <c r="K10" s="119">
        <v>0.09140767824497259</v>
      </c>
      <c r="L10" s="143">
        <v>40</v>
      </c>
      <c r="M10" s="118">
        <v>0.04640371229698376</v>
      </c>
      <c r="N10" s="144">
        <v>24</v>
      </c>
      <c r="O10" s="119">
        <v>0.07476635514018691</v>
      </c>
      <c r="P10" s="143">
        <v>16</v>
      </c>
      <c r="Q10" s="118">
        <v>0.0784313725490196</v>
      </c>
      <c r="R10" s="143">
        <v>748</v>
      </c>
      <c r="S10" s="118">
        <v>0.07645134914145543</v>
      </c>
      <c r="T10" s="179"/>
    </row>
    <row r="11" spans="1:19" ht="24.75" customHeight="1" thickBot="1">
      <c r="A11" s="101" t="s">
        <v>130</v>
      </c>
      <c r="B11" s="145">
        <v>1826</v>
      </c>
      <c r="C11" s="122">
        <v>0.39834205933682365</v>
      </c>
      <c r="D11" s="146">
        <v>625</v>
      </c>
      <c r="E11" s="124">
        <v>0.502411575562701</v>
      </c>
      <c r="F11" s="145">
        <v>489</v>
      </c>
      <c r="G11" s="122">
        <v>0.4989795918367347</v>
      </c>
      <c r="H11" s="146">
        <v>490</v>
      </c>
      <c r="I11" s="124">
        <v>0.4702495201535509</v>
      </c>
      <c r="J11" s="145">
        <v>246</v>
      </c>
      <c r="K11" s="122">
        <v>0.4497257769652651</v>
      </c>
      <c r="L11" s="146">
        <v>396</v>
      </c>
      <c r="M11" s="124">
        <v>0.4593967517401392</v>
      </c>
      <c r="N11" s="145">
        <v>139</v>
      </c>
      <c r="O11" s="122">
        <v>0.4330218068535826</v>
      </c>
      <c r="P11" s="146">
        <v>79</v>
      </c>
      <c r="Q11" s="124">
        <v>0.3872549019607843</v>
      </c>
      <c r="R11" s="146">
        <v>4290</v>
      </c>
      <c r="S11" s="124">
        <v>0.43847097301717086</v>
      </c>
    </row>
    <row r="12" spans="1:20" ht="14.25">
      <c r="A12" s="161" t="s">
        <v>131</v>
      </c>
      <c r="B12" s="140">
        <v>56</v>
      </c>
      <c r="C12" s="113">
        <v>0.012216404886561954</v>
      </c>
      <c r="D12" s="140">
        <v>35</v>
      </c>
      <c r="E12" s="112">
        <v>0.02813504823151126</v>
      </c>
      <c r="F12" s="141">
        <v>27</v>
      </c>
      <c r="G12" s="113">
        <v>0.027551020408163266</v>
      </c>
      <c r="H12" s="140">
        <v>23</v>
      </c>
      <c r="I12" s="112">
        <v>0.022072936660268713</v>
      </c>
      <c r="J12" s="141">
        <v>14</v>
      </c>
      <c r="K12" s="113">
        <v>0.025594149908592323</v>
      </c>
      <c r="L12" s="140">
        <v>23</v>
      </c>
      <c r="M12" s="112">
        <v>0.026682134570765667</v>
      </c>
      <c r="N12" s="141">
        <v>7</v>
      </c>
      <c r="O12" s="113">
        <v>0.021806853582554516</v>
      </c>
      <c r="P12" s="140">
        <v>2</v>
      </c>
      <c r="Q12" s="112">
        <v>0.00980392156862745</v>
      </c>
      <c r="R12" s="140">
        <v>187</v>
      </c>
      <c r="S12" s="112">
        <v>0.019112837285363858</v>
      </c>
      <c r="T12" s="179"/>
    </row>
    <row r="13" spans="1:20" ht="14.25">
      <c r="A13" s="158" t="s">
        <v>132</v>
      </c>
      <c r="B13" s="104">
        <v>228</v>
      </c>
      <c r="C13" s="95">
        <v>0.049738219895287955</v>
      </c>
      <c r="D13" s="104">
        <v>101</v>
      </c>
      <c r="E13" s="103">
        <v>0.08118971061093246</v>
      </c>
      <c r="F13" s="142">
        <v>92</v>
      </c>
      <c r="G13" s="95">
        <v>0.09387755102040816</v>
      </c>
      <c r="H13" s="104">
        <v>102</v>
      </c>
      <c r="I13" s="103">
        <v>0.09788867562380038</v>
      </c>
      <c r="J13" s="142">
        <v>48</v>
      </c>
      <c r="K13" s="95">
        <v>0.08775137111517367</v>
      </c>
      <c r="L13" s="104">
        <v>80</v>
      </c>
      <c r="M13" s="103">
        <v>0.09280742459396751</v>
      </c>
      <c r="N13" s="142">
        <v>36</v>
      </c>
      <c r="O13" s="95">
        <v>0.11214953271028037</v>
      </c>
      <c r="P13" s="104">
        <v>29</v>
      </c>
      <c r="Q13" s="103">
        <v>0.14215686274509803</v>
      </c>
      <c r="R13" s="104">
        <v>716</v>
      </c>
      <c r="S13" s="103">
        <v>0.0731807031888798</v>
      </c>
      <c r="T13" s="179"/>
    </row>
    <row r="14" spans="1:20" ht="14.25">
      <c r="A14" s="159" t="s">
        <v>133</v>
      </c>
      <c r="B14" s="104">
        <v>229</v>
      </c>
      <c r="C14" s="95">
        <v>0.049956369982548</v>
      </c>
      <c r="D14" s="104">
        <v>114</v>
      </c>
      <c r="E14" s="103">
        <v>0.09163987138263666</v>
      </c>
      <c r="F14" s="142">
        <v>81</v>
      </c>
      <c r="G14" s="95">
        <v>0.0826530612244898</v>
      </c>
      <c r="H14" s="104">
        <v>99</v>
      </c>
      <c r="I14" s="103">
        <v>0.09500959692898273</v>
      </c>
      <c r="J14" s="142">
        <v>64</v>
      </c>
      <c r="K14" s="95">
        <v>0.11700182815356491</v>
      </c>
      <c r="L14" s="104">
        <v>52</v>
      </c>
      <c r="M14" s="103">
        <v>0.060324825986078884</v>
      </c>
      <c r="N14" s="142">
        <v>28</v>
      </c>
      <c r="O14" s="95">
        <v>0.08722741433021806</v>
      </c>
      <c r="P14" s="104">
        <v>15</v>
      </c>
      <c r="Q14" s="103">
        <v>0.07352941176470588</v>
      </c>
      <c r="R14" s="104">
        <v>682</v>
      </c>
      <c r="S14" s="103">
        <v>0.0697056418642682</v>
      </c>
      <c r="T14" s="179"/>
    </row>
    <row r="15" spans="1:20" ht="14.25">
      <c r="A15" s="159" t="s">
        <v>134</v>
      </c>
      <c r="B15" s="104">
        <v>40</v>
      </c>
      <c r="C15" s="95">
        <v>0.008726003490401396</v>
      </c>
      <c r="D15" s="104">
        <v>20</v>
      </c>
      <c r="E15" s="103">
        <v>0.01607717041800643</v>
      </c>
      <c r="F15" s="142">
        <v>15</v>
      </c>
      <c r="G15" s="95">
        <v>0.015306122448979591</v>
      </c>
      <c r="H15" s="104">
        <v>6</v>
      </c>
      <c r="I15" s="103">
        <v>0.005758157389635317</v>
      </c>
      <c r="J15" s="142">
        <v>7</v>
      </c>
      <c r="K15" s="95">
        <v>0.012797074954296161</v>
      </c>
      <c r="L15" s="104">
        <v>18</v>
      </c>
      <c r="M15" s="103">
        <v>0.02088167053364269</v>
      </c>
      <c r="N15" s="142">
        <v>4</v>
      </c>
      <c r="O15" s="95">
        <v>0.012461059190031152</v>
      </c>
      <c r="P15" s="104">
        <v>6</v>
      </c>
      <c r="Q15" s="103">
        <v>0.029411764705882346</v>
      </c>
      <c r="R15" s="104">
        <v>116</v>
      </c>
      <c r="S15" s="103">
        <v>0.011856091578086671</v>
      </c>
      <c r="T15" s="179"/>
    </row>
    <row r="16" spans="1:20" ht="15" thickBot="1">
      <c r="A16" s="159" t="s">
        <v>135</v>
      </c>
      <c r="B16" s="143">
        <v>139</v>
      </c>
      <c r="C16" s="119">
        <v>0.030322862129144854</v>
      </c>
      <c r="D16" s="143">
        <v>56</v>
      </c>
      <c r="E16" s="118">
        <v>0.04501607717041801</v>
      </c>
      <c r="F16" s="144">
        <v>36</v>
      </c>
      <c r="G16" s="119">
        <v>0.036734693877551024</v>
      </c>
      <c r="H16" s="143">
        <v>50</v>
      </c>
      <c r="I16" s="118">
        <v>0.04798464491362764</v>
      </c>
      <c r="J16" s="144">
        <v>25</v>
      </c>
      <c r="K16" s="119">
        <v>0.045703839122486295</v>
      </c>
      <c r="L16" s="143">
        <v>35</v>
      </c>
      <c r="M16" s="118">
        <v>0.040603248259860794</v>
      </c>
      <c r="N16" s="144">
        <v>12</v>
      </c>
      <c r="O16" s="119">
        <v>0.037383177570093455</v>
      </c>
      <c r="P16" s="143">
        <v>13</v>
      </c>
      <c r="Q16" s="118">
        <v>0.06372549019607843</v>
      </c>
      <c r="R16" s="143">
        <v>366</v>
      </c>
      <c r="S16" s="118">
        <v>0.03740801308258381</v>
      </c>
      <c r="T16" s="179"/>
    </row>
    <row r="17" spans="1:20" ht="24.75" customHeight="1" thickBot="1">
      <c r="A17" s="101" t="s">
        <v>136</v>
      </c>
      <c r="B17" s="145">
        <v>692</v>
      </c>
      <c r="C17" s="122">
        <v>0.15095986038394416</v>
      </c>
      <c r="D17" s="146">
        <v>326</v>
      </c>
      <c r="E17" s="124">
        <v>0.2620578778135048</v>
      </c>
      <c r="F17" s="145">
        <v>251</v>
      </c>
      <c r="G17" s="122">
        <v>0.25612244897959185</v>
      </c>
      <c r="H17" s="146">
        <v>280</v>
      </c>
      <c r="I17" s="124">
        <v>0.2687140115163148</v>
      </c>
      <c r="J17" s="145">
        <v>158</v>
      </c>
      <c r="K17" s="122">
        <v>0.2888482632541134</v>
      </c>
      <c r="L17" s="146">
        <v>208</v>
      </c>
      <c r="M17" s="124">
        <v>0.24129930394431554</v>
      </c>
      <c r="N17" s="145">
        <v>87</v>
      </c>
      <c r="O17" s="122">
        <v>0.27102803738317754</v>
      </c>
      <c r="P17" s="146">
        <v>65</v>
      </c>
      <c r="Q17" s="124">
        <v>0.31862745098039214</v>
      </c>
      <c r="R17" s="146">
        <v>2067</v>
      </c>
      <c r="S17" s="124">
        <v>0.21126328699918234</v>
      </c>
      <c r="T17" s="179"/>
    </row>
    <row r="18" spans="1:21" ht="14.25">
      <c r="A18" s="162" t="s">
        <v>137</v>
      </c>
      <c r="B18" s="140">
        <v>8</v>
      </c>
      <c r="C18" s="113">
        <v>0.0017452006980802793</v>
      </c>
      <c r="D18" s="140">
        <v>6</v>
      </c>
      <c r="E18" s="112">
        <v>0.00482315112540193</v>
      </c>
      <c r="F18" s="141">
        <v>2</v>
      </c>
      <c r="G18" s="113">
        <v>0.0020408163265306124</v>
      </c>
      <c r="H18" s="140">
        <v>1</v>
      </c>
      <c r="I18" s="112">
        <v>0.0009596928982725527</v>
      </c>
      <c r="J18" s="141">
        <v>1</v>
      </c>
      <c r="K18" s="113">
        <v>0.0018281535648994518</v>
      </c>
      <c r="L18" s="140">
        <v>3</v>
      </c>
      <c r="M18" s="112">
        <v>0.0034802784222737813</v>
      </c>
      <c r="N18" s="141">
        <v>1</v>
      </c>
      <c r="O18" s="113">
        <v>0.003115264797507788</v>
      </c>
      <c r="P18" s="140">
        <v>0</v>
      </c>
      <c r="Q18" s="112">
        <v>0</v>
      </c>
      <c r="R18" s="140">
        <v>22</v>
      </c>
      <c r="S18" s="112">
        <v>0.002248569092395748</v>
      </c>
      <c r="T18" s="179"/>
      <c r="U18" s="179"/>
    </row>
    <row r="19" spans="1:21" ht="15" thickBot="1">
      <c r="A19" s="194" t="s">
        <v>138</v>
      </c>
      <c r="B19" s="143">
        <v>1438</v>
      </c>
      <c r="C19" s="119">
        <v>0.31348167539267013</v>
      </c>
      <c r="D19" s="143">
        <v>86</v>
      </c>
      <c r="E19" s="118">
        <v>0.06913183279742766</v>
      </c>
      <c r="F19" s="144">
        <v>74</v>
      </c>
      <c r="G19" s="119">
        <v>0.07551020408163266</v>
      </c>
      <c r="H19" s="143">
        <v>89</v>
      </c>
      <c r="I19" s="118">
        <v>0.0854126679462572</v>
      </c>
      <c r="J19" s="144">
        <v>38</v>
      </c>
      <c r="K19" s="119">
        <v>0.06946983546617916</v>
      </c>
      <c r="L19" s="143">
        <v>122</v>
      </c>
      <c r="M19" s="118">
        <v>0.14153132250580047</v>
      </c>
      <c r="N19" s="144">
        <v>59</v>
      </c>
      <c r="O19" s="119">
        <v>0.18380062305295952</v>
      </c>
      <c r="P19" s="143">
        <v>34</v>
      </c>
      <c r="Q19" s="118">
        <v>0.16666666666666663</v>
      </c>
      <c r="R19" s="143">
        <v>1940</v>
      </c>
      <c r="S19" s="118">
        <v>0.19818070318887984</v>
      </c>
      <c r="T19" s="179"/>
      <c r="U19" s="179"/>
    </row>
    <row r="20" spans="1:20" ht="24.75" customHeight="1" thickBot="1">
      <c r="A20" s="106" t="s">
        <v>139</v>
      </c>
      <c r="B20" s="147">
        <v>4584</v>
      </c>
      <c r="C20" s="126">
        <v>1</v>
      </c>
      <c r="D20" s="148">
        <v>1244</v>
      </c>
      <c r="E20" s="127">
        <v>1</v>
      </c>
      <c r="F20" s="147">
        <v>980</v>
      </c>
      <c r="G20" s="126">
        <v>1</v>
      </c>
      <c r="H20" s="148">
        <v>1042</v>
      </c>
      <c r="I20" s="127">
        <v>1</v>
      </c>
      <c r="J20" s="147">
        <v>547</v>
      </c>
      <c r="K20" s="126">
        <v>1</v>
      </c>
      <c r="L20" s="148">
        <v>862</v>
      </c>
      <c r="M20" s="127">
        <v>1</v>
      </c>
      <c r="N20" s="147">
        <v>321</v>
      </c>
      <c r="O20" s="126">
        <v>1</v>
      </c>
      <c r="P20" s="148">
        <v>204</v>
      </c>
      <c r="Q20" s="127">
        <v>1</v>
      </c>
      <c r="R20" s="148">
        <v>9784</v>
      </c>
      <c r="S20" s="127">
        <v>1</v>
      </c>
      <c r="T20" s="219"/>
    </row>
    <row r="21" spans="2:19" ht="14.25">
      <c r="B21" s="245"/>
      <c r="C21" s="246"/>
      <c r="D21" s="245"/>
      <c r="E21" s="246"/>
      <c r="F21" s="245"/>
      <c r="G21" s="246"/>
      <c r="H21" s="245"/>
      <c r="I21" s="246"/>
      <c r="J21" s="245"/>
      <c r="K21" s="246"/>
      <c r="L21" s="245"/>
      <c r="M21" s="246"/>
      <c r="N21" s="245"/>
      <c r="O21" s="246"/>
      <c r="P21" s="245"/>
      <c r="Q21" s="246"/>
      <c r="R21" s="245"/>
      <c r="S21" s="246"/>
    </row>
    <row r="22" spans="2:19" ht="14.25">
      <c r="B22" s="178"/>
      <c r="D22" s="178"/>
      <c r="F22" s="178"/>
      <c r="H22" s="178"/>
      <c r="J22" s="178"/>
      <c r="L22" s="178"/>
      <c r="N22" s="178"/>
      <c r="P22" s="178"/>
      <c r="R22" s="178"/>
      <c r="S22" s="193"/>
    </row>
  </sheetData>
  <sheetProtection/>
  <mergeCells count="12">
    <mergeCell ref="A1:S1"/>
    <mergeCell ref="A2:A4"/>
    <mergeCell ref="B2:S2"/>
    <mergeCell ref="B3:C3"/>
    <mergeCell ref="D3:E3"/>
    <mergeCell ref="F3:G3"/>
    <mergeCell ref="H3:I3"/>
    <mergeCell ref="J3:K3"/>
    <mergeCell ref="L3:M3"/>
    <mergeCell ref="N3:O3"/>
    <mergeCell ref="P3:Q3"/>
    <mergeCell ref="R3:S3"/>
  </mergeCells>
  <printOptions horizontalCentered="1"/>
  <pageMargins left="0.7" right="0.7" top="0.75" bottom="0.75" header="0.3" footer="0.3"/>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14"/>
  <sheetViews>
    <sheetView zoomScalePageLayoutView="0" workbookViewId="0" topLeftCell="A1">
      <selection activeCell="H3" sqref="H3:H5"/>
    </sheetView>
  </sheetViews>
  <sheetFormatPr defaultColWidth="9.140625" defaultRowHeight="15"/>
  <cols>
    <col min="1" max="1" width="15.7109375" style="152" customWidth="1"/>
    <col min="2" max="8" width="13.140625" style="152" customWidth="1"/>
    <col min="9" max="9" width="9.140625" style="167" customWidth="1"/>
    <col min="10" max="16384" width="9.140625" style="152" customWidth="1"/>
  </cols>
  <sheetData>
    <row r="1" spans="1:8" ht="24.75" customHeight="1" thickBot="1" thickTop="1">
      <c r="A1" s="260" t="s">
        <v>59</v>
      </c>
      <c r="B1" s="261"/>
      <c r="C1" s="261"/>
      <c r="D1" s="261"/>
      <c r="E1" s="261"/>
      <c r="F1" s="261"/>
      <c r="G1" s="261"/>
      <c r="H1" s="262"/>
    </row>
    <row r="2" spans="1:8" ht="24.75" customHeight="1" thickBot="1" thickTop="1">
      <c r="A2" s="260" t="s">
        <v>71</v>
      </c>
      <c r="B2" s="261"/>
      <c r="C2" s="261"/>
      <c r="D2" s="261"/>
      <c r="E2" s="261"/>
      <c r="F2" s="261"/>
      <c r="G2" s="261"/>
      <c r="H2" s="262"/>
    </row>
    <row r="3" spans="1:8" ht="24.75" customHeight="1" thickBot="1" thickTop="1">
      <c r="A3" s="263" t="s">
        <v>60</v>
      </c>
      <c r="B3" s="266" t="s">
        <v>61</v>
      </c>
      <c r="C3" s="266"/>
      <c r="D3" s="266"/>
      <c r="E3" s="266"/>
      <c r="F3" s="266"/>
      <c r="G3" s="267"/>
      <c r="H3" s="257" t="s">
        <v>62</v>
      </c>
    </row>
    <row r="4" spans="1:8" ht="24.75" customHeight="1">
      <c r="A4" s="264"/>
      <c r="B4" s="268">
        <v>2014</v>
      </c>
      <c r="C4" s="269"/>
      <c r="D4" s="268">
        <v>2015</v>
      </c>
      <c r="E4" s="269"/>
      <c r="F4" s="268">
        <v>2016</v>
      </c>
      <c r="G4" s="269"/>
      <c r="H4" s="258"/>
    </row>
    <row r="5" spans="1:8" ht="24.75" customHeight="1" thickBot="1">
      <c r="A5" s="265"/>
      <c r="B5" s="5" t="s">
        <v>0</v>
      </c>
      <c r="C5" s="56" t="s">
        <v>1</v>
      </c>
      <c r="D5" s="5" t="s">
        <v>0</v>
      </c>
      <c r="E5" s="56" t="s">
        <v>1</v>
      </c>
      <c r="F5" s="5" t="s">
        <v>0</v>
      </c>
      <c r="G5" s="56" t="s">
        <v>1</v>
      </c>
      <c r="H5" s="259"/>
    </row>
    <row r="6" spans="1:8" ht="14.25">
      <c r="A6" s="45" t="s">
        <v>63</v>
      </c>
      <c r="B6" s="60">
        <v>1981</v>
      </c>
      <c r="C6" s="24">
        <f aca="true" t="shared" si="0" ref="C6:C13">B6/$B$13</f>
        <v>0.2177640980543036</v>
      </c>
      <c r="D6" s="46">
        <v>2280</v>
      </c>
      <c r="E6" s="76">
        <f aca="true" t="shared" si="1" ref="E6:E13">D6/$D$13</f>
        <v>0.24025289778714437</v>
      </c>
      <c r="F6" s="46">
        <v>2064</v>
      </c>
      <c r="G6" s="76">
        <f aca="true" t="shared" si="2" ref="G6:G13">F6/$F$13</f>
        <v>0.2109566639411284</v>
      </c>
      <c r="H6" s="66">
        <f>(F6-D6)/D6</f>
        <v>-0.09473684210526316</v>
      </c>
    </row>
    <row r="7" spans="1:8" ht="14.25">
      <c r="A7" s="7" t="s">
        <v>64</v>
      </c>
      <c r="B7" s="48">
        <v>1973</v>
      </c>
      <c r="C7" s="24">
        <f t="shared" si="0"/>
        <v>0.2168846872595361</v>
      </c>
      <c r="D7" s="48">
        <v>2061</v>
      </c>
      <c r="E7" s="24">
        <f t="shared" si="1"/>
        <v>0.2171759747102213</v>
      </c>
      <c r="F7" s="48">
        <v>1990</v>
      </c>
      <c r="G7" s="24">
        <f t="shared" si="2"/>
        <v>0.2033932951757972</v>
      </c>
      <c r="H7" s="66">
        <f aca="true" t="shared" si="3" ref="H7:H13">(F7-D7)/D7</f>
        <v>-0.03444929645803008</v>
      </c>
    </row>
    <row r="8" spans="1:8" ht="14.25">
      <c r="A8" s="7" t="s">
        <v>65</v>
      </c>
      <c r="B8" s="48">
        <v>1609</v>
      </c>
      <c r="C8" s="24">
        <f t="shared" si="0"/>
        <v>0.1768714960976146</v>
      </c>
      <c r="D8" s="48">
        <v>1636</v>
      </c>
      <c r="E8" s="24">
        <f t="shared" si="1"/>
        <v>0.17239199157007376</v>
      </c>
      <c r="F8" s="48">
        <v>1831</v>
      </c>
      <c r="G8" s="24">
        <f t="shared" si="2"/>
        <v>0.18714227309893705</v>
      </c>
      <c r="H8" s="66">
        <f t="shared" si="3"/>
        <v>0.11919315403422982</v>
      </c>
    </row>
    <row r="9" spans="1:8" ht="14.25">
      <c r="A9" s="7" t="s">
        <v>66</v>
      </c>
      <c r="B9" s="48">
        <v>1634</v>
      </c>
      <c r="C9" s="24">
        <f t="shared" si="0"/>
        <v>0.17961965483126305</v>
      </c>
      <c r="D9" s="48">
        <v>1875</v>
      </c>
      <c r="E9" s="24">
        <f t="shared" si="1"/>
        <v>0.1975763962065332</v>
      </c>
      <c r="F9" s="48">
        <v>1963</v>
      </c>
      <c r="G9" s="24">
        <f t="shared" si="2"/>
        <v>0.20063368765331152</v>
      </c>
      <c r="H9" s="66">
        <f t="shared" si="3"/>
        <v>0.046933333333333334</v>
      </c>
    </row>
    <row r="10" spans="1:8" ht="14.25">
      <c r="A10" s="7" t="s">
        <v>67</v>
      </c>
      <c r="B10" s="48">
        <v>1494</v>
      </c>
      <c r="C10" s="24">
        <f t="shared" si="0"/>
        <v>0.1642299659228317</v>
      </c>
      <c r="D10" s="48">
        <v>1247</v>
      </c>
      <c r="E10" s="24">
        <f t="shared" si="1"/>
        <v>0.13140147523709167</v>
      </c>
      <c r="F10" s="48">
        <v>1545</v>
      </c>
      <c r="G10" s="24">
        <f t="shared" si="2"/>
        <v>0.15791087489779232</v>
      </c>
      <c r="H10" s="66">
        <f t="shared" si="3"/>
        <v>0.23897353648757017</v>
      </c>
    </row>
    <row r="11" spans="1:8" ht="14.25">
      <c r="A11" s="7" t="s">
        <v>68</v>
      </c>
      <c r="B11" s="48">
        <v>232</v>
      </c>
      <c r="C11" s="24">
        <f t="shared" si="0"/>
        <v>0.025502913048257667</v>
      </c>
      <c r="D11" s="48">
        <v>199</v>
      </c>
      <c r="E11" s="24">
        <f t="shared" si="1"/>
        <v>0.020969441517386722</v>
      </c>
      <c r="F11" s="48">
        <v>227</v>
      </c>
      <c r="G11" s="24">
        <f t="shared" si="2"/>
        <v>0.0232011447260834</v>
      </c>
      <c r="H11" s="66">
        <f t="shared" si="3"/>
        <v>0.1407035175879397</v>
      </c>
    </row>
    <row r="12" spans="1:8" ht="15" thickBot="1">
      <c r="A12" s="7" t="s">
        <v>69</v>
      </c>
      <c r="B12" s="61">
        <v>174</v>
      </c>
      <c r="C12" s="28">
        <f t="shared" si="0"/>
        <v>0.01912718478619325</v>
      </c>
      <c r="D12" s="48">
        <v>192</v>
      </c>
      <c r="E12" s="67">
        <f t="shared" si="1"/>
        <v>0.020231822971548998</v>
      </c>
      <c r="F12" s="48">
        <v>164</v>
      </c>
      <c r="G12" s="67">
        <f t="shared" si="2"/>
        <v>0.016762060506950123</v>
      </c>
      <c r="H12" s="77">
        <f t="shared" si="3"/>
        <v>-0.14583333333333334</v>
      </c>
    </row>
    <row r="13" spans="1:8" ht="15" thickBot="1">
      <c r="A13" s="12" t="s">
        <v>70</v>
      </c>
      <c r="B13" s="51">
        <v>9097</v>
      </c>
      <c r="C13" s="15">
        <f t="shared" si="0"/>
        <v>1</v>
      </c>
      <c r="D13" s="51">
        <v>9490</v>
      </c>
      <c r="E13" s="15">
        <f t="shared" si="1"/>
        <v>1</v>
      </c>
      <c r="F13" s="51">
        <f>SUM(F6:F12)</f>
        <v>9784</v>
      </c>
      <c r="G13" s="15">
        <f t="shared" si="2"/>
        <v>1</v>
      </c>
      <c r="H13" s="16">
        <f t="shared" si="3"/>
        <v>0.030979978925184403</v>
      </c>
    </row>
    <row r="14" spans="1:8" ht="14.25">
      <c r="A14" s="34"/>
      <c r="B14" s="78"/>
      <c r="C14" s="78"/>
      <c r="D14" s="78"/>
      <c r="E14" s="78"/>
      <c r="F14" s="78"/>
      <c r="G14" s="78"/>
      <c r="H14" s="78"/>
    </row>
  </sheetData>
  <sheetProtection/>
  <mergeCells count="8">
    <mergeCell ref="H3:H5"/>
    <mergeCell ref="A1:H1"/>
    <mergeCell ref="A2:H2"/>
    <mergeCell ref="A3:A5"/>
    <mergeCell ref="B3:G3"/>
    <mergeCell ref="D4:E4"/>
    <mergeCell ref="F4:G4"/>
    <mergeCell ref="B4:C4"/>
  </mergeCells>
  <printOptions horizontalCentered="1"/>
  <pageMargins left="0.7" right="0.7" top="0.75" bottom="0.75" header="0.3" footer="0.3"/>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H17"/>
  <sheetViews>
    <sheetView zoomScalePageLayoutView="0" workbookViewId="0" topLeftCell="A1">
      <selection activeCell="B2" sqref="B2:E3"/>
    </sheetView>
  </sheetViews>
  <sheetFormatPr defaultColWidth="9.140625" defaultRowHeight="15"/>
  <cols>
    <col min="1" max="1" width="34.140625" style="152" customWidth="1"/>
    <col min="2" max="7" width="15.7109375" style="152" customWidth="1"/>
    <col min="8" max="16384" width="9.140625" style="152" customWidth="1"/>
  </cols>
  <sheetData>
    <row r="1" spans="1:7" ht="24.75" customHeight="1" thickBot="1" thickTop="1">
      <c r="A1" s="270" t="s">
        <v>72</v>
      </c>
      <c r="B1" s="271"/>
      <c r="C1" s="271"/>
      <c r="D1" s="271"/>
      <c r="E1" s="271"/>
      <c r="F1" s="271"/>
      <c r="G1" s="272"/>
    </row>
    <row r="2" spans="1:7" ht="24.75" customHeight="1" thickBot="1" thickTop="1">
      <c r="A2" s="263" t="s">
        <v>60</v>
      </c>
      <c r="B2" s="273" t="s">
        <v>75</v>
      </c>
      <c r="C2" s="273"/>
      <c r="D2" s="273"/>
      <c r="E2" s="273"/>
      <c r="F2" s="274" t="s">
        <v>70</v>
      </c>
      <c r="G2" s="275"/>
    </row>
    <row r="3" spans="1:7" ht="24.75" customHeight="1" thickBot="1">
      <c r="A3" s="264"/>
      <c r="B3" s="276" t="s">
        <v>73</v>
      </c>
      <c r="C3" s="277"/>
      <c r="D3" s="276" t="s">
        <v>74</v>
      </c>
      <c r="E3" s="277"/>
      <c r="F3" s="274"/>
      <c r="G3" s="275"/>
    </row>
    <row r="4" spans="1:7" ht="24.75" customHeight="1" thickBot="1">
      <c r="A4" s="265"/>
      <c r="B4" s="5" t="s">
        <v>0</v>
      </c>
      <c r="C4" s="56" t="s">
        <v>1</v>
      </c>
      <c r="D4" s="5" t="s">
        <v>0</v>
      </c>
      <c r="E4" s="56" t="s">
        <v>1</v>
      </c>
      <c r="F4" s="5" t="s">
        <v>0</v>
      </c>
      <c r="G4" s="56" t="s">
        <v>1</v>
      </c>
    </row>
    <row r="5" spans="1:8" ht="14.25">
      <c r="A5" s="45" t="s">
        <v>63</v>
      </c>
      <c r="B5" s="6">
        <v>1327</v>
      </c>
      <c r="C5" s="181">
        <f>B5/$B$12</f>
        <v>0.21462073427138928</v>
      </c>
      <c r="D5" s="22">
        <v>737</v>
      </c>
      <c r="E5" s="182">
        <f>D5/$D$12</f>
        <v>0.20466537073035268</v>
      </c>
      <c r="F5" s="57">
        <v>2064</v>
      </c>
      <c r="G5" s="71">
        <f>F5/$F$12</f>
        <v>0.2109566639411284</v>
      </c>
      <c r="H5" s="179"/>
    </row>
    <row r="6" spans="1:8" ht="14.25">
      <c r="A6" s="7" t="s">
        <v>64</v>
      </c>
      <c r="B6" s="8">
        <v>1277</v>
      </c>
      <c r="C6" s="181">
        <f aca="true" t="shared" si="0" ref="C6:C12">B6/$B$12</f>
        <v>0.20653404496199257</v>
      </c>
      <c r="D6" s="8">
        <v>713</v>
      </c>
      <c r="E6" s="182">
        <f aca="true" t="shared" si="1" ref="E6:E12">D6/$D$12</f>
        <v>0.19800055540127742</v>
      </c>
      <c r="F6" s="40">
        <v>1990</v>
      </c>
      <c r="G6" s="71">
        <f aca="true" t="shared" si="2" ref="G6:G12">F6/$F$12</f>
        <v>0.2033932951757972</v>
      </c>
      <c r="H6" s="179"/>
    </row>
    <row r="7" spans="1:8" ht="14.25">
      <c r="A7" s="7" t="s">
        <v>65</v>
      </c>
      <c r="B7" s="8">
        <v>1127</v>
      </c>
      <c r="C7" s="181">
        <f t="shared" si="0"/>
        <v>0.18227397703380235</v>
      </c>
      <c r="D7" s="8">
        <v>704</v>
      </c>
      <c r="E7" s="182">
        <f t="shared" si="1"/>
        <v>0.19550124965287421</v>
      </c>
      <c r="F7" s="40">
        <v>1831</v>
      </c>
      <c r="G7" s="71">
        <f t="shared" si="2"/>
        <v>0.18714227309893705</v>
      </c>
      <c r="H7" s="179"/>
    </row>
    <row r="8" spans="1:8" ht="14.25">
      <c r="A8" s="7" t="s">
        <v>66</v>
      </c>
      <c r="B8" s="8">
        <v>1245</v>
      </c>
      <c r="C8" s="181">
        <f t="shared" si="0"/>
        <v>0.20135856380397865</v>
      </c>
      <c r="D8" s="8">
        <v>718</v>
      </c>
      <c r="E8" s="182">
        <f t="shared" si="1"/>
        <v>0.19938905859483477</v>
      </c>
      <c r="F8" s="40">
        <v>1963</v>
      </c>
      <c r="G8" s="71">
        <f t="shared" si="2"/>
        <v>0.20063368765331152</v>
      </c>
      <c r="H8" s="179"/>
    </row>
    <row r="9" spans="1:8" ht="14.25">
      <c r="A9" s="7" t="s">
        <v>67</v>
      </c>
      <c r="B9" s="8">
        <v>1004</v>
      </c>
      <c r="C9" s="181">
        <f t="shared" si="0"/>
        <v>0.1623807213326864</v>
      </c>
      <c r="D9" s="8">
        <v>541</v>
      </c>
      <c r="E9" s="182">
        <f t="shared" si="1"/>
        <v>0.15023604554290476</v>
      </c>
      <c r="F9" s="40">
        <v>1545</v>
      </c>
      <c r="G9" s="71">
        <f t="shared" si="2"/>
        <v>0.15791087489779232</v>
      </c>
      <c r="H9" s="179"/>
    </row>
    <row r="10" spans="1:8" ht="14.25">
      <c r="A10" s="7" t="s">
        <v>68</v>
      </c>
      <c r="B10" s="8">
        <v>120</v>
      </c>
      <c r="C10" s="181">
        <f t="shared" si="0"/>
        <v>0.019408054342552158</v>
      </c>
      <c r="D10" s="8">
        <v>107</v>
      </c>
      <c r="E10" s="182">
        <f t="shared" si="1"/>
        <v>0.029713968342127188</v>
      </c>
      <c r="F10" s="40">
        <v>227</v>
      </c>
      <c r="G10" s="71">
        <f t="shared" si="2"/>
        <v>0.0232011447260834</v>
      </c>
      <c r="H10" s="179"/>
    </row>
    <row r="11" spans="1:8" ht="15" thickBot="1">
      <c r="A11" s="7" t="s">
        <v>69</v>
      </c>
      <c r="B11" s="10">
        <v>83</v>
      </c>
      <c r="C11" s="183">
        <f t="shared" si="0"/>
        <v>0.013423904253598577</v>
      </c>
      <c r="D11" s="10">
        <v>81</v>
      </c>
      <c r="E11" s="184">
        <f t="shared" si="1"/>
        <v>0.02249375173562899</v>
      </c>
      <c r="F11" s="41">
        <v>164</v>
      </c>
      <c r="G11" s="75">
        <f t="shared" si="2"/>
        <v>0.016762060506950123</v>
      </c>
      <c r="H11" s="179"/>
    </row>
    <row r="12" spans="1:8" ht="15" thickBot="1">
      <c r="A12" s="12" t="s">
        <v>70</v>
      </c>
      <c r="B12" s="13">
        <v>6183</v>
      </c>
      <c r="C12" s="42">
        <f t="shared" si="0"/>
        <v>1</v>
      </c>
      <c r="D12" s="13">
        <v>3601</v>
      </c>
      <c r="E12" s="43">
        <f t="shared" si="1"/>
        <v>1</v>
      </c>
      <c r="F12" s="13">
        <v>9784</v>
      </c>
      <c r="G12" s="43">
        <f t="shared" si="2"/>
        <v>1</v>
      </c>
      <c r="H12" s="219"/>
    </row>
    <row r="13" spans="1:7" ht="14.25">
      <c r="A13" s="31"/>
      <c r="B13" s="32"/>
      <c r="C13" s="44"/>
      <c r="D13" s="32"/>
      <c r="E13" s="44"/>
      <c r="F13" s="32"/>
      <c r="G13" s="44"/>
    </row>
    <row r="14" spans="1:7" ht="14.25" hidden="1">
      <c r="A14" s="33" t="s">
        <v>2</v>
      </c>
      <c r="B14" s="35"/>
      <c r="C14" s="34"/>
      <c r="D14" s="35"/>
      <c r="E14" s="34"/>
      <c r="F14" s="34"/>
      <c r="G14" s="34"/>
    </row>
    <row r="15" spans="1:7" ht="14.25" hidden="1">
      <c r="A15" s="36" t="s">
        <v>3</v>
      </c>
      <c r="B15" s="35"/>
      <c r="C15" s="34"/>
      <c r="D15" s="35"/>
      <c r="E15" s="34"/>
      <c r="F15" s="34"/>
      <c r="G15" s="34"/>
    </row>
    <row r="16" spans="1:7" ht="14.25">
      <c r="A16" s="34"/>
      <c r="B16" s="35"/>
      <c r="C16" s="34"/>
      <c r="D16" s="35"/>
      <c r="E16" s="34"/>
      <c r="F16" s="34"/>
      <c r="G16" s="34"/>
    </row>
    <row r="17" spans="1:7" ht="14.25">
      <c r="A17" s="34"/>
      <c r="B17" s="35"/>
      <c r="C17" s="34"/>
      <c r="D17" s="35"/>
      <c r="E17" s="34"/>
      <c r="F17" s="34"/>
      <c r="G17" s="34"/>
    </row>
  </sheetData>
  <sheetProtection/>
  <mergeCells count="6">
    <mergeCell ref="A1:G1"/>
    <mergeCell ref="A2:A4"/>
    <mergeCell ref="B2:E2"/>
    <mergeCell ref="F2:G3"/>
    <mergeCell ref="B3:C3"/>
    <mergeCell ref="D3:E3"/>
  </mergeCells>
  <printOptions horizontalCentered="1"/>
  <pageMargins left="0.7" right="0.7" top="0.75" bottom="0.75" header="0.3" footer="0.3"/>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J25"/>
  <sheetViews>
    <sheetView zoomScalePageLayoutView="0" workbookViewId="0" topLeftCell="A1">
      <selection activeCell="B3" sqref="B3:I3"/>
    </sheetView>
  </sheetViews>
  <sheetFormatPr defaultColWidth="9.140625" defaultRowHeight="15"/>
  <cols>
    <col min="1" max="1" width="33.28125" style="152" customWidth="1"/>
    <col min="2" max="9" width="14.7109375" style="152" customWidth="1"/>
    <col min="10" max="16384" width="9.140625" style="152" customWidth="1"/>
  </cols>
  <sheetData>
    <row r="1" spans="1:9" ht="24.75" customHeight="1" thickBot="1" thickTop="1">
      <c r="A1" s="270" t="s">
        <v>79</v>
      </c>
      <c r="B1" s="280"/>
      <c r="C1" s="280"/>
      <c r="D1" s="280"/>
      <c r="E1" s="280"/>
      <c r="F1" s="280"/>
      <c r="G1" s="280"/>
      <c r="H1" s="280"/>
      <c r="I1" s="281"/>
    </row>
    <row r="2" spans="1:9" ht="24.75" customHeight="1" thickBot="1" thickTop="1">
      <c r="A2" s="257" t="s">
        <v>60</v>
      </c>
      <c r="B2" s="283" t="s">
        <v>80</v>
      </c>
      <c r="C2" s="266"/>
      <c r="D2" s="266"/>
      <c r="E2" s="266"/>
      <c r="F2" s="266"/>
      <c r="G2" s="266"/>
      <c r="H2" s="266"/>
      <c r="I2" s="267"/>
    </row>
    <row r="3" spans="1:9" ht="24.75" customHeight="1" thickBot="1">
      <c r="A3" s="258"/>
      <c r="B3" s="282" t="s">
        <v>76</v>
      </c>
      <c r="C3" s="277"/>
      <c r="D3" s="282" t="s">
        <v>77</v>
      </c>
      <c r="E3" s="277"/>
      <c r="F3" s="282" t="s">
        <v>78</v>
      </c>
      <c r="G3" s="277"/>
      <c r="H3" s="282" t="s">
        <v>70</v>
      </c>
      <c r="I3" s="277"/>
    </row>
    <row r="4" spans="1:9" ht="24.75" customHeight="1">
      <c r="A4" s="258"/>
      <c r="B4" s="278" t="s">
        <v>0</v>
      </c>
      <c r="C4" s="278" t="s">
        <v>1</v>
      </c>
      <c r="D4" s="278" t="s">
        <v>0</v>
      </c>
      <c r="E4" s="278" t="s">
        <v>1</v>
      </c>
      <c r="F4" s="278" t="s">
        <v>0</v>
      </c>
      <c r="G4" s="278" t="s">
        <v>1</v>
      </c>
      <c r="H4" s="278" t="s">
        <v>0</v>
      </c>
      <c r="I4" s="278" t="s">
        <v>1</v>
      </c>
    </row>
    <row r="5" spans="1:9" ht="24.75" customHeight="1" thickBot="1">
      <c r="A5" s="259"/>
      <c r="B5" s="279"/>
      <c r="C5" s="279"/>
      <c r="D5" s="259"/>
      <c r="E5" s="279"/>
      <c r="F5" s="259"/>
      <c r="G5" s="279"/>
      <c r="H5" s="259"/>
      <c r="I5" s="279"/>
    </row>
    <row r="6" spans="1:10" ht="14.25">
      <c r="A6" s="45" t="s">
        <v>63</v>
      </c>
      <c r="B6" s="171">
        <v>105</v>
      </c>
      <c r="C6" s="230">
        <f>B6/$B$13</f>
        <v>0.19811320754716982</v>
      </c>
      <c r="D6" s="37">
        <v>1259</v>
      </c>
      <c r="E6" s="230">
        <f>D6/$D$13</f>
        <v>0.20983333333333334</v>
      </c>
      <c r="F6" s="37">
        <v>700</v>
      </c>
      <c r="G6" s="230">
        <f>F6/$F$13</f>
        <v>0.215119852489244</v>
      </c>
      <c r="H6" s="243">
        <v>2064</v>
      </c>
      <c r="I6" s="233">
        <f>H6/$H$13</f>
        <v>0.2109566639411284</v>
      </c>
      <c r="J6" s="179"/>
    </row>
    <row r="7" spans="1:10" ht="14.25">
      <c r="A7" s="7" t="s">
        <v>64</v>
      </c>
      <c r="B7" s="172">
        <v>105</v>
      </c>
      <c r="C7" s="231">
        <f aca="true" t="shared" si="0" ref="C7:C13">B7/$B$13</f>
        <v>0.19811320754716982</v>
      </c>
      <c r="D7" s="39">
        <v>1242</v>
      </c>
      <c r="E7" s="231">
        <f aca="true" t="shared" si="1" ref="E7:E13">D7/$D$13</f>
        <v>0.207</v>
      </c>
      <c r="F7" s="39">
        <v>643</v>
      </c>
      <c r="G7" s="231">
        <f aca="true" t="shared" si="2" ref="G7:G13">F7/$F$13</f>
        <v>0.19760295021511987</v>
      </c>
      <c r="H7" s="80">
        <v>1990</v>
      </c>
      <c r="I7" s="234">
        <f aca="true" t="shared" si="3" ref="I7:I13">H7/$H$13</f>
        <v>0.2033932951757972</v>
      </c>
      <c r="J7" s="179"/>
    </row>
    <row r="8" spans="1:10" ht="14.25">
      <c r="A8" s="7" t="s">
        <v>65</v>
      </c>
      <c r="B8" s="172">
        <v>107</v>
      </c>
      <c r="C8" s="231">
        <f t="shared" si="0"/>
        <v>0.2018867924528302</v>
      </c>
      <c r="D8" s="39">
        <v>1091</v>
      </c>
      <c r="E8" s="231">
        <f t="shared" si="1"/>
        <v>0.18183333333333335</v>
      </c>
      <c r="F8" s="39">
        <v>633</v>
      </c>
      <c r="G8" s="231">
        <f t="shared" si="2"/>
        <v>0.1945298094652735</v>
      </c>
      <c r="H8" s="80">
        <v>1831</v>
      </c>
      <c r="I8" s="234">
        <f t="shared" si="3"/>
        <v>0.18714227309893705</v>
      </c>
      <c r="J8" s="179"/>
    </row>
    <row r="9" spans="1:10" ht="14.25">
      <c r="A9" s="7" t="s">
        <v>66</v>
      </c>
      <c r="B9" s="172">
        <v>101</v>
      </c>
      <c r="C9" s="231">
        <f t="shared" si="0"/>
        <v>0.19056603773584907</v>
      </c>
      <c r="D9" s="39">
        <v>1212</v>
      </c>
      <c r="E9" s="231">
        <f t="shared" si="1"/>
        <v>0.202</v>
      </c>
      <c r="F9" s="39">
        <v>650</v>
      </c>
      <c r="G9" s="231">
        <f t="shared" si="2"/>
        <v>0.1997541487400123</v>
      </c>
      <c r="H9" s="80">
        <v>1963</v>
      </c>
      <c r="I9" s="234">
        <f t="shared" si="3"/>
        <v>0.20063368765331152</v>
      </c>
      <c r="J9" s="179"/>
    </row>
    <row r="10" spans="1:10" ht="14.25">
      <c r="A10" s="7" t="s">
        <v>67</v>
      </c>
      <c r="B10" s="172">
        <v>78</v>
      </c>
      <c r="C10" s="231">
        <f t="shared" si="0"/>
        <v>0.1471698113207547</v>
      </c>
      <c r="D10" s="39">
        <v>958</v>
      </c>
      <c r="E10" s="231">
        <f t="shared" si="1"/>
        <v>0.15966666666666668</v>
      </c>
      <c r="F10" s="39">
        <v>509</v>
      </c>
      <c r="G10" s="231">
        <f t="shared" si="2"/>
        <v>0.15642286416717885</v>
      </c>
      <c r="H10" s="80">
        <v>1545</v>
      </c>
      <c r="I10" s="234">
        <f t="shared" si="3"/>
        <v>0.15791087489779232</v>
      </c>
      <c r="J10" s="179"/>
    </row>
    <row r="11" spans="1:10" ht="14.25">
      <c r="A11" s="7" t="s">
        <v>68</v>
      </c>
      <c r="B11" s="172">
        <v>19</v>
      </c>
      <c r="C11" s="231">
        <f t="shared" si="0"/>
        <v>0.035849056603773584</v>
      </c>
      <c r="D11" s="39">
        <v>127</v>
      </c>
      <c r="E11" s="231">
        <f t="shared" si="1"/>
        <v>0.021166666666666667</v>
      </c>
      <c r="F11" s="39">
        <v>81</v>
      </c>
      <c r="G11" s="231">
        <f t="shared" si="2"/>
        <v>0.02489244007375538</v>
      </c>
      <c r="H11" s="80">
        <v>227</v>
      </c>
      <c r="I11" s="234">
        <f t="shared" si="3"/>
        <v>0.0232011447260834</v>
      </c>
      <c r="J11" s="179"/>
    </row>
    <row r="12" spans="1:10" ht="15" thickBot="1">
      <c r="A12" s="7" t="s">
        <v>69</v>
      </c>
      <c r="B12" s="172">
        <v>15</v>
      </c>
      <c r="C12" s="231">
        <f t="shared" si="0"/>
        <v>0.02830188679245283</v>
      </c>
      <c r="D12" s="39">
        <v>111</v>
      </c>
      <c r="E12" s="231">
        <f t="shared" si="1"/>
        <v>0.0185</v>
      </c>
      <c r="F12" s="39">
        <v>38</v>
      </c>
      <c r="G12" s="231">
        <f t="shared" si="2"/>
        <v>0.011677934849416103</v>
      </c>
      <c r="H12" s="80">
        <v>164</v>
      </c>
      <c r="I12" s="234">
        <f t="shared" si="3"/>
        <v>0.016762060506950123</v>
      </c>
      <c r="J12" s="179"/>
    </row>
    <row r="13" spans="1:10" ht="15" thickBot="1">
      <c r="A13" s="12" t="s">
        <v>70</v>
      </c>
      <c r="B13" s="70">
        <v>530</v>
      </c>
      <c r="C13" s="232">
        <f t="shared" si="0"/>
        <v>1</v>
      </c>
      <c r="D13" s="52">
        <v>6000</v>
      </c>
      <c r="E13" s="232">
        <f t="shared" si="1"/>
        <v>1</v>
      </c>
      <c r="F13" s="52">
        <v>3254</v>
      </c>
      <c r="G13" s="232">
        <f t="shared" si="2"/>
        <v>1</v>
      </c>
      <c r="H13" s="70">
        <v>9784</v>
      </c>
      <c r="I13" s="86">
        <f t="shared" si="3"/>
        <v>1</v>
      </c>
      <c r="J13" s="219"/>
    </row>
    <row r="14" spans="1:9" ht="14.25">
      <c r="A14" s="31"/>
      <c r="B14" s="53"/>
      <c r="C14" s="53"/>
      <c r="D14" s="53"/>
      <c r="E14" s="53"/>
      <c r="F14" s="53"/>
      <c r="G14" s="53"/>
      <c r="H14" s="53"/>
      <c r="I14" s="53"/>
    </row>
    <row r="15" spans="1:9" ht="14.25">
      <c r="A15" s="33"/>
      <c r="B15" s="34"/>
      <c r="C15" s="34"/>
      <c r="D15" s="34"/>
      <c r="E15" s="34"/>
      <c r="F15" s="34"/>
      <c r="G15" s="34"/>
      <c r="H15" s="34"/>
      <c r="I15" s="34"/>
    </row>
    <row r="16" spans="1:9" ht="14.25">
      <c r="A16" s="36"/>
      <c r="B16" s="179"/>
      <c r="C16" s="179"/>
      <c r="D16" s="179"/>
      <c r="E16" s="219"/>
      <c r="F16" s="34"/>
      <c r="G16" s="34"/>
      <c r="H16" s="34"/>
      <c r="I16" s="34"/>
    </row>
    <row r="17" spans="1:9" ht="14.25">
      <c r="A17" s="34"/>
      <c r="B17" s="219"/>
      <c r="C17" s="219"/>
      <c r="D17" s="219"/>
      <c r="E17" s="219"/>
      <c r="F17" s="34"/>
      <c r="G17" s="34"/>
      <c r="H17" s="34"/>
      <c r="I17" s="34"/>
    </row>
    <row r="18" spans="2:5" ht="14.25">
      <c r="B18" s="245"/>
      <c r="C18" s="245"/>
      <c r="D18" s="245"/>
      <c r="E18" s="245"/>
    </row>
    <row r="19" spans="2:5" ht="14.25">
      <c r="B19" s="245"/>
      <c r="C19" s="245"/>
      <c r="D19" s="245"/>
      <c r="E19" s="245"/>
    </row>
    <row r="20" spans="2:5" ht="14.25">
      <c r="B20" s="245"/>
      <c r="C20" s="245"/>
      <c r="D20" s="245"/>
      <c r="E20" s="245"/>
    </row>
    <row r="21" spans="2:5" ht="14.25">
      <c r="B21" s="245"/>
      <c r="C21" s="245"/>
      <c r="D21" s="245"/>
      <c r="E21" s="245"/>
    </row>
    <row r="22" spans="2:5" ht="14.25">
      <c r="B22" s="245"/>
      <c r="C22" s="245"/>
      <c r="D22" s="245"/>
      <c r="E22" s="245"/>
    </row>
    <row r="23" spans="2:5" ht="14.25">
      <c r="B23" s="245"/>
      <c r="C23" s="245"/>
      <c r="D23" s="245"/>
      <c r="E23" s="245"/>
    </row>
    <row r="24" spans="2:5" ht="14.25">
      <c r="B24" s="245"/>
      <c r="C24" s="245"/>
      <c r="D24" s="245"/>
      <c r="E24" s="245"/>
    </row>
    <row r="25" spans="2:5" ht="14.25">
      <c r="B25" s="245"/>
      <c r="C25" s="245"/>
      <c r="D25" s="245"/>
      <c r="E25" s="245"/>
    </row>
  </sheetData>
  <sheetProtection/>
  <mergeCells count="15">
    <mergeCell ref="C4:C5"/>
    <mergeCell ref="H3:I3"/>
    <mergeCell ref="H4:H5"/>
    <mergeCell ref="I4:I5"/>
    <mergeCell ref="B2:I2"/>
    <mergeCell ref="E4:E5"/>
    <mergeCell ref="G4:G5"/>
    <mergeCell ref="B4:B5"/>
    <mergeCell ref="D4:D5"/>
    <mergeCell ref="F4:F5"/>
    <mergeCell ref="A1:I1"/>
    <mergeCell ref="A2:A5"/>
    <mergeCell ref="B3:C3"/>
    <mergeCell ref="D3:E3"/>
    <mergeCell ref="F3:G3"/>
  </mergeCells>
  <printOptions horizontalCentered="1"/>
  <pageMargins left="0.7" right="0.7" top="0.75" bottom="0.75" header="0.3" footer="0.3"/>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Q18"/>
  <sheetViews>
    <sheetView zoomScalePageLayoutView="0" workbookViewId="0" topLeftCell="A1">
      <selection activeCell="B2" sqref="B2:O3"/>
    </sheetView>
  </sheetViews>
  <sheetFormatPr defaultColWidth="9.140625" defaultRowHeight="15"/>
  <cols>
    <col min="1" max="1" width="15.7109375" style="152" customWidth="1"/>
    <col min="2" max="15" width="9.421875" style="152" customWidth="1"/>
    <col min="16" max="16384" width="9.140625" style="152" customWidth="1"/>
  </cols>
  <sheetData>
    <row r="1" spans="1:15" ht="24.75" customHeight="1" thickBot="1" thickTop="1">
      <c r="A1" s="270" t="s">
        <v>86</v>
      </c>
      <c r="B1" s="280"/>
      <c r="C1" s="280"/>
      <c r="D1" s="280"/>
      <c r="E1" s="280"/>
      <c r="F1" s="280"/>
      <c r="G1" s="280"/>
      <c r="H1" s="280"/>
      <c r="I1" s="280"/>
      <c r="J1" s="280"/>
      <c r="K1" s="280"/>
      <c r="L1" s="280"/>
      <c r="M1" s="280"/>
      <c r="N1" s="280"/>
      <c r="O1" s="281"/>
    </row>
    <row r="2" spans="1:15" ht="24.75" customHeight="1" thickBot="1" thickTop="1">
      <c r="A2" s="263" t="s">
        <v>60</v>
      </c>
      <c r="B2" s="283" t="s">
        <v>87</v>
      </c>
      <c r="C2" s="266"/>
      <c r="D2" s="266"/>
      <c r="E2" s="266"/>
      <c r="F2" s="266"/>
      <c r="G2" s="266"/>
      <c r="H2" s="266"/>
      <c r="I2" s="266"/>
      <c r="J2" s="266"/>
      <c r="K2" s="266"/>
      <c r="L2" s="266"/>
      <c r="M2" s="266"/>
      <c r="N2" s="266"/>
      <c r="O2" s="267"/>
    </row>
    <row r="3" spans="1:15" ht="29.25" customHeight="1">
      <c r="A3" s="264"/>
      <c r="B3" s="287" t="s">
        <v>81</v>
      </c>
      <c r="C3" s="288"/>
      <c r="D3" s="290" t="s">
        <v>82</v>
      </c>
      <c r="E3" s="291"/>
      <c r="F3" s="290" t="s">
        <v>83</v>
      </c>
      <c r="G3" s="291"/>
      <c r="H3" s="268" t="s">
        <v>84</v>
      </c>
      <c r="I3" s="269"/>
      <c r="J3" s="284" t="s">
        <v>7</v>
      </c>
      <c r="K3" s="285"/>
      <c r="L3" s="284" t="s">
        <v>85</v>
      </c>
      <c r="M3" s="285"/>
      <c r="N3" s="286" t="s">
        <v>70</v>
      </c>
      <c r="O3" s="279"/>
    </row>
    <row r="4" spans="1:15" ht="24.75" customHeight="1" thickBot="1">
      <c r="A4" s="265"/>
      <c r="B4" s="5" t="s">
        <v>0</v>
      </c>
      <c r="C4" s="55" t="s">
        <v>1</v>
      </c>
      <c r="D4" s="5" t="s">
        <v>0</v>
      </c>
      <c r="E4" s="56" t="s">
        <v>1</v>
      </c>
      <c r="F4" s="5" t="s">
        <v>0</v>
      </c>
      <c r="G4" s="56" t="s">
        <v>1</v>
      </c>
      <c r="H4" s="54" t="s">
        <v>0</v>
      </c>
      <c r="I4" s="55" t="s">
        <v>1</v>
      </c>
      <c r="J4" s="5" t="s">
        <v>0</v>
      </c>
      <c r="K4" s="56" t="s">
        <v>1</v>
      </c>
      <c r="L4" s="5" t="s">
        <v>0</v>
      </c>
      <c r="M4" s="56" t="s">
        <v>1</v>
      </c>
      <c r="N4" s="5" t="s">
        <v>0</v>
      </c>
      <c r="O4" s="56" t="s">
        <v>1</v>
      </c>
    </row>
    <row r="5" spans="1:17" ht="14.25">
      <c r="A5" s="45" t="s">
        <v>63</v>
      </c>
      <c r="B5" s="22">
        <v>70</v>
      </c>
      <c r="C5" s="181">
        <v>0</v>
      </c>
      <c r="D5" s="22">
        <v>1093</v>
      </c>
      <c r="E5" s="182">
        <v>0.20923603192702395</v>
      </c>
      <c r="F5" s="25">
        <v>199</v>
      </c>
      <c r="G5" s="181">
        <v>0.21964679911699775</v>
      </c>
      <c r="H5" s="22">
        <v>490</v>
      </c>
      <c r="I5" s="182">
        <v>0.20902511707109409</v>
      </c>
      <c r="J5" s="22">
        <v>10</v>
      </c>
      <c r="K5" s="182">
        <v>0.3125</v>
      </c>
      <c r="L5" s="25">
        <v>202</v>
      </c>
      <c r="M5" s="181">
        <v>0.21196222455403987</v>
      </c>
      <c r="N5" s="57">
        <v>2064</v>
      </c>
      <c r="O5" s="71">
        <v>0.20330897279740154</v>
      </c>
      <c r="P5" s="179"/>
      <c r="Q5" s="178"/>
    </row>
    <row r="6" spans="1:16" ht="14.25">
      <c r="A6" s="7" t="s">
        <v>64</v>
      </c>
      <c r="B6" s="8">
        <v>64</v>
      </c>
      <c r="C6" s="181">
        <v>0</v>
      </c>
      <c r="D6" s="8">
        <v>1096</v>
      </c>
      <c r="E6" s="182">
        <v>0.2111364500190042</v>
      </c>
      <c r="F6" s="26">
        <v>174</v>
      </c>
      <c r="G6" s="181">
        <v>0.19426048565121412</v>
      </c>
      <c r="H6" s="8">
        <v>464</v>
      </c>
      <c r="I6" s="182">
        <v>0.19838229033631333</v>
      </c>
      <c r="J6" s="8">
        <v>8</v>
      </c>
      <c r="K6" s="182">
        <v>0.25</v>
      </c>
      <c r="L6" s="26">
        <v>184</v>
      </c>
      <c r="M6" s="181">
        <v>0.19412381951731375</v>
      </c>
      <c r="N6" s="40">
        <v>1990</v>
      </c>
      <c r="O6" s="71">
        <v>0.1975233455136013</v>
      </c>
      <c r="P6" s="179"/>
    </row>
    <row r="7" spans="1:16" ht="14.25">
      <c r="A7" s="7" t="s">
        <v>65</v>
      </c>
      <c r="B7" s="8">
        <v>58</v>
      </c>
      <c r="C7" s="181">
        <v>0</v>
      </c>
      <c r="D7" s="8">
        <v>942</v>
      </c>
      <c r="E7" s="182">
        <v>0.1799695933105283</v>
      </c>
      <c r="F7" s="26">
        <v>193</v>
      </c>
      <c r="G7" s="181">
        <v>0.21302428256070643</v>
      </c>
      <c r="H7" s="8">
        <v>436</v>
      </c>
      <c r="I7" s="182">
        <v>0.1868880374627501</v>
      </c>
      <c r="J7" s="8">
        <v>4</v>
      </c>
      <c r="K7" s="182">
        <v>0.125</v>
      </c>
      <c r="L7" s="26">
        <v>198</v>
      </c>
      <c r="M7" s="181">
        <v>0.2088142707240294</v>
      </c>
      <c r="N7" s="40">
        <v>1831</v>
      </c>
      <c r="O7" s="71">
        <v>0.18087697929354443</v>
      </c>
      <c r="P7" s="179"/>
    </row>
    <row r="8" spans="1:16" ht="14.25">
      <c r="A8" s="7" t="s">
        <v>66</v>
      </c>
      <c r="B8" s="8">
        <v>79</v>
      </c>
      <c r="C8" s="181">
        <v>0</v>
      </c>
      <c r="D8" s="8">
        <v>1063</v>
      </c>
      <c r="E8" s="182">
        <v>0.20391486126947928</v>
      </c>
      <c r="F8" s="26">
        <v>149</v>
      </c>
      <c r="G8" s="181">
        <v>0.16445916114790285</v>
      </c>
      <c r="H8" s="8">
        <v>496</v>
      </c>
      <c r="I8" s="182">
        <v>0.2115793954874415</v>
      </c>
      <c r="J8" s="8">
        <v>4</v>
      </c>
      <c r="K8" s="182">
        <v>0.125</v>
      </c>
      <c r="L8" s="26">
        <v>172</v>
      </c>
      <c r="M8" s="181">
        <v>0.18153200419727178</v>
      </c>
      <c r="N8" s="40">
        <v>1963</v>
      </c>
      <c r="O8" s="71">
        <v>0.19244823386114496</v>
      </c>
      <c r="P8" s="179"/>
    </row>
    <row r="9" spans="1:16" ht="14.25">
      <c r="A9" s="7" t="s">
        <v>67</v>
      </c>
      <c r="B9" s="8">
        <v>50</v>
      </c>
      <c r="C9" s="181">
        <v>0</v>
      </c>
      <c r="D9" s="8">
        <v>827</v>
      </c>
      <c r="E9" s="182">
        <v>0.15849486887115166</v>
      </c>
      <c r="F9" s="26">
        <v>140</v>
      </c>
      <c r="G9" s="181">
        <v>0.1545253863134658</v>
      </c>
      <c r="H9" s="8">
        <v>355</v>
      </c>
      <c r="I9" s="182">
        <v>0.15112813963388677</v>
      </c>
      <c r="J9" s="8">
        <v>4</v>
      </c>
      <c r="K9" s="182">
        <v>0.125</v>
      </c>
      <c r="L9" s="26">
        <v>169</v>
      </c>
      <c r="M9" s="181">
        <v>0.17733473242392445</v>
      </c>
      <c r="N9" s="40">
        <v>1545</v>
      </c>
      <c r="O9" s="71">
        <v>0.15245635403978888</v>
      </c>
      <c r="P9" s="179"/>
    </row>
    <row r="10" spans="1:16" ht="14.25">
      <c r="A10" s="7" t="s">
        <v>68</v>
      </c>
      <c r="B10" s="8">
        <v>16</v>
      </c>
      <c r="C10" s="181">
        <v>0</v>
      </c>
      <c r="D10" s="8">
        <v>116</v>
      </c>
      <c r="E10" s="182">
        <v>0.02261497529456481</v>
      </c>
      <c r="F10" s="26">
        <v>27</v>
      </c>
      <c r="G10" s="181">
        <v>0.029801324503311258</v>
      </c>
      <c r="H10" s="8">
        <v>52</v>
      </c>
      <c r="I10" s="182">
        <v>0.023839931885908897</v>
      </c>
      <c r="J10" s="8">
        <v>1</v>
      </c>
      <c r="K10" s="182">
        <v>0.03125</v>
      </c>
      <c r="L10" s="26">
        <v>15</v>
      </c>
      <c r="M10" s="181">
        <v>0.015739769150052464</v>
      </c>
      <c r="N10" s="40">
        <v>227</v>
      </c>
      <c r="O10" s="71">
        <v>0.022127486804709703</v>
      </c>
      <c r="P10" s="179"/>
    </row>
    <row r="11" spans="1:17" ht="15" thickBot="1">
      <c r="A11" s="7" t="s">
        <v>69</v>
      </c>
      <c r="B11" s="10">
        <v>13</v>
      </c>
      <c r="C11" s="183">
        <v>0</v>
      </c>
      <c r="D11" s="10">
        <v>75</v>
      </c>
      <c r="E11" s="184">
        <v>0.014633219308247814</v>
      </c>
      <c r="F11" s="29">
        <v>22</v>
      </c>
      <c r="G11" s="183">
        <v>0.024282560706401765</v>
      </c>
      <c r="H11" s="10">
        <v>44</v>
      </c>
      <c r="I11" s="184">
        <v>0.019157088122605363</v>
      </c>
      <c r="J11" s="10">
        <v>1</v>
      </c>
      <c r="K11" s="184">
        <v>0.03125</v>
      </c>
      <c r="L11" s="29">
        <v>9</v>
      </c>
      <c r="M11" s="183">
        <v>0.01049317943336831</v>
      </c>
      <c r="N11" s="41">
        <v>164</v>
      </c>
      <c r="O11" s="75">
        <v>0.0157328461226147</v>
      </c>
      <c r="P11" s="179"/>
      <c r="Q11" s="178"/>
    </row>
    <row r="12" spans="1:17" ht="15" thickBot="1">
      <c r="A12" s="12" t="s">
        <v>70</v>
      </c>
      <c r="B12" s="13">
        <v>350</v>
      </c>
      <c r="C12" s="42">
        <v>0</v>
      </c>
      <c r="D12" s="13">
        <v>5212</v>
      </c>
      <c r="E12" s="43">
        <v>1</v>
      </c>
      <c r="F12" s="30">
        <v>904</v>
      </c>
      <c r="G12" s="42">
        <v>1</v>
      </c>
      <c r="H12" s="13">
        <v>2337</v>
      </c>
      <c r="I12" s="43">
        <v>1</v>
      </c>
      <c r="J12" s="13">
        <v>32</v>
      </c>
      <c r="K12" s="43">
        <v>1</v>
      </c>
      <c r="L12" s="30">
        <v>949</v>
      </c>
      <c r="M12" s="42">
        <v>1</v>
      </c>
      <c r="N12" s="13">
        <v>9784</v>
      </c>
      <c r="O12" s="43">
        <v>1</v>
      </c>
      <c r="P12" s="219"/>
      <c r="Q12" s="178"/>
    </row>
    <row r="13" spans="1:15" ht="14.25">
      <c r="A13" s="31"/>
      <c r="B13" s="32"/>
      <c r="C13" s="44"/>
      <c r="D13" s="32"/>
      <c r="E13" s="44"/>
      <c r="F13" s="32"/>
      <c r="G13" s="44"/>
      <c r="H13" s="32"/>
      <c r="I13" s="44"/>
      <c r="J13" s="32"/>
      <c r="K13" s="44"/>
      <c r="L13" s="32"/>
      <c r="M13" s="44"/>
      <c r="N13" s="32"/>
      <c r="O13" s="44"/>
    </row>
    <row r="14" spans="1:15" ht="14.25" hidden="1">
      <c r="A14" s="33" t="s">
        <v>2</v>
      </c>
      <c r="B14" s="36"/>
      <c r="C14" s="36"/>
      <c r="D14" s="36"/>
      <c r="E14" s="36"/>
      <c r="F14" s="36"/>
      <c r="G14" s="36"/>
      <c r="H14" s="36"/>
      <c r="I14" s="36"/>
      <c r="J14" s="36"/>
      <c r="K14" s="36"/>
      <c r="L14" s="36"/>
      <c r="M14" s="36"/>
      <c r="N14" s="87"/>
      <c r="O14" s="36"/>
    </row>
    <row r="15" spans="1:15" ht="33" customHeight="1" hidden="1">
      <c r="A15" s="289" t="s">
        <v>5</v>
      </c>
      <c r="B15" s="289"/>
      <c r="C15" s="289"/>
      <c r="D15" s="289"/>
      <c r="E15" s="289"/>
      <c r="F15" s="289"/>
      <c r="G15" s="289"/>
      <c r="H15" s="289"/>
      <c r="I15" s="289"/>
      <c r="J15" s="289"/>
      <c r="K15" s="289"/>
      <c r="L15" s="289"/>
      <c r="M15" s="289"/>
      <c r="N15" s="289"/>
      <c r="O15" s="289"/>
    </row>
    <row r="16" spans="1:15" ht="14.25" hidden="1">
      <c r="A16" s="36" t="s">
        <v>3</v>
      </c>
      <c r="B16" s="36"/>
      <c r="C16" s="36"/>
      <c r="D16" s="36"/>
      <c r="E16" s="36"/>
      <c r="F16" s="36"/>
      <c r="G16" s="36"/>
      <c r="H16" s="36"/>
      <c r="I16" s="36"/>
      <c r="J16" s="36"/>
      <c r="K16" s="36"/>
      <c r="L16" s="36"/>
      <c r="M16" s="36"/>
      <c r="N16" s="59"/>
      <c r="O16" s="36"/>
    </row>
    <row r="17" spans="1:15" ht="14.25">
      <c r="A17" s="34"/>
      <c r="B17" s="244"/>
      <c r="C17" s="34"/>
      <c r="D17" s="244"/>
      <c r="E17" s="34"/>
      <c r="F17" s="244"/>
      <c r="G17" s="34"/>
      <c r="H17" s="244"/>
      <c r="I17" s="34"/>
      <c r="J17" s="244"/>
      <c r="K17" s="34"/>
      <c r="L17" s="244"/>
      <c r="M17" s="34"/>
      <c r="N17" s="244"/>
      <c r="O17" s="34"/>
    </row>
    <row r="18" spans="1:15" ht="14.25">
      <c r="A18" s="34"/>
      <c r="B18" s="82"/>
      <c r="C18" s="82"/>
      <c r="D18" s="82"/>
      <c r="E18" s="82"/>
      <c r="F18" s="82"/>
      <c r="G18" s="82"/>
      <c r="H18" s="82"/>
      <c r="I18" s="82"/>
      <c r="J18" s="82"/>
      <c r="K18" s="34"/>
      <c r="L18" s="34"/>
      <c r="M18" s="34"/>
      <c r="N18" s="35"/>
      <c r="O18" s="34"/>
    </row>
  </sheetData>
  <sheetProtection/>
  <mergeCells count="11">
    <mergeCell ref="A15:O15"/>
    <mergeCell ref="D3:E3"/>
    <mergeCell ref="F3:G3"/>
    <mergeCell ref="H3:I3"/>
    <mergeCell ref="J3:K3"/>
    <mergeCell ref="L3:M3"/>
    <mergeCell ref="A1:O1"/>
    <mergeCell ref="A2:A4"/>
    <mergeCell ref="B2:O2"/>
    <mergeCell ref="N3:O3"/>
    <mergeCell ref="B3:C3"/>
  </mergeCells>
  <printOptions horizontalCentered="1"/>
  <pageMargins left="0.7" right="0.7" top="0.75" bottom="0.75" header="0.3" footer="0.3"/>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T14"/>
  <sheetViews>
    <sheetView zoomScalePageLayoutView="0" workbookViewId="0" topLeftCell="A1">
      <selection activeCell="B3" sqref="B3:C3"/>
    </sheetView>
  </sheetViews>
  <sheetFormatPr defaultColWidth="9.140625" defaultRowHeight="15"/>
  <cols>
    <col min="1" max="1" width="15.7109375" style="152" customWidth="1"/>
    <col min="2" max="9" width="9.7109375" style="152" customWidth="1"/>
    <col min="10" max="11" width="11.7109375" style="152" customWidth="1"/>
    <col min="12" max="13" width="9.7109375" style="152" customWidth="1"/>
    <col min="14" max="15" width="12.140625" style="152" customWidth="1"/>
    <col min="16" max="19" width="9.7109375" style="152" customWidth="1"/>
    <col min="20" max="16384" width="9.140625" style="152" customWidth="1"/>
  </cols>
  <sheetData>
    <row r="1" spans="1:19" ht="24.75" customHeight="1" thickBot="1" thickTop="1">
      <c r="A1" s="270" t="s">
        <v>96</v>
      </c>
      <c r="B1" s="280"/>
      <c r="C1" s="280"/>
      <c r="D1" s="280"/>
      <c r="E1" s="280"/>
      <c r="F1" s="280"/>
      <c r="G1" s="280"/>
      <c r="H1" s="280"/>
      <c r="I1" s="280"/>
      <c r="J1" s="280"/>
      <c r="K1" s="280"/>
      <c r="L1" s="280"/>
      <c r="M1" s="280"/>
      <c r="N1" s="292"/>
      <c r="O1" s="292"/>
      <c r="P1" s="292"/>
      <c r="Q1" s="292"/>
      <c r="R1" s="292"/>
      <c r="S1" s="293"/>
    </row>
    <row r="2" spans="1:19" ht="24.75" customHeight="1" thickBot="1" thickTop="1">
      <c r="A2" s="263" t="s">
        <v>60</v>
      </c>
      <c r="B2" s="294" t="s">
        <v>97</v>
      </c>
      <c r="C2" s="295"/>
      <c r="D2" s="295"/>
      <c r="E2" s="295"/>
      <c r="F2" s="295"/>
      <c r="G2" s="295"/>
      <c r="H2" s="295"/>
      <c r="I2" s="295"/>
      <c r="J2" s="295"/>
      <c r="K2" s="295"/>
      <c r="L2" s="295"/>
      <c r="M2" s="295"/>
      <c r="N2" s="295"/>
      <c r="O2" s="295"/>
      <c r="P2" s="295"/>
      <c r="Q2" s="295"/>
      <c r="R2" s="295"/>
      <c r="S2" s="296"/>
    </row>
    <row r="3" spans="1:19" ht="24.75" customHeight="1">
      <c r="A3" s="264"/>
      <c r="B3" s="287" t="s">
        <v>140</v>
      </c>
      <c r="C3" s="288"/>
      <c r="D3" s="290" t="s">
        <v>88</v>
      </c>
      <c r="E3" s="291"/>
      <c r="F3" s="287" t="s">
        <v>89</v>
      </c>
      <c r="G3" s="288"/>
      <c r="H3" s="290" t="s">
        <v>90</v>
      </c>
      <c r="I3" s="291"/>
      <c r="J3" s="287" t="s">
        <v>91</v>
      </c>
      <c r="K3" s="288"/>
      <c r="L3" s="290" t="s">
        <v>92</v>
      </c>
      <c r="M3" s="291"/>
      <c r="N3" s="287" t="s">
        <v>93</v>
      </c>
      <c r="O3" s="288"/>
      <c r="P3" s="290" t="s">
        <v>94</v>
      </c>
      <c r="Q3" s="291"/>
      <c r="R3" s="284" t="s">
        <v>95</v>
      </c>
      <c r="S3" s="285"/>
    </row>
    <row r="4" spans="1:19" ht="24.75" customHeight="1" thickBot="1">
      <c r="A4" s="265"/>
      <c r="B4" s="18" t="s">
        <v>0</v>
      </c>
      <c r="C4" s="19" t="s">
        <v>1</v>
      </c>
      <c r="D4" s="18" t="s">
        <v>0</v>
      </c>
      <c r="E4" s="20" t="s">
        <v>1</v>
      </c>
      <c r="F4" s="21" t="s">
        <v>0</v>
      </c>
      <c r="G4" s="168" t="s">
        <v>1</v>
      </c>
      <c r="H4" s="18" t="s">
        <v>0</v>
      </c>
      <c r="I4" s="20" t="s">
        <v>1</v>
      </c>
      <c r="J4" s="21" t="s">
        <v>0</v>
      </c>
      <c r="K4" s="19" t="s">
        <v>1</v>
      </c>
      <c r="L4" s="18" t="s">
        <v>0</v>
      </c>
      <c r="M4" s="20" t="s">
        <v>1</v>
      </c>
      <c r="N4" s="21" t="s">
        <v>0</v>
      </c>
      <c r="O4" s="19" t="s">
        <v>1</v>
      </c>
      <c r="P4" s="18" t="s">
        <v>0</v>
      </c>
      <c r="Q4" s="20" t="s">
        <v>1</v>
      </c>
      <c r="R4" s="18" t="s">
        <v>0</v>
      </c>
      <c r="S4" s="20" t="s">
        <v>1</v>
      </c>
    </row>
    <row r="5" spans="1:20" ht="14.25">
      <c r="A5" s="45" t="s">
        <v>63</v>
      </c>
      <c r="B5" s="170">
        <v>889</v>
      </c>
      <c r="C5" s="175">
        <v>0.19393542757417104</v>
      </c>
      <c r="D5" s="46">
        <v>275</v>
      </c>
      <c r="E5" s="176">
        <v>0.22106109324758844</v>
      </c>
      <c r="F5" s="46">
        <v>289</v>
      </c>
      <c r="G5" s="177">
        <v>0.29489795918367345</v>
      </c>
      <c r="H5" s="46">
        <v>205</v>
      </c>
      <c r="I5" s="176">
        <v>0.1967370441458733</v>
      </c>
      <c r="J5" s="46">
        <v>119</v>
      </c>
      <c r="K5" s="177">
        <v>0.21755027422303475</v>
      </c>
      <c r="L5" s="46">
        <v>180</v>
      </c>
      <c r="M5" s="176">
        <v>0.2088167053364269</v>
      </c>
      <c r="N5" s="46">
        <v>59</v>
      </c>
      <c r="O5" s="177">
        <v>0.18380062305295952</v>
      </c>
      <c r="P5" s="46">
        <v>48</v>
      </c>
      <c r="Q5" s="176">
        <v>0.23529411764705876</v>
      </c>
      <c r="R5" s="47">
        <v>2064</v>
      </c>
      <c r="S5" s="76">
        <v>0.2109566639411284</v>
      </c>
      <c r="T5" s="179"/>
    </row>
    <row r="6" spans="1:20" ht="14.25">
      <c r="A6" s="7" t="s">
        <v>64</v>
      </c>
      <c r="B6" s="63">
        <v>947</v>
      </c>
      <c r="C6" s="226">
        <v>0.20658813263525308</v>
      </c>
      <c r="D6" s="48">
        <v>268</v>
      </c>
      <c r="E6" s="227">
        <v>0.21543408360128619</v>
      </c>
      <c r="F6" s="48">
        <v>204</v>
      </c>
      <c r="G6" s="226">
        <v>0.20816326530612245</v>
      </c>
      <c r="H6" s="48">
        <v>208</v>
      </c>
      <c r="I6" s="227">
        <v>0.19961612284069097</v>
      </c>
      <c r="J6" s="48">
        <v>90</v>
      </c>
      <c r="K6" s="226">
        <v>0.16453382084095064</v>
      </c>
      <c r="L6" s="48">
        <v>181</v>
      </c>
      <c r="M6" s="227">
        <v>0.2099767981438515</v>
      </c>
      <c r="N6" s="48">
        <v>58</v>
      </c>
      <c r="O6" s="226">
        <v>0.18068535825545168</v>
      </c>
      <c r="P6" s="48">
        <v>34</v>
      </c>
      <c r="Q6" s="227">
        <v>0.16666666666666663</v>
      </c>
      <c r="R6" s="49">
        <v>1990</v>
      </c>
      <c r="S6" s="67">
        <v>0.2033932951757972</v>
      </c>
      <c r="T6" s="179"/>
    </row>
    <row r="7" spans="1:20" ht="14.25">
      <c r="A7" s="7" t="s">
        <v>65</v>
      </c>
      <c r="B7" s="63">
        <v>869</v>
      </c>
      <c r="C7" s="226">
        <v>0.1895724258289703</v>
      </c>
      <c r="D7" s="48">
        <v>287</v>
      </c>
      <c r="E7" s="227">
        <v>0.23070739549839228</v>
      </c>
      <c r="F7" s="48">
        <v>147</v>
      </c>
      <c r="G7" s="226">
        <v>0.15</v>
      </c>
      <c r="H7" s="48">
        <v>185</v>
      </c>
      <c r="I7" s="227">
        <v>0.17754318618042228</v>
      </c>
      <c r="J7" s="48">
        <v>102</v>
      </c>
      <c r="K7" s="226">
        <v>0.18647166361974407</v>
      </c>
      <c r="L7" s="48">
        <v>149</v>
      </c>
      <c r="M7" s="227">
        <v>0.1728538283062645</v>
      </c>
      <c r="N7" s="48">
        <v>54</v>
      </c>
      <c r="O7" s="226">
        <v>0.16822429906542055</v>
      </c>
      <c r="P7" s="48">
        <v>38</v>
      </c>
      <c r="Q7" s="227">
        <v>0.18627450980392157</v>
      </c>
      <c r="R7" s="49">
        <v>1831</v>
      </c>
      <c r="S7" s="67">
        <v>0.18714227309893705</v>
      </c>
      <c r="T7" s="179"/>
    </row>
    <row r="8" spans="1:20" ht="14.25">
      <c r="A8" s="7" t="s">
        <v>66</v>
      </c>
      <c r="B8" s="63">
        <v>943</v>
      </c>
      <c r="C8" s="226">
        <v>0.2057155322862129</v>
      </c>
      <c r="D8" s="48">
        <v>239</v>
      </c>
      <c r="E8" s="227">
        <v>0.19212218649517684</v>
      </c>
      <c r="F8" s="48">
        <v>167</v>
      </c>
      <c r="G8" s="226">
        <v>0.1704081632653061</v>
      </c>
      <c r="H8" s="48">
        <v>208</v>
      </c>
      <c r="I8" s="227">
        <v>0.19961612284069097</v>
      </c>
      <c r="J8" s="48">
        <v>107</v>
      </c>
      <c r="K8" s="226">
        <v>0.1956124314442413</v>
      </c>
      <c r="L8" s="48">
        <v>193</v>
      </c>
      <c r="M8" s="227">
        <v>0.2238979118329466</v>
      </c>
      <c r="N8" s="48">
        <v>67</v>
      </c>
      <c r="O8" s="226">
        <v>0.20872274143302186</v>
      </c>
      <c r="P8" s="48">
        <v>39</v>
      </c>
      <c r="Q8" s="227">
        <v>0.19117647058823528</v>
      </c>
      <c r="R8" s="49">
        <v>1963</v>
      </c>
      <c r="S8" s="67">
        <v>0.20063368765331152</v>
      </c>
      <c r="T8" s="179"/>
    </row>
    <row r="9" spans="1:20" ht="14.25">
      <c r="A9" s="7" t="s">
        <v>67</v>
      </c>
      <c r="B9" s="63">
        <v>790</v>
      </c>
      <c r="C9" s="226">
        <v>0.17233856893542757</v>
      </c>
      <c r="D9" s="48">
        <v>144</v>
      </c>
      <c r="E9" s="227">
        <v>0.11575562700964631</v>
      </c>
      <c r="F9" s="48">
        <v>131</v>
      </c>
      <c r="G9" s="226">
        <v>0.1336734693877551</v>
      </c>
      <c r="H9" s="48">
        <v>179</v>
      </c>
      <c r="I9" s="227">
        <v>0.17178502879078691</v>
      </c>
      <c r="J9" s="48">
        <v>93</v>
      </c>
      <c r="K9" s="226">
        <v>0.17001828153564896</v>
      </c>
      <c r="L9" s="48">
        <v>112</v>
      </c>
      <c r="M9" s="227">
        <v>0.12993039443155452</v>
      </c>
      <c r="N9" s="48">
        <v>62</v>
      </c>
      <c r="O9" s="226">
        <v>0.19314641744548286</v>
      </c>
      <c r="P9" s="48">
        <v>34</v>
      </c>
      <c r="Q9" s="227">
        <v>0.16666666666666663</v>
      </c>
      <c r="R9" s="49">
        <v>1545</v>
      </c>
      <c r="S9" s="67">
        <v>0.15791087489779232</v>
      </c>
      <c r="T9" s="179"/>
    </row>
    <row r="10" spans="1:20" ht="14.25">
      <c r="A10" s="7" t="s">
        <v>68</v>
      </c>
      <c r="B10" s="63">
        <v>81</v>
      </c>
      <c r="C10" s="226">
        <v>0.01767015706806283</v>
      </c>
      <c r="D10" s="48">
        <v>17</v>
      </c>
      <c r="E10" s="227">
        <v>0.01366559485530547</v>
      </c>
      <c r="F10" s="48">
        <v>22</v>
      </c>
      <c r="G10" s="226">
        <v>0.022448979591836733</v>
      </c>
      <c r="H10" s="48">
        <v>29</v>
      </c>
      <c r="I10" s="227">
        <v>0.027831094049904036</v>
      </c>
      <c r="J10" s="48">
        <v>23</v>
      </c>
      <c r="K10" s="226">
        <v>0.04204753199268738</v>
      </c>
      <c r="L10" s="48">
        <v>31</v>
      </c>
      <c r="M10" s="227">
        <v>0.03596287703016241</v>
      </c>
      <c r="N10" s="48">
        <v>17</v>
      </c>
      <c r="O10" s="226">
        <v>0.0529595015576324</v>
      </c>
      <c r="P10" s="48">
        <v>7</v>
      </c>
      <c r="Q10" s="227">
        <v>0.03431372549019608</v>
      </c>
      <c r="R10" s="49">
        <v>227</v>
      </c>
      <c r="S10" s="67">
        <v>0.0232011447260834</v>
      </c>
      <c r="T10" s="179"/>
    </row>
    <row r="11" spans="1:20" ht="15" thickBot="1">
      <c r="A11" s="7" t="s">
        <v>69</v>
      </c>
      <c r="B11" s="64">
        <v>65</v>
      </c>
      <c r="C11" s="228">
        <v>0.014179755671902267</v>
      </c>
      <c r="D11" s="61">
        <v>14</v>
      </c>
      <c r="E11" s="229">
        <v>0.011254019292604502</v>
      </c>
      <c r="F11" s="61">
        <v>20</v>
      </c>
      <c r="G11" s="228">
        <v>0.020408163265306124</v>
      </c>
      <c r="H11" s="61">
        <v>28</v>
      </c>
      <c r="I11" s="229">
        <v>0.026871401151631478</v>
      </c>
      <c r="J11" s="61">
        <v>13</v>
      </c>
      <c r="K11" s="228">
        <v>0.02376599634369287</v>
      </c>
      <c r="L11" s="61">
        <v>16</v>
      </c>
      <c r="M11" s="229">
        <v>0.018561484918793503</v>
      </c>
      <c r="N11" s="61">
        <v>4</v>
      </c>
      <c r="O11" s="228">
        <v>0.012461059190031152</v>
      </c>
      <c r="P11" s="61">
        <v>4</v>
      </c>
      <c r="Q11" s="229">
        <v>0.0196078431372549</v>
      </c>
      <c r="R11" s="50">
        <v>164</v>
      </c>
      <c r="S11" s="68">
        <v>0.016762060506950123</v>
      </c>
      <c r="T11" s="179"/>
    </row>
    <row r="12" spans="1:20" ht="15" thickBot="1">
      <c r="A12" s="12" t="s">
        <v>70</v>
      </c>
      <c r="B12" s="65">
        <v>4584</v>
      </c>
      <c r="C12" s="15">
        <v>1</v>
      </c>
      <c r="D12" s="51">
        <v>1244</v>
      </c>
      <c r="E12" s="15">
        <v>1</v>
      </c>
      <c r="F12" s="51">
        <v>980</v>
      </c>
      <c r="G12" s="15">
        <v>1</v>
      </c>
      <c r="H12" s="51">
        <v>1042</v>
      </c>
      <c r="I12" s="15">
        <v>1</v>
      </c>
      <c r="J12" s="51">
        <v>547</v>
      </c>
      <c r="K12" s="14">
        <v>1</v>
      </c>
      <c r="L12" s="51">
        <v>862</v>
      </c>
      <c r="M12" s="15">
        <v>1</v>
      </c>
      <c r="N12" s="51">
        <v>321</v>
      </c>
      <c r="O12" s="14">
        <v>1</v>
      </c>
      <c r="P12" s="51">
        <v>204</v>
      </c>
      <c r="Q12" s="15">
        <v>1</v>
      </c>
      <c r="R12" s="51">
        <v>9784</v>
      </c>
      <c r="S12" s="15">
        <v>1</v>
      </c>
      <c r="T12" s="219"/>
    </row>
    <row r="13" ht="14.25">
      <c r="S13" s="169"/>
    </row>
    <row r="14" ht="14.25">
      <c r="R14" s="178"/>
    </row>
    <row r="15" s="235" customFormat="1" ht="14.25"/>
  </sheetData>
  <sheetProtection/>
  <mergeCells count="12">
    <mergeCell ref="A1:S1"/>
    <mergeCell ref="A2:A4"/>
    <mergeCell ref="B2:S2"/>
    <mergeCell ref="B3:C3"/>
    <mergeCell ref="D3:E3"/>
    <mergeCell ref="F3:G3"/>
    <mergeCell ref="H3:I3"/>
    <mergeCell ref="J3:K3"/>
    <mergeCell ref="L3:M3"/>
    <mergeCell ref="N3:O3"/>
    <mergeCell ref="P3:Q3"/>
    <mergeCell ref="R3:S3"/>
  </mergeCells>
  <printOptions horizontalCentered="1"/>
  <pageMargins left="0.7" right="0.7" top="0.75" bottom="0.75" header="0.3" footer="0.3"/>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20"/>
  <sheetViews>
    <sheetView zoomScalePageLayoutView="0" workbookViewId="0" topLeftCell="A1">
      <selection activeCell="A3" sqref="A3:A18"/>
    </sheetView>
  </sheetViews>
  <sheetFormatPr defaultColWidth="9.140625" defaultRowHeight="15"/>
  <cols>
    <col min="1" max="1" width="15.7109375" style="152" customWidth="1"/>
    <col min="2" max="7" width="12.140625" style="152" customWidth="1"/>
    <col min="8" max="8" width="19.421875" style="152" customWidth="1"/>
    <col min="9" max="16384" width="9.140625" style="152" customWidth="1"/>
  </cols>
  <sheetData>
    <row r="1" spans="1:8" ht="24.75" customHeight="1" thickBot="1" thickTop="1">
      <c r="A1" s="260" t="s">
        <v>98</v>
      </c>
      <c r="B1" s="261"/>
      <c r="C1" s="261"/>
      <c r="D1" s="261"/>
      <c r="E1" s="261"/>
      <c r="F1" s="261"/>
      <c r="G1" s="261"/>
      <c r="H1" s="262"/>
    </row>
    <row r="2" spans="1:8" ht="24.75" customHeight="1" thickBot="1" thickTop="1">
      <c r="A2" s="260" t="s">
        <v>99</v>
      </c>
      <c r="B2" s="261"/>
      <c r="C2" s="261"/>
      <c r="D2" s="261"/>
      <c r="E2" s="261"/>
      <c r="F2" s="261"/>
      <c r="G2" s="261"/>
      <c r="H2" s="262"/>
    </row>
    <row r="3" spans="1:8" ht="24.75" customHeight="1" thickBot="1" thickTop="1">
      <c r="A3" s="297" t="s">
        <v>100</v>
      </c>
      <c r="B3" s="266" t="s">
        <v>61</v>
      </c>
      <c r="C3" s="266"/>
      <c r="D3" s="266"/>
      <c r="E3" s="266"/>
      <c r="F3" s="266"/>
      <c r="G3" s="267"/>
      <c r="H3" s="257" t="s">
        <v>62</v>
      </c>
    </row>
    <row r="4" spans="1:8" ht="24.75" customHeight="1">
      <c r="A4" s="264"/>
      <c r="B4" s="284">
        <v>2014</v>
      </c>
      <c r="C4" s="285"/>
      <c r="D4" s="284">
        <v>2015</v>
      </c>
      <c r="E4" s="285"/>
      <c r="F4" s="284">
        <v>2016</v>
      </c>
      <c r="G4" s="285"/>
      <c r="H4" s="258"/>
    </row>
    <row r="5" spans="1:8" ht="24.75" customHeight="1" thickBot="1">
      <c r="A5" s="265"/>
      <c r="B5" s="5" t="s">
        <v>0</v>
      </c>
      <c r="C5" s="56" t="s">
        <v>1</v>
      </c>
      <c r="D5" s="5" t="s">
        <v>0</v>
      </c>
      <c r="E5" s="56" t="s">
        <v>1</v>
      </c>
      <c r="F5" s="5" t="s">
        <v>0</v>
      </c>
      <c r="G5" s="56" t="s">
        <v>1</v>
      </c>
      <c r="H5" s="259"/>
    </row>
    <row r="6" spans="1:13" ht="14.25">
      <c r="A6" s="45" t="s">
        <v>101</v>
      </c>
      <c r="B6" s="60">
        <v>1064</v>
      </c>
      <c r="C6" s="83">
        <f>B6/$B$18</f>
        <v>0.11696163570407826</v>
      </c>
      <c r="D6" s="60">
        <v>1116</v>
      </c>
      <c r="E6" s="83">
        <f>D6/$D$18</f>
        <v>0.11759747102212856</v>
      </c>
      <c r="F6" s="60">
        <v>1145</v>
      </c>
      <c r="G6" s="83">
        <f aca="true" t="shared" si="0" ref="G6:G18">F6/$F$18</f>
        <v>0.1170278004905969</v>
      </c>
      <c r="H6" s="66">
        <f>(F6-D6)/D6</f>
        <v>0.025985663082437275</v>
      </c>
      <c r="I6" s="165"/>
      <c r="K6" s="179"/>
      <c r="L6" s="245"/>
      <c r="M6" s="246"/>
    </row>
    <row r="7" spans="1:13" ht="14.25">
      <c r="A7" s="7" t="s">
        <v>102</v>
      </c>
      <c r="B7" s="48">
        <v>796</v>
      </c>
      <c r="C7" s="83">
        <f aca="true" t="shared" si="1" ref="C7:C18">B7/$B$18</f>
        <v>0.08750137407936683</v>
      </c>
      <c r="D7" s="48">
        <v>978</v>
      </c>
      <c r="E7" s="84">
        <f aca="true" t="shared" si="2" ref="E7:E18">D7/$D$18</f>
        <v>0.10305584826132771</v>
      </c>
      <c r="F7" s="48">
        <v>996</v>
      </c>
      <c r="G7" s="83">
        <f t="shared" si="0"/>
        <v>0.1017988552739166</v>
      </c>
      <c r="H7" s="66">
        <f aca="true" t="shared" si="3" ref="H7:H18">(F7-D7)/D7</f>
        <v>0.018404907975460124</v>
      </c>
      <c r="I7" s="165"/>
      <c r="K7" s="179"/>
      <c r="L7" s="245"/>
      <c r="M7" s="246"/>
    </row>
    <row r="8" spans="1:13" ht="14.25">
      <c r="A8" s="7" t="s">
        <v>103</v>
      </c>
      <c r="B8" s="48">
        <v>738</v>
      </c>
      <c r="C8" s="83">
        <f t="shared" si="1"/>
        <v>0.0811256458173024</v>
      </c>
      <c r="D8" s="48">
        <v>878</v>
      </c>
      <c r="E8" s="84">
        <f t="shared" si="2"/>
        <v>0.09251844046364595</v>
      </c>
      <c r="F8" s="48">
        <v>742</v>
      </c>
      <c r="G8" s="83">
        <f t="shared" si="0"/>
        <v>0.0758381030253475</v>
      </c>
      <c r="H8" s="66">
        <f t="shared" si="3"/>
        <v>-0.1548974943052392</v>
      </c>
      <c r="I8" s="165"/>
      <c r="K8" s="179"/>
      <c r="L8" s="245"/>
      <c r="M8" s="246"/>
    </row>
    <row r="9" spans="1:13" ht="14.25">
      <c r="A9" s="7" t="s">
        <v>104</v>
      </c>
      <c r="B9" s="48">
        <v>624</v>
      </c>
      <c r="C9" s="83">
        <f t="shared" si="1"/>
        <v>0.06859404199186545</v>
      </c>
      <c r="D9" s="48">
        <v>599</v>
      </c>
      <c r="E9" s="84">
        <f t="shared" si="2"/>
        <v>0.0631190727081138</v>
      </c>
      <c r="F9" s="48">
        <v>760</v>
      </c>
      <c r="G9" s="83">
        <f t="shared" si="0"/>
        <v>0.0776778413736713</v>
      </c>
      <c r="H9" s="66">
        <f t="shared" si="3"/>
        <v>0.2687813021702838</v>
      </c>
      <c r="I9" s="165"/>
      <c r="K9" s="179"/>
      <c r="L9" s="245"/>
      <c r="M9" s="246"/>
    </row>
    <row r="10" spans="1:13" ht="14.25">
      <c r="A10" s="7" t="s">
        <v>105</v>
      </c>
      <c r="B10" s="48">
        <v>744</v>
      </c>
      <c r="C10" s="83">
        <f t="shared" si="1"/>
        <v>0.08178520391337804</v>
      </c>
      <c r="D10" s="48">
        <v>701</v>
      </c>
      <c r="E10" s="84">
        <f t="shared" si="2"/>
        <v>0.0738672286617492</v>
      </c>
      <c r="F10" s="48">
        <v>797</v>
      </c>
      <c r="G10" s="83">
        <f t="shared" si="0"/>
        <v>0.08145952575633687</v>
      </c>
      <c r="H10" s="66">
        <f t="shared" si="3"/>
        <v>0.1369472182596291</v>
      </c>
      <c r="I10" s="165"/>
      <c r="K10" s="179"/>
      <c r="L10" s="245"/>
      <c r="M10" s="246"/>
    </row>
    <row r="11" spans="1:13" ht="14.25">
      <c r="A11" s="7" t="s">
        <v>106</v>
      </c>
      <c r="B11" s="48">
        <v>735</v>
      </c>
      <c r="C11" s="83">
        <f t="shared" si="1"/>
        <v>0.08079586676926459</v>
      </c>
      <c r="D11" s="48">
        <v>835</v>
      </c>
      <c r="E11" s="84">
        <f t="shared" si="2"/>
        <v>0.08798735511064278</v>
      </c>
      <c r="F11" s="48">
        <v>846</v>
      </c>
      <c r="G11" s="83">
        <f t="shared" si="0"/>
        <v>0.08646770237121831</v>
      </c>
      <c r="H11" s="66">
        <f t="shared" si="3"/>
        <v>0.013173652694610778</v>
      </c>
      <c r="I11" s="165"/>
      <c r="K11" s="179"/>
      <c r="L11" s="245"/>
      <c r="M11" s="246"/>
    </row>
    <row r="12" spans="1:13" ht="14.25">
      <c r="A12" s="7" t="s">
        <v>107</v>
      </c>
      <c r="B12" s="48">
        <v>476</v>
      </c>
      <c r="C12" s="83">
        <f t="shared" si="1"/>
        <v>0.05232494228866659</v>
      </c>
      <c r="D12" s="48">
        <v>453</v>
      </c>
      <c r="E12" s="84">
        <f t="shared" si="2"/>
        <v>0.047734457323498417</v>
      </c>
      <c r="F12" s="48">
        <v>369</v>
      </c>
      <c r="G12" s="83">
        <f t="shared" si="0"/>
        <v>0.037714636140637775</v>
      </c>
      <c r="H12" s="66">
        <f t="shared" si="3"/>
        <v>-0.18543046357615894</v>
      </c>
      <c r="I12" s="165"/>
      <c r="K12" s="179"/>
      <c r="L12" s="245"/>
      <c r="M12" s="246"/>
    </row>
    <row r="13" spans="1:13" ht="14.25">
      <c r="A13" s="7" t="s">
        <v>108</v>
      </c>
      <c r="B13" s="48">
        <v>428</v>
      </c>
      <c r="C13" s="83">
        <f t="shared" si="1"/>
        <v>0.04704847752006156</v>
      </c>
      <c r="D13" s="48">
        <v>497</v>
      </c>
      <c r="E13" s="84">
        <f t="shared" si="2"/>
        <v>0.0523709167544784</v>
      </c>
      <c r="F13" s="48">
        <v>522</v>
      </c>
      <c r="G13" s="83">
        <f t="shared" si="0"/>
        <v>0.05335241210139002</v>
      </c>
      <c r="H13" s="66">
        <f t="shared" si="3"/>
        <v>0.05030181086519115</v>
      </c>
      <c r="I13" s="165"/>
      <c r="K13" s="179"/>
      <c r="L13" s="245"/>
      <c r="M13" s="246"/>
    </row>
    <row r="14" spans="1:13" ht="14.25">
      <c r="A14" s="7" t="s">
        <v>109</v>
      </c>
      <c r="B14" s="48">
        <v>831</v>
      </c>
      <c r="C14" s="83">
        <f t="shared" si="1"/>
        <v>0.09134879630647466</v>
      </c>
      <c r="D14" s="48">
        <v>962</v>
      </c>
      <c r="E14" s="84">
        <f t="shared" si="2"/>
        <v>0.10136986301369863</v>
      </c>
      <c r="F14" s="48">
        <v>894</v>
      </c>
      <c r="G14" s="83">
        <f t="shared" si="0"/>
        <v>0.09137367130008177</v>
      </c>
      <c r="H14" s="66">
        <f t="shared" si="3"/>
        <v>-0.07068607068607069</v>
      </c>
      <c r="I14" s="165"/>
      <c r="K14" s="179"/>
      <c r="L14" s="245"/>
      <c r="M14" s="246"/>
    </row>
    <row r="15" spans="1:13" ht="14.25">
      <c r="A15" s="7" t="s">
        <v>110</v>
      </c>
      <c r="B15" s="48">
        <v>866</v>
      </c>
      <c r="C15" s="83">
        <f t="shared" si="1"/>
        <v>0.0951962185335825</v>
      </c>
      <c r="D15" s="48">
        <v>943</v>
      </c>
      <c r="E15" s="84">
        <f t="shared" si="2"/>
        <v>0.0993677555321391</v>
      </c>
      <c r="F15" s="48">
        <v>913</v>
      </c>
      <c r="G15" s="83">
        <f t="shared" si="0"/>
        <v>0.09331561733442355</v>
      </c>
      <c r="H15" s="66">
        <f t="shared" si="3"/>
        <v>-0.031813361611876985</v>
      </c>
      <c r="I15" s="165"/>
      <c r="K15" s="179"/>
      <c r="L15" s="245"/>
      <c r="M15" s="246"/>
    </row>
    <row r="16" spans="1:13" ht="14.25">
      <c r="A16" s="7" t="s">
        <v>111</v>
      </c>
      <c r="B16" s="48">
        <v>788</v>
      </c>
      <c r="C16" s="83">
        <f t="shared" si="1"/>
        <v>0.08662196328459931</v>
      </c>
      <c r="D16" s="48">
        <v>875</v>
      </c>
      <c r="E16" s="84">
        <f t="shared" si="2"/>
        <v>0.09220231822971549</v>
      </c>
      <c r="F16" s="48">
        <v>869</v>
      </c>
      <c r="G16" s="83">
        <f t="shared" si="0"/>
        <v>0.08881847914963205</v>
      </c>
      <c r="H16" s="66">
        <f t="shared" si="3"/>
        <v>-0.006857142857142857</v>
      </c>
      <c r="I16" s="165"/>
      <c r="K16" s="179"/>
      <c r="L16" s="245"/>
      <c r="M16" s="246"/>
    </row>
    <row r="17" spans="1:13" ht="15" thickBot="1">
      <c r="A17" s="9" t="s">
        <v>112</v>
      </c>
      <c r="B17" s="61">
        <v>1007</v>
      </c>
      <c r="C17" s="85">
        <f t="shared" si="1"/>
        <v>0.11069583379135979</v>
      </c>
      <c r="D17" s="61">
        <v>653</v>
      </c>
      <c r="E17" s="180">
        <f t="shared" si="2"/>
        <v>0.06880927291886196</v>
      </c>
      <c r="F17" s="61">
        <v>931</v>
      </c>
      <c r="G17" s="85">
        <f t="shared" si="0"/>
        <v>0.09515535568274734</v>
      </c>
      <c r="H17" s="77">
        <f t="shared" si="3"/>
        <v>0.42572741194486985</v>
      </c>
      <c r="I17" s="165"/>
      <c r="K17" s="179"/>
      <c r="L17" s="245"/>
      <c r="M17" s="246"/>
    </row>
    <row r="18" spans="1:13" ht="15" thickBot="1">
      <c r="A18" s="12" t="s">
        <v>70</v>
      </c>
      <c r="B18" s="51">
        <v>9097</v>
      </c>
      <c r="C18" s="86">
        <f t="shared" si="1"/>
        <v>1</v>
      </c>
      <c r="D18" s="51">
        <v>9490</v>
      </c>
      <c r="E18" s="86">
        <f t="shared" si="2"/>
        <v>1</v>
      </c>
      <c r="F18" s="51">
        <v>9784</v>
      </c>
      <c r="G18" s="86">
        <f t="shared" si="0"/>
        <v>1</v>
      </c>
      <c r="H18" s="16">
        <f t="shared" si="3"/>
        <v>0.030979978925184403</v>
      </c>
      <c r="I18" s="165"/>
      <c r="K18" s="179"/>
      <c r="L18" s="245"/>
      <c r="M18" s="246"/>
    </row>
    <row r="19" spans="1:13" ht="14.25">
      <c r="A19" s="34"/>
      <c r="B19" s="34"/>
      <c r="C19" s="34"/>
      <c r="D19" s="34"/>
      <c r="E19" s="34"/>
      <c r="F19" s="34"/>
      <c r="G19" s="34"/>
      <c r="H19" s="78"/>
      <c r="K19" s="219"/>
      <c r="L19" s="245"/>
      <c r="M19" s="247"/>
    </row>
    <row r="20" spans="4:6" ht="14.25">
      <c r="D20" s="178"/>
      <c r="F20" s="178"/>
    </row>
  </sheetData>
  <sheetProtection/>
  <mergeCells count="8">
    <mergeCell ref="H3:H5"/>
    <mergeCell ref="A1:H1"/>
    <mergeCell ref="A2:H2"/>
    <mergeCell ref="A3:A5"/>
    <mergeCell ref="B3:G3"/>
    <mergeCell ref="D4:E4"/>
    <mergeCell ref="F4:G4"/>
    <mergeCell ref="B4:C4"/>
  </mergeCells>
  <printOptions horizontalCentered="1"/>
  <pageMargins left="0.7" right="0.7" top="0.75" bottom="0.75" header="0.3" footer="0.3"/>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H18"/>
  <sheetViews>
    <sheetView zoomScalePageLayoutView="0" workbookViewId="0" topLeftCell="A1">
      <selection activeCell="C23" sqref="C23"/>
    </sheetView>
  </sheetViews>
  <sheetFormatPr defaultColWidth="9.140625" defaultRowHeight="15"/>
  <cols>
    <col min="1" max="1" width="29.7109375" style="152" customWidth="1"/>
    <col min="2" max="7" width="18.7109375" style="152" customWidth="1"/>
    <col min="8" max="16384" width="9.140625" style="152" customWidth="1"/>
  </cols>
  <sheetData>
    <row r="1" spans="1:7" ht="24.75" customHeight="1" thickBot="1" thickTop="1">
      <c r="A1" s="298" t="s">
        <v>113</v>
      </c>
      <c r="B1" s="299"/>
      <c r="C1" s="299"/>
      <c r="D1" s="299"/>
      <c r="E1" s="299"/>
      <c r="F1" s="299"/>
      <c r="G1" s="300"/>
    </row>
    <row r="2" spans="1:7" ht="24.75" customHeight="1" thickBot="1" thickTop="1">
      <c r="A2" s="297" t="s">
        <v>100</v>
      </c>
      <c r="B2" s="273" t="s">
        <v>75</v>
      </c>
      <c r="C2" s="273"/>
      <c r="D2" s="273"/>
      <c r="E2" s="273"/>
      <c r="F2" s="274" t="s">
        <v>70</v>
      </c>
      <c r="G2" s="275"/>
    </row>
    <row r="3" spans="1:7" ht="24.75" customHeight="1" thickBot="1">
      <c r="A3" s="264"/>
      <c r="B3" s="276" t="s">
        <v>73</v>
      </c>
      <c r="C3" s="277"/>
      <c r="D3" s="276" t="s">
        <v>74</v>
      </c>
      <c r="E3" s="277"/>
      <c r="F3" s="274"/>
      <c r="G3" s="275"/>
    </row>
    <row r="4" spans="1:7" ht="24.75" customHeight="1" thickBot="1">
      <c r="A4" s="265"/>
      <c r="B4" s="5" t="s">
        <v>0</v>
      </c>
      <c r="C4" s="56" t="s">
        <v>1</v>
      </c>
      <c r="D4" s="5" t="s">
        <v>0</v>
      </c>
      <c r="E4" s="56" t="s">
        <v>1</v>
      </c>
      <c r="F4" s="5" t="s">
        <v>0</v>
      </c>
      <c r="G4" s="56" t="s">
        <v>1</v>
      </c>
    </row>
    <row r="5" spans="1:8" ht="14.25">
      <c r="A5" s="45" t="s">
        <v>101</v>
      </c>
      <c r="B5" s="6">
        <v>728</v>
      </c>
      <c r="C5" s="185">
        <f>B5/$B$17</f>
        <v>0.11774219634481643</v>
      </c>
      <c r="D5" s="22">
        <v>417</v>
      </c>
      <c r="E5" s="186">
        <f>D5/$D$17</f>
        <v>0.11580116634268259</v>
      </c>
      <c r="F5" s="57">
        <v>1145</v>
      </c>
      <c r="G5" s="71">
        <f>F5/$F$17</f>
        <v>0.1170278004905969</v>
      </c>
      <c r="H5" s="165" t="s">
        <v>26</v>
      </c>
    </row>
    <row r="6" spans="1:8" ht="14.25">
      <c r="A6" s="7" t="s">
        <v>102</v>
      </c>
      <c r="B6" s="8">
        <v>628</v>
      </c>
      <c r="C6" s="181">
        <f aca="true" t="shared" si="0" ref="C6:C17">B6/$B$17</f>
        <v>0.10156881772602297</v>
      </c>
      <c r="D6" s="8">
        <v>368</v>
      </c>
      <c r="E6" s="182">
        <f aca="true" t="shared" si="1" ref="E6:E17">D6/$D$17</f>
        <v>0.10219383504582061</v>
      </c>
      <c r="F6" s="40">
        <v>996</v>
      </c>
      <c r="G6" s="71">
        <f aca="true" t="shared" si="2" ref="G6:G17">F6/$F$17</f>
        <v>0.1017988552739166</v>
      </c>
      <c r="H6" s="165" t="s">
        <v>27</v>
      </c>
    </row>
    <row r="7" spans="1:8" ht="14.25">
      <c r="A7" s="7" t="s">
        <v>103</v>
      </c>
      <c r="B7" s="8">
        <v>479</v>
      </c>
      <c r="C7" s="181">
        <f t="shared" si="0"/>
        <v>0.0774704835840207</v>
      </c>
      <c r="D7" s="8">
        <v>263</v>
      </c>
      <c r="E7" s="182">
        <f t="shared" si="1"/>
        <v>0.07303526798111636</v>
      </c>
      <c r="F7" s="40">
        <v>742</v>
      </c>
      <c r="G7" s="71">
        <f t="shared" si="2"/>
        <v>0.0758381030253475</v>
      </c>
      <c r="H7" s="165" t="s">
        <v>28</v>
      </c>
    </row>
    <row r="8" spans="1:8" ht="14.25">
      <c r="A8" s="7" t="s">
        <v>104</v>
      </c>
      <c r="B8" s="8">
        <v>496</v>
      </c>
      <c r="C8" s="181">
        <f t="shared" si="0"/>
        <v>0.08021995794921559</v>
      </c>
      <c r="D8" s="8">
        <v>264</v>
      </c>
      <c r="E8" s="182">
        <f t="shared" si="1"/>
        <v>0.07331296861982782</v>
      </c>
      <c r="F8" s="40">
        <v>760</v>
      </c>
      <c r="G8" s="71">
        <f t="shared" si="2"/>
        <v>0.0776778413736713</v>
      </c>
      <c r="H8" s="165" t="s">
        <v>29</v>
      </c>
    </row>
    <row r="9" spans="1:8" ht="14.25">
      <c r="A9" s="7" t="s">
        <v>105</v>
      </c>
      <c r="B9" s="8">
        <v>513</v>
      </c>
      <c r="C9" s="181">
        <f t="shared" si="0"/>
        <v>0.08296943231441048</v>
      </c>
      <c r="D9" s="8">
        <v>284</v>
      </c>
      <c r="E9" s="182">
        <f t="shared" si="1"/>
        <v>0.0788669813940572</v>
      </c>
      <c r="F9" s="40">
        <v>797</v>
      </c>
      <c r="G9" s="71">
        <f t="shared" si="2"/>
        <v>0.08145952575633687</v>
      </c>
      <c r="H9" s="165" t="s">
        <v>30</v>
      </c>
    </row>
    <row r="10" spans="1:8" ht="14.25">
      <c r="A10" s="7" t="s">
        <v>106</v>
      </c>
      <c r="B10" s="8">
        <v>531</v>
      </c>
      <c r="C10" s="181">
        <f t="shared" si="0"/>
        <v>0.0858806404657933</v>
      </c>
      <c r="D10" s="8">
        <v>315</v>
      </c>
      <c r="E10" s="182">
        <f t="shared" si="1"/>
        <v>0.08747570119411274</v>
      </c>
      <c r="F10" s="40">
        <v>846</v>
      </c>
      <c r="G10" s="71">
        <f t="shared" si="2"/>
        <v>0.08646770237121831</v>
      </c>
      <c r="H10" s="165" t="s">
        <v>31</v>
      </c>
    </row>
    <row r="11" spans="1:8" ht="14.25">
      <c r="A11" s="7" t="s">
        <v>107</v>
      </c>
      <c r="B11" s="8">
        <v>215</v>
      </c>
      <c r="C11" s="181">
        <f t="shared" si="0"/>
        <v>0.03477276403040595</v>
      </c>
      <c r="D11" s="8">
        <v>154</v>
      </c>
      <c r="E11" s="182">
        <f t="shared" si="1"/>
        <v>0.04276589836156623</v>
      </c>
      <c r="F11" s="40">
        <v>369</v>
      </c>
      <c r="G11" s="71">
        <f t="shared" si="2"/>
        <v>0.037714636140637775</v>
      </c>
      <c r="H11" s="165" t="s">
        <v>32</v>
      </c>
    </row>
    <row r="12" spans="1:8" ht="14.25">
      <c r="A12" s="7" t="s">
        <v>108</v>
      </c>
      <c r="B12" s="8">
        <v>296</v>
      </c>
      <c r="C12" s="181">
        <f t="shared" si="0"/>
        <v>0.047873200711628656</v>
      </c>
      <c r="D12" s="8">
        <v>226</v>
      </c>
      <c r="E12" s="182">
        <f t="shared" si="1"/>
        <v>0.062760344348792</v>
      </c>
      <c r="F12" s="40">
        <v>522</v>
      </c>
      <c r="G12" s="71">
        <f t="shared" si="2"/>
        <v>0.05335241210139002</v>
      </c>
      <c r="H12" s="165" t="s">
        <v>33</v>
      </c>
    </row>
    <row r="13" spans="1:8" ht="14.25">
      <c r="A13" s="7" t="s">
        <v>109</v>
      </c>
      <c r="B13" s="8">
        <v>558</v>
      </c>
      <c r="C13" s="181">
        <f t="shared" si="0"/>
        <v>0.09024745269286755</v>
      </c>
      <c r="D13" s="8">
        <v>336</v>
      </c>
      <c r="E13" s="182">
        <f t="shared" si="1"/>
        <v>0.0933074146070536</v>
      </c>
      <c r="F13" s="40">
        <v>894</v>
      </c>
      <c r="G13" s="71">
        <f t="shared" si="2"/>
        <v>0.09137367130008177</v>
      </c>
      <c r="H13" s="165" t="s">
        <v>34</v>
      </c>
    </row>
    <row r="14" spans="1:8" ht="14.25">
      <c r="A14" s="7" t="s">
        <v>110</v>
      </c>
      <c r="B14" s="8">
        <v>594</v>
      </c>
      <c r="C14" s="181">
        <f t="shared" si="0"/>
        <v>0.09606986899563319</v>
      </c>
      <c r="D14" s="8">
        <v>319</v>
      </c>
      <c r="E14" s="182">
        <f t="shared" si="1"/>
        <v>0.08858650374895863</v>
      </c>
      <c r="F14" s="40">
        <v>913</v>
      </c>
      <c r="G14" s="71">
        <f t="shared" si="2"/>
        <v>0.09331561733442355</v>
      </c>
      <c r="H14" s="165" t="s">
        <v>35</v>
      </c>
    </row>
    <row r="15" spans="1:8" ht="14.25">
      <c r="A15" s="7" t="s">
        <v>111</v>
      </c>
      <c r="B15" s="8">
        <v>561</v>
      </c>
      <c r="C15" s="181">
        <f t="shared" si="0"/>
        <v>0.09073265405143134</v>
      </c>
      <c r="D15" s="8">
        <v>308</v>
      </c>
      <c r="E15" s="182">
        <f t="shared" si="1"/>
        <v>0.08553179672313246</v>
      </c>
      <c r="F15" s="40">
        <v>869</v>
      </c>
      <c r="G15" s="71">
        <f t="shared" si="2"/>
        <v>0.08881847914963205</v>
      </c>
      <c r="H15" s="165" t="s">
        <v>36</v>
      </c>
    </row>
    <row r="16" spans="1:8" ht="15" thickBot="1">
      <c r="A16" s="9" t="s">
        <v>112</v>
      </c>
      <c r="B16" s="10">
        <v>584</v>
      </c>
      <c r="C16" s="183">
        <f t="shared" si="0"/>
        <v>0.09445253113375385</v>
      </c>
      <c r="D16" s="10">
        <v>347</v>
      </c>
      <c r="E16" s="184">
        <f t="shared" si="1"/>
        <v>0.09636212163287976</v>
      </c>
      <c r="F16" s="41">
        <v>931</v>
      </c>
      <c r="G16" s="75">
        <f t="shared" si="2"/>
        <v>0.09515535568274734</v>
      </c>
      <c r="H16" s="165" t="s">
        <v>37</v>
      </c>
    </row>
    <row r="17" spans="1:7" ht="15" thickBot="1">
      <c r="A17" s="12" t="s">
        <v>70</v>
      </c>
      <c r="B17" s="13">
        <v>6183</v>
      </c>
      <c r="C17" s="42">
        <f t="shared" si="0"/>
        <v>1</v>
      </c>
      <c r="D17" s="13">
        <v>3601</v>
      </c>
      <c r="E17" s="43">
        <f t="shared" si="1"/>
        <v>1</v>
      </c>
      <c r="F17" s="13">
        <v>9784</v>
      </c>
      <c r="G17" s="43">
        <f t="shared" si="2"/>
        <v>1</v>
      </c>
    </row>
    <row r="18" spans="1:7" ht="14.25">
      <c r="A18" s="31"/>
      <c r="B18" s="32"/>
      <c r="C18" s="44"/>
      <c r="D18" s="32"/>
      <c r="E18" s="44"/>
      <c r="F18" s="32"/>
      <c r="G18" s="44"/>
    </row>
  </sheetData>
  <sheetProtection/>
  <mergeCells count="6">
    <mergeCell ref="B2:E2"/>
    <mergeCell ref="F2:G3"/>
    <mergeCell ref="B3:C3"/>
    <mergeCell ref="D3:E3"/>
    <mergeCell ref="A1:G1"/>
    <mergeCell ref="A2:A4"/>
  </mergeCells>
  <printOptions horizontalCentered="1"/>
  <pageMargins left="0.7" right="0.7" top="0.75" bottom="0.75" header="0.3" footer="0.3"/>
  <pageSetup fitToHeight="1" fitToWidth="1" horizontalDpi="600" verticalDpi="600" orientation="landscape" paperSize="9" scale="52"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J23"/>
  <sheetViews>
    <sheetView zoomScalePageLayoutView="0" workbookViewId="0" topLeftCell="A1">
      <selection activeCell="B3" sqref="B3:I3"/>
    </sheetView>
  </sheetViews>
  <sheetFormatPr defaultColWidth="9.140625" defaultRowHeight="15"/>
  <cols>
    <col min="1" max="1" width="25.00390625" style="152" customWidth="1"/>
    <col min="2" max="9" width="15.7109375" style="152" customWidth="1"/>
    <col min="10" max="16384" width="9.140625" style="152" customWidth="1"/>
  </cols>
  <sheetData>
    <row r="1" spans="1:9" ht="33" customHeight="1" thickBot="1">
      <c r="A1" s="307" t="s">
        <v>114</v>
      </c>
      <c r="B1" s="308"/>
      <c r="C1" s="308"/>
      <c r="D1" s="308"/>
      <c r="E1" s="308"/>
      <c r="F1" s="308"/>
      <c r="G1" s="308"/>
      <c r="H1" s="308"/>
      <c r="I1" s="308"/>
    </row>
    <row r="2" spans="1:9" ht="24.75" customHeight="1" thickBot="1" thickTop="1">
      <c r="A2" s="258" t="s">
        <v>100</v>
      </c>
      <c r="B2" s="283" t="s">
        <v>80</v>
      </c>
      <c r="C2" s="266"/>
      <c r="D2" s="266"/>
      <c r="E2" s="266"/>
      <c r="F2" s="266"/>
      <c r="G2" s="266"/>
      <c r="H2" s="266"/>
      <c r="I2" s="267"/>
    </row>
    <row r="3" spans="1:9" ht="24.75" customHeight="1" thickBot="1">
      <c r="A3" s="305"/>
      <c r="B3" s="282" t="s">
        <v>76</v>
      </c>
      <c r="C3" s="276"/>
      <c r="D3" s="282" t="s">
        <v>77</v>
      </c>
      <c r="E3" s="276"/>
      <c r="F3" s="282" t="s">
        <v>78</v>
      </c>
      <c r="G3" s="277"/>
      <c r="H3" s="282" t="s">
        <v>70</v>
      </c>
      <c r="I3" s="277"/>
    </row>
    <row r="4" spans="1:9" ht="24.75" customHeight="1">
      <c r="A4" s="305"/>
      <c r="B4" s="302" t="s">
        <v>0</v>
      </c>
      <c r="C4" s="278" t="s">
        <v>1</v>
      </c>
      <c r="D4" s="302" t="s">
        <v>0</v>
      </c>
      <c r="E4" s="278" t="s">
        <v>1</v>
      </c>
      <c r="F4" s="302" t="s">
        <v>0</v>
      </c>
      <c r="G4" s="278" t="s">
        <v>1</v>
      </c>
      <c r="H4" s="302" t="s">
        <v>0</v>
      </c>
      <c r="I4" s="278" t="s">
        <v>1</v>
      </c>
    </row>
    <row r="5" spans="1:9" ht="24.75" customHeight="1" thickBot="1">
      <c r="A5" s="306"/>
      <c r="B5" s="303"/>
      <c r="C5" s="301"/>
      <c r="D5" s="303"/>
      <c r="E5" s="301"/>
      <c r="F5" s="303"/>
      <c r="G5" s="301"/>
      <c r="H5" s="303"/>
      <c r="I5" s="301"/>
    </row>
    <row r="6" spans="1:10" ht="14.25">
      <c r="A6" s="45" t="s">
        <v>101</v>
      </c>
      <c r="B6" s="210">
        <v>43</v>
      </c>
      <c r="C6" s="236">
        <f>B6/$B$18</f>
        <v>0.08113207547169811</v>
      </c>
      <c r="D6" s="211">
        <v>698</v>
      </c>
      <c r="E6" s="236">
        <f>D6/$D$18</f>
        <v>0.11633333333333333</v>
      </c>
      <c r="F6" s="212">
        <v>404</v>
      </c>
      <c r="G6" s="236">
        <f>F6/$F$18</f>
        <v>0.12415488629379226</v>
      </c>
      <c r="H6" s="214">
        <v>1145</v>
      </c>
      <c r="I6" s="240">
        <f>H6/$H$18</f>
        <v>0.1170278004905969</v>
      </c>
      <c r="J6" s="179"/>
    </row>
    <row r="7" spans="1:10" ht="14.25">
      <c r="A7" s="7" t="s">
        <v>102</v>
      </c>
      <c r="B7" s="208">
        <v>48</v>
      </c>
      <c r="C7" s="237">
        <f aca="true" t="shared" si="0" ref="C7:C18">B7/$B$18</f>
        <v>0.09056603773584905</v>
      </c>
      <c r="D7" s="208">
        <v>602</v>
      </c>
      <c r="E7" s="237">
        <f aca="true" t="shared" si="1" ref="E7:E18">D7/$D$18</f>
        <v>0.10033333333333333</v>
      </c>
      <c r="F7" s="209">
        <v>346</v>
      </c>
      <c r="G7" s="237">
        <f aca="true" t="shared" si="2" ref="G7:G18">F7/$F$18</f>
        <v>0.10633066994468347</v>
      </c>
      <c r="H7" s="218">
        <v>996</v>
      </c>
      <c r="I7" s="241">
        <f aca="true" t="shared" si="3" ref="I7:I18">H7/$H$18</f>
        <v>0.1017988552739166</v>
      </c>
      <c r="J7" s="179"/>
    </row>
    <row r="8" spans="1:10" ht="14.25">
      <c r="A8" s="7" t="s">
        <v>103</v>
      </c>
      <c r="B8" s="208">
        <v>34</v>
      </c>
      <c r="C8" s="237">
        <f t="shared" si="0"/>
        <v>0.06415094339622641</v>
      </c>
      <c r="D8" s="208">
        <v>464</v>
      </c>
      <c r="E8" s="237">
        <f t="shared" si="1"/>
        <v>0.07733333333333334</v>
      </c>
      <c r="F8" s="209">
        <v>244</v>
      </c>
      <c r="G8" s="237">
        <f t="shared" si="2"/>
        <v>0.07498463429625077</v>
      </c>
      <c r="H8" s="218">
        <v>742</v>
      </c>
      <c r="I8" s="241">
        <f t="shared" si="3"/>
        <v>0.0758381030253475</v>
      </c>
      <c r="J8" s="179"/>
    </row>
    <row r="9" spans="1:10" ht="14.25">
      <c r="A9" s="7" t="s">
        <v>104</v>
      </c>
      <c r="B9" s="208">
        <v>39</v>
      </c>
      <c r="C9" s="237">
        <f t="shared" si="0"/>
        <v>0.07358490566037736</v>
      </c>
      <c r="D9" s="208">
        <v>475</v>
      </c>
      <c r="E9" s="237">
        <f t="shared" si="1"/>
        <v>0.07916666666666666</v>
      </c>
      <c r="F9" s="209">
        <v>246</v>
      </c>
      <c r="G9" s="237">
        <f t="shared" si="2"/>
        <v>0.07559926244622003</v>
      </c>
      <c r="H9" s="218">
        <v>760</v>
      </c>
      <c r="I9" s="241">
        <f t="shared" si="3"/>
        <v>0.0776778413736713</v>
      </c>
      <c r="J9" s="179"/>
    </row>
    <row r="10" spans="1:10" ht="14.25">
      <c r="A10" s="7" t="s">
        <v>105</v>
      </c>
      <c r="B10" s="208">
        <v>51</v>
      </c>
      <c r="C10" s="237">
        <f t="shared" si="0"/>
        <v>0.09622641509433963</v>
      </c>
      <c r="D10" s="208">
        <v>498</v>
      </c>
      <c r="E10" s="237">
        <f t="shared" si="1"/>
        <v>0.083</v>
      </c>
      <c r="F10" s="209">
        <v>248</v>
      </c>
      <c r="G10" s="237">
        <f t="shared" si="2"/>
        <v>0.0762138905961893</v>
      </c>
      <c r="H10" s="218">
        <v>797</v>
      </c>
      <c r="I10" s="241">
        <f t="shared" si="3"/>
        <v>0.08145952575633687</v>
      </c>
      <c r="J10" s="179"/>
    </row>
    <row r="11" spans="1:10" ht="14.25">
      <c r="A11" s="7" t="s">
        <v>106</v>
      </c>
      <c r="B11" s="208">
        <v>49</v>
      </c>
      <c r="C11" s="237">
        <f t="shared" si="0"/>
        <v>0.09245283018867924</v>
      </c>
      <c r="D11" s="208">
        <v>520</v>
      </c>
      <c r="E11" s="237">
        <f t="shared" si="1"/>
        <v>0.08666666666666667</v>
      </c>
      <c r="F11" s="209">
        <v>277</v>
      </c>
      <c r="G11" s="237">
        <f t="shared" si="2"/>
        <v>0.0851259987707437</v>
      </c>
      <c r="H11" s="218">
        <v>846</v>
      </c>
      <c r="I11" s="241">
        <f t="shared" si="3"/>
        <v>0.08646770237121831</v>
      </c>
      <c r="J11" s="179"/>
    </row>
    <row r="12" spans="1:10" ht="14.25">
      <c r="A12" s="7" t="s">
        <v>107</v>
      </c>
      <c r="B12" s="216">
        <v>33</v>
      </c>
      <c r="C12" s="238">
        <f t="shared" si="0"/>
        <v>0.062264150943396226</v>
      </c>
      <c r="D12" s="216">
        <v>212</v>
      </c>
      <c r="E12" s="238">
        <f t="shared" si="1"/>
        <v>0.035333333333333335</v>
      </c>
      <c r="F12" s="217">
        <v>124</v>
      </c>
      <c r="G12" s="238">
        <f t="shared" si="2"/>
        <v>0.03810694529809465</v>
      </c>
      <c r="H12" s="215">
        <v>369</v>
      </c>
      <c r="I12" s="242">
        <f t="shared" si="3"/>
        <v>0.037714636140637775</v>
      </c>
      <c r="J12" s="179"/>
    </row>
    <row r="13" spans="1:10" ht="14.25">
      <c r="A13" s="7" t="s">
        <v>108</v>
      </c>
      <c r="B13" s="208">
        <v>38</v>
      </c>
      <c r="C13" s="237">
        <f t="shared" si="0"/>
        <v>0.07169811320754717</v>
      </c>
      <c r="D13" s="208">
        <v>308</v>
      </c>
      <c r="E13" s="237">
        <f t="shared" si="1"/>
        <v>0.051333333333333335</v>
      </c>
      <c r="F13" s="209">
        <v>176</v>
      </c>
      <c r="G13" s="237">
        <f t="shared" si="2"/>
        <v>0.054087277197295634</v>
      </c>
      <c r="H13" s="218">
        <v>522</v>
      </c>
      <c r="I13" s="241">
        <f t="shared" si="3"/>
        <v>0.05335241210139002</v>
      </c>
      <c r="J13" s="179"/>
    </row>
    <row r="14" spans="1:10" ht="14.25">
      <c r="A14" s="7" t="s">
        <v>109</v>
      </c>
      <c r="B14" s="208">
        <v>34</v>
      </c>
      <c r="C14" s="237">
        <f t="shared" si="0"/>
        <v>0.06415094339622641</v>
      </c>
      <c r="D14" s="208">
        <v>562</v>
      </c>
      <c r="E14" s="237">
        <f t="shared" si="1"/>
        <v>0.09366666666666666</v>
      </c>
      <c r="F14" s="209">
        <v>298</v>
      </c>
      <c r="G14" s="237">
        <f t="shared" si="2"/>
        <v>0.09157959434542103</v>
      </c>
      <c r="H14" s="218">
        <v>894</v>
      </c>
      <c r="I14" s="241">
        <f t="shared" si="3"/>
        <v>0.09137367130008177</v>
      </c>
      <c r="J14" s="179"/>
    </row>
    <row r="15" spans="1:10" ht="14.25">
      <c r="A15" s="7" t="s">
        <v>110</v>
      </c>
      <c r="B15" s="208">
        <v>51</v>
      </c>
      <c r="C15" s="237">
        <f t="shared" si="0"/>
        <v>0.09622641509433963</v>
      </c>
      <c r="D15" s="208">
        <v>568</v>
      </c>
      <c r="E15" s="237">
        <f t="shared" si="1"/>
        <v>0.09466666666666666</v>
      </c>
      <c r="F15" s="209">
        <v>294</v>
      </c>
      <c r="G15" s="237">
        <f t="shared" si="2"/>
        <v>0.09035033804548248</v>
      </c>
      <c r="H15" s="218">
        <v>913</v>
      </c>
      <c r="I15" s="241">
        <f t="shared" si="3"/>
        <v>0.09331561733442355</v>
      </c>
      <c r="J15" s="179"/>
    </row>
    <row r="16" spans="1:10" ht="14.25">
      <c r="A16" s="7" t="s">
        <v>111</v>
      </c>
      <c r="B16" s="208">
        <v>56</v>
      </c>
      <c r="C16" s="237">
        <f t="shared" si="0"/>
        <v>0.10566037735849057</v>
      </c>
      <c r="D16" s="208">
        <v>534</v>
      </c>
      <c r="E16" s="237">
        <f t="shared" si="1"/>
        <v>0.089</v>
      </c>
      <c r="F16" s="209">
        <v>279</v>
      </c>
      <c r="G16" s="237">
        <f t="shared" si="2"/>
        <v>0.08574062692071296</v>
      </c>
      <c r="H16" s="218">
        <v>869</v>
      </c>
      <c r="I16" s="241">
        <f t="shared" si="3"/>
        <v>0.08881847914963205</v>
      </c>
      <c r="J16" s="179"/>
    </row>
    <row r="17" spans="1:10" ht="15" thickBot="1">
      <c r="A17" s="9" t="s">
        <v>112</v>
      </c>
      <c r="B17" s="248">
        <v>54</v>
      </c>
      <c r="C17" s="249">
        <f t="shared" si="0"/>
        <v>0.1018867924528302</v>
      </c>
      <c r="D17" s="248">
        <v>559</v>
      </c>
      <c r="E17" s="249">
        <f t="shared" si="1"/>
        <v>0.09316666666666666</v>
      </c>
      <c r="F17" s="250">
        <v>318</v>
      </c>
      <c r="G17" s="249">
        <f t="shared" si="2"/>
        <v>0.0977258758451137</v>
      </c>
      <c r="H17" s="251">
        <v>931</v>
      </c>
      <c r="I17" s="252">
        <f t="shared" si="3"/>
        <v>0.09515535568274734</v>
      </c>
      <c r="J17" s="179"/>
    </row>
    <row r="18" spans="1:10" ht="15" thickBot="1">
      <c r="A18" s="12" t="s">
        <v>70</v>
      </c>
      <c r="B18" s="213">
        <v>530</v>
      </c>
      <c r="C18" s="239">
        <f t="shared" si="0"/>
        <v>1</v>
      </c>
      <c r="D18" s="206">
        <v>6000</v>
      </c>
      <c r="E18" s="239">
        <f t="shared" si="1"/>
        <v>1</v>
      </c>
      <c r="F18" s="207">
        <v>3254</v>
      </c>
      <c r="G18" s="239">
        <f t="shared" si="2"/>
        <v>1</v>
      </c>
      <c r="H18" s="207">
        <v>9784</v>
      </c>
      <c r="I18" s="239">
        <f t="shared" si="3"/>
        <v>1</v>
      </c>
      <c r="J18" s="219"/>
    </row>
    <row r="19" spans="1:5" ht="14.25">
      <c r="A19" s="31"/>
      <c r="B19" s="53"/>
      <c r="C19" s="53"/>
      <c r="D19" s="53"/>
      <c r="E19" s="53"/>
    </row>
    <row r="20" spans="1:5" ht="14.25" customHeight="1" hidden="1">
      <c r="A20" s="33" t="s">
        <v>2</v>
      </c>
      <c r="B20" s="36"/>
      <c r="C20" s="36"/>
      <c r="D20" s="36"/>
      <c r="E20" s="36"/>
    </row>
    <row r="21" spans="1:5" ht="14.25" customHeight="1" hidden="1">
      <c r="A21" s="36" t="s">
        <v>3</v>
      </c>
      <c r="B21" s="36"/>
      <c r="C21" s="36"/>
      <c r="D21" s="36"/>
      <c r="E21" s="36"/>
    </row>
    <row r="22" spans="1:5" ht="36" customHeight="1" hidden="1">
      <c r="A22" s="304" t="s">
        <v>6</v>
      </c>
      <c r="B22" s="304"/>
      <c r="C22" s="304"/>
      <c r="D22" s="304"/>
      <c r="E22" s="304"/>
    </row>
    <row r="23" spans="1:8" ht="14.25">
      <c r="A23" s="34"/>
      <c r="B23" s="34"/>
      <c r="C23" s="34"/>
      <c r="D23" s="34"/>
      <c r="E23" s="34"/>
      <c r="H23" s="178"/>
    </row>
  </sheetData>
  <sheetProtection/>
  <mergeCells count="16">
    <mergeCell ref="A1:I1"/>
    <mergeCell ref="I4:I5"/>
    <mergeCell ref="B2:I2"/>
    <mergeCell ref="B3:C3"/>
    <mergeCell ref="D3:E3"/>
    <mergeCell ref="F3:G3"/>
    <mergeCell ref="H3:I3"/>
    <mergeCell ref="D4:D5"/>
    <mergeCell ref="C4:C5"/>
    <mergeCell ref="E4:E5"/>
    <mergeCell ref="G4:G5"/>
    <mergeCell ref="H4:H5"/>
    <mergeCell ref="A22:E22"/>
    <mergeCell ref="A2:A5"/>
    <mergeCell ref="B4:B5"/>
    <mergeCell ref="F4:F5"/>
  </mergeCells>
  <printOptions horizontalCentered="1"/>
  <pageMargins left="0.7" right="0.7" top="0.75" bottom="0.75" header="0.3" footer="0.3"/>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2015-06-23T07:39:11Z</cp:lastPrinted>
  <dcterms:created xsi:type="dcterms:W3CDTF">2015-01-12T08:29:00Z</dcterms:created>
  <dcterms:modified xsi:type="dcterms:W3CDTF">2018-03-20T09:52:48Z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