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7220" windowHeight="7410" activeTab="3"/>
  </bookViews>
  <sheets>
    <sheet name="Inhoudsopgave" sheetId="1" r:id="rId1"/>
    <sheet name="2.1" sheetId="2" r:id="rId2"/>
    <sheet name="2.2" sheetId="3" r:id="rId3"/>
    <sheet name="2.3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<sst xmlns="http://schemas.openxmlformats.org/spreadsheetml/2006/main" count="120" uniqueCount="66">
  <si>
    <r>
      <rPr>
        <sz val="11"/>
        <color indexed="8"/>
        <rFont val="Calibri"/>
        <family val="2"/>
      </rPr>
      <t>2.1.</t>
    </r>
  </si>
  <si>
    <r>
      <rPr>
        <sz val="11"/>
        <color indexed="8"/>
        <rFont val="Calibri"/>
        <family val="2"/>
      </rPr>
      <t>2.2.</t>
    </r>
  </si>
  <si>
    <r>
      <rPr>
        <sz val="11"/>
        <color indexed="8"/>
        <rFont val="Calibri"/>
        <family val="2"/>
      </rPr>
      <t>2.3.</t>
    </r>
  </si>
  <si>
    <t>Suites</t>
  </si>
  <si>
    <t>Année</t>
  </si>
  <si>
    <t>N</t>
  </si>
  <si>
    <t>%</t>
  </si>
  <si>
    <t>CSS</t>
  </si>
  <si>
    <t>IT</t>
  </si>
  <si>
    <t>IP</t>
  </si>
  <si>
    <t>Mortels</t>
  </si>
  <si>
    <t>TOTAL</t>
  </si>
  <si>
    <t>Commentaires</t>
  </si>
  <si>
    <t>CSS : cas sans suite,  IT :  incapacité temporaire,  IP : incapacité permanente prévue</t>
  </si>
  <si>
    <t>Durée de l'IT</t>
  </si>
  <si>
    <t>IT 0 jour</t>
  </si>
  <si>
    <t>IT 1 à 3 jours</t>
  </si>
  <si>
    <t>IT 4 à 7 jours</t>
  </si>
  <si>
    <t>IT 8 à 15 jours</t>
  </si>
  <si>
    <t>IT 16 à 30 jours</t>
  </si>
  <si>
    <t>IT 1 à 3 mois</t>
  </si>
  <si>
    <t>IT &gt;3 à 6 mois</t>
  </si>
  <si>
    <t>IT &gt; 6 mois</t>
  </si>
  <si>
    <t>Inconnu</t>
  </si>
  <si>
    <t>Commentaire</t>
  </si>
  <si>
    <t>IT :  incapacité temporaire</t>
  </si>
  <si>
    <t>IP prévue</t>
  </si>
  <si>
    <t>1 à &lt; 5 %</t>
  </si>
  <si>
    <t>5 à &lt; 10 %</t>
  </si>
  <si>
    <t>10 à &lt; 16 %</t>
  </si>
  <si>
    <t>16 à &lt; 20 %</t>
  </si>
  <si>
    <t>20 à &lt; 36 %</t>
  </si>
  <si>
    <t>36 à &lt; 66 %</t>
  </si>
  <si>
    <t>66 % et plus</t>
  </si>
  <si>
    <t xml:space="preserve">IP : incapacité permanente </t>
  </si>
  <si>
    <t>1-CSS</t>
  </si>
  <si>
    <t>2-IT</t>
  </si>
  <si>
    <t>3-IP</t>
  </si>
  <si>
    <t>4-Mortel</t>
  </si>
  <si>
    <t>Total</t>
  </si>
  <si>
    <t>a-ITT 0 jour</t>
  </si>
  <si>
    <t>b-ITT 1 à 3 jours</t>
  </si>
  <si>
    <t>c-ITT 4 à 7 jours</t>
  </si>
  <si>
    <t>d-ITT 8 à 15 jours</t>
  </si>
  <si>
    <t>e-ITT 16 à 30 jours</t>
  </si>
  <si>
    <t>f-ITT 1 à 3 mois</t>
  </si>
  <si>
    <t>g-ITT 4 à 6 mois</t>
  </si>
  <si>
    <t>h-ITT &gt; 6 mois</t>
  </si>
  <si>
    <t>a-0%</t>
  </si>
  <si>
    <t>b-&gt;0 à &lt; 5%</t>
  </si>
  <si>
    <t>c-5 à &lt; 10%</t>
  </si>
  <si>
    <t>d-10 à &lt; 16%</t>
  </si>
  <si>
    <t>e-16 à &lt; 20%</t>
  </si>
  <si>
    <t>f-20 à &lt; 36%</t>
  </si>
  <si>
    <t>g-36 à &lt; 66%</t>
  </si>
  <si>
    <t>h-66 à 100%</t>
  </si>
  <si>
    <t>mortels</t>
  </si>
  <si>
    <t>Variation en % de 2017 à 2018</t>
  </si>
  <si>
    <t>2. Conséquences des accidents sur le lieu de travail dans le secteur privé - 2018</t>
  </si>
  <si>
    <t>2.1. Accidents sur le lieu de travail - distribution selon les conséquences: 2012 - 2018 et variation entre 2017 et 2018</t>
  </si>
  <si>
    <t>2.2. Accidents sur le lieu de travail - distribution selon la durée de l’incapacité temporaire: évolution 2012 - 2018 et variation entre 2017 et 2018</t>
  </si>
  <si>
    <t>2.3. Accidents sur le lieu de travail - distribution selon le taux prévu d'incapacité permanente: 2012 - 2018 et variation entre 2017 et 2018</t>
  </si>
  <si>
    <t>Accidents sur le lieu de travail - distribution selon les conséquences: 2012 - 2018 et variation entre 2017 et 2018</t>
  </si>
  <si>
    <t>Accidents sur le lieu de travail dans le secteur privé - 2018</t>
  </si>
  <si>
    <t>Accidents sur le lieu de travail - distribution selon la durée de l’incapacité temporaire: évolution 2012 - 2018 et variation entre 2017 et 2018</t>
  </si>
  <si>
    <t>Accidents sur le lieu de travail - distribution selon le taux prévu d'incapacité permanente: 2012 - 2018 et variation entre 2017 et 2018</t>
  </si>
</sst>
</file>

<file path=xl/styles.xml><?xml version="1.0" encoding="utf-8"?>
<styleSheet xmlns="http://schemas.openxmlformats.org/spreadsheetml/2006/main">
  <numFmts count="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0.0%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5"/>
      <color indexed="8"/>
      <name val="Calibri"/>
      <family val="2"/>
    </font>
    <font>
      <b/>
      <sz val="11"/>
      <name val="Microsoft Sans Serif"/>
      <family val="2"/>
    </font>
    <font>
      <sz val="11"/>
      <color indexed="8"/>
      <name val="Microsoft Sans Serif"/>
      <family val="2"/>
    </font>
    <font>
      <b/>
      <i/>
      <sz val="11"/>
      <name val="Microsoft Sans Serif"/>
      <family val="2"/>
    </font>
    <font>
      <b/>
      <sz val="11"/>
      <color indexed="8"/>
      <name val="Microsoft Sans Serif"/>
      <family val="2"/>
    </font>
    <font>
      <b/>
      <u val="single"/>
      <sz val="11"/>
      <name val="Microsoft Sans Serif"/>
      <family val="2"/>
    </font>
    <font>
      <sz val="11"/>
      <name val="Microsoft Sans Serif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2"/>
      <name val="Microsoft Sans Serif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double"/>
      <bottom style="double"/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0" fillId="31" borderId="7" applyNumberFormat="0" applyFont="0" applyAlignment="0" applyProtection="0"/>
    <xf numFmtId="0" fontId="43" fillId="32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</cellStyleXfs>
  <cellXfs count="102">
    <xf numFmtId="0" fontId="0" fillId="0" borderId="0" xfId="0" applyFont="1" applyAlignment="1">
      <alignment/>
    </xf>
    <xf numFmtId="0" fontId="0" fillId="0" borderId="10" xfId="0" applyFill="1" applyBorder="1" applyAlignment="1">
      <alignment/>
    </xf>
    <xf numFmtId="0" fontId="2" fillId="0" borderId="10" xfId="0" applyFont="1" applyFill="1" applyBorder="1" applyAlignment="1">
      <alignment/>
    </xf>
    <xf numFmtId="0" fontId="45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3" fontId="5" fillId="0" borderId="16" xfId="0" applyNumberFormat="1" applyFont="1" applyBorder="1" applyAlignment="1">
      <alignment horizontal="center" vertical="center"/>
    </xf>
    <xf numFmtId="164" fontId="6" fillId="0" borderId="17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3" fontId="5" fillId="0" borderId="19" xfId="0" applyNumberFormat="1" applyFont="1" applyBorder="1" applyAlignment="1">
      <alignment horizontal="center" vertical="center"/>
    </xf>
    <xf numFmtId="164" fontId="6" fillId="0" borderId="20" xfId="0" applyNumberFormat="1" applyFont="1" applyBorder="1" applyAlignment="1">
      <alignment horizontal="center" vertical="center"/>
    </xf>
    <xf numFmtId="164" fontId="6" fillId="0" borderId="21" xfId="0" applyNumberFormat="1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3" fontId="5" fillId="0" borderId="11" xfId="0" applyNumberFormat="1" applyFont="1" applyBorder="1" applyAlignment="1">
      <alignment horizontal="center" vertical="center"/>
    </xf>
    <xf numFmtId="164" fontId="6" fillId="0" borderId="23" xfId="0" applyNumberFormat="1" applyFont="1" applyBorder="1" applyAlignment="1">
      <alignment horizontal="center" vertical="center"/>
    </xf>
    <xf numFmtId="164" fontId="6" fillId="0" borderId="12" xfId="0" applyNumberFormat="1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3" fontId="4" fillId="0" borderId="25" xfId="0" applyNumberFormat="1" applyFont="1" applyBorder="1" applyAlignment="1">
      <alignment horizontal="center" vertical="center"/>
    </xf>
    <xf numFmtId="9" fontId="6" fillId="0" borderId="26" xfId="0" applyNumberFormat="1" applyFont="1" applyBorder="1" applyAlignment="1">
      <alignment horizontal="center" vertical="center"/>
    </xf>
    <xf numFmtId="3" fontId="7" fillId="0" borderId="25" xfId="0" applyNumberFormat="1" applyFont="1" applyBorder="1" applyAlignment="1">
      <alignment horizontal="center" vertical="center"/>
    </xf>
    <xf numFmtId="164" fontId="6" fillId="0" borderId="26" xfId="0" applyNumberFormat="1" applyFont="1" applyBorder="1" applyAlignment="1">
      <alignment horizontal="center" vertical="center"/>
    </xf>
    <xf numFmtId="164" fontId="6" fillId="0" borderId="24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/>
    </xf>
    <xf numFmtId="9" fontId="6" fillId="0" borderId="0" xfId="0" applyNumberFormat="1" applyFont="1" applyBorder="1" applyAlignment="1">
      <alignment horizontal="center" vertical="center"/>
    </xf>
    <xf numFmtId="3" fontId="7" fillId="0" borderId="0" xfId="0" applyNumberFormat="1" applyFont="1" applyBorder="1" applyAlignment="1">
      <alignment horizontal="center" vertical="center"/>
    </xf>
    <xf numFmtId="164" fontId="6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4" fillId="0" borderId="27" xfId="0" applyFont="1" applyBorder="1" applyAlignment="1">
      <alignment horizontal="center" vertical="center"/>
    </xf>
    <xf numFmtId="164" fontId="6" fillId="0" borderId="22" xfId="0" applyNumberFormat="1" applyFont="1" applyBorder="1" applyAlignment="1">
      <alignment horizontal="center" vertical="center"/>
    </xf>
    <xf numFmtId="3" fontId="5" fillId="0" borderId="28" xfId="0" applyNumberFormat="1" applyFont="1" applyBorder="1" applyAlignment="1">
      <alignment horizontal="center" vertical="center"/>
    </xf>
    <xf numFmtId="3" fontId="5" fillId="0" borderId="29" xfId="0" applyNumberFormat="1" applyFont="1" applyBorder="1" applyAlignment="1">
      <alignment horizontal="center" vertical="center"/>
    </xf>
    <xf numFmtId="164" fontId="6" fillId="0" borderId="30" xfId="0" applyNumberFormat="1" applyFont="1" applyBorder="1" applyAlignment="1">
      <alignment horizontal="center" vertical="center"/>
    </xf>
    <xf numFmtId="164" fontId="6" fillId="0" borderId="31" xfId="0" applyNumberFormat="1" applyFont="1" applyBorder="1" applyAlignment="1">
      <alignment horizontal="center" vertical="center"/>
    </xf>
    <xf numFmtId="164" fontId="9" fillId="0" borderId="0" xfId="0" applyNumberFormat="1" applyFont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9" fontId="4" fillId="0" borderId="15" xfId="0" applyNumberFormat="1" applyFont="1" applyBorder="1" applyAlignment="1">
      <alignment horizontal="center" vertical="center"/>
    </xf>
    <xf numFmtId="3" fontId="5" fillId="0" borderId="33" xfId="0" applyNumberFormat="1" applyFont="1" applyBorder="1" applyAlignment="1">
      <alignment horizontal="center" vertical="center"/>
    </xf>
    <xf numFmtId="164" fontId="6" fillId="0" borderId="34" xfId="0" applyNumberFormat="1" applyFont="1" applyBorder="1" applyAlignment="1">
      <alignment horizontal="center" vertical="center"/>
    </xf>
    <xf numFmtId="164" fontId="6" fillId="0" borderId="15" xfId="0" applyNumberFormat="1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3" fontId="5" fillId="0" borderId="13" xfId="0" applyNumberFormat="1" applyFont="1" applyBorder="1" applyAlignment="1">
      <alignment horizontal="center" vertical="center"/>
    </xf>
    <xf numFmtId="164" fontId="6" fillId="0" borderId="36" xfId="0" applyNumberFormat="1" applyFont="1" applyBorder="1" applyAlignment="1">
      <alignment horizontal="center" vertical="center"/>
    </xf>
    <xf numFmtId="164" fontId="6" fillId="0" borderId="37" xfId="0" applyNumberFormat="1" applyFont="1" applyBorder="1" applyAlignment="1">
      <alignment horizontal="center" vertical="center"/>
    </xf>
    <xf numFmtId="3" fontId="4" fillId="0" borderId="38" xfId="0" applyNumberFormat="1" applyFont="1" applyBorder="1" applyAlignment="1">
      <alignment horizontal="center" vertical="center"/>
    </xf>
    <xf numFmtId="9" fontId="6" fillId="0" borderId="39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3" fontId="11" fillId="0" borderId="0" xfId="0" applyNumberFormat="1" applyFont="1" applyAlignment="1">
      <alignment horizontal="center" vertical="center"/>
    </xf>
    <xf numFmtId="3" fontId="5" fillId="0" borderId="25" xfId="0" applyNumberFormat="1" applyFont="1" applyBorder="1" applyAlignment="1">
      <alignment horizontal="center" vertical="center"/>
    </xf>
    <xf numFmtId="164" fontId="6" fillId="0" borderId="39" xfId="0" applyNumberFormat="1" applyFont="1" applyBorder="1" applyAlignment="1">
      <alignment horizontal="center" vertical="center"/>
    </xf>
    <xf numFmtId="0" fontId="37" fillId="0" borderId="0" xfId="44" applyFill="1" applyAlignment="1">
      <alignment/>
    </xf>
    <xf numFmtId="0" fontId="31" fillId="0" borderId="0" xfId="0" applyFont="1" applyAlignment="1">
      <alignment/>
    </xf>
    <xf numFmtId="49" fontId="49" fillId="0" borderId="0" xfId="0" applyNumberFormat="1" applyFont="1" applyAlignment="1">
      <alignment vertical="top"/>
    </xf>
    <xf numFmtId="0" fontId="49" fillId="0" borderId="0" xfId="0" applyFont="1" applyAlignment="1">
      <alignment vertical="top"/>
    </xf>
    <xf numFmtId="0" fontId="31" fillId="0" borderId="0" xfId="0" applyFont="1" applyAlignment="1">
      <alignment vertical="top"/>
    </xf>
    <xf numFmtId="3" fontId="9" fillId="0" borderId="0" xfId="0" applyNumberFormat="1" applyFont="1" applyAlignment="1">
      <alignment horizontal="center" vertical="center"/>
    </xf>
    <xf numFmtId="3" fontId="5" fillId="0" borderId="16" xfId="0" applyNumberFormat="1" applyFont="1" applyFill="1" applyBorder="1" applyAlignment="1">
      <alignment horizontal="center" vertical="center"/>
    </xf>
    <xf numFmtId="164" fontId="6" fillId="0" borderId="17" xfId="0" applyNumberFormat="1" applyFont="1" applyFill="1" applyBorder="1" applyAlignment="1">
      <alignment horizontal="center" vertical="center"/>
    </xf>
    <xf numFmtId="3" fontId="5" fillId="0" borderId="19" xfId="0" applyNumberFormat="1" applyFont="1" applyFill="1" applyBorder="1" applyAlignment="1">
      <alignment horizontal="center" vertical="center"/>
    </xf>
    <xf numFmtId="164" fontId="6" fillId="0" borderId="20" xfId="0" applyNumberFormat="1" applyFont="1" applyFill="1" applyBorder="1" applyAlignment="1">
      <alignment horizontal="center" vertical="center"/>
    </xf>
    <xf numFmtId="3" fontId="5" fillId="0" borderId="11" xfId="0" applyNumberFormat="1" applyFont="1" applyFill="1" applyBorder="1" applyAlignment="1">
      <alignment horizontal="center" vertical="center"/>
    </xf>
    <xf numFmtId="164" fontId="6" fillId="0" borderId="23" xfId="0" applyNumberFormat="1" applyFont="1" applyFill="1" applyBorder="1" applyAlignment="1">
      <alignment horizontal="center" vertical="center"/>
    </xf>
    <xf numFmtId="3" fontId="7" fillId="0" borderId="25" xfId="0" applyNumberFormat="1" applyFont="1" applyFill="1" applyBorder="1" applyAlignment="1">
      <alignment horizontal="center" vertical="center"/>
    </xf>
    <xf numFmtId="9" fontId="6" fillId="0" borderId="26" xfId="0" applyNumberFormat="1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/>
    </xf>
    <xf numFmtId="0" fontId="3" fillId="0" borderId="41" xfId="0" applyFont="1" applyFill="1" applyBorder="1" applyAlignment="1">
      <alignment horizontal="center"/>
    </xf>
    <xf numFmtId="0" fontId="4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12" fillId="0" borderId="40" xfId="0" applyFont="1" applyBorder="1" applyAlignment="1">
      <alignment horizontal="center" vertical="center" wrapText="1"/>
    </xf>
    <xf numFmtId="0" fontId="12" fillId="0" borderId="44" xfId="0" applyFont="1" applyBorder="1" applyAlignment="1">
      <alignment horizontal="center" vertical="center" wrapText="1"/>
    </xf>
    <xf numFmtId="0" fontId="12" fillId="0" borderId="41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12" fillId="0" borderId="50" xfId="0" applyFont="1" applyBorder="1" applyAlignment="1">
      <alignment horizontal="center" vertical="center" wrapText="1"/>
    </xf>
    <xf numFmtId="0" fontId="12" fillId="0" borderId="51" xfId="0" applyFont="1" applyBorder="1" applyAlignment="1">
      <alignment horizontal="center" vertical="center" wrapText="1"/>
    </xf>
    <xf numFmtId="0" fontId="12" fillId="0" borderId="52" xfId="0" applyFont="1" applyBorder="1" applyAlignment="1">
      <alignment horizontal="center" vertical="center" wrapText="1"/>
    </xf>
    <xf numFmtId="0" fontId="12" fillId="0" borderId="5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apport%20statistique%20secteur%20priv&#233;\rapport%20statistique%202018\Data\jaarrapport%202018%20%20hoofdstuk%2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jaarrapport 2018  hoofdstuk 2"/>
    </sheetNames>
    <sheetDataSet>
      <sheetData sheetId="0">
        <row r="3">
          <cell r="A3" t="str">
            <v>1-CSS</v>
          </cell>
          <cell r="B3">
            <v>52398</v>
          </cell>
          <cell r="C3">
            <v>42.69197865319591</v>
          </cell>
        </row>
        <row r="4">
          <cell r="A4" t="str">
            <v>2-IT</v>
          </cell>
          <cell r="B4">
            <v>58664</v>
          </cell>
          <cell r="C4">
            <v>47.79728683749542</v>
          </cell>
        </row>
        <row r="5">
          <cell r="A5" t="str">
            <v>3-IP</v>
          </cell>
          <cell r="B5">
            <v>11593</v>
          </cell>
          <cell r="C5">
            <v>9.445553428117488</v>
          </cell>
        </row>
        <row r="6">
          <cell r="A6" t="str">
            <v>4-Mortel</v>
          </cell>
          <cell r="B6">
            <v>81</v>
          </cell>
          <cell r="C6">
            <v>0.06599584470607406</v>
          </cell>
        </row>
        <row r="7">
          <cell r="A7" t="str">
            <v>Total</v>
          </cell>
          <cell r="B7">
            <v>122735</v>
          </cell>
          <cell r="C7">
            <v>100</v>
          </cell>
        </row>
        <row r="12">
          <cell r="A12" t="str">
            <v>a-ITT 0 jour</v>
          </cell>
          <cell r="B12">
            <v>54082</v>
          </cell>
          <cell r="C12">
            <v>44.06404041227033</v>
          </cell>
        </row>
        <row r="13">
          <cell r="A13" t="str">
            <v>b-ITT 1 à 3 jours</v>
          </cell>
          <cell r="B13">
            <v>13987</v>
          </cell>
          <cell r="C13">
            <v>11.396097282763677</v>
          </cell>
        </row>
        <row r="14">
          <cell r="A14" t="str">
            <v>c-ITT 4 à 7 jours</v>
          </cell>
          <cell r="B14">
            <v>13650</v>
          </cell>
          <cell r="C14">
            <v>11.121521978245815</v>
          </cell>
        </row>
        <row r="15">
          <cell r="A15" t="str">
            <v>d-ITT 8 à 15 jours</v>
          </cell>
          <cell r="B15">
            <v>14516</v>
          </cell>
          <cell r="C15">
            <v>11.827107182140384</v>
          </cell>
        </row>
        <row r="16">
          <cell r="A16" t="str">
            <v>e-ITT 16 à 30 jours</v>
          </cell>
          <cell r="B16">
            <v>9566</v>
          </cell>
          <cell r="C16">
            <v>7.794027783435857</v>
          </cell>
        </row>
        <row r="17">
          <cell r="A17" t="str">
            <v>f-ITT 1 à 3 mois</v>
          </cell>
          <cell r="B17">
            <v>12016</v>
          </cell>
          <cell r="C17">
            <v>9.790198394915876</v>
          </cell>
        </row>
        <row r="18">
          <cell r="A18" t="str">
            <v>g-ITT 4 à 6 mois</v>
          </cell>
          <cell r="B18">
            <v>3501</v>
          </cell>
          <cell r="C18">
            <v>2.852487065629201</v>
          </cell>
        </row>
        <row r="19">
          <cell r="A19" t="str">
            <v>h-ITT &gt; 6 mois</v>
          </cell>
          <cell r="B19">
            <v>1415</v>
          </cell>
          <cell r="C19">
            <v>1.1528903735690714</v>
          </cell>
        </row>
        <row r="20">
          <cell r="A20" t="str">
            <v>Inconnu</v>
          </cell>
          <cell r="B20">
            <v>3</v>
          </cell>
          <cell r="C20">
            <v>0.00244429054466941</v>
          </cell>
        </row>
        <row r="21">
          <cell r="A21" t="str">
            <v>Total</v>
          </cell>
          <cell r="B21">
            <v>122735</v>
          </cell>
          <cell r="C21">
            <v>100</v>
          </cell>
        </row>
        <row r="25">
          <cell r="A25" t="str">
            <v>a-0%</v>
          </cell>
          <cell r="B25">
            <v>111062</v>
          </cell>
          <cell r="C25">
            <v>90.48926549069132</v>
          </cell>
        </row>
        <row r="26">
          <cell r="A26" t="str">
            <v>b-&gt;0 à &lt; 5%</v>
          </cell>
          <cell r="B26">
            <v>6104</v>
          </cell>
          <cell r="C26">
            <v>4.973316494887358</v>
          </cell>
        </row>
        <row r="27">
          <cell r="A27" t="str">
            <v>c-5 à &lt; 10%</v>
          </cell>
          <cell r="B27">
            <v>4208</v>
          </cell>
          <cell r="C27">
            <v>3.4285248706562923</v>
          </cell>
        </row>
        <row r="28">
          <cell r="A28" t="str">
            <v>d-10 à &lt; 16%</v>
          </cell>
          <cell r="B28">
            <v>981</v>
          </cell>
          <cell r="C28">
            <v>0.799283008106897</v>
          </cell>
        </row>
        <row r="29">
          <cell r="A29" t="str">
            <v>e-16 à &lt; 20%</v>
          </cell>
          <cell r="B29">
            <v>67</v>
          </cell>
          <cell r="C29">
            <v>0.054589155497616816</v>
          </cell>
        </row>
        <row r="30">
          <cell r="A30" t="str">
            <v>f-20 à &lt; 36%</v>
          </cell>
          <cell r="B30">
            <v>163</v>
          </cell>
          <cell r="C30">
            <v>0.13280645292703794</v>
          </cell>
        </row>
        <row r="31">
          <cell r="A31" t="str">
            <v>g-36 à &lt; 66%</v>
          </cell>
          <cell r="B31">
            <v>39</v>
          </cell>
          <cell r="C31">
            <v>0.031775777080702325</v>
          </cell>
        </row>
        <row r="32">
          <cell r="A32" t="str">
            <v>h-66 à 100%</v>
          </cell>
          <cell r="B32">
            <v>31</v>
          </cell>
          <cell r="C32">
            <v>0.0252576689615839</v>
          </cell>
        </row>
        <row r="33">
          <cell r="A33" t="str">
            <v>mortels</v>
          </cell>
          <cell r="B33">
            <v>81</v>
          </cell>
          <cell r="C33">
            <v>0.06599584470607406</v>
          </cell>
        </row>
        <row r="34">
          <cell r="A34" t="str">
            <v>Total</v>
          </cell>
          <cell r="B34">
            <v>122735</v>
          </cell>
          <cell r="C34">
            <v>100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8"/>
  <sheetViews>
    <sheetView zoomScalePageLayoutView="0" workbookViewId="0" topLeftCell="A1">
      <selection activeCell="B14" sqref="B14"/>
    </sheetView>
  </sheetViews>
  <sheetFormatPr defaultColWidth="11.421875" defaultRowHeight="15"/>
  <cols>
    <col min="1" max="1" width="9.140625" style="0" customWidth="1"/>
    <col min="2" max="2" width="165.7109375" style="0" bestFit="1" customWidth="1"/>
  </cols>
  <sheetData>
    <row r="1" spans="1:2" ht="21" thickBot="1" thickTop="1">
      <c r="A1" s="75" t="s">
        <v>63</v>
      </c>
      <c r="B1" s="76"/>
    </row>
    <row r="2" spans="1:2" ht="16.5" thickBot="1" thickTop="1">
      <c r="A2" s="1"/>
      <c r="B2" s="1"/>
    </row>
    <row r="3" spans="1:2" ht="15.75" thickBot="1">
      <c r="A3" s="2" t="s">
        <v>58</v>
      </c>
      <c r="B3" s="3"/>
    </row>
    <row r="4" spans="1:2" ht="15">
      <c r="A4" s="4" t="s">
        <v>0</v>
      </c>
      <c r="B4" s="61" t="s">
        <v>62</v>
      </c>
    </row>
    <row r="5" spans="1:2" ht="15">
      <c r="A5" s="4" t="s">
        <v>1</v>
      </c>
      <c r="B5" s="61" t="s">
        <v>64</v>
      </c>
    </row>
    <row r="6" spans="1:2" ht="15">
      <c r="A6" s="4" t="s">
        <v>2</v>
      </c>
      <c r="B6" s="61" t="s">
        <v>65</v>
      </c>
    </row>
    <row r="7" spans="1:2" ht="15">
      <c r="A7" s="5"/>
      <c r="B7" s="5"/>
    </row>
    <row r="8" spans="1:2" ht="15">
      <c r="A8" s="6"/>
      <c r="B8" s="6"/>
    </row>
  </sheetData>
  <sheetProtection/>
  <mergeCells count="1">
    <mergeCell ref="A1:B1"/>
  </mergeCells>
  <hyperlinks>
    <hyperlink ref="B4" location="'2.1'!A1" display="Accidents sur le lieu de travail - distribution selon les conséquences: 2012 - 2017 et variation entre 2016 et 2017"/>
    <hyperlink ref="B5" location="'2.2'!A1" display="Accidents sur le lieu de travail - distribution selon la durée de l’incapacité temporaire: évolution 2012 - 2017 et variation entre 2016 et 2017"/>
    <hyperlink ref="B6" location="'2.3'!A1" display="Accidents sur le lieu de travail - distribution selon le taux prévu d'incapacité permanente: 2012 - 2017 et variation entre 2016 et 2017"/>
  </hyperlinks>
  <printOptions/>
  <pageMargins left="0.7" right="0.7" top="0.75" bottom="0.75" header="0.3" footer="0.3"/>
  <pageSetup fitToHeight="1" fitToWidth="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4"/>
  <sheetViews>
    <sheetView zoomScalePageLayoutView="0" workbookViewId="0" topLeftCell="A1">
      <selection activeCell="M8" sqref="M8"/>
    </sheetView>
  </sheetViews>
  <sheetFormatPr defaultColWidth="11.421875" defaultRowHeight="15"/>
  <cols>
    <col min="1" max="1" width="10.7109375" style="56" customWidth="1"/>
    <col min="2" max="16" width="15.00390625" style="56" customWidth="1"/>
    <col min="17" max="17" width="11.421875" style="62" customWidth="1"/>
    <col min="18" max="16384" width="11.421875" style="56" customWidth="1"/>
  </cols>
  <sheetData>
    <row r="1" spans="1:16" ht="24.75" customHeight="1" thickBot="1" thickTop="1">
      <c r="A1" s="79" t="s">
        <v>58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1"/>
    </row>
    <row r="2" spans="1:16" ht="24.75" customHeight="1" thickBot="1" thickTop="1">
      <c r="A2" s="79" t="s">
        <v>59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1"/>
    </row>
    <row r="3" spans="1:16" ht="24.75" customHeight="1" thickBot="1" thickTop="1">
      <c r="A3" s="82" t="s">
        <v>3</v>
      </c>
      <c r="B3" s="85" t="s">
        <v>4</v>
      </c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7"/>
      <c r="P3" s="82" t="s">
        <v>57</v>
      </c>
    </row>
    <row r="4" spans="1:16" ht="24.75" customHeight="1">
      <c r="A4" s="83"/>
      <c r="B4" s="77">
        <v>2012</v>
      </c>
      <c r="C4" s="78"/>
      <c r="D4" s="77">
        <v>2013</v>
      </c>
      <c r="E4" s="78"/>
      <c r="F4" s="77">
        <v>2014</v>
      </c>
      <c r="G4" s="78"/>
      <c r="H4" s="77">
        <v>2015</v>
      </c>
      <c r="I4" s="78"/>
      <c r="J4" s="77">
        <v>2016</v>
      </c>
      <c r="K4" s="78"/>
      <c r="L4" s="77">
        <v>2017</v>
      </c>
      <c r="M4" s="78"/>
      <c r="N4" s="77">
        <v>2018</v>
      </c>
      <c r="O4" s="78"/>
      <c r="P4" s="88"/>
    </row>
    <row r="5" spans="1:16" ht="24.75" customHeight="1" thickBot="1">
      <c r="A5" s="84"/>
      <c r="B5" s="7" t="s">
        <v>5</v>
      </c>
      <c r="C5" s="8" t="s">
        <v>6</v>
      </c>
      <c r="D5" s="7" t="s">
        <v>5</v>
      </c>
      <c r="E5" s="8" t="s">
        <v>6</v>
      </c>
      <c r="F5" s="7" t="s">
        <v>5</v>
      </c>
      <c r="G5" s="8" t="s">
        <v>6</v>
      </c>
      <c r="H5" s="9" t="s">
        <v>5</v>
      </c>
      <c r="I5" s="10" t="s">
        <v>6</v>
      </c>
      <c r="J5" s="7" t="s">
        <v>5</v>
      </c>
      <c r="K5" s="8" t="s">
        <v>6</v>
      </c>
      <c r="L5" s="7" t="s">
        <v>5</v>
      </c>
      <c r="M5" s="8" t="s">
        <v>6</v>
      </c>
      <c r="N5" s="7" t="s">
        <v>5</v>
      </c>
      <c r="O5" s="8" t="s">
        <v>6</v>
      </c>
      <c r="P5" s="89"/>
    </row>
    <row r="6" spans="1:17" ht="15">
      <c r="A6" s="11" t="s">
        <v>7</v>
      </c>
      <c r="B6" s="12">
        <v>57442</v>
      </c>
      <c r="C6" s="13">
        <v>0.42512470581269707</v>
      </c>
      <c r="D6" s="12">
        <v>55646</v>
      </c>
      <c r="E6" s="13">
        <v>0.4391048403642504</v>
      </c>
      <c r="F6" s="12">
        <v>52148</v>
      </c>
      <c r="G6" s="13">
        <v>0.4302817773010438</v>
      </c>
      <c r="H6" s="12">
        <v>49844</v>
      </c>
      <c r="I6" s="13">
        <v>0.42804022430805433</v>
      </c>
      <c r="J6" s="12">
        <v>50640</v>
      </c>
      <c r="K6" s="13">
        <v>0.4224153751188669</v>
      </c>
      <c r="L6" s="12">
        <v>51595</v>
      </c>
      <c r="M6" s="13">
        <v>0.4267188262440969</v>
      </c>
      <c r="N6" s="67">
        <f>VLOOKUP(Q6,'[1]Sheet1'!$A$3:$C$7,2,FALSE)</f>
        <v>52398</v>
      </c>
      <c r="O6" s="68">
        <f>VLOOKUP(Q6,'[1]Sheet1'!$A$3:$C$7,3,FALSE)/100</f>
        <v>0.4269197865319591</v>
      </c>
      <c r="P6" s="13">
        <f>(N6-L6)/L6</f>
        <v>0.015563523597247796</v>
      </c>
      <c r="Q6" s="63" t="s">
        <v>35</v>
      </c>
    </row>
    <row r="7" spans="1:17" ht="15">
      <c r="A7" s="14" t="s">
        <v>8</v>
      </c>
      <c r="B7" s="15">
        <v>65779</v>
      </c>
      <c r="C7" s="16">
        <v>0.48682632957859057</v>
      </c>
      <c r="D7" s="15">
        <v>59520</v>
      </c>
      <c r="E7" s="17">
        <v>0.46967473131007054</v>
      </c>
      <c r="F7" s="15">
        <v>57454</v>
      </c>
      <c r="G7" s="16">
        <v>0.47406246132266183</v>
      </c>
      <c r="H7" s="15">
        <v>54975</v>
      </c>
      <c r="I7" s="16">
        <v>0.4721031885750599</v>
      </c>
      <c r="J7" s="15">
        <v>57311</v>
      </c>
      <c r="K7" s="16">
        <v>0.4780617607313859</v>
      </c>
      <c r="L7" s="15">
        <v>57744</v>
      </c>
      <c r="M7" s="16">
        <v>0.47757441423857216</v>
      </c>
      <c r="N7" s="69">
        <f>VLOOKUP(Q7,'[1]Sheet1'!$A$3:$C$7,2,FALSE)</f>
        <v>58664</v>
      </c>
      <c r="O7" s="70">
        <f>VLOOKUP(Q7,'[1]Sheet1'!$A$3:$C$7,3,FALSE)/100</f>
        <v>0.47797286837495423</v>
      </c>
      <c r="P7" s="16">
        <f>(N7-L7)/L7</f>
        <v>0.015932391244111943</v>
      </c>
      <c r="Q7" s="63" t="s">
        <v>36</v>
      </c>
    </row>
    <row r="8" spans="1:17" ht="15">
      <c r="A8" s="14" t="s">
        <v>9</v>
      </c>
      <c r="B8" s="15">
        <v>11830</v>
      </c>
      <c r="C8" s="16">
        <v>0.08755310173329978</v>
      </c>
      <c r="D8" s="15">
        <v>11488</v>
      </c>
      <c r="E8" s="17">
        <v>0.09065227340877167</v>
      </c>
      <c r="F8" s="15">
        <v>11534</v>
      </c>
      <c r="G8" s="16">
        <v>0.09516894261314411</v>
      </c>
      <c r="H8" s="15">
        <v>11557</v>
      </c>
      <c r="I8" s="16">
        <v>0.09924686767370564</v>
      </c>
      <c r="J8" s="15">
        <v>11862</v>
      </c>
      <c r="K8" s="16">
        <v>0.09894729817654029</v>
      </c>
      <c r="L8" s="15">
        <v>11501</v>
      </c>
      <c r="M8" s="16">
        <v>0.09511955074393562</v>
      </c>
      <c r="N8" s="69">
        <f>VLOOKUP(Q8,'[1]Sheet1'!$A$3:$C$7,2,FALSE)</f>
        <v>11593</v>
      </c>
      <c r="O8" s="70">
        <f>VLOOKUP(Q8,'[1]Sheet1'!$A$3:$C$7,3,FALSE)/100</f>
        <v>0.09445553428117488</v>
      </c>
      <c r="P8" s="16">
        <f>(N8-L8)/L8</f>
        <v>0.00799930440831232</v>
      </c>
      <c r="Q8" s="63" t="s">
        <v>37</v>
      </c>
    </row>
    <row r="9" spans="1:17" ht="15.75" thickBot="1">
      <c r="A9" s="18" t="s">
        <v>10</v>
      </c>
      <c r="B9" s="19">
        <v>67</v>
      </c>
      <c r="C9" s="20">
        <v>0.0004958628754126023</v>
      </c>
      <c r="D9" s="19">
        <v>72</v>
      </c>
      <c r="E9" s="21">
        <v>0.0005681549169073434</v>
      </c>
      <c r="F9" s="19">
        <v>59</v>
      </c>
      <c r="G9" s="20">
        <v>0.000486818763150295</v>
      </c>
      <c r="H9" s="19">
        <v>71</v>
      </c>
      <c r="I9" s="20">
        <v>0.0006097194431801592</v>
      </c>
      <c r="J9" s="19">
        <v>66</v>
      </c>
      <c r="K9" s="20">
        <v>0.0005505413656762483</v>
      </c>
      <c r="L9" s="19">
        <v>71</v>
      </c>
      <c r="M9" s="20">
        <v>0.0005872087733953073</v>
      </c>
      <c r="N9" s="71">
        <f>VLOOKUP(Q9,'[1]Sheet1'!$A$3:$C$7,2,FALSE)</f>
        <v>81</v>
      </c>
      <c r="O9" s="72">
        <f>VLOOKUP(Q9,'[1]Sheet1'!$A$3:$C$7,3,FALSE)/100</f>
        <v>0.0006599584470607406</v>
      </c>
      <c r="P9" s="20">
        <f>(N9-L9)/L9</f>
        <v>0.14084507042253522</v>
      </c>
      <c r="Q9" s="63" t="s">
        <v>38</v>
      </c>
    </row>
    <row r="10" spans="1:17" ht="15.75" thickBot="1">
      <c r="A10" s="22" t="s">
        <v>11</v>
      </c>
      <c r="B10" s="25">
        <v>135118</v>
      </c>
      <c r="C10" s="24">
        <v>1</v>
      </c>
      <c r="D10" s="25">
        <v>126726</v>
      </c>
      <c r="E10" s="26">
        <v>1</v>
      </c>
      <c r="F10" s="23">
        <v>121195</v>
      </c>
      <c r="G10" s="24">
        <v>1</v>
      </c>
      <c r="H10" s="25">
        <v>116447</v>
      </c>
      <c r="I10" s="24">
        <v>1</v>
      </c>
      <c r="J10" s="25">
        <v>119882</v>
      </c>
      <c r="K10" s="24">
        <v>1</v>
      </c>
      <c r="L10" s="25">
        <v>120911</v>
      </c>
      <c r="M10" s="24">
        <v>1</v>
      </c>
      <c r="N10" s="73">
        <f>VLOOKUP(Q10,'[1]Sheet1'!$A$3:$C$7,2,FALSE)</f>
        <v>122735</v>
      </c>
      <c r="O10" s="74">
        <f>VLOOKUP(Q10,'[1]Sheet1'!$A$3:$C$9,3,FALSE)/100</f>
        <v>1</v>
      </c>
      <c r="P10" s="26">
        <f>(N10-L10)/L10</f>
        <v>0.015085476093986486</v>
      </c>
      <c r="Q10" s="62" t="s">
        <v>39</v>
      </c>
    </row>
    <row r="11" spans="1:16" ht="15">
      <c r="A11" s="28"/>
      <c r="B11" s="31"/>
      <c r="C11" s="30"/>
      <c r="D11" s="31"/>
      <c r="E11" s="30"/>
      <c r="F11" s="31"/>
      <c r="G11" s="30"/>
      <c r="H11" s="30"/>
      <c r="I11" s="30"/>
      <c r="J11" s="30"/>
      <c r="K11" s="30"/>
      <c r="L11" s="30"/>
      <c r="M11" s="30"/>
      <c r="N11" s="30"/>
      <c r="O11" s="30"/>
      <c r="P11" s="32"/>
    </row>
    <row r="12" spans="1:16" ht="15">
      <c r="A12" s="33" t="s">
        <v>12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66"/>
      <c r="M12" s="34"/>
      <c r="N12" s="66"/>
      <c r="O12" s="34"/>
      <c r="P12" s="34"/>
    </row>
    <row r="13" spans="1:16" ht="15">
      <c r="A13" s="35" t="s">
        <v>13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</row>
    <row r="14" spans="1:16" ht="15">
      <c r="A14" s="34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</row>
  </sheetData>
  <sheetProtection/>
  <mergeCells count="12">
    <mergeCell ref="N4:O4"/>
    <mergeCell ref="B4:C4"/>
    <mergeCell ref="D4:E4"/>
    <mergeCell ref="J4:K4"/>
    <mergeCell ref="A1:P1"/>
    <mergeCell ref="A2:P2"/>
    <mergeCell ref="A3:A5"/>
    <mergeCell ref="B3:O3"/>
    <mergeCell ref="P3:P5"/>
    <mergeCell ref="F4:G4"/>
    <mergeCell ref="L4:M4"/>
    <mergeCell ref="H4:I4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9"/>
  <sheetViews>
    <sheetView zoomScalePageLayoutView="0" workbookViewId="0" topLeftCell="A1">
      <selection activeCell="B43" sqref="B43"/>
    </sheetView>
  </sheetViews>
  <sheetFormatPr defaultColWidth="11.421875" defaultRowHeight="15"/>
  <cols>
    <col min="1" max="1" width="20.7109375" style="56" customWidth="1"/>
    <col min="2" max="16" width="14.8515625" style="56" customWidth="1"/>
    <col min="17" max="16384" width="11.421875" style="56" customWidth="1"/>
  </cols>
  <sheetData>
    <row r="1" spans="1:16" ht="24.75" customHeight="1" thickBot="1" thickTop="1">
      <c r="A1" s="92" t="s">
        <v>60</v>
      </c>
      <c r="B1" s="93"/>
      <c r="C1" s="93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5"/>
    </row>
    <row r="2" spans="1:16" ht="24.75" customHeight="1" thickBot="1" thickTop="1">
      <c r="A2" s="96" t="s">
        <v>14</v>
      </c>
      <c r="B2" s="85" t="s">
        <v>4</v>
      </c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7"/>
      <c r="P2" s="96" t="s">
        <v>57</v>
      </c>
    </row>
    <row r="3" spans="1:16" ht="24.75" customHeight="1">
      <c r="A3" s="97"/>
      <c r="B3" s="90">
        <v>2012</v>
      </c>
      <c r="C3" s="91"/>
      <c r="D3" s="90">
        <v>2013</v>
      </c>
      <c r="E3" s="91"/>
      <c r="F3" s="90">
        <v>2014</v>
      </c>
      <c r="G3" s="91"/>
      <c r="H3" s="90">
        <v>2015</v>
      </c>
      <c r="I3" s="91"/>
      <c r="J3" s="90">
        <v>2016</v>
      </c>
      <c r="K3" s="91"/>
      <c r="L3" s="90">
        <v>2017</v>
      </c>
      <c r="M3" s="91"/>
      <c r="N3" s="90">
        <v>2018</v>
      </c>
      <c r="O3" s="91"/>
      <c r="P3" s="97"/>
    </row>
    <row r="4" spans="1:16" ht="24.75" customHeight="1" thickBot="1">
      <c r="A4" s="98"/>
      <c r="B4" s="7" t="s">
        <v>5</v>
      </c>
      <c r="C4" s="8" t="s">
        <v>6</v>
      </c>
      <c r="D4" s="7" t="s">
        <v>5</v>
      </c>
      <c r="E4" s="8" t="s">
        <v>6</v>
      </c>
      <c r="F4" s="7" t="s">
        <v>5</v>
      </c>
      <c r="G4" s="8" t="s">
        <v>6</v>
      </c>
      <c r="H4" s="7" t="s">
        <v>5</v>
      </c>
      <c r="I4" s="8" t="s">
        <v>6</v>
      </c>
      <c r="J4" s="7" t="s">
        <v>5</v>
      </c>
      <c r="K4" s="8" t="s">
        <v>6</v>
      </c>
      <c r="L4" s="7" t="s">
        <v>5</v>
      </c>
      <c r="M4" s="8" t="s">
        <v>6</v>
      </c>
      <c r="N4" s="7" t="s">
        <v>5</v>
      </c>
      <c r="O4" s="8" t="s">
        <v>6</v>
      </c>
      <c r="P4" s="99"/>
    </row>
    <row r="5" spans="1:17" ht="15">
      <c r="A5" s="36" t="s">
        <v>15</v>
      </c>
      <c r="B5" s="12">
        <v>59209</v>
      </c>
      <c r="C5" s="13">
        <v>0.43820216403439954</v>
      </c>
      <c r="D5" s="12">
        <v>57405</v>
      </c>
      <c r="E5" s="13">
        <v>0.45298518062591736</v>
      </c>
      <c r="F5" s="12">
        <v>54093</v>
      </c>
      <c r="G5" s="13">
        <v>0.44633029415404923</v>
      </c>
      <c r="H5" s="12">
        <v>51831</v>
      </c>
      <c r="I5" s="13">
        <v>0.4451037811193075</v>
      </c>
      <c r="J5" s="12">
        <v>52449</v>
      </c>
      <c r="K5" s="13">
        <v>0.43750521345990223</v>
      </c>
      <c r="L5" s="12">
        <v>53314</v>
      </c>
      <c r="M5" s="13">
        <v>0.4409358949971466</v>
      </c>
      <c r="N5" s="12">
        <f>VLOOKUP(Q5,'[1]Sheet1'!$A$12:$C$21,2,FALSE)</f>
        <v>54082</v>
      </c>
      <c r="O5" s="13">
        <f>VLOOKUP(Q5,'[1]Sheet1'!$A$12:$C$21,3,FALSE)/100</f>
        <v>0.4406404041227033</v>
      </c>
      <c r="P5" s="37">
        <f>(N5-L5)/L5</f>
        <v>0.01440522189293619</v>
      </c>
      <c r="Q5" s="64" t="s">
        <v>40</v>
      </c>
    </row>
    <row r="6" spans="1:17" ht="15">
      <c r="A6" s="14" t="s">
        <v>16</v>
      </c>
      <c r="B6" s="38">
        <v>15726</v>
      </c>
      <c r="C6" s="17">
        <v>0.11638715789162066</v>
      </c>
      <c r="D6" s="38">
        <v>14352</v>
      </c>
      <c r="E6" s="17">
        <v>0.11325221343686379</v>
      </c>
      <c r="F6" s="38">
        <v>13768</v>
      </c>
      <c r="G6" s="17">
        <v>0.11360204628903833</v>
      </c>
      <c r="H6" s="38">
        <v>13094</v>
      </c>
      <c r="I6" s="17">
        <v>0.11244600547888739</v>
      </c>
      <c r="J6" s="38">
        <v>13384</v>
      </c>
      <c r="K6" s="17">
        <v>0.1116431157304683</v>
      </c>
      <c r="L6" s="38">
        <v>13865</v>
      </c>
      <c r="M6" s="17">
        <v>0.1146711217341681</v>
      </c>
      <c r="N6" s="38">
        <f>VLOOKUP(Q6,'[1]Sheet1'!$A$12:$C$21,2,FALSE)</f>
        <v>13987</v>
      </c>
      <c r="O6" s="17">
        <f>VLOOKUP(Q6,'[1]Sheet1'!$A$12:$C$21,3,FALSE)/100</f>
        <v>0.11396097282763677</v>
      </c>
      <c r="P6" s="37">
        <f aca="true" t="shared" si="0" ref="P6:P14">(N6-L6)/L6</f>
        <v>0.008799134511359538</v>
      </c>
      <c r="Q6" s="64" t="s">
        <v>41</v>
      </c>
    </row>
    <row r="7" spans="1:17" ht="15">
      <c r="A7" s="14" t="s">
        <v>17</v>
      </c>
      <c r="B7" s="38">
        <v>15218</v>
      </c>
      <c r="C7" s="17">
        <v>0.11262748116461167</v>
      </c>
      <c r="D7" s="38">
        <v>13322</v>
      </c>
      <c r="E7" s="17">
        <v>0.10512444170888373</v>
      </c>
      <c r="F7" s="38">
        <v>13199</v>
      </c>
      <c r="G7" s="17">
        <v>0.10890713313255497</v>
      </c>
      <c r="H7" s="38">
        <v>12775</v>
      </c>
      <c r="I7" s="17">
        <v>0.10970656178347231</v>
      </c>
      <c r="J7" s="38">
        <v>13212</v>
      </c>
      <c r="K7" s="17">
        <v>0.11020837156537261</v>
      </c>
      <c r="L7" s="38">
        <v>13473</v>
      </c>
      <c r="M7" s="17">
        <v>0.11142906766133769</v>
      </c>
      <c r="N7" s="38">
        <f>VLOOKUP(Q7,'[1]Sheet1'!$A$12:$C$21,2,FALSE)</f>
        <v>13650</v>
      </c>
      <c r="O7" s="17">
        <f>VLOOKUP(Q7,'[1]Sheet1'!$A$12:$C$21,3,FALSE)/100</f>
        <v>0.11121521978245814</v>
      </c>
      <c r="P7" s="37">
        <f t="shared" si="0"/>
        <v>0.013137385882876865</v>
      </c>
      <c r="Q7" s="64" t="s">
        <v>42</v>
      </c>
    </row>
    <row r="8" spans="1:17" ht="15">
      <c r="A8" s="14" t="s">
        <v>18</v>
      </c>
      <c r="B8" s="38">
        <v>16722</v>
      </c>
      <c r="C8" s="17">
        <v>0.12375849257685874</v>
      </c>
      <c r="D8" s="38">
        <v>15281</v>
      </c>
      <c r="E8" s="17">
        <v>0.12058299007307104</v>
      </c>
      <c r="F8" s="38">
        <v>14587</v>
      </c>
      <c r="G8" s="17">
        <v>0.12035975081480259</v>
      </c>
      <c r="H8" s="38">
        <v>14070</v>
      </c>
      <c r="I8" s="17">
        <v>0.12082750092316676</v>
      </c>
      <c r="J8" s="38">
        <v>14600</v>
      </c>
      <c r="K8" s="17">
        <v>0.121786423316261</v>
      </c>
      <c r="L8" s="38">
        <v>14339</v>
      </c>
      <c r="M8" s="17">
        <v>0.1185913605875396</v>
      </c>
      <c r="N8" s="38">
        <f>VLOOKUP(Q8,'[1]Sheet1'!$A$12:$C$21,2,FALSE)</f>
        <v>14516</v>
      </c>
      <c r="O8" s="17">
        <f>VLOOKUP(Q8,'[1]Sheet1'!$A$12:$C$21,3,FALSE)/100</f>
        <v>0.11827107182140384</v>
      </c>
      <c r="P8" s="37">
        <f t="shared" si="0"/>
        <v>0.012343957040239904</v>
      </c>
      <c r="Q8" s="64" t="s">
        <v>43</v>
      </c>
    </row>
    <row r="9" spans="1:17" ht="15">
      <c r="A9" s="14" t="s">
        <v>19</v>
      </c>
      <c r="B9" s="38">
        <v>10936</v>
      </c>
      <c r="C9" s="17">
        <v>0.08093666276883908</v>
      </c>
      <c r="D9" s="38">
        <v>10049</v>
      </c>
      <c r="E9" s="17">
        <v>0.07929706611113742</v>
      </c>
      <c r="F9" s="38">
        <v>9691</v>
      </c>
      <c r="G9" s="17">
        <v>0.07996204463880523</v>
      </c>
      <c r="H9" s="38">
        <v>9195</v>
      </c>
      <c r="I9" s="17">
        <v>0.07896296169072625</v>
      </c>
      <c r="J9" s="38">
        <v>9614</v>
      </c>
      <c r="K9" s="17">
        <v>0.08019552560017348</v>
      </c>
      <c r="L9" s="38">
        <v>9525</v>
      </c>
      <c r="M9" s="17">
        <v>0.07877695164211693</v>
      </c>
      <c r="N9" s="38">
        <f>VLOOKUP(Q9,'[1]Sheet1'!$A$12:$C$21,2,FALSE)</f>
        <v>9566</v>
      </c>
      <c r="O9" s="17">
        <f>VLOOKUP(Q9,'[1]Sheet1'!$A$12:$C$21,3,FALSE)/100</f>
        <v>0.07794027783435857</v>
      </c>
      <c r="P9" s="37">
        <f t="shared" si="0"/>
        <v>0.0043044619422572174</v>
      </c>
      <c r="Q9" s="64" t="s">
        <v>44</v>
      </c>
    </row>
    <row r="10" spans="1:17" ht="15">
      <c r="A10" s="14" t="s">
        <v>20</v>
      </c>
      <c r="B10" s="38">
        <v>12702</v>
      </c>
      <c r="C10" s="17">
        <v>0.0940067200521026</v>
      </c>
      <c r="D10" s="38">
        <v>11904</v>
      </c>
      <c r="E10" s="17">
        <v>0.09393494626201411</v>
      </c>
      <c r="F10" s="38">
        <v>11459</v>
      </c>
      <c r="G10" s="17">
        <v>0.09455010520235983</v>
      </c>
      <c r="H10" s="38">
        <v>11157</v>
      </c>
      <c r="I10" s="17">
        <v>0.09581182855719769</v>
      </c>
      <c r="J10" s="38">
        <v>11782</v>
      </c>
      <c r="K10" s="17">
        <v>0.09827997530905391</v>
      </c>
      <c r="L10" s="38">
        <v>11767</v>
      </c>
      <c r="M10" s="17">
        <v>0.09731951600764198</v>
      </c>
      <c r="N10" s="38">
        <f>VLOOKUP(Q10,'[1]Sheet1'!$A$12:$C$21,2,FALSE)</f>
        <v>12016</v>
      </c>
      <c r="O10" s="17">
        <f>VLOOKUP(Q10,'[1]Sheet1'!$A$12:$C$21,3,FALSE)/100</f>
        <v>0.09790198394915876</v>
      </c>
      <c r="P10" s="37">
        <f t="shared" si="0"/>
        <v>0.02116087362964222</v>
      </c>
      <c r="Q10" s="64" t="s">
        <v>45</v>
      </c>
    </row>
    <row r="11" spans="1:17" ht="15">
      <c r="A11" s="14" t="s">
        <v>21</v>
      </c>
      <c r="B11" s="38">
        <v>3289</v>
      </c>
      <c r="C11" s="17">
        <v>0.024341686525851478</v>
      </c>
      <c r="D11" s="38">
        <v>3267</v>
      </c>
      <c r="E11" s="17">
        <v>0.025780029354670705</v>
      </c>
      <c r="F11" s="38">
        <v>3186</v>
      </c>
      <c r="G11" s="17">
        <v>0.02628821321011593</v>
      </c>
      <c r="H11" s="38">
        <v>3142</v>
      </c>
      <c r="I11" s="17">
        <v>0.026982232260169863</v>
      </c>
      <c r="J11" s="38">
        <v>3514</v>
      </c>
      <c r="K11" s="17">
        <v>0.029312156954338434</v>
      </c>
      <c r="L11" s="38">
        <v>3335</v>
      </c>
      <c r="M11" s="17">
        <v>0.02758227125737113</v>
      </c>
      <c r="N11" s="38">
        <f>VLOOKUP(Q11,'[1]Sheet1'!$A$12:$C$21,2,FALSE)</f>
        <v>3501</v>
      </c>
      <c r="O11" s="17">
        <f>VLOOKUP(Q11,'[1]Sheet1'!$A$12:$C$21,3,FALSE)/100</f>
        <v>0.02852487065629201</v>
      </c>
      <c r="P11" s="37">
        <f t="shared" si="0"/>
        <v>0.04977511244377811</v>
      </c>
      <c r="Q11" s="64" t="s">
        <v>46</v>
      </c>
    </row>
    <row r="12" spans="1:17" ht="15">
      <c r="A12" s="14" t="s">
        <v>22</v>
      </c>
      <c r="B12" s="38">
        <v>1202</v>
      </c>
      <c r="C12" s="17">
        <v>0.008895928003670865</v>
      </c>
      <c r="D12" s="38">
        <v>1146</v>
      </c>
      <c r="E12" s="17">
        <v>0.009043132427441883</v>
      </c>
      <c r="F12" s="38">
        <v>1212</v>
      </c>
      <c r="G12" s="17">
        <v>0.010000412558273856</v>
      </c>
      <c r="H12" s="38">
        <v>1183</v>
      </c>
      <c r="I12" s="17">
        <v>0.010159128187072231</v>
      </c>
      <c r="J12" s="38">
        <v>1324</v>
      </c>
      <c r="K12" s="17">
        <v>0.011044193456899285</v>
      </c>
      <c r="L12" s="38">
        <v>1293</v>
      </c>
      <c r="M12" s="17">
        <v>0.010693816112677921</v>
      </c>
      <c r="N12" s="38">
        <f>VLOOKUP(Q12,'[1]Sheet1'!$A$12:$C$21,2,FALSE)</f>
        <v>1415</v>
      </c>
      <c r="O12" s="17">
        <f>VLOOKUP(Q12,'[1]Sheet1'!$A$12:$C$21,3,FALSE)/100</f>
        <v>0.011528903735690715</v>
      </c>
      <c r="P12" s="37">
        <f t="shared" si="0"/>
        <v>0.09435421500386698</v>
      </c>
      <c r="Q12" s="64" t="s">
        <v>47</v>
      </c>
    </row>
    <row r="13" spans="1:17" ht="15.75" thickBot="1">
      <c r="A13" s="18" t="s">
        <v>23</v>
      </c>
      <c r="B13" s="39">
        <v>114</v>
      </c>
      <c r="C13" s="40">
        <v>0.0008437069820453234</v>
      </c>
      <c r="D13" s="39">
        <v>0</v>
      </c>
      <c r="E13" s="21">
        <v>0</v>
      </c>
      <c r="F13" s="39">
        <v>0</v>
      </c>
      <c r="G13" s="21">
        <v>0</v>
      </c>
      <c r="H13" s="39">
        <v>0</v>
      </c>
      <c r="I13" s="40">
        <v>0</v>
      </c>
      <c r="J13" s="39">
        <v>3</v>
      </c>
      <c r="K13" s="40">
        <v>2.5024607530738566E-05</v>
      </c>
      <c r="L13" s="39">
        <v>0</v>
      </c>
      <c r="M13" s="40">
        <v>0</v>
      </c>
      <c r="N13" s="39">
        <f>VLOOKUP(Q13,'[1]Sheet1'!$A$12:$C$21,2,FALSE)</f>
        <v>3</v>
      </c>
      <c r="O13" s="40">
        <f>VLOOKUP(Q13,'[1]Sheet1'!$A$12:$C$21,3,FALSE)/100</f>
        <v>2.4442905446694097E-05</v>
      </c>
      <c r="P13" s="37"/>
      <c r="Q13" s="65" t="s">
        <v>23</v>
      </c>
    </row>
    <row r="14" spans="1:17" ht="15.75" thickBot="1">
      <c r="A14" s="22" t="s">
        <v>11</v>
      </c>
      <c r="B14" s="23">
        <v>135118</v>
      </c>
      <c r="C14" s="24">
        <v>1</v>
      </c>
      <c r="D14" s="23">
        <v>126726</v>
      </c>
      <c r="E14" s="41">
        <v>1</v>
      </c>
      <c r="F14" s="23">
        <v>121195</v>
      </c>
      <c r="G14" s="41">
        <v>1</v>
      </c>
      <c r="H14" s="23">
        <v>116447</v>
      </c>
      <c r="I14" s="24">
        <v>1</v>
      </c>
      <c r="J14" s="23">
        <v>119882</v>
      </c>
      <c r="K14" s="24">
        <v>1</v>
      </c>
      <c r="L14" s="23">
        <v>120911</v>
      </c>
      <c r="M14" s="24">
        <v>1</v>
      </c>
      <c r="N14" s="23">
        <f>VLOOKUP(Q14,'[1]Sheet1'!$A$12:$C$21,2,FALSE)</f>
        <v>122735</v>
      </c>
      <c r="O14" s="24">
        <f>VLOOKUP(Q14,'[1]Sheet1'!$A$12:$C$21,3,FALSE)/100</f>
        <v>1</v>
      </c>
      <c r="P14" s="27">
        <f t="shared" si="0"/>
        <v>0.015085476093986486</v>
      </c>
      <c r="Q14" s="65" t="s">
        <v>39</v>
      </c>
    </row>
    <row r="15" spans="1:16" ht="15">
      <c r="A15" s="28"/>
      <c r="B15" s="29"/>
      <c r="C15" s="30"/>
      <c r="D15" s="29"/>
      <c r="E15" s="30"/>
      <c r="F15" s="29"/>
      <c r="G15" s="30"/>
      <c r="H15" s="30"/>
      <c r="I15" s="30"/>
      <c r="J15" s="30"/>
      <c r="K15" s="30"/>
      <c r="L15" s="30"/>
      <c r="M15" s="30"/>
      <c r="N15" s="30"/>
      <c r="O15" s="30"/>
      <c r="P15" s="32"/>
    </row>
    <row r="16" spans="1:16" ht="15">
      <c r="A16" s="33" t="s">
        <v>24</v>
      </c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66"/>
      <c r="M16" s="34"/>
      <c r="N16" s="66"/>
      <c r="O16" s="34"/>
      <c r="P16" s="34"/>
    </row>
    <row r="17" spans="1:16" ht="15">
      <c r="A17" s="35" t="s">
        <v>25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42"/>
      <c r="P17" s="34"/>
    </row>
    <row r="18" spans="1:16" ht="15">
      <c r="A18" s="34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42"/>
    </row>
    <row r="19" spans="1:16" ht="15">
      <c r="A19" s="34"/>
      <c r="B19" s="34"/>
      <c r="C19" s="57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</row>
  </sheetData>
  <sheetProtection/>
  <mergeCells count="11">
    <mergeCell ref="F3:G3"/>
    <mergeCell ref="J3:K3"/>
    <mergeCell ref="L3:M3"/>
    <mergeCell ref="A1:P1"/>
    <mergeCell ref="A2:A4"/>
    <mergeCell ref="B2:O2"/>
    <mergeCell ref="P2:P4"/>
    <mergeCell ref="H3:I3"/>
    <mergeCell ref="N3:O3"/>
    <mergeCell ref="B3:C3"/>
    <mergeCell ref="D3:E3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0"/>
  <sheetViews>
    <sheetView tabSelected="1" zoomScalePageLayoutView="0" workbookViewId="0" topLeftCell="A1">
      <selection activeCell="H39" sqref="H39"/>
    </sheetView>
  </sheetViews>
  <sheetFormatPr defaultColWidth="11.421875" defaultRowHeight="15"/>
  <cols>
    <col min="1" max="1" width="20.7109375" style="56" customWidth="1"/>
    <col min="2" max="15" width="12.00390625" style="56" customWidth="1"/>
    <col min="16" max="16" width="15.8515625" style="56" customWidth="1"/>
    <col min="17" max="16384" width="11.421875" style="56" customWidth="1"/>
  </cols>
  <sheetData>
    <row r="1" spans="1:16" ht="24.75" customHeight="1" thickBot="1" thickTop="1">
      <c r="A1" s="92" t="s">
        <v>61</v>
      </c>
      <c r="B1" s="93"/>
      <c r="C1" s="93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5"/>
    </row>
    <row r="2" spans="1:16" ht="24.75" customHeight="1" thickBot="1" thickTop="1">
      <c r="A2" s="100" t="s">
        <v>26</v>
      </c>
      <c r="B2" s="85" t="s">
        <v>4</v>
      </c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7"/>
      <c r="P2" s="82" t="s">
        <v>57</v>
      </c>
    </row>
    <row r="3" spans="1:16" ht="24.75" customHeight="1">
      <c r="A3" s="97"/>
      <c r="B3" s="101">
        <v>2012</v>
      </c>
      <c r="C3" s="91"/>
      <c r="D3" s="101">
        <v>2013</v>
      </c>
      <c r="E3" s="91"/>
      <c r="F3" s="77">
        <v>2014</v>
      </c>
      <c r="G3" s="78"/>
      <c r="H3" s="77">
        <v>2015</v>
      </c>
      <c r="I3" s="78"/>
      <c r="J3" s="77">
        <v>2016</v>
      </c>
      <c r="K3" s="78"/>
      <c r="L3" s="77">
        <v>2017</v>
      </c>
      <c r="M3" s="78"/>
      <c r="N3" s="77">
        <v>2018</v>
      </c>
      <c r="O3" s="78"/>
      <c r="P3" s="88"/>
    </row>
    <row r="4" spans="1:16" ht="24.75" customHeight="1" thickBot="1">
      <c r="A4" s="98"/>
      <c r="B4" s="44" t="s">
        <v>5</v>
      </c>
      <c r="C4" s="43" t="s">
        <v>6</v>
      </c>
      <c r="D4" s="44" t="s">
        <v>5</v>
      </c>
      <c r="E4" s="43" t="s">
        <v>6</v>
      </c>
      <c r="F4" s="7" t="s">
        <v>5</v>
      </c>
      <c r="G4" s="43" t="s">
        <v>6</v>
      </c>
      <c r="H4" s="44" t="s">
        <v>5</v>
      </c>
      <c r="I4" s="43" t="s">
        <v>6</v>
      </c>
      <c r="J4" s="44" t="s">
        <v>5</v>
      </c>
      <c r="K4" s="43" t="s">
        <v>6</v>
      </c>
      <c r="L4" s="44" t="s">
        <v>5</v>
      </c>
      <c r="M4" s="43" t="s">
        <v>6</v>
      </c>
      <c r="N4" s="44" t="s">
        <v>5</v>
      </c>
      <c r="O4" s="43" t="s">
        <v>6</v>
      </c>
      <c r="P4" s="89"/>
    </row>
    <row r="5" spans="1:17" ht="15">
      <c r="A5" s="45">
        <v>0</v>
      </c>
      <c r="B5" s="46">
        <v>123166</v>
      </c>
      <c r="C5" s="47">
        <v>0.911543983777143</v>
      </c>
      <c r="D5" s="46">
        <v>115166</v>
      </c>
      <c r="E5" s="47">
        <v>0.908779571674321</v>
      </c>
      <c r="F5" s="46">
        <v>109602</v>
      </c>
      <c r="G5" s="47">
        <v>0.9043442386237056</v>
      </c>
      <c r="H5" s="46">
        <v>104819</v>
      </c>
      <c r="I5" s="47">
        <v>0.9001434128831142</v>
      </c>
      <c r="J5" s="46">
        <v>107954</v>
      </c>
      <c r="K5" s="47">
        <v>0.9005021604577835</v>
      </c>
      <c r="L5" s="46">
        <v>109339</v>
      </c>
      <c r="M5" s="47">
        <v>0.9042932404826689</v>
      </c>
      <c r="N5" s="46">
        <f>VLOOKUP(Q5,'[1]Sheet1'!$A$25:$C$34,2,FALSE)</f>
        <v>111062</v>
      </c>
      <c r="O5" s="47">
        <f>VLOOKUP(Q5,'[1]Sheet1'!$A$25:$C$34,3,FALSE)/100</f>
        <v>0.9048926549069133</v>
      </c>
      <c r="P5" s="48">
        <f>(N5-L5)/L5</f>
        <v>0.015758329598770795</v>
      </c>
      <c r="Q5" s="64" t="s">
        <v>48</v>
      </c>
    </row>
    <row r="6" spans="1:17" ht="15">
      <c r="A6" s="14" t="s">
        <v>27</v>
      </c>
      <c r="B6" s="46">
        <v>6478</v>
      </c>
      <c r="C6" s="47">
        <v>0.04794327920780355</v>
      </c>
      <c r="D6" s="46">
        <v>6142</v>
      </c>
      <c r="E6" s="47">
        <v>0.04846677082840143</v>
      </c>
      <c r="F6" s="46">
        <v>6337</v>
      </c>
      <c r="G6" s="47">
        <v>0.05228763562853253</v>
      </c>
      <c r="H6" s="46">
        <v>6425</v>
      </c>
      <c r="I6" s="47">
        <v>0.055175315808908776</v>
      </c>
      <c r="J6" s="46">
        <v>6237</v>
      </c>
      <c r="K6" s="47">
        <v>0.05202615905640545</v>
      </c>
      <c r="L6" s="46">
        <v>6224</v>
      </c>
      <c r="M6" s="47">
        <v>0.05147587895228722</v>
      </c>
      <c r="N6" s="46">
        <f>VLOOKUP(Q6,'[1]Sheet1'!$A$25:$C$34,2,FALSE)</f>
        <v>6104</v>
      </c>
      <c r="O6" s="47">
        <f>VLOOKUP(Q6,'[1]Sheet1'!$A$25:$C$34,3,FALSE)/100</f>
        <v>0.04973316494887358</v>
      </c>
      <c r="P6" s="48">
        <f aca="true" t="shared" si="0" ref="P6:P15">(N6-L6)/L6</f>
        <v>-0.019280205655526992</v>
      </c>
      <c r="Q6" s="64" t="s">
        <v>49</v>
      </c>
    </row>
    <row r="7" spans="1:17" ht="15">
      <c r="A7" s="14" t="s">
        <v>28</v>
      </c>
      <c r="B7" s="46">
        <v>3992</v>
      </c>
      <c r="C7" s="47">
        <v>0.029544546248464306</v>
      </c>
      <c r="D7" s="46">
        <v>3958</v>
      </c>
      <c r="E7" s="47">
        <v>0.031232738348878682</v>
      </c>
      <c r="F7" s="46">
        <v>3897</v>
      </c>
      <c r="G7" s="47">
        <v>0.03215479186435084</v>
      </c>
      <c r="H7" s="46">
        <v>3794</v>
      </c>
      <c r="I7" s="47">
        <v>0.032581346020077805</v>
      </c>
      <c r="J7" s="46">
        <v>4181</v>
      </c>
      <c r="K7" s="47">
        <v>0.034875961362005964</v>
      </c>
      <c r="L7" s="46">
        <v>3972</v>
      </c>
      <c r="M7" s="47">
        <v>0.03285060912572056</v>
      </c>
      <c r="N7" s="46">
        <f>VLOOKUP(Q7,'[1]Sheet1'!$A$25:$C$34,2,FALSE)</f>
        <v>4208</v>
      </c>
      <c r="O7" s="47">
        <f>VLOOKUP(Q7,'[1]Sheet1'!$A$25:$C$34,3,FALSE)/100</f>
        <v>0.034285248706562924</v>
      </c>
      <c r="P7" s="48">
        <f t="shared" si="0"/>
        <v>0.059415911379657606</v>
      </c>
      <c r="Q7" s="64" t="s">
        <v>50</v>
      </c>
    </row>
    <row r="8" spans="1:17" ht="15">
      <c r="A8" s="14" t="s">
        <v>29</v>
      </c>
      <c r="B8" s="46">
        <v>1016</v>
      </c>
      <c r="C8" s="47">
        <v>0.007519353454017969</v>
      </c>
      <c r="D8" s="46">
        <v>1073</v>
      </c>
      <c r="E8" s="47">
        <v>0.008467086470021937</v>
      </c>
      <c r="F8" s="46">
        <v>977</v>
      </c>
      <c r="G8" s="47">
        <v>0.0080613886711498</v>
      </c>
      <c r="H8" s="46">
        <v>1008</v>
      </c>
      <c r="I8" s="47">
        <v>0.008656298573600008</v>
      </c>
      <c r="J8" s="46">
        <v>1105</v>
      </c>
      <c r="K8" s="47">
        <v>0.00921739710715537</v>
      </c>
      <c r="L8" s="46">
        <v>1047</v>
      </c>
      <c r="M8" s="47">
        <v>0.008659261771054742</v>
      </c>
      <c r="N8" s="46">
        <f>VLOOKUP(Q8,'[1]Sheet1'!$A$25:$C$34,2,FALSE)</f>
        <v>981</v>
      </c>
      <c r="O8" s="47">
        <f>VLOOKUP(Q8,'[1]Sheet1'!$A$25:$C$34,3,FALSE)/100</f>
        <v>0.00799283008106897</v>
      </c>
      <c r="P8" s="48">
        <f t="shared" si="0"/>
        <v>-0.06303724928366762</v>
      </c>
      <c r="Q8" s="64" t="s">
        <v>51</v>
      </c>
    </row>
    <row r="9" spans="1:17" ht="15">
      <c r="A9" s="14" t="s">
        <v>30</v>
      </c>
      <c r="B9" s="46">
        <v>83</v>
      </c>
      <c r="C9" s="47">
        <v>0.0006142778904365074</v>
      </c>
      <c r="D9" s="46">
        <v>80</v>
      </c>
      <c r="E9" s="47">
        <v>0.0006312832410081593</v>
      </c>
      <c r="F9" s="46">
        <v>82</v>
      </c>
      <c r="G9" s="47">
        <v>0.0006765955691241388</v>
      </c>
      <c r="H9" s="46">
        <v>95</v>
      </c>
      <c r="I9" s="47">
        <v>0.0008158217901706355</v>
      </c>
      <c r="J9" s="46">
        <v>80</v>
      </c>
      <c r="K9" s="47">
        <v>0.0006673228674863616</v>
      </c>
      <c r="L9" s="46">
        <v>69</v>
      </c>
      <c r="M9" s="47">
        <v>0.0005706676811869887</v>
      </c>
      <c r="N9" s="46">
        <f>VLOOKUP(Q9,'[1]Sheet1'!$A$25:$C$34,2,FALSE)</f>
        <v>67</v>
      </c>
      <c r="O9" s="47">
        <f>VLOOKUP(Q9,'[1]Sheet1'!$A$25:$C$34,3,FALSE)/100</f>
        <v>0.0005458915549761682</v>
      </c>
      <c r="P9" s="48">
        <f t="shared" si="0"/>
        <v>-0.028985507246376812</v>
      </c>
      <c r="Q9" s="64" t="s">
        <v>52</v>
      </c>
    </row>
    <row r="10" spans="1:17" ht="15">
      <c r="A10" s="14" t="s">
        <v>31</v>
      </c>
      <c r="B10" s="46">
        <v>174</v>
      </c>
      <c r="C10" s="47">
        <v>0.0012877632883849673</v>
      </c>
      <c r="D10" s="46">
        <v>174</v>
      </c>
      <c r="E10" s="47">
        <v>0.0013730410491927466</v>
      </c>
      <c r="F10" s="46">
        <v>183</v>
      </c>
      <c r="G10" s="47">
        <v>0.0015099632823136267</v>
      </c>
      <c r="H10" s="46">
        <v>177</v>
      </c>
      <c r="I10" s="47">
        <v>0.0015200048090547632</v>
      </c>
      <c r="J10" s="46">
        <v>187</v>
      </c>
      <c r="K10" s="47">
        <v>0.0015598672027493702</v>
      </c>
      <c r="L10" s="46">
        <v>143</v>
      </c>
      <c r="M10" s="47">
        <v>0.0011826880928947738</v>
      </c>
      <c r="N10" s="46">
        <f>VLOOKUP(Q10,'[1]Sheet1'!$A$25:$C$34,2,FALSE)</f>
        <v>163</v>
      </c>
      <c r="O10" s="47">
        <f>VLOOKUP(Q10,'[1]Sheet1'!$A$25:$C$34,3,FALSE)/100</f>
        <v>0.0013280645292703794</v>
      </c>
      <c r="P10" s="48">
        <f t="shared" si="0"/>
        <v>0.13986013986013987</v>
      </c>
      <c r="Q10" s="64" t="s">
        <v>53</v>
      </c>
    </row>
    <row r="11" spans="1:17" ht="15">
      <c r="A11" s="14" t="s">
        <v>32</v>
      </c>
      <c r="B11" s="46">
        <v>52</v>
      </c>
      <c r="C11" s="47">
        <v>0.00038484879882769136</v>
      </c>
      <c r="D11" s="46">
        <v>38</v>
      </c>
      <c r="E11" s="47">
        <v>0.00029985953947887566</v>
      </c>
      <c r="F11" s="46">
        <v>36</v>
      </c>
      <c r="G11" s="47">
        <v>0.00029704195717645117</v>
      </c>
      <c r="H11" s="46">
        <v>44</v>
      </c>
      <c r="I11" s="47">
        <v>0.0003778543028158733</v>
      </c>
      <c r="J11" s="46">
        <v>49</v>
      </c>
      <c r="K11" s="47">
        <v>0.00040873525633539645</v>
      </c>
      <c r="L11" s="46">
        <v>29</v>
      </c>
      <c r="M11" s="47">
        <v>0.0002398458370206185</v>
      </c>
      <c r="N11" s="46">
        <f>VLOOKUP(Q11,'[1]Sheet1'!$A$25:$C$34,2,FALSE)</f>
        <v>39</v>
      </c>
      <c r="O11" s="47">
        <f>VLOOKUP(Q11,'[1]Sheet1'!$A$25:$C$34,3,FALSE)/100</f>
        <v>0.00031775777080702324</v>
      </c>
      <c r="P11" s="48">
        <f t="shared" si="0"/>
        <v>0.3448275862068966</v>
      </c>
      <c r="Q11" s="64" t="s">
        <v>54</v>
      </c>
    </row>
    <row r="12" spans="1:17" ht="15">
      <c r="A12" s="14" t="s">
        <v>33</v>
      </c>
      <c r="B12" s="46">
        <v>35</v>
      </c>
      <c r="C12" s="47">
        <v>0.00025903284536479224</v>
      </c>
      <c r="D12" s="46">
        <v>23</v>
      </c>
      <c r="E12" s="47">
        <v>0.00018149393178984582</v>
      </c>
      <c r="F12" s="46">
        <v>22</v>
      </c>
      <c r="G12" s="47">
        <v>0.00018152564049672015</v>
      </c>
      <c r="H12" s="46">
        <v>14</v>
      </c>
      <c r="I12" s="47">
        <v>0.00012022636907777787</v>
      </c>
      <c r="J12" s="46">
        <v>23</v>
      </c>
      <c r="K12" s="47">
        <v>0.00019185532440232895</v>
      </c>
      <c r="L12" s="46">
        <v>17</v>
      </c>
      <c r="M12" s="47">
        <v>0.00014059928377070739</v>
      </c>
      <c r="N12" s="46">
        <f>VLOOKUP(Q12,'[1]Sheet1'!$A$25:$C$34,2,FALSE)</f>
        <v>31</v>
      </c>
      <c r="O12" s="47">
        <f>VLOOKUP(Q12,'[1]Sheet1'!$A$25:$C$34,3,FALSE)/100</f>
        <v>0.000252576689615839</v>
      </c>
      <c r="P12" s="48">
        <f t="shared" si="0"/>
        <v>0.8235294117647058</v>
      </c>
      <c r="Q12" s="64" t="s">
        <v>55</v>
      </c>
    </row>
    <row r="13" spans="1:17" ht="15">
      <c r="A13" s="18" t="s">
        <v>10</v>
      </c>
      <c r="B13" s="49">
        <v>67</v>
      </c>
      <c r="C13" s="47">
        <v>0.00040705161414467356</v>
      </c>
      <c r="D13" s="49">
        <v>72</v>
      </c>
      <c r="E13" s="47">
        <v>0.0005681549169073434</v>
      </c>
      <c r="F13" s="49">
        <v>59</v>
      </c>
      <c r="G13" s="47">
        <v>0.000486818763150295</v>
      </c>
      <c r="H13" s="49">
        <v>71</v>
      </c>
      <c r="I13" s="47">
        <v>0.0006097194431801592</v>
      </c>
      <c r="J13" s="49">
        <v>66</v>
      </c>
      <c r="K13" s="47">
        <v>0.0005505413656762483</v>
      </c>
      <c r="L13" s="49">
        <v>71</v>
      </c>
      <c r="M13" s="47">
        <v>0.0005872087733953073</v>
      </c>
      <c r="N13" s="49">
        <f>VLOOKUP(Q13,'[1]Sheet1'!$A$25:$C$36,2,FALSE)</f>
        <v>81</v>
      </c>
      <c r="O13" s="47">
        <f>VLOOKUP(Q13,'[1]Sheet1'!$A$25:$C$36,3,FALSE)/100</f>
        <v>0.0006599584470607406</v>
      </c>
      <c r="P13" s="48">
        <f t="shared" si="0"/>
        <v>0.14084507042253522</v>
      </c>
      <c r="Q13" s="64" t="s">
        <v>56</v>
      </c>
    </row>
    <row r="14" spans="1:17" ht="15.75" thickBot="1">
      <c r="A14" s="18" t="s">
        <v>23</v>
      </c>
      <c r="B14" s="50">
        <v>55</v>
      </c>
      <c r="C14" s="51">
        <v>0.0004958628754126023</v>
      </c>
      <c r="D14" s="50">
        <v>0</v>
      </c>
      <c r="E14" s="51">
        <v>0</v>
      </c>
      <c r="F14" s="50">
        <v>0</v>
      </c>
      <c r="G14" s="51">
        <v>0</v>
      </c>
      <c r="H14" s="50">
        <v>0</v>
      </c>
      <c r="I14" s="51">
        <v>0</v>
      </c>
      <c r="J14" s="50">
        <v>0</v>
      </c>
      <c r="K14" s="51">
        <v>0</v>
      </c>
      <c r="L14" s="50">
        <v>0</v>
      </c>
      <c r="M14" s="51">
        <v>0</v>
      </c>
      <c r="N14" s="50">
        <v>0</v>
      </c>
      <c r="O14" s="51">
        <v>0</v>
      </c>
      <c r="P14" s="52"/>
      <c r="Q14" s="65" t="s">
        <v>23</v>
      </c>
    </row>
    <row r="15" spans="1:17" ht="15.75" thickBot="1">
      <c r="A15" s="22" t="s">
        <v>11</v>
      </c>
      <c r="B15" s="53">
        <v>135118</v>
      </c>
      <c r="C15" s="54">
        <v>1</v>
      </c>
      <c r="D15" s="53">
        <v>126726</v>
      </c>
      <c r="E15" s="54">
        <v>1</v>
      </c>
      <c r="F15" s="53">
        <v>121195</v>
      </c>
      <c r="G15" s="54">
        <v>1</v>
      </c>
      <c r="H15" s="59">
        <v>116447</v>
      </c>
      <c r="I15" s="60">
        <v>1</v>
      </c>
      <c r="J15" s="53">
        <v>119882</v>
      </c>
      <c r="K15" s="54">
        <v>1</v>
      </c>
      <c r="L15" s="53">
        <v>120911</v>
      </c>
      <c r="M15" s="54">
        <v>1</v>
      </c>
      <c r="N15" s="53">
        <f>VLOOKUP(Q15,'[1]Sheet1'!$A$25:$C$36,2,FALSE)</f>
        <v>122735</v>
      </c>
      <c r="O15" s="54">
        <f>VLOOKUP(Q15,'[1]Sheet1'!$A$25:$C$36,3,FALSE)/100</f>
        <v>1</v>
      </c>
      <c r="P15" s="27">
        <f t="shared" si="0"/>
        <v>0.015085476093986486</v>
      </c>
      <c r="Q15" s="65" t="s">
        <v>39</v>
      </c>
    </row>
    <row r="16" spans="1:16" ht="15">
      <c r="A16" s="28"/>
      <c r="B16" s="29"/>
      <c r="C16" s="30"/>
      <c r="D16" s="29"/>
      <c r="E16" s="30"/>
      <c r="F16" s="29"/>
      <c r="G16" s="30"/>
      <c r="H16" s="30"/>
      <c r="I16" s="30"/>
      <c r="J16" s="30"/>
      <c r="K16" s="30"/>
      <c r="L16" s="30"/>
      <c r="M16" s="30"/>
      <c r="N16" s="30"/>
      <c r="O16" s="30"/>
      <c r="P16" s="32"/>
    </row>
    <row r="17" spans="1:16" ht="15">
      <c r="A17" s="33" t="s">
        <v>24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66"/>
      <c r="O17" s="34"/>
      <c r="P17" s="34"/>
    </row>
    <row r="18" spans="1:16" ht="15">
      <c r="A18" s="35" t="s">
        <v>34</v>
      </c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</row>
    <row r="19" spans="1:16" ht="15">
      <c r="A19" s="34"/>
      <c r="B19" s="34"/>
      <c r="C19" s="34"/>
      <c r="D19" s="34"/>
      <c r="E19" s="34"/>
      <c r="F19" s="34"/>
      <c r="G19" s="42"/>
      <c r="H19" s="42"/>
      <c r="I19" s="42"/>
      <c r="J19" s="42"/>
      <c r="K19" s="42"/>
      <c r="L19" s="42"/>
      <c r="M19" s="42"/>
      <c r="N19" s="42"/>
      <c r="O19" s="42"/>
      <c r="P19" s="42"/>
    </row>
    <row r="20" spans="1:16" ht="15">
      <c r="A20" s="55"/>
      <c r="B20" s="55"/>
      <c r="C20" s="55"/>
      <c r="D20" s="55"/>
      <c r="E20" s="55"/>
      <c r="F20" s="57"/>
      <c r="G20" s="42"/>
      <c r="H20" s="42"/>
      <c r="I20" s="42"/>
      <c r="J20" s="42"/>
      <c r="K20" s="42"/>
      <c r="L20" s="42"/>
      <c r="M20" s="42"/>
      <c r="N20" s="42"/>
      <c r="O20" s="42"/>
      <c r="P20" s="42"/>
    </row>
  </sheetData>
  <sheetProtection/>
  <mergeCells count="11">
    <mergeCell ref="D3:E3"/>
    <mergeCell ref="J3:K3"/>
    <mergeCell ref="L3:M3"/>
    <mergeCell ref="A1:P1"/>
    <mergeCell ref="A2:A4"/>
    <mergeCell ref="B2:O2"/>
    <mergeCell ref="P2:P4"/>
    <mergeCell ref="F3:G3"/>
    <mergeCell ref="H3:I3"/>
    <mergeCell ref="N3:O3"/>
    <mergeCell ref="B3:C3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FAO-FAT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Griet Van de Steene</dc:creator>
  <cp:keywords/>
  <dc:description/>
  <cp:lastModifiedBy>Jocelyne</cp:lastModifiedBy>
  <cp:lastPrinted>2015-06-11T07:03:12Z</cp:lastPrinted>
  <dcterms:created xsi:type="dcterms:W3CDTF">2015-01-09T14:55:55Z</dcterms:created>
  <dcterms:modified xsi:type="dcterms:W3CDTF">2019-09-17T06:17:22Z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