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760" windowWidth="16755" windowHeight="6270" tabRatio="818" activeTab="0"/>
  </bookViews>
  <sheets>
    <sheet name="Inhoudsopgave" sheetId="1" r:id="rId1"/>
    <sheet name="7.1.1" sheetId="2" r:id="rId2"/>
    <sheet name="7.1.2" sheetId="3" r:id="rId3"/>
    <sheet name="7.1.3" sheetId="4" r:id="rId4"/>
    <sheet name="7.1.4" sheetId="5" r:id="rId5"/>
    <sheet name="7.1.5" sheetId="6" r:id="rId6"/>
    <sheet name="7.1.6" sheetId="7" r:id="rId7"/>
    <sheet name="7.1.7" sheetId="8" r:id="rId8"/>
    <sheet name="7.1.8" sheetId="9" r:id="rId9"/>
    <sheet name="7.1.9" sheetId="10" r:id="rId10"/>
    <sheet name="7.1.10" sheetId="11" r:id="rId11"/>
    <sheet name="7.2.1" sheetId="12" r:id="rId12"/>
    <sheet name="7.2.2" sheetId="13" r:id="rId13"/>
    <sheet name="7.2.3" sheetId="14" r:id="rId14"/>
    <sheet name="7.2.4" sheetId="15" r:id="rId15"/>
    <sheet name="7.2.5" sheetId="16" r:id="rId16"/>
    <sheet name="7.2.6" sheetId="17" r:id="rId17"/>
    <sheet name="7.2.7" sheetId="18" r:id="rId18"/>
    <sheet name="Blad1" sheetId="19" state="hidden" r:id="rId19"/>
    <sheet name="Blad2" sheetId="20" state="hidden" r:id="rId20"/>
    <sheet name="Blad3" sheetId="21" state="hidden" r:id="rId21"/>
    <sheet name="Blad4" sheetId="22" state="hidden" r:id="rId22"/>
    <sheet name="Blad5" sheetId="23" state="hidden" r:id="rId23"/>
    <sheet name="Blad6" sheetId="24" state="hidden" r:id="rId24"/>
    <sheet name="Blad7" sheetId="25" state="hidden" r:id="rId25"/>
    <sheet name="Blad8" sheetId="26" state="hidden" r:id="rId26"/>
    <sheet name="Blad9" sheetId="27" state="hidden" r:id="rId27"/>
    <sheet name="Blad10" sheetId="28" state="hidden" r:id="rId28"/>
    <sheet name="Blad11" sheetId="29" state="hidden" r:id="rId29"/>
    <sheet name="Blad12" sheetId="30" state="hidden" r:id="rId30"/>
    <sheet name="Blad13" sheetId="31" state="hidden" r:id="rId31"/>
    <sheet name="Blad14" sheetId="32" state="hidden" r:id="rId32"/>
    <sheet name="Blad15" sheetId="33" state="hidden" r:id="rId33"/>
    <sheet name="Blad16" sheetId="34" state="hidden" r:id="rId34"/>
    <sheet name="Blad17" sheetId="35" state="hidden" r:id="rId35"/>
    <sheet name="Blad18" sheetId="36" state="hidden" r:id="rId36"/>
    <sheet name="Blad19" sheetId="37" state="hidden" r:id="rId37"/>
    <sheet name="Blad20" sheetId="38" state="hidden" r:id="rId38"/>
    <sheet name="Blad21" sheetId="39" state="hidden" r:id="rId39"/>
    <sheet name="Blad22" sheetId="40" state="hidden" r:id="rId40"/>
    <sheet name="Blad23" sheetId="41" state="hidden" r:id="rId41"/>
    <sheet name="Blad24" sheetId="42" state="hidden" r:id="rId42"/>
    <sheet name="Blad25" sheetId="43" state="hidden" r:id="rId43"/>
    <sheet name="Blad26" sheetId="44" state="hidden" r:id="rId44"/>
    <sheet name="Blad27" sheetId="45" state="hidden" r:id="rId45"/>
    <sheet name="Blad28" sheetId="46" state="hidden" r:id="rId46"/>
    <sheet name="Blad29" sheetId="47" state="hidden" r:id="rId47"/>
    <sheet name="Blad30" sheetId="48" state="hidden" r:id="rId48"/>
    <sheet name="Blad31" sheetId="49" state="hidden" r:id="rId49"/>
    <sheet name="Blad32" sheetId="50" state="hidden" r:id="rId50"/>
    <sheet name="Blad33" sheetId="51" state="hidden" r:id="rId51"/>
    <sheet name="Blad34" sheetId="52" state="hidden" r:id="rId52"/>
    <sheet name="Blad35" sheetId="53" state="hidden" r:id="rId53"/>
    <sheet name="Blad36" sheetId="54" state="hidden" r:id="rId54"/>
    <sheet name="Blad37" sheetId="55" state="hidden" r:id="rId55"/>
    <sheet name="Blad38" sheetId="56" state="hidden" r:id="rId56"/>
    <sheet name="7.2.8" sheetId="57" r:id="rId57"/>
    <sheet name="Blad39" sheetId="58" state="hidden" r:id="rId58"/>
    <sheet name="Blad40" sheetId="59" state="hidden" r:id="rId59"/>
    <sheet name="7.2.9" sheetId="60" r:id="rId60"/>
    <sheet name="7.2.10" sheetId="61" r:id="rId61"/>
  </sheets>
  <externalReferences>
    <externalReference r:id="rId64"/>
  </externalReferences>
  <definedNames>
    <definedName name="_xlfn.IFERROR" hidden="1">#NAME?</definedName>
    <definedName name="_xlnm.Print_Titles" localSheetId="1">'7.1.1'!$1:$5</definedName>
    <definedName name="_xlnm.Print_Titles" localSheetId="2">'7.1.2'!$1:$4</definedName>
    <definedName name="_xlnm.Print_Titles" localSheetId="12">'7.2.2'!$1:$4</definedName>
  </definedNames>
  <calcPr fullCalcOnLoad="1"/>
</workbook>
</file>

<file path=xl/sharedStrings.xml><?xml version="1.0" encoding="utf-8"?>
<sst xmlns="http://schemas.openxmlformats.org/spreadsheetml/2006/main" count="3076" uniqueCount="368">
  <si>
    <r>
      <rPr>
        <b/>
        <sz val="11"/>
        <color indexed="8"/>
        <rFont val="Calibri"/>
        <family val="2"/>
      </rPr>
      <t>7.1.</t>
    </r>
  </si>
  <si>
    <t xml:space="preserve">Nature de la blessure </t>
  </si>
  <si>
    <r>
      <rPr>
        <sz val="11"/>
        <color indexed="8"/>
        <rFont val="Calibri"/>
        <family val="2"/>
      </rPr>
      <t>7.1.1.</t>
    </r>
  </si>
  <si>
    <r>
      <rPr>
        <sz val="11"/>
        <color indexed="8"/>
        <rFont val="Calibri"/>
        <family val="2"/>
      </rPr>
      <t>7.1.2.</t>
    </r>
  </si>
  <si>
    <r>
      <rPr>
        <sz val="11"/>
        <color indexed="8"/>
        <rFont val="Calibri"/>
        <family val="2"/>
      </rPr>
      <t>7.1.3.</t>
    </r>
  </si>
  <si>
    <r>
      <rPr>
        <sz val="11"/>
        <color indexed="8"/>
        <rFont val="Calibri"/>
        <family val="2"/>
      </rPr>
      <t>7.1.4.</t>
    </r>
  </si>
  <si>
    <r>
      <rPr>
        <sz val="11"/>
        <color indexed="8"/>
        <rFont val="Calibri"/>
        <family val="2"/>
      </rPr>
      <t>7.1.5.</t>
    </r>
  </si>
  <si>
    <r>
      <rPr>
        <sz val="11"/>
        <color indexed="8"/>
        <rFont val="Calibri"/>
        <family val="2"/>
      </rPr>
      <t>7.1.6.</t>
    </r>
  </si>
  <si>
    <r>
      <rPr>
        <sz val="11"/>
        <color indexed="8"/>
        <rFont val="Calibri"/>
        <family val="2"/>
      </rPr>
      <t>7.1.7.</t>
    </r>
  </si>
  <si>
    <r>
      <rPr>
        <sz val="11"/>
        <color indexed="8"/>
        <rFont val="Calibri"/>
        <family val="2"/>
      </rPr>
      <t>7.1.8.</t>
    </r>
  </si>
  <si>
    <r>
      <rPr>
        <sz val="11"/>
        <color indexed="8"/>
        <rFont val="Calibri"/>
        <family val="2"/>
      </rPr>
      <t>7.1.9.</t>
    </r>
  </si>
  <si>
    <r>
      <rPr>
        <sz val="11"/>
        <color indexed="8"/>
        <rFont val="Calibri"/>
        <family val="2"/>
      </rPr>
      <t>7.1.10</t>
    </r>
  </si>
  <si>
    <r>
      <rPr>
        <b/>
        <sz val="11"/>
        <color indexed="8"/>
        <rFont val="Calibri"/>
        <family val="2"/>
      </rPr>
      <t>7.2.</t>
    </r>
  </si>
  <si>
    <t xml:space="preserve">Localisation de la blessure </t>
  </si>
  <si>
    <r>
      <rPr>
        <sz val="11"/>
        <color indexed="8"/>
        <rFont val="Calibri"/>
        <family val="2"/>
      </rPr>
      <t>7.2.1.</t>
    </r>
  </si>
  <si>
    <r>
      <rPr>
        <sz val="11"/>
        <color indexed="8"/>
        <rFont val="Calibri"/>
        <family val="2"/>
      </rPr>
      <t>7.2.2.</t>
    </r>
  </si>
  <si>
    <r>
      <rPr>
        <sz val="11"/>
        <color indexed="8"/>
        <rFont val="Calibri"/>
        <family val="2"/>
      </rPr>
      <t>7.2.3.</t>
    </r>
  </si>
  <si>
    <r>
      <rPr>
        <sz val="11"/>
        <color indexed="8"/>
        <rFont val="Calibri"/>
        <family val="2"/>
      </rPr>
      <t>7.2.4.</t>
    </r>
  </si>
  <si>
    <r>
      <rPr>
        <sz val="11"/>
        <color indexed="8"/>
        <rFont val="Calibri"/>
        <family val="2"/>
      </rPr>
      <t>7.2.5.</t>
    </r>
  </si>
  <si>
    <r>
      <rPr>
        <sz val="11"/>
        <color indexed="8"/>
        <rFont val="Calibri"/>
        <family val="2"/>
      </rPr>
      <t>7.2.6.</t>
    </r>
  </si>
  <si>
    <r>
      <rPr>
        <sz val="11"/>
        <color indexed="8"/>
        <rFont val="Calibri"/>
        <family val="2"/>
      </rPr>
      <t>7.2.7.</t>
    </r>
  </si>
  <si>
    <r>
      <rPr>
        <sz val="11"/>
        <color indexed="8"/>
        <rFont val="Calibri"/>
        <family val="2"/>
      </rPr>
      <t>7.2.8.</t>
    </r>
  </si>
  <si>
    <r>
      <rPr>
        <sz val="11"/>
        <color indexed="8"/>
        <rFont val="Calibri"/>
        <family val="2"/>
      </rPr>
      <t>7.2.9.</t>
    </r>
  </si>
  <si>
    <r>
      <rPr>
        <sz val="11"/>
        <color indexed="8"/>
        <rFont val="Calibri"/>
        <family val="2"/>
      </rPr>
      <t>7.2.10</t>
    </r>
  </si>
  <si>
    <t>Codes</t>
  </si>
  <si>
    <t>Nature de la blessure</t>
  </si>
  <si>
    <t>N</t>
  </si>
  <si>
    <t>%</t>
  </si>
  <si>
    <t>00</t>
  </si>
  <si>
    <t>Nature de la blessure inconnue ou non précisée</t>
  </si>
  <si>
    <t>1</t>
  </si>
  <si>
    <t>Plaies et blessures superficielles - Total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</si>
  <si>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</si>
  <si>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</si>
  <si>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</si>
  <si>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</si>
  <si>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</si>
  <si>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 - Total</t>
  </si>
  <si>
    <t>Fractures osseuses</t>
  </si>
  <si>
    <t>Fractures fermées</t>
  </si>
  <si>
    <t>Fractures ouvertes</t>
  </si>
  <si>
    <t>Autres types de fractures osseuses</t>
  </si>
  <si>
    <t>Luxations, entorses et foulures - Total</t>
  </si>
  <si>
    <t>Luxations, entorses et foulures</t>
  </si>
  <si>
    <t>Luxations et sub-luxations</t>
  </si>
  <si>
    <t>Entorses et foulures</t>
  </si>
  <si>
    <t>Autres types de luxations, d'entorses et de foulures</t>
  </si>
  <si>
    <t>Amputations traumatiques - Total</t>
  </si>
  <si>
    <t xml:space="preserve">Amputations traumatiques </t>
  </si>
  <si>
    <t xml:space="preserve">Amputations  </t>
  </si>
  <si>
    <t>Commotions et traumatismes internes - Total</t>
  </si>
  <si>
    <t>Commotions et traumatismes internes - non précisé</t>
  </si>
  <si>
    <t>Commotions et traumatismes internes</t>
  </si>
  <si>
    <t>Traumatismes internes</t>
  </si>
  <si>
    <t>Commotions  et traumatismes internes qui, en l'absence de traitement, peuvent mettre la survie en cause</t>
  </si>
  <si>
    <t>Effets nocifs de l'électricité</t>
  </si>
  <si>
    <t>Autres types de commotions et de traumatismes internes</t>
  </si>
  <si>
    <t>Brûlures, brûlures par exposition à un liquide bouillant et gelures - Total</t>
  </si>
  <si>
    <t>Brûlures, brûlures par exposition à un liquide bouillant et gelures - non précisé</t>
  </si>
  <si>
    <t>Brûlures et brûlures par exposition à un liquide bouillant (thermiques)</t>
  </si>
  <si>
    <t>Brûlures chimiques (corrosions)</t>
  </si>
  <si>
    <t>Gelures</t>
  </si>
  <si>
    <t>Autres types de brûlures, de brûlures par exposition à un liquide bouillant et de gelures</t>
  </si>
  <si>
    <t>Empoisonnements et infections - Total</t>
  </si>
  <si>
    <t>Empoisonnements et infections - non précisé</t>
  </si>
  <si>
    <t>Empoisonnements aigus</t>
  </si>
  <si>
    <t>Infections aigues</t>
  </si>
  <si>
    <t>Autres types d'empoisonnements et d'infections</t>
  </si>
  <si>
    <t>Noyade et asphyxie -Total</t>
  </si>
  <si>
    <t xml:space="preserve">Noyade et asphyxie </t>
  </si>
  <si>
    <t>Asphyxies</t>
  </si>
  <si>
    <t>Noyades et submersions non mortelles</t>
  </si>
  <si>
    <t>Autres types de noyades et d'asphyxies</t>
  </si>
  <si>
    <t>Effets du bruit, des vibrations et de la pression - Total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</si>
  <si>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</si>
  <si>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</si>
  <si>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</si>
  <si>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</si>
  <si>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 - Total</t>
  </si>
  <si>
    <t>Effets des extrêmes de température, de la lumière et des radiations</t>
  </si>
  <si>
    <t>Chaleur et coups de soleil</t>
  </si>
  <si>
    <t>Effets des radiations (non thermiques)</t>
  </si>
  <si>
    <t>Effets du froid</t>
  </si>
  <si>
    <t>Autres effets des extrêmes de température, de la lumière et des radiations</t>
  </si>
  <si>
    <t xml:space="preserve">Chocs - Total </t>
  </si>
  <si>
    <t>Chocs</t>
  </si>
  <si>
    <t>Chocs consécutifs à des agressions et menaces</t>
  </si>
  <si>
    <t>Chocs traumatiques</t>
  </si>
  <si>
    <t>Autres types de chocs</t>
  </si>
  <si>
    <t>Blessures multiples</t>
  </si>
  <si>
    <t>Autres blessures déterminées non classées sous d'autres rubriques</t>
  </si>
  <si>
    <t>TOTAL</t>
  </si>
  <si>
    <t>Commentaire :</t>
  </si>
  <si>
    <t>La variable "Nature de la blessure" est utilisée pour la première fois en 2006. Il n'y a pas de comparaison possible avec les années antérieures.</t>
  </si>
  <si>
    <t xml:space="preserve">Nature de la blessure  </t>
  </si>
  <si>
    <t>Suites de l'accident</t>
  </si>
  <si>
    <t>CSS</t>
  </si>
  <si>
    <t>IT</t>
  </si>
  <si>
    <t>IP</t>
  </si>
  <si>
    <t>Mortels</t>
  </si>
  <si>
    <t>Brûlures, brûlures par exposition à un liquide bouillant et gelures</t>
  </si>
  <si>
    <t>Empoisonnements et infections</t>
  </si>
  <si>
    <t>Noyade et asphyxie</t>
  </si>
  <si>
    <t>Choc</t>
  </si>
  <si>
    <t>Commentaires</t>
  </si>
  <si>
    <t>CSS : cas sans suites,  IT :  incapacité temporaire,  IP : incapacité permanente prévue</t>
  </si>
  <si>
    <t>Femmes</t>
  </si>
  <si>
    <t>Suite de l'accident</t>
  </si>
  <si>
    <t xml:space="preserve">Codes </t>
  </si>
  <si>
    <t>Hommes</t>
  </si>
  <si>
    <t xml:space="preserve">Nature de la blessure   </t>
  </si>
  <si>
    <t>Génération de la victime</t>
  </si>
  <si>
    <t>15-24 ans</t>
  </si>
  <si>
    <t>25-49 ans</t>
  </si>
  <si>
    <t>50 ans et plus</t>
  </si>
  <si>
    <t>Commotions et traumatismes internes qui, en l'absence de traitement, peuvent mettre la survie en cause</t>
  </si>
  <si>
    <t>Total</t>
  </si>
  <si>
    <t>Inconnu</t>
  </si>
  <si>
    <t xml:space="preserve">Dans "Travail manuel" sont compris les catégories professionnelles suivantes: ouvrier, ouvriers à statut d'employé, extension-loi, gens de maison assujettis à l'ONSS, gens de maison non assujettis à l'ONSS, ouvrier intérimaire, autres "lois de 1971" et étudiants intérimaires. </t>
  </si>
  <si>
    <t>0</t>
  </si>
  <si>
    <t>Dans "Travail intellectuel" sont compris: employé administratif, autre employé et employé intérimaire.</t>
  </si>
  <si>
    <t>Durée de l'incapacité temporaire</t>
  </si>
  <si>
    <t>0 jour</t>
  </si>
  <si>
    <t>1 -3 jours</t>
  </si>
  <si>
    <t>4-7 jours</t>
  </si>
  <si>
    <t>8-15 jours</t>
  </si>
  <si>
    <t>16-30 jours</t>
  </si>
  <si>
    <t>1-3 mois</t>
  </si>
  <si>
    <t>&gt;3-6 mois</t>
  </si>
  <si>
    <t>&gt; 6 mois</t>
  </si>
  <si>
    <t>Taux d'incapacité permanente prévu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</si>
  <si>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</si>
  <si>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</si>
  <si>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</si>
  <si>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</si>
  <si>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</si>
  <si>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</si>
  <si>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</si>
  <si>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Localisation de la blessure</t>
  </si>
  <si>
    <t>Localisation de la blessure non déterminée</t>
  </si>
  <si>
    <t>Tête - Total</t>
  </si>
  <si>
    <t>10</t>
  </si>
  <si>
    <t>Tête, sans autre spécification</t>
  </si>
  <si>
    <t>11</t>
  </si>
  <si>
    <t>Tête (caput), cerveau, nerfs crâniens et vaisseaux cérébraux</t>
  </si>
  <si>
    <t>12</t>
  </si>
  <si>
    <t>Zone faciale</t>
  </si>
  <si>
    <t>13</t>
  </si>
  <si>
    <t>Œil / yeux</t>
  </si>
  <si>
    <t>14</t>
  </si>
  <si>
    <t>Oreille(s)</t>
  </si>
  <si>
    <t>15</t>
  </si>
  <si>
    <t>Dentition</t>
  </si>
  <si>
    <t>18</t>
  </si>
  <si>
    <t>Têtes, multiples endroits affectés</t>
  </si>
  <si>
    <t>19</t>
  </si>
  <si>
    <t>Autres parties de la tête</t>
  </si>
  <si>
    <t>2</t>
  </si>
  <si>
    <t>Cou, y compris colonne vertébrale, vertèbres du cou - Total</t>
  </si>
  <si>
    <t>20</t>
  </si>
  <si>
    <t>Cou, y compris colonne vertébrale, vertèbres du cou - non précisé</t>
  </si>
  <si>
    <t>21</t>
  </si>
  <si>
    <t>Cou, y compris colonne vertébrale, vertèbres du cou</t>
  </si>
  <si>
    <t>29</t>
  </si>
  <si>
    <t>Autres parties du cou</t>
  </si>
  <si>
    <t>3</t>
  </si>
  <si>
    <t>Dos, y compris colonne vertébrale et vertèbres du dos - Total</t>
  </si>
  <si>
    <t>30</t>
  </si>
  <si>
    <t>Dos, y compris colonne vertébrale et vertèbres du dos</t>
  </si>
  <si>
    <t>31</t>
  </si>
  <si>
    <t>39</t>
  </si>
  <si>
    <t>Autres parties du dos</t>
  </si>
  <si>
    <t>4</t>
  </si>
  <si>
    <t>Torse et organes - Total</t>
  </si>
  <si>
    <t>40</t>
  </si>
  <si>
    <t>Torse et organes, sans autre spécification</t>
  </si>
  <si>
    <t>41</t>
  </si>
  <si>
    <t>Cage thoracique, côtes y compris omoplates et articulations</t>
  </si>
  <si>
    <t>42</t>
  </si>
  <si>
    <t>Poitrine, y compris organes</t>
  </si>
  <si>
    <t>43</t>
  </si>
  <si>
    <t>Abdomen et pelvis, y compris organes</t>
  </si>
  <si>
    <t>48</t>
  </si>
  <si>
    <t>Torse, multiples endroits affectés</t>
  </si>
  <si>
    <t>49</t>
  </si>
  <si>
    <t>Autres parties du torse</t>
  </si>
  <si>
    <t>5</t>
  </si>
  <si>
    <t>Membres supérieurs - Total</t>
  </si>
  <si>
    <t>50</t>
  </si>
  <si>
    <t>Membres supérieurs, sans autre spécification</t>
  </si>
  <si>
    <t>51</t>
  </si>
  <si>
    <t>Epaule et articulations de l'épaule</t>
  </si>
  <si>
    <t>52</t>
  </si>
  <si>
    <t>Bras, y compris coude</t>
  </si>
  <si>
    <t>53</t>
  </si>
  <si>
    <t>Main</t>
  </si>
  <si>
    <t>54</t>
  </si>
  <si>
    <t>Doigt(s)</t>
  </si>
  <si>
    <t>Poignet</t>
  </si>
  <si>
    <t>58</t>
  </si>
  <si>
    <t>Membres supérieurs, multiples endroits affectés</t>
  </si>
  <si>
    <t>59</t>
  </si>
  <si>
    <t>Autres parties des membres supérieurs</t>
  </si>
  <si>
    <t>6</t>
  </si>
  <si>
    <t>Membres inférieurs - Total</t>
  </si>
  <si>
    <t>60</t>
  </si>
  <si>
    <t>Membres inférieurs, sans autre spécification</t>
  </si>
  <si>
    <t>61</t>
  </si>
  <si>
    <t>Hanche et articulation de la hanche</t>
  </si>
  <si>
    <t>62</t>
  </si>
  <si>
    <t>Jambe, y compris le genou</t>
  </si>
  <si>
    <t>63</t>
  </si>
  <si>
    <t>Cheville</t>
  </si>
  <si>
    <t>64</t>
  </si>
  <si>
    <t>Pied</t>
  </si>
  <si>
    <t>65</t>
  </si>
  <si>
    <t>Orteil(s)</t>
  </si>
  <si>
    <t>68</t>
  </si>
  <si>
    <t>Membres inférieurs, multiples endroits affectés</t>
  </si>
  <si>
    <t>69</t>
  </si>
  <si>
    <t>Autres parties des membres inférieurs</t>
  </si>
  <si>
    <t>7</t>
  </si>
  <si>
    <t>Ensemble du corps et endroits multiples - Total</t>
  </si>
  <si>
    <t>70</t>
  </si>
  <si>
    <t>Ensemble du corps et endroits multiples, sans autre spécification</t>
  </si>
  <si>
    <t>71</t>
  </si>
  <si>
    <t>Ensemble du corps (effets systémiques)</t>
  </si>
  <si>
    <t>78</t>
  </si>
  <si>
    <t>Multiples endroits du corps affectés</t>
  </si>
  <si>
    <t>99</t>
  </si>
  <si>
    <t>Autres parties du corps blessées</t>
  </si>
  <si>
    <t>Taux d'incapacité permanente</t>
  </si>
  <si>
    <t xml:space="preserve">7.1. Nature de la blessure </t>
  </si>
  <si>
    <t xml:space="preserve">7.2. Localisation de la blessure </t>
  </si>
  <si>
    <t>Année</t>
  </si>
  <si>
    <t>a-0 Nature de la blessure inconnue ou non précisée</t>
  </si>
  <si>
    <t>aa-10 Plaies et blessures superficielles</t>
  </si>
  <si>
    <t>ab-11 Blessures superficielles</t>
  </si>
  <si>
    <t>ac-12 Plaies ouvertes</t>
  </si>
  <si>
    <t>ad-13 Plaies avec pertes de substances</t>
  </si>
  <si>
    <t>ae-19 Autres types de plaies et de blessures superficielles</t>
  </si>
  <si>
    <t>af-20 Fractures osseuses</t>
  </si>
  <si>
    <t>ag-21 Fractures fermées</t>
  </si>
  <si>
    <t>ah-22 Fractures ouvertes</t>
  </si>
  <si>
    <t>ai-29 Autres types de fractures osseuses</t>
  </si>
  <si>
    <t>aj-30 Luxations, entorses et foulures</t>
  </si>
  <si>
    <t>ak-31 Luxations et sub-luxations</t>
  </si>
  <si>
    <t>al-32 Entorses et foulures</t>
  </si>
  <si>
    <t>am-39 Autres types de luxations, d'entorses et de foulures</t>
  </si>
  <si>
    <t>an-40 Amputations traumatiques (pertes de parties du corps)</t>
  </si>
  <si>
    <t>ao-41 Amputations</t>
  </si>
  <si>
    <t>ap-50 Commotions et traumatismes internes</t>
  </si>
  <si>
    <t>aq-51 commotions et traumatismes internes</t>
  </si>
  <si>
    <t>ar-52 Traumatismes internes</t>
  </si>
  <si>
    <t>as-53 Commotions et traumatismes internes qui, en l'absence de traitement, peuvent mettre la survie en cause</t>
  </si>
  <si>
    <t>at-54 Effets nocifs de l'électricité</t>
  </si>
  <si>
    <t>au-59 Autres tupes de commotions et de traumatismes internes</t>
  </si>
  <si>
    <t>av-60 Brûlures, brûlures par exposition à un liquide bouillant et gelures</t>
  </si>
  <si>
    <t>aw-61 Brûlures et brûlures ar exposition à un liquide bouillant (thermiques)</t>
  </si>
  <si>
    <t>ax-62 Brûlures chimiques (corrosions)</t>
  </si>
  <si>
    <t>ay-i-63 Gelures</t>
  </si>
  <si>
    <t>az-69 Autres types de brûlures, de brûlures par exposition à un liquide bouillant et de gelures</t>
  </si>
  <si>
    <t>b-70 Empoisonnement et infections</t>
  </si>
  <si>
    <t>c-71 Empoisonnements aigus</t>
  </si>
  <si>
    <t>d-72 Infections aiguës</t>
  </si>
  <si>
    <t>e-79 Autres types d'empoisonnements et d'infections</t>
  </si>
  <si>
    <t>f-80 Noyade et asphyxie</t>
  </si>
  <si>
    <t>g-81 Asphyxies</t>
  </si>
  <si>
    <t>h-82 Noyades et et submersions non mortelles</t>
  </si>
  <si>
    <t>i-89 Autres types de noyades et d'asphyxies</t>
  </si>
  <si>
    <t>j-90 Effets du bruit, des vibrations et de la pression</t>
  </si>
  <si>
    <t>k-91 Perte auditive aiguë</t>
  </si>
  <si>
    <t>l-92 Effets de la pression (barotrauma)</t>
  </si>
  <si>
    <t>m-99 Autres effets du bruit, des vibrations et de la pression</t>
  </si>
  <si>
    <t>n-100 Effets des extrêmes de température, de la lumière et des radiations</t>
  </si>
  <si>
    <t>o-101 Chaleur et coups de soleil</t>
  </si>
  <si>
    <t>p-102 Effets des radiations (non thermiques)</t>
  </si>
  <si>
    <t>q-103 Effets du froid</t>
  </si>
  <si>
    <t>r-109 Autres effets des extrêmes de température, de la lumière et des radiations</t>
  </si>
  <si>
    <t>s-110 Chocs</t>
  </si>
  <si>
    <t>t-111 Chocs consécutifs à des agressions et menaces</t>
  </si>
  <si>
    <t>u-112 Chocs traumatiques</t>
  </si>
  <si>
    <t>v-119 Autres types de chocs</t>
  </si>
  <si>
    <t>w-120 blessures multiples</t>
  </si>
  <si>
    <t>x-999 Autres blessures déterminées non classées sous d'autres rubriques</t>
  </si>
  <si>
    <t>00 Localisation de la blessure non déterminée</t>
  </si>
  <si>
    <t>10 Tête, sans autre spécification</t>
  </si>
  <si>
    <t>11 Tête (caput), cerveau, nerfs crâniens et vaisseaux cérébraux</t>
  </si>
  <si>
    <t>12 Zone faciale</t>
  </si>
  <si>
    <t>13 Oeil/yeux</t>
  </si>
  <si>
    <t>14 Oreille(s)</t>
  </si>
  <si>
    <t>15 Dentition</t>
  </si>
  <si>
    <t>18 Tête, multiples endroits affectés</t>
  </si>
  <si>
    <t>19 Autres parties de la tête</t>
  </si>
  <si>
    <t>20 Cou, y compris colonne vertébrale et vertèbres du cou</t>
  </si>
  <si>
    <t>21 Cou, y compris colonne vertébrale et vertèbres du cou</t>
  </si>
  <si>
    <t>29 Autres parties du cou</t>
  </si>
  <si>
    <t>30 Dos, y compris colonne vertébrale et vertèbres du dos</t>
  </si>
  <si>
    <t>31 Dos, y compris colonne vertébrale et vertèbres du dos</t>
  </si>
  <si>
    <t>39 Autres parties du dos</t>
  </si>
  <si>
    <t>40 Torse et organes, sans autre spécification</t>
  </si>
  <si>
    <t>41 Cage thoracique, côtes y compris omoplates et articulations</t>
  </si>
  <si>
    <t>42 Poitrine, y compris organes</t>
  </si>
  <si>
    <t>43 Abdomen et pelvis, y compris organes</t>
  </si>
  <si>
    <t>48 Torse, multiples endroits affectés</t>
  </si>
  <si>
    <t>49 Autres parties du torse</t>
  </si>
  <si>
    <t>50 Membres supérieurs, sans autre spécification</t>
  </si>
  <si>
    <t>51 Epaule et articulations de l'épaule</t>
  </si>
  <si>
    <t>52 Bras, y compris coude</t>
  </si>
  <si>
    <t>53 Mains</t>
  </si>
  <si>
    <t>54 Doigt(s)</t>
  </si>
  <si>
    <t>55 Poignet</t>
  </si>
  <si>
    <t>58 Membres supérieurs, multiples endroits affectés</t>
  </si>
  <si>
    <t>59 Autres parties des membres supérieurs</t>
  </si>
  <si>
    <t>60 Membres inférieurs, sans autre spécification</t>
  </si>
  <si>
    <t>61 Hanche et articulation de la hanche</t>
  </si>
  <si>
    <t>62 Jambr, y compris genou</t>
  </si>
  <si>
    <t>63 Cheville</t>
  </si>
  <si>
    <t>64 Pied</t>
  </si>
  <si>
    <t>65 Orteil(s)</t>
  </si>
  <si>
    <t>68 Membres inférieurs, multiples endroits affectés</t>
  </si>
  <si>
    <t>69 Autres parties des membres inférieurs</t>
  </si>
  <si>
    <t>70 Ensemble du corps et endroits multiples, sans autre spécification</t>
  </si>
  <si>
    <t>71 Ensemble du corps (effets systémiques)</t>
  </si>
  <si>
    <t>78 Multiples endroits du corps affectés</t>
  </si>
  <si>
    <t>99 Autres parties du corps bléssées</t>
  </si>
  <si>
    <t>7. Caractéristiques des lésions causées par les accidents du travail dans le secteur privé - 2020</t>
  </si>
  <si>
    <t>Accidents sur le lieu de travail selon la nature de la blessure : évolution 2012 - 2020</t>
  </si>
  <si>
    <t>Accidents sur le lieu de travail selon la nature de la blessure : distribution selon les conséquences - 2020</t>
  </si>
  <si>
    <t>Accidents sur le lieu de travail selon la nature de la blessure : distribution selon les conséquences - femmes - 2020</t>
  </si>
  <si>
    <t>Accidents sur le lieu de travail selon la nature de la blessure : distribution selon les conséquences - hommes - 2020</t>
  </si>
  <si>
    <t>Accidents sur le lieu de travail selon la nature de la blessure : distribution selon les conséquences et la génération en fréquence absolue - 2020</t>
  </si>
  <si>
    <t>Accidents sur le lieu de travail selon la nature de la blessure : distribution selon les conséquences et la génération en fréquence relative - 2020</t>
  </si>
  <si>
    <t>Accidents sur le lieu de travail selon la nature de la blessure : distribution selon les conséquences et le genre de travail - travail  manuel - 2020</t>
  </si>
  <si>
    <t>Accidents sur le lieu de travail selon la nature de la blessure : distribution selon les conséquences et le genre de travail - travail intellectuel - 2020</t>
  </si>
  <si>
    <t>Accidents sur le lieu de travail selon la nature de la blessure : distribution selon la durée de l’incapacité temporaire - 2020</t>
  </si>
  <si>
    <t>Accidents sur le lieu de travail selon la nature de la blessure : distribution selon le taux prévu d'incapacité permanente - 2020</t>
  </si>
  <si>
    <t>Accidents sur le lieu de travail selon la localisation de la blessure : évolution 2012 - 2020</t>
  </si>
  <si>
    <t>Accidents sur le lieu de travail selon la localisation de la blessure :  distribution selon les conséquences - 2020</t>
  </si>
  <si>
    <t>Accidents sur le lieu de travail selon la localisation de la blessure : distribution selon les conséquences - femmes - 2020</t>
  </si>
  <si>
    <t>Accidents sur le lieu de travail selon la localisation de la blessure : distribution selon les conséquences - hommes - 2020</t>
  </si>
  <si>
    <t>Accidents sur le lieu de travail selon la localisation de la blessure : distribution selon les conséquences et la génération en fréquence absolue - 2020</t>
  </si>
  <si>
    <t>Accidents sur le lieu de travail selon la localisation de la blessure : distribution selon les conséquences et la génération en fréquence relative - 2020</t>
  </si>
  <si>
    <t>Accidents sur le lieu de travail selon la localisation de la blessure : distribution selon les conséquences et le genre de travail - travail manuel - 2020</t>
  </si>
  <si>
    <t>Accidents sur le lieu de travail selon la localisation de la blessure : distribution selon les conséquences et le genre de travail - travail intellectuel - 2020</t>
  </si>
  <si>
    <t>Accidents sur le lieu de travail selon la localisation de la blessure : distribution selon la durée de l’incapacité temporaire - 2020</t>
  </si>
  <si>
    <t>Accidents sur le lieu de travail selon la localisation de la blessure : distribution selon le taux prévu d'incapacité permanente - 2020</t>
  </si>
  <si>
    <t>7.1.1. Accidents sur le lieu de travail selon la nature de la blessure : évolution 2012 - 2020</t>
  </si>
  <si>
    <t>Variation de 2019 à 2020 en %</t>
  </si>
  <si>
    <t>7.1.2. Accidents sur le lieu de travail selon la nature de la blessure : distribution selon les conséquences - 2020</t>
  </si>
  <si>
    <t>7.1.3. Accidents sur le lieu de travail selon la nature de la blessure : distribution selon les conséquences - femmes - 2020</t>
  </si>
  <si>
    <t>7.1.5. Accidents sur le lieu de travail selon la nature de la blessure : distribution selon les conséquences et la génération en fréquence absolue - 2020</t>
  </si>
  <si>
    <t>7.1.6. Accidents sur le lieu de travail selon la nature de la blessure : distribution selon les conséquences et la génération en fréquence relative - 2020</t>
  </si>
  <si>
    <t>7.1.7. Accidents sur le lieu de travail selon la nature de la blessure : distribution selon les conséquences et le genre de travail - travail  manuel - 2020</t>
  </si>
  <si>
    <t>7.1.8. Accidents sur le lieu de travail selon la nature de la blessure : distribution selon les conséquences et le genre de travail - travail intellectuel - 2020</t>
  </si>
  <si>
    <t>7.1.9. Accidents sur le lieu de travail selon la nature de la blessure : distribution selon la durée de l’incapacité temporaire - 2020</t>
  </si>
  <si>
    <t>7.1.10. Accidents sur le lieu de travail selon la nature de la blessure : distribution selon le taux prévu d'incapacité permanente - 2020</t>
  </si>
  <si>
    <t>7.2.1. Accidents sur le lieu de travail selon la localisation de la blessure : évolution 2012 - 2020</t>
  </si>
  <si>
    <t>7.2.2. Accidents sur le lieu de travail selon la localisation de la blessure :  distribution selon les conséquences - 2020</t>
  </si>
  <si>
    <t>7.2.3. Accidents sur le lieu de travail selon la localisation de la blessure : distribution selon les conséquences - femmes - 2020</t>
  </si>
  <si>
    <t>7.2.4. Accidents sur le lieu de travail selon la localisation de la blessure : distribution selon les conséquences - hommes - 2020</t>
  </si>
  <si>
    <t>7.2.5. Accidents sur le lieu de travail selon la localisation de la blessure : distribution selon les conséquences et la génération en fréquence absolue - 2020</t>
  </si>
  <si>
    <t>7.2.6. Accidents sur le lieu de travail selon la localisation de la blessure : distribution selon les conséquences et la génération en fréquence relative - 2020</t>
  </si>
  <si>
    <t>7.2.7. Accidents sur le lieu de travail selon la localisation de la blessure : distribution selon les conséquences et le genre de travail - travail manuel - 2020</t>
  </si>
  <si>
    <t>7.2.8. Accidents sur le lieu de travail selon la localisation de la blessure : distribution selon les conséquences et le genre de travail - travail intellectuel - 2020</t>
  </si>
  <si>
    <t>7.2.9. Accidents sur le lieu de travail selon la localisation de la blessure : distribution selon la durée de l’incapacité temporaire - 2020</t>
  </si>
  <si>
    <t>7.2.10. Accidents sur le lieu de travail selon la localisation de la blessure : distribution selon le taux prévu d'incapacité permanente - 2020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</si>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</sst>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%"/>
    <numFmt numFmtId="173" formatCode="0.000%"/>
    <numFmt numFmtId="174" formatCode="0.000000000000%"/>
    <numFmt numFmtId="175" formatCode="0.00000%"/>
    <numFmt numFmtId="176" formatCode="&quot;Ja&quot;;&quot;Ja&quot;;&quot;Nee&quot;"/>
    <numFmt numFmtId="177" formatCode="&quot;Waar&quot;;&quot;Waar&quot;;&quot;Onwaar&quot;"/>
    <numFmt numFmtId="178" formatCode="&quot;Aan&quot;;&quot;Aan&quot;;&quot;Uit&quot;"/>
    <numFmt numFmtId="179" formatCode="[$€-2]\ #.##000_);[Red]\([$€-2]\ #.##000\)"/>
    <numFmt numFmtId="180" formatCode="0.0"/>
    <numFmt numFmtId="181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i/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sz val="11"/>
      <name val="Microsoft Sans Serif"/>
      <family val="2"/>
    </font>
    <font>
      <i/>
      <sz val="11"/>
      <name val="Microsoft Sans Serif"/>
      <family val="2"/>
    </font>
    <font>
      <b/>
      <i/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sz val="11"/>
      <color indexed="10"/>
      <name val="Microsoft Sans Serif"/>
      <family val="2"/>
    </font>
    <font>
      <sz val="12"/>
      <name val="Microsoft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Microsoft Sans Serif"/>
      <family val="2"/>
    </font>
    <font>
      <sz val="14"/>
      <name val="Microsoft Sans Serif"/>
      <family val="2"/>
    </font>
    <font>
      <sz val="12"/>
      <color indexed="8"/>
      <name val="Microsoft Sans Serif"/>
      <family val="2"/>
    </font>
    <font>
      <b/>
      <i/>
      <sz val="12"/>
      <name val="Microsoft Sans Serif"/>
      <family val="2"/>
    </font>
    <font>
      <b/>
      <i/>
      <sz val="12"/>
      <color indexed="8"/>
      <name val="Microsoft Sans Serif"/>
      <family val="2"/>
    </font>
    <font>
      <b/>
      <sz val="12"/>
      <color indexed="8"/>
      <name val="Microsoft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i/>
      <sz val="11"/>
      <color indexed="8"/>
      <name val="MS Reference Sans Serif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0"/>
      <name val="Arial"/>
      <family val="2"/>
    </font>
    <font>
      <b/>
      <i/>
      <sz val="11"/>
      <color theme="1"/>
      <name val="MS Reference Sans Serif"/>
      <family val="2"/>
    </font>
    <font>
      <b/>
      <i/>
      <sz val="11"/>
      <color theme="1"/>
      <name val="Microsoft Sans Serif"/>
      <family val="2"/>
    </font>
    <font>
      <sz val="11"/>
      <color theme="1"/>
      <name val="Microsoft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32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 wrapText="1"/>
    </xf>
    <xf numFmtId="3" fontId="5" fillId="33" borderId="17" xfId="0" applyNumberFormat="1" applyFont="1" applyFill="1" applyBorder="1" applyAlignment="1">
      <alignment horizontal="center" vertical="center"/>
    </xf>
    <xf numFmtId="172" fontId="6" fillId="33" borderId="18" xfId="0" applyNumberFormat="1" applyFont="1" applyFill="1" applyBorder="1" applyAlignment="1">
      <alignment horizontal="center" vertical="center"/>
    </xf>
    <xf numFmtId="172" fontId="6" fillId="33" borderId="19" xfId="0" applyNumberFormat="1" applyFont="1" applyFill="1" applyBorder="1" applyAlignment="1">
      <alignment horizontal="center" vertical="center"/>
    </xf>
    <xf numFmtId="49" fontId="6" fillId="33" borderId="20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left" vertical="center" wrapText="1"/>
    </xf>
    <xf numFmtId="3" fontId="7" fillId="33" borderId="20" xfId="0" applyNumberFormat="1" applyFont="1" applyFill="1" applyBorder="1" applyAlignment="1">
      <alignment horizontal="center" vertical="center"/>
    </xf>
    <xf numFmtId="172" fontId="6" fillId="33" borderId="22" xfId="0" applyNumberFormat="1" applyFont="1" applyFill="1" applyBorder="1" applyAlignment="1">
      <alignment horizontal="center" vertical="center"/>
    </xf>
    <xf numFmtId="172" fontId="6" fillId="33" borderId="2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3" fontId="5" fillId="0" borderId="24" xfId="0" applyNumberFormat="1" applyFont="1" applyFill="1" applyBorder="1" applyAlignment="1">
      <alignment horizontal="center" vertical="center"/>
    </xf>
    <xf numFmtId="172" fontId="6" fillId="0" borderId="26" xfId="0" applyNumberFormat="1" applyFont="1" applyFill="1" applyBorder="1" applyAlignment="1">
      <alignment horizontal="center" vertical="center"/>
    </xf>
    <xf numFmtId="172" fontId="6" fillId="0" borderId="27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 wrapText="1"/>
    </xf>
    <xf numFmtId="3" fontId="5" fillId="0" borderId="28" xfId="0" applyNumberFormat="1" applyFont="1" applyBorder="1" applyAlignment="1">
      <alignment horizontal="center" vertical="center"/>
    </xf>
    <xf numFmtId="172" fontId="6" fillId="0" borderId="30" xfId="0" applyNumberFormat="1" applyFont="1" applyBorder="1" applyAlignment="1">
      <alignment horizontal="center" vertical="center"/>
    </xf>
    <xf numFmtId="172" fontId="6" fillId="0" borderId="3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/>
    </xf>
    <xf numFmtId="172" fontId="6" fillId="0" borderId="32" xfId="0" applyNumberFormat="1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 wrapText="1"/>
    </xf>
    <xf numFmtId="3" fontId="5" fillId="0" borderId="33" xfId="0" applyNumberFormat="1" applyFont="1" applyFill="1" applyBorder="1" applyAlignment="1">
      <alignment horizontal="center" vertical="center"/>
    </xf>
    <xf numFmtId="172" fontId="6" fillId="0" borderId="35" xfId="0" applyNumberFormat="1" applyFont="1" applyFill="1" applyBorder="1" applyAlignment="1">
      <alignment horizontal="center" vertical="center"/>
    </xf>
    <xf numFmtId="172" fontId="6" fillId="0" borderId="36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 wrapText="1"/>
    </xf>
    <xf numFmtId="3" fontId="5" fillId="0" borderId="37" xfId="0" applyNumberFormat="1" applyFont="1" applyBorder="1" applyAlignment="1">
      <alignment horizontal="center" vertical="center"/>
    </xf>
    <xf numFmtId="172" fontId="6" fillId="0" borderId="39" xfId="0" applyNumberFormat="1" applyFont="1" applyBorder="1" applyAlignment="1">
      <alignment horizontal="center" vertical="center"/>
    </xf>
    <xf numFmtId="172" fontId="6" fillId="0" borderId="40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left" vertical="center" wrapText="1"/>
    </xf>
    <xf numFmtId="3" fontId="5" fillId="33" borderId="20" xfId="0" applyNumberFormat="1" applyFont="1" applyFill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9" fontId="6" fillId="0" borderId="22" xfId="0" applyNumberFormat="1" applyFont="1" applyBorder="1" applyAlignment="1">
      <alignment horizontal="center" vertical="center"/>
    </xf>
    <xf numFmtId="172" fontId="6" fillId="0" borderId="2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9" fontId="6" fillId="0" borderId="0" xfId="0" applyNumberFormat="1" applyFont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left" vertical="center" wrapText="1"/>
    </xf>
    <xf numFmtId="172" fontId="6" fillId="33" borderId="44" xfId="0" applyNumberFormat="1" applyFont="1" applyFill="1" applyBorder="1" applyAlignment="1">
      <alignment horizontal="center" vertical="center"/>
    </xf>
    <xf numFmtId="3" fontId="11" fillId="33" borderId="15" xfId="0" applyNumberFormat="1" applyFont="1" applyFill="1" applyBorder="1" applyAlignment="1">
      <alignment horizontal="center" vertical="center"/>
    </xf>
    <xf numFmtId="3" fontId="11" fillId="33" borderId="20" xfId="0" applyNumberFormat="1" applyFont="1" applyFill="1" applyBorder="1" applyAlignment="1">
      <alignment horizontal="center" vertical="center"/>
    </xf>
    <xf numFmtId="9" fontId="6" fillId="33" borderId="21" xfId="0" applyNumberFormat="1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9" fontId="6" fillId="0" borderId="25" xfId="0" applyNumberFormat="1" applyFont="1" applyFill="1" applyBorder="1" applyAlignment="1">
      <alignment horizontal="center" vertical="center"/>
    </xf>
    <xf numFmtId="3" fontId="12" fillId="0" borderId="24" xfId="0" applyNumberFormat="1" applyFont="1" applyFill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9" fontId="6" fillId="0" borderId="14" xfId="0" applyNumberFormat="1" applyFont="1" applyBorder="1" applyAlignment="1">
      <alignment horizontal="center" vertical="center"/>
    </xf>
    <xf numFmtId="3" fontId="9" fillId="0" borderId="33" xfId="0" applyNumberFormat="1" applyFont="1" applyFill="1" applyBorder="1" applyAlignment="1">
      <alignment horizontal="center" vertical="center"/>
    </xf>
    <xf numFmtId="9" fontId="6" fillId="0" borderId="34" xfId="0" applyNumberFormat="1" applyFont="1" applyFill="1" applyBorder="1" applyAlignment="1">
      <alignment horizontal="center" vertical="center"/>
    </xf>
    <xf numFmtId="3" fontId="12" fillId="0" borderId="33" xfId="0" applyNumberFormat="1" applyFont="1" applyFill="1" applyBorder="1" applyAlignment="1">
      <alignment horizontal="center" vertical="center"/>
    </xf>
    <xf numFmtId="9" fontId="6" fillId="0" borderId="38" xfId="0" applyNumberFormat="1" applyFont="1" applyBorder="1" applyAlignment="1">
      <alignment horizontal="center" vertical="center"/>
    </xf>
    <xf numFmtId="9" fontId="6" fillId="33" borderId="4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 vertical="center"/>
    </xf>
    <xf numFmtId="172" fontId="6" fillId="33" borderId="16" xfId="0" applyNumberFormat="1" applyFont="1" applyFill="1" applyBorder="1" applyAlignment="1">
      <alignment horizontal="center" vertical="center"/>
    </xf>
    <xf numFmtId="3" fontId="5" fillId="33" borderId="47" xfId="0" applyNumberFormat="1" applyFont="1" applyFill="1" applyBorder="1" applyAlignment="1">
      <alignment horizontal="center" vertical="center"/>
    </xf>
    <xf numFmtId="3" fontId="5" fillId="33" borderId="48" xfId="0" applyNumberFormat="1" applyFont="1" applyFill="1" applyBorder="1" applyAlignment="1">
      <alignment horizontal="center" vertical="center"/>
    </xf>
    <xf numFmtId="3" fontId="12" fillId="33" borderId="47" xfId="0" applyNumberFormat="1" applyFont="1" applyFill="1" applyBorder="1" applyAlignment="1">
      <alignment horizontal="center" vertical="center"/>
    </xf>
    <xf numFmtId="172" fontId="6" fillId="33" borderId="21" xfId="0" applyNumberFormat="1" applyFont="1" applyFill="1" applyBorder="1" applyAlignment="1">
      <alignment horizontal="center" vertical="center"/>
    </xf>
    <xf numFmtId="3" fontId="11" fillId="33" borderId="49" xfId="0" applyNumberFormat="1" applyFont="1" applyFill="1" applyBorder="1" applyAlignment="1">
      <alignment horizontal="center" vertical="center"/>
    </xf>
    <xf numFmtId="3" fontId="11" fillId="33" borderId="50" xfId="0" applyNumberFormat="1" applyFont="1" applyFill="1" applyBorder="1" applyAlignment="1">
      <alignment horizontal="center" vertical="center"/>
    </xf>
    <xf numFmtId="172" fontId="6" fillId="0" borderId="25" xfId="0" applyNumberFormat="1" applyFont="1" applyFill="1" applyBorder="1" applyAlignment="1">
      <alignment horizontal="center" vertical="center"/>
    </xf>
    <xf numFmtId="3" fontId="5" fillId="0" borderId="42" xfId="0" applyNumberFormat="1" applyFont="1" applyFill="1" applyBorder="1" applyAlignment="1">
      <alignment horizontal="center" vertical="center"/>
    </xf>
    <xf numFmtId="3" fontId="5" fillId="0" borderId="45" xfId="0" applyNumberFormat="1" applyFont="1" applyFill="1" applyBorder="1" applyAlignment="1">
      <alignment horizontal="center" vertical="center"/>
    </xf>
    <xf numFmtId="3" fontId="12" fillId="0" borderId="42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172" fontId="6" fillId="0" borderId="29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horizontal="center" vertical="center"/>
    </xf>
    <xf numFmtId="3" fontId="5" fillId="0" borderId="51" xfId="0" applyNumberFormat="1" applyFont="1" applyFill="1" applyBorder="1" applyAlignment="1">
      <alignment horizontal="center" vertical="center"/>
    </xf>
    <xf numFmtId="3" fontId="5" fillId="0" borderId="52" xfId="0" applyNumberFormat="1" applyFont="1" applyFill="1" applyBorder="1" applyAlignment="1">
      <alignment horizontal="center" vertical="center"/>
    </xf>
    <xf numFmtId="3" fontId="12" fillId="0" borderId="5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172" fontId="6" fillId="0" borderId="14" xfId="0" applyNumberFormat="1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5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172" fontId="6" fillId="0" borderId="34" xfId="0" applyNumberFormat="1" applyFont="1" applyFill="1" applyBorder="1" applyAlignment="1">
      <alignment horizontal="center" vertical="center"/>
    </xf>
    <xf numFmtId="3" fontId="5" fillId="0" borderId="54" xfId="0" applyNumberFormat="1" applyFont="1" applyFill="1" applyBorder="1" applyAlignment="1">
      <alignment horizontal="center" vertical="center"/>
    </xf>
    <xf numFmtId="3" fontId="5" fillId="0" borderId="55" xfId="0" applyNumberFormat="1" applyFont="1" applyFill="1" applyBorder="1" applyAlignment="1">
      <alignment horizontal="center" vertical="center"/>
    </xf>
    <xf numFmtId="3" fontId="12" fillId="0" borderId="54" xfId="0" applyNumberFormat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center" vertical="center"/>
    </xf>
    <xf numFmtId="172" fontId="6" fillId="0" borderId="38" xfId="0" applyNumberFormat="1" applyFont="1" applyFill="1" applyBorder="1" applyAlignment="1">
      <alignment horizontal="center" vertical="center"/>
    </xf>
    <xf numFmtId="172" fontId="6" fillId="0" borderId="39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/>
    </xf>
    <xf numFmtId="3" fontId="5" fillId="0" borderId="46" xfId="0" applyNumberFormat="1" applyFont="1" applyFill="1" applyBorder="1" applyAlignment="1">
      <alignment horizontal="center" vertical="center"/>
    </xf>
    <xf numFmtId="3" fontId="12" fillId="0" borderId="43" xfId="0" applyNumberFormat="1" applyFont="1" applyFill="1" applyBorder="1" applyAlignment="1">
      <alignment horizontal="center" vertical="center"/>
    </xf>
    <xf numFmtId="172" fontId="6" fillId="33" borderId="41" xfId="0" applyNumberFormat="1" applyFont="1" applyFill="1" applyBorder="1" applyAlignment="1">
      <alignment horizontal="center" vertical="center"/>
    </xf>
    <xf numFmtId="3" fontId="5" fillId="33" borderId="56" xfId="0" applyNumberFormat="1" applyFont="1" applyFill="1" applyBorder="1" applyAlignment="1">
      <alignment horizontal="center" vertical="center"/>
    </xf>
    <xf numFmtId="3" fontId="5" fillId="33" borderId="57" xfId="0" applyNumberFormat="1" applyFont="1" applyFill="1" applyBorder="1" applyAlignment="1">
      <alignment horizontal="center" vertical="center"/>
    </xf>
    <xf numFmtId="3" fontId="12" fillId="33" borderId="56" xfId="0" applyNumberFormat="1" applyFont="1" applyFill="1" applyBorder="1" applyAlignment="1">
      <alignment horizontal="center" vertical="center"/>
    </xf>
    <xf numFmtId="3" fontId="5" fillId="33" borderId="50" xfId="0" applyNumberFormat="1" applyFont="1" applyFill="1" applyBorder="1" applyAlignment="1">
      <alignment horizontal="center" vertical="center"/>
    </xf>
    <xf numFmtId="3" fontId="12" fillId="0" borderId="58" xfId="0" applyNumberFormat="1" applyFont="1" applyFill="1" applyBorder="1" applyAlignment="1">
      <alignment horizontal="center" vertical="center"/>
    </xf>
    <xf numFmtId="9" fontId="6" fillId="0" borderId="59" xfId="0" applyNumberFormat="1" applyFont="1" applyFill="1" applyBorder="1" applyAlignment="1">
      <alignment horizontal="center" vertical="center"/>
    </xf>
    <xf numFmtId="9" fontId="6" fillId="0" borderId="60" xfId="0" applyNumberFormat="1" applyFont="1" applyFill="1" applyBorder="1" applyAlignment="1">
      <alignment horizontal="center" vertical="center"/>
    </xf>
    <xf numFmtId="3" fontId="12" fillId="0" borderId="61" xfId="0" applyNumberFormat="1" applyFont="1" applyFill="1" applyBorder="1" applyAlignment="1">
      <alignment horizontal="center" vertical="center"/>
    </xf>
    <xf numFmtId="3" fontId="12" fillId="0" borderId="62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9" fontId="6" fillId="33" borderId="44" xfId="0" applyNumberFormat="1" applyFont="1" applyFill="1" applyBorder="1" applyAlignment="1">
      <alignment horizontal="center" vertical="center"/>
    </xf>
    <xf numFmtId="9" fontId="6" fillId="0" borderId="26" xfId="0" applyNumberFormat="1" applyFont="1" applyFill="1" applyBorder="1" applyAlignment="1">
      <alignment horizontal="center" vertical="center"/>
    </xf>
    <xf numFmtId="9" fontId="6" fillId="0" borderId="30" xfId="0" applyNumberFormat="1" applyFont="1" applyFill="1" applyBorder="1" applyAlignment="1">
      <alignment horizontal="center" vertical="center"/>
    </xf>
    <xf numFmtId="9" fontId="6" fillId="0" borderId="12" xfId="0" applyNumberFormat="1" applyFont="1" applyFill="1" applyBorder="1" applyAlignment="1">
      <alignment horizontal="center" vertical="center"/>
    </xf>
    <xf numFmtId="9" fontId="6" fillId="0" borderId="35" xfId="0" applyNumberFormat="1" applyFont="1" applyFill="1" applyBorder="1" applyAlignment="1">
      <alignment horizontal="center" vertical="center"/>
    </xf>
    <xf numFmtId="9" fontId="6" fillId="0" borderId="39" xfId="0" applyNumberFormat="1" applyFont="1" applyFill="1" applyBorder="1" applyAlignment="1">
      <alignment horizontal="center" vertical="center"/>
    </xf>
    <xf numFmtId="9" fontId="6" fillId="33" borderId="18" xfId="0" applyNumberFormat="1" applyFont="1" applyFill="1" applyBorder="1" applyAlignment="1">
      <alignment horizontal="center" vertical="center"/>
    </xf>
    <xf numFmtId="9" fontId="6" fillId="33" borderId="2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2" fontId="9" fillId="0" borderId="0" xfId="0" applyNumberFormat="1" applyFont="1" applyAlignment="1">
      <alignment horizontal="center" vertical="center"/>
    </xf>
    <xf numFmtId="172" fontId="6" fillId="0" borderId="1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63" xfId="0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9" fontId="6" fillId="0" borderId="22" xfId="0" applyNumberFormat="1" applyFont="1" applyFill="1" applyBorder="1" applyAlignment="1">
      <alignment horizontal="center" vertical="center"/>
    </xf>
    <xf numFmtId="172" fontId="6" fillId="0" borderId="2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3" fontId="9" fillId="0" borderId="28" xfId="0" applyNumberFormat="1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3" fontId="9" fillId="0" borderId="37" xfId="0" applyNumberFormat="1" applyFont="1" applyFill="1" applyBorder="1" applyAlignment="1">
      <alignment horizontal="center" vertical="center"/>
    </xf>
    <xf numFmtId="3" fontId="12" fillId="0" borderId="37" xfId="0" applyNumberFormat="1" applyFont="1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center" vertical="center"/>
    </xf>
    <xf numFmtId="3" fontId="5" fillId="33" borderId="33" xfId="0" applyNumberFormat="1" applyFont="1" applyFill="1" applyBorder="1" applyAlignment="1">
      <alignment horizontal="center" vertical="center"/>
    </xf>
    <xf numFmtId="172" fontId="6" fillId="33" borderId="35" xfId="0" applyNumberFormat="1" applyFont="1" applyFill="1" applyBorder="1" applyAlignment="1">
      <alignment horizontal="center" vertical="center"/>
    </xf>
    <xf numFmtId="3" fontId="9" fillId="33" borderId="33" xfId="0" applyNumberFormat="1" applyFont="1" applyFill="1" applyBorder="1" applyAlignment="1">
      <alignment horizontal="center" vertical="center"/>
    </xf>
    <xf numFmtId="3" fontId="12" fillId="33" borderId="33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3" fontId="12" fillId="0" borderId="20" xfId="0" applyNumberFormat="1" applyFont="1" applyFill="1" applyBorder="1" applyAlignment="1">
      <alignment horizontal="center" vertical="center"/>
    </xf>
    <xf numFmtId="9" fontId="6" fillId="0" borderId="21" xfId="0" applyNumberFormat="1" applyFont="1" applyFill="1" applyBorder="1" applyAlignment="1">
      <alignment horizontal="center" vertical="center"/>
    </xf>
    <xf numFmtId="3" fontId="12" fillId="0" borderId="49" xfId="0" applyNumberFormat="1" applyFont="1" applyFill="1" applyBorder="1" applyAlignment="1">
      <alignment horizontal="center" vertical="center"/>
    </xf>
    <xf numFmtId="3" fontId="12" fillId="0" borderId="5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4" fillId="0" borderId="64" xfId="0" applyFont="1" applyBorder="1" applyAlignment="1">
      <alignment horizontal="center" vertical="center" wrapText="1"/>
    </xf>
    <xf numFmtId="3" fontId="11" fillId="33" borderId="48" xfId="0" applyNumberFormat="1" applyFont="1" applyFill="1" applyBorder="1" applyAlignment="1">
      <alignment horizontal="center" vertical="center"/>
    </xf>
    <xf numFmtId="3" fontId="5" fillId="0" borderId="65" xfId="0" applyNumberFormat="1" applyFont="1" applyFill="1" applyBorder="1" applyAlignment="1">
      <alignment horizontal="center" vertical="center"/>
    </xf>
    <xf numFmtId="3" fontId="9" fillId="0" borderId="65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12" fillId="0" borderId="45" xfId="0" applyNumberFormat="1" applyFont="1" applyFill="1" applyBorder="1" applyAlignment="1">
      <alignment horizontal="center" vertical="center"/>
    </xf>
    <xf numFmtId="3" fontId="5" fillId="0" borderId="66" xfId="0" applyNumberFormat="1" applyFont="1" applyFill="1" applyBorder="1" applyAlignment="1">
      <alignment horizontal="center" vertical="center"/>
    </xf>
    <xf numFmtId="3" fontId="9" fillId="0" borderId="66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3" fontId="12" fillId="0" borderId="52" xfId="0" applyNumberFormat="1" applyFont="1" applyFill="1" applyBorder="1" applyAlignment="1">
      <alignment horizontal="center" vertical="center"/>
    </xf>
    <xf numFmtId="3" fontId="5" fillId="0" borderId="64" xfId="0" applyNumberFormat="1" applyFont="1" applyFill="1" applyBorder="1" applyAlignment="1">
      <alignment horizontal="center" vertical="center"/>
    </xf>
    <xf numFmtId="3" fontId="9" fillId="0" borderId="64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12" fillId="0" borderId="53" xfId="0" applyNumberFormat="1" applyFont="1" applyFill="1" applyBorder="1" applyAlignment="1">
      <alignment horizontal="center" vertical="center"/>
    </xf>
    <xf numFmtId="3" fontId="5" fillId="0" borderId="67" xfId="0" applyNumberFormat="1" applyFont="1" applyFill="1" applyBorder="1" applyAlignment="1">
      <alignment horizontal="center" vertical="center"/>
    </xf>
    <xf numFmtId="3" fontId="9" fillId="0" borderId="67" xfId="0" applyNumberFormat="1" applyFont="1" applyFill="1" applyBorder="1" applyAlignment="1">
      <alignment horizontal="center" vertical="center"/>
    </xf>
    <xf numFmtId="3" fontId="5" fillId="0" borderId="35" xfId="0" applyNumberFormat="1" applyFont="1" applyFill="1" applyBorder="1" applyAlignment="1">
      <alignment horizontal="center" vertical="center"/>
    </xf>
    <xf numFmtId="3" fontId="12" fillId="0" borderId="55" xfId="0" applyNumberFormat="1" applyFont="1" applyFill="1" applyBorder="1" applyAlignment="1">
      <alignment horizontal="center" vertical="center"/>
    </xf>
    <xf numFmtId="3" fontId="5" fillId="0" borderId="68" xfId="0" applyNumberFormat="1" applyFont="1" applyFill="1" applyBorder="1" applyAlignment="1">
      <alignment horizontal="center" vertical="center"/>
    </xf>
    <xf numFmtId="3" fontId="9" fillId="0" borderId="68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3" fontId="12" fillId="0" borderId="46" xfId="0" applyNumberFormat="1" applyFont="1" applyFill="1" applyBorder="1" applyAlignment="1">
      <alignment horizontal="center" vertical="center"/>
    </xf>
    <xf numFmtId="3" fontId="5" fillId="33" borderId="67" xfId="0" applyNumberFormat="1" applyFont="1" applyFill="1" applyBorder="1" applyAlignment="1">
      <alignment horizontal="center" vertical="center"/>
    </xf>
    <xf numFmtId="3" fontId="9" fillId="33" borderId="67" xfId="0" applyNumberFormat="1" applyFont="1" applyFill="1" applyBorder="1" applyAlignment="1">
      <alignment horizontal="center" vertical="center"/>
    </xf>
    <xf numFmtId="3" fontId="5" fillId="33" borderId="35" xfId="0" applyNumberFormat="1" applyFont="1" applyFill="1" applyBorder="1" applyAlignment="1">
      <alignment horizontal="center" vertical="center"/>
    </xf>
    <xf numFmtId="3" fontId="12" fillId="33" borderId="55" xfId="0" applyNumberFormat="1" applyFont="1" applyFill="1" applyBorder="1" applyAlignment="1">
      <alignment horizontal="center" vertical="center"/>
    </xf>
    <xf numFmtId="3" fontId="4" fillId="0" borderId="69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50" xfId="0" applyNumberFormat="1" applyFont="1" applyFill="1" applyBorder="1" applyAlignment="1">
      <alignment horizontal="center" vertical="center"/>
    </xf>
    <xf numFmtId="172" fontId="10" fillId="33" borderId="15" xfId="0" applyNumberFormat="1" applyFont="1" applyFill="1" applyBorder="1" applyAlignment="1">
      <alignment horizontal="center" vertical="center"/>
    </xf>
    <xf numFmtId="172" fontId="6" fillId="33" borderId="20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horizontal="center" vertical="center"/>
    </xf>
    <xf numFmtId="172" fontId="10" fillId="0" borderId="65" xfId="0" applyNumberFormat="1" applyFont="1" applyFill="1" applyBorder="1" applyAlignment="1">
      <alignment horizontal="center" vertical="center"/>
    </xf>
    <xf numFmtId="9" fontId="10" fillId="0" borderId="25" xfId="0" applyNumberFormat="1" applyFont="1" applyFill="1" applyBorder="1" applyAlignment="1">
      <alignment horizontal="center" vertical="center"/>
    </xf>
    <xf numFmtId="172" fontId="6" fillId="0" borderId="45" xfId="0" applyNumberFormat="1" applyFont="1" applyFill="1" applyBorder="1" applyAlignment="1">
      <alignment horizontal="center" vertical="center"/>
    </xf>
    <xf numFmtId="172" fontId="10" fillId="0" borderId="42" xfId="0" applyNumberFormat="1" applyFont="1" applyFill="1" applyBorder="1" applyAlignment="1">
      <alignment horizontal="center" vertical="center"/>
    </xf>
    <xf numFmtId="172" fontId="10" fillId="0" borderId="28" xfId="0" applyNumberFormat="1" applyFont="1" applyFill="1" applyBorder="1" applyAlignment="1">
      <alignment horizontal="center" vertical="center"/>
    </xf>
    <xf numFmtId="172" fontId="10" fillId="0" borderId="66" xfId="0" applyNumberFormat="1" applyFont="1" applyFill="1" applyBorder="1" applyAlignment="1">
      <alignment horizontal="center" vertical="center"/>
    </xf>
    <xf numFmtId="9" fontId="10" fillId="0" borderId="29" xfId="0" applyNumberFormat="1" applyFont="1" applyFill="1" applyBorder="1" applyAlignment="1">
      <alignment horizontal="center" vertical="center"/>
    </xf>
    <xf numFmtId="172" fontId="6" fillId="0" borderId="52" xfId="0" applyNumberFormat="1" applyFont="1" applyFill="1" applyBorder="1" applyAlignment="1">
      <alignment horizontal="center" vertical="center"/>
    </xf>
    <xf numFmtId="172" fontId="10" fillId="0" borderId="51" xfId="0" applyNumberFormat="1" applyFont="1" applyFill="1" applyBorder="1" applyAlignment="1">
      <alignment horizontal="center" vertical="center"/>
    </xf>
    <xf numFmtId="172" fontId="10" fillId="0" borderId="11" xfId="0" applyNumberFormat="1" applyFont="1" applyFill="1" applyBorder="1" applyAlignment="1">
      <alignment horizontal="center" vertical="center"/>
    </xf>
    <xf numFmtId="172" fontId="10" fillId="0" borderId="64" xfId="0" applyNumberFormat="1" applyFont="1" applyFill="1" applyBorder="1" applyAlignment="1">
      <alignment horizontal="center" vertical="center"/>
    </xf>
    <xf numFmtId="9" fontId="10" fillId="0" borderId="14" xfId="0" applyNumberFormat="1" applyFont="1" applyFill="1" applyBorder="1" applyAlignment="1">
      <alignment horizontal="center" vertical="center"/>
    </xf>
    <xf numFmtId="172" fontId="6" fillId="0" borderId="53" xfId="0" applyNumberFormat="1" applyFont="1" applyFill="1" applyBorder="1" applyAlignment="1">
      <alignment horizontal="center" vertical="center"/>
    </xf>
    <xf numFmtId="172" fontId="10" fillId="0" borderId="13" xfId="0" applyNumberFormat="1" applyFont="1" applyFill="1" applyBorder="1" applyAlignment="1">
      <alignment horizontal="center" vertical="center"/>
    </xf>
    <xf numFmtId="172" fontId="10" fillId="0" borderId="33" xfId="0" applyNumberFormat="1" applyFont="1" applyFill="1" applyBorder="1" applyAlignment="1">
      <alignment horizontal="center" vertical="center"/>
    </xf>
    <xf numFmtId="172" fontId="10" fillId="0" borderId="67" xfId="0" applyNumberFormat="1" applyFont="1" applyFill="1" applyBorder="1" applyAlignment="1">
      <alignment horizontal="center" vertical="center"/>
    </xf>
    <xf numFmtId="9" fontId="10" fillId="0" borderId="34" xfId="0" applyNumberFormat="1" applyFont="1" applyFill="1" applyBorder="1" applyAlignment="1">
      <alignment horizontal="center" vertical="center"/>
    </xf>
    <xf numFmtId="172" fontId="6" fillId="0" borderId="55" xfId="0" applyNumberFormat="1" applyFont="1" applyFill="1" applyBorder="1" applyAlignment="1">
      <alignment horizontal="center" vertical="center"/>
    </xf>
    <xf numFmtId="172" fontId="10" fillId="0" borderId="54" xfId="0" applyNumberFormat="1" applyFont="1" applyFill="1" applyBorder="1" applyAlignment="1">
      <alignment horizontal="center" vertical="center"/>
    </xf>
    <xf numFmtId="172" fontId="10" fillId="0" borderId="37" xfId="0" applyNumberFormat="1" applyFont="1" applyFill="1" applyBorder="1" applyAlignment="1">
      <alignment horizontal="center" vertical="center"/>
    </xf>
    <xf numFmtId="172" fontId="10" fillId="0" borderId="68" xfId="0" applyNumberFormat="1" applyFont="1" applyFill="1" applyBorder="1" applyAlignment="1">
      <alignment horizontal="center" vertical="center"/>
    </xf>
    <xf numFmtId="9" fontId="10" fillId="0" borderId="38" xfId="0" applyNumberFormat="1" applyFont="1" applyFill="1" applyBorder="1" applyAlignment="1">
      <alignment horizontal="center" vertical="center"/>
    </xf>
    <xf numFmtId="172" fontId="6" fillId="0" borderId="46" xfId="0" applyNumberFormat="1" applyFont="1" applyFill="1" applyBorder="1" applyAlignment="1">
      <alignment horizontal="center" vertical="center"/>
    </xf>
    <xf numFmtId="172" fontId="10" fillId="0" borderId="43" xfId="0" applyNumberFormat="1" applyFont="1" applyFill="1" applyBorder="1" applyAlignment="1">
      <alignment horizontal="center" vertical="center"/>
    </xf>
    <xf numFmtId="172" fontId="10" fillId="33" borderId="17" xfId="0" applyNumberFormat="1" applyFont="1" applyFill="1" applyBorder="1" applyAlignment="1">
      <alignment horizontal="center" vertical="center"/>
    </xf>
    <xf numFmtId="172" fontId="10" fillId="33" borderId="70" xfId="0" applyNumberFormat="1" applyFont="1" applyFill="1" applyBorder="1" applyAlignment="1">
      <alignment horizontal="center" vertical="center"/>
    </xf>
    <xf numFmtId="9" fontId="10" fillId="33" borderId="41" xfId="0" applyNumberFormat="1" applyFont="1" applyFill="1" applyBorder="1" applyAlignment="1">
      <alignment horizontal="center" vertical="center"/>
    </xf>
    <xf numFmtId="172" fontId="6" fillId="33" borderId="57" xfId="0" applyNumberFormat="1" applyFont="1" applyFill="1" applyBorder="1" applyAlignment="1">
      <alignment horizontal="center" vertical="center"/>
    </xf>
    <xf numFmtId="172" fontId="10" fillId="33" borderId="56" xfId="0" applyNumberFormat="1" applyFont="1" applyFill="1" applyBorder="1" applyAlignment="1">
      <alignment horizontal="center" vertical="center"/>
    </xf>
    <xf numFmtId="9" fontId="6" fillId="0" borderId="20" xfId="0" applyNumberFormat="1" applyFont="1" applyFill="1" applyBorder="1" applyAlignment="1">
      <alignment horizontal="center" vertical="center"/>
    </xf>
    <xf numFmtId="9" fontId="6" fillId="0" borderId="69" xfId="0" applyNumberFormat="1" applyFont="1" applyFill="1" applyBorder="1" applyAlignment="1">
      <alignment horizontal="center" vertical="center"/>
    </xf>
    <xf numFmtId="9" fontId="6" fillId="0" borderId="50" xfId="0" applyNumberFormat="1" applyFont="1" applyFill="1" applyBorder="1" applyAlignment="1">
      <alignment horizontal="center" vertical="center"/>
    </xf>
    <xf numFmtId="9" fontId="6" fillId="0" borderId="49" xfId="0" applyNumberFormat="1" applyFont="1" applyFill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 wrapText="1"/>
    </xf>
    <xf numFmtId="9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9" fontId="9" fillId="0" borderId="0" xfId="0" applyNumberFormat="1" applyFont="1" applyFill="1" applyAlignment="1">
      <alignment horizontal="center" vertical="center"/>
    </xf>
    <xf numFmtId="3" fontId="11" fillId="33" borderId="47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12" fillId="0" borderId="17" xfId="0" applyNumberFormat="1" applyFont="1" applyFill="1" applyBorder="1" applyAlignment="1">
      <alignment horizontal="center" vertical="center"/>
    </xf>
    <xf numFmtId="0" fontId="50" fillId="0" borderId="0" xfId="44" applyFill="1" applyAlignment="1">
      <alignment/>
    </xf>
    <xf numFmtId="3" fontId="5" fillId="0" borderId="20" xfId="0" applyNumberFormat="1" applyFont="1" applyFill="1" applyBorder="1" applyAlignment="1">
      <alignment horizontal="center" vertical="center"/>
    </xf>
    <xf numFmtId="3" fontId="5" fillId="33" borderId="58" xfId="0" applyNumberFormat="1" applyFont="1" applyFill="1" applyBorder="1" applyAlignment="1">
      <alignment horizontal="center" vertical="center"/>
    </xf>
    <xf numFmtId="172" fontId="6" fillId="33" borderId="60" xfId="0" applyNumberFormat="1" applyFont="1" applyFill="1" applyBorder="1" applyAlignment="1">
      <alignment horizontal="center" vertical="center"/>
    </xf>
    <xf numFmtId="3" fontId="5" fillId="0" borderId="66" xfId="0" applyNumberFormat="1" applyFont="1" applyBorder="1" applyAlignment="1">
      <alignment horizontal="center" vertical="center"/>
    </xf>
    <xf numFmtId="3" fontId="9" fillId="0" borderId="66" xfId="0" applyNumberFormat="1" applyFont="1" applyBorder="1" applyAlignment="1">
      <alignment horizontal="center" vertical="center"/>
    </xf>
    <xf numFmtId="3" fontId="12" fillId="0" borderId="52" xfId="0" applyNumberFormat="1" applyFont="1" applyBorder="1" applyAlignment="1">
      <alignment horizontal="center" vertical="center"/>
    </xf>
    <xf numFmtId="3" fontId="5" fillId="0" borderId="64" xfId="0" applyNumberFormat="1" applyFont="1" applyBorder="1" applyAlignment="1">
      <alignment horizontal="center" vertical="center"/>
    </xf>
    <xf numFmtId="3" fontId="9" fillId="0" borderId="64" xfId="0" applyNumberFormat="1" applyFont="1" applyBorder="1" applyAlignment="1">
      <alignment horizontal="center" vertical="center"/>
    </xf>
    <xf numFmtId="3" fontId="12" fillId="0" borderId="53" xfId="0" applyNumberFormat="1" applyFont="1" applyBorder="1" applyAlignment="1">
      <alignment horizontal="center" vertical="center"/>
    </xf>
    <xf numFmtId="3" fontId="5" fillId="0" borderId="68" xfId="0" applyNumberFormat="1" applyFont="1" applyBorder="1" applyAlignment="1">
      <alignment horizontal="center" vertical="center"/>
    </xf>
    <xf numFmtId="3" fontId="9" fillId="0" borderId="68" xfId="0" applyNumberFormat="1" applyFont="1" applyBorder="1" applyAlignment="1">
      <alignment horizontal="center" vertical="center"/>
    </xf>
    <xf numFmtId="3" fontId="12" fillId="0" borderId="46" xfId="0" applyNumberFormat="1" applyFont="1" applyBorder="1" applyAlignment="1">
      <alignment horizontal="center" vertical="center"/>
    </xf>
    <xf numFmtId="3" fontId="5" fillId="33" borderId="70" xfId="0" applyNumberFormat="1" applyFont="1" applyFill="1" applyBorder="1" applyAlignment="1">
      <alignment horizontal="center" vertical="center"/>
    </xf>
    <xf numFmtId="3" fontId="9" fillId="33" borderId="70" xfId="0" applyNumberFormat="1" applyFont="1" applyFill="1" applyBorder="1" applyAlignment="1">
      <alignment horizontal="center" vertical="center"/>
    </xf>
    <xf numFmtId="3" fontId="12" fillId="33" borderId="57" xfId="0" applyNumberFormat="1" applyFont="1" applyFill="1" applyBorder="1" applyAlignment="1">
      <alignment horizontal="center" vertical="center"/>
    </xf>
    <xf numFmtId="3" fontId="5" fillId="33" borderId="69" xfId="0" applyNumberFormat="1" applyFont="1" applyFill="1" applyBorder="1" applyAlignment="1">
      <alignment horizontal="center" vertical="center"/>
    </xf>
    <xf numFmtId="3" fontId="9" fillId="33" borderId="69" xfId="0" applyNumberFormat="1" applyFont="1" applyFill="1" applyBorder="1" applyAlignment="1">
      <alignment horizontal="center" vertical="center"/>
    </xf>
    <xf numFmtId="3" fontId="12" fillId="33" borderId="50" xfId="0" applyNumberFormat="1" applyFont="1" applyFill="1" applyBorder="1" applyAlignment="1">
      <alignment horizontal="center" vertical="center"/>
    </xf>
    <xf numFmtId="3" fontId="4" fillId="0" borderId="69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50" xfId="0" applyNumberFormat="1" applyFont="1" applyBorder="1" applyAlignment="1">
      <alignment horizontal="center" vertical="center"/>
    </xf>
    <xf numFmtId="0" fontId="62" fillId="0" borderId="0" xfId="0" applyFont="1" applyAlignment="1">
      <alignment/>
    </xf>
    <xf numFmtId="0" fontId="63" fillId="0" borderId="0" xfId="0" applyFont="1" applyAlignment="1">
      <alignment vertical="top"/>
    </xf>
    <xf numFmtId="0" fontId="44" fillId="0" borderId="0" xfId="0" applyFont="1" applyAlignment="1">
      <alignment/>
    </xf>
    <xf numFmtId="0" fontId="44" fillId="0" borderId="0" xfId="0" applyFont="1" applyAlignment="1">
      <alignment vertical="top"/>
    </xf>
    <xf numFmtId="0" fontId="42" fillId="0" borderId="0" xfId="0" applyFont="1" applyAlignment="1">
      <alignment/>
    </xf>
    <xf numFmtId="3" fontId="11" fillId="33" borderId="20" xfId="0" applyNumberFormat="1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 vertical="center"/>
    </xf>
    <xf numFmtId="172" fontId="11" fillId="33" borderId="2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15" fillId="0" borderId="0" xfId="0" applyFont="1" applyAlignment="1">
      <alignment vertical="top"/>
    </xf>
    <xf numFmtId="0" fontId="42" fillId="0" borderId="0" xfId="0" applyFont="1" applyAlignment="1">
      <alignment vertical="top"/>
    </xf>
    <xf numFmtId="172" fontId="6" fillId="33" borderId="21" xfId="0" applyNumberFormat="1" applyFont="1" applyFill="1" applyBorder="1" applyAlignment="1">
      <alignment horizontal="left" vertical="center" wrapText="1"/>
    </xf>
    <xf numFmtId="172" fontId="4" fillId="0" borderId="34" xfId="0" applyNumberFormat="1" applyFont="1" applyFill="1" applyBorder="1" applyAlignment="1">
      <alignment horizontal="left" vertical="center" wrapText="1"/>
    </xf>
    <xf numFmtId="172" fontId="4" fillId="0" borderId="25" xfId="0" applyNumberFormat="1" applyFont="1" applyFill="1" applyBorder="1" applyAlignment="1">
      <alignment horizontal="left" vertical="center" wrapText="1"/>
    </xf>
    <xf numFmtId="180" fontId="10" fillId="33" borderId="15" xfId="0" applyNumberFormat="1" applyFont="1" applyFill="1" applyBorder="1" applyAlignment="1">
      <alignment horizontal="center" vertical="center"/>
    </xf>
    <xf numFmtId="180" fontId="10" fillId="0" borderId="65" xfId="0" applyNumberFormat="1" applyFont="1" applyFill="1" applyBorder="1" applyAlignment="1">
      <alignment horizontal="center" vertical="center"/>
    </xf>
    <xf numFmtId="180" fontId="10" fillId="0" borderId="26" xfId="0" applyNumberFormat="1" applyFont="1" applyFill="1" applyBorder="1" applyAlignment="1">
      <alignment horizontal="center" vertical="center"/>
    </xf>
    <xf numFmtId="180" fontId="6" fillId="0" borderId="71" xfId="0" applyNumberFormat="1" applyFont="1" applyFill="1" applyBorder="1" applyAlignment="1">
      <alignment horizontal="center" vertical="center"/>
    </xf>
    <xf numFmtId="180" fontId="6" fillId="0" borderId="45" xfId="0" applyNumberFormat="1" applyFont="1" applyFill="1" applyBorder="1" applyAlignment="1">
      <alignment horizontal="center" vertical="center"/>
    </xf>
    <xf numFmtId="180" fontId="10" fillId="0" borderId="66" xfId="0" applyNumberFormat="1" applyFont="1" applyFill="1" applyBorder="1" applyAlignment="1">
      <alignment horizontal="center" vertical="center"/>
    </xf>
    <xf numFmtId="180" fontId="10" fillId="0" borderId="30" xfId="0" applyNumberFormat="1" applyFont="1" applyFill="1" applyBorder="1" applyAlignment="1">
      <alignment horizontal="center" vertical="center"/>
    </xf>
    <xf numFmtId="180" fontId="6" fillId="0" borderId="72" xfId="0" applyNumberFormat="1" applyFont="1" applyFill="1" applyBorder="1" applyAlignment="1">
      <alignment horizontal="center" vertical="center"/>
    </xf>
    <xf numFmtId="180" fontId="6" fillId="0" borderId="52" xfId="0" applyNumberFormat="1" applyFont="1" applyFill="1" applyBorder="1" applyAlignment="1">
      <alignment horizontal="center" vertical="center"/>
    </xf>
    <xf numFmtId="180" fontId="10" fillId="0" borderId="64" xfId="0" applyNumberFormat="1" applyFont="1" applyFill="1" applyBorder="1" applyAlignment="1">
      <alignment horizontal="center" vertical="center"/>
    </xf>
    <xf numFmtId="180" fontId="10" fillId="0" borderId="12" xfId="0" applyNumberFormat="1" applyFont="1" applyFill="1" applyBorder="1" applyAlignment="1">
      <alignment horizontal="center" vertical="center"/>
    </xf>
    <xf numFmtId="180" fontId="6" fillId="0" borderId="73" xfId="0" applyNumberFormat="1" applyFont="1" applyFill="1" applyBorder="1" applyAlignment="1">
      <alignment horizontal="center" vertical="center"/>
    </xf>
    <xf numFmtId="180" fontId="6" fillId="0" borderId="53" xfId="0" applyNumberFormat="1" applyFont="1" applyFill="1" applyBorder="1" applyAlignment="1">
      <alignment horizontal="center" vertical="center"/>
    </xf>
    <xf numFmtId="180" fontId="10" fillId="0" borderId="67" xfId="0" applyNumberFormat="1" applyFont="1" applyFill="1" applyBorder="1" applyAlignment="1">
      <alignment horizontal="center" vertical="center"/>
    </xf>
    <xf numFmtId="180" fontId="10" fillId="0" borderId="35" xfId="0" applyNumberFormat="1" applyFont="1" applyFill="1" applyBorder="1" applyAlignment="1">
      <alignment horizontal="center" vertical="center"/>
    </xf>
    <xf numFmtId="180" fontId="6" fillId="0" borderId="74" xfId="0" applyNumberFormat="1" applyFont="1" applyFill="1" applyBorder="1" applyAlignment="1">
      <alignment horizontal="center" vertical="center"/>
    </xf>
    <xf numFmtId="180" fontId="6" fillId="0" borderId="55" xfId="0" applyNumberFormat="1" applyFont="1" applyFill="1" applyBorder="1" applyAlignment="1">
      <alignment horizontal="center" vertical="center"/>
    </xf>
    <xf numFmtId="180" fontId="6" fillId="0" borderId="46" xfId="0" applyNumberFormat="1" applyFont="1" applyFill="1" applyBorder="1" applyAlignment="1">
      <alignment horizontal="center" vertical="center"/>
    </xf>
    <xf numFmtId="180" fontId="10" fillId="0" borderId="39" xfId="0" applyNumberFormat="1" applyFont="1" applyFill="1" applyBorder="1" applyAlignment="1">
      <alignment horizontal="center" vertical="center"/>
    </xf>
    <xf numFmtId="180" fontId="10" fillId="0" borderId="68" xfId="0" applyNumberFormat="1" applyFont="1" applyFill="1" applyBorder="1" applyAlignment="1">
      <alignment horizontal="center" vertical="center"/>
    </xf>
    <xf numFmtId="180" fontId="6" fillId="0" borderId="75" xfId="0" applyNumberFormat="1" applyFont="1" applyFill="1" applyBorder="1" applyAlignment="1">
      <alignment horizontal="center" vertical="center"/>
    </xf>
    <xf numFmtId="180" fontId="10" fillId="33" borderId="70" xfId="0" applyNumberFormat="1" applyFont="1" applyFill="1" applyBorder="1" applyAlignment="1">
      <alignment horizontal="center" vertical="center"/>
    </xf>
    <xf numFmtId="180" fontId="10" fillId="33" borderId="18" xfId="0" applyNumberFormat="1" applyFont="1" applyFill="1" applyBorder="1" applyAlignment="1">
      <alignment horizontal="center" vertical="center"/>
    </xf>
    <xf numFmtId="180" fontId="6" fillId="33" borderId="0" xfId="0" applyNumberFormat="1" applyFont="1" applyFill="1" applyBorder="1" applyAlignment="1">
      <alignment horizontal="center" vertical="center"/>
    </xf>
    <xf numFmtId="180" fontId="6" fillId="33" borderId="57" xfId="0" applyNumberFormat="1" applyFont="1" applyFill="1" applyBorder="1" applyAlignment="1">
      <alignment horizontal="center" vertical="center"/>
    </xf>
    <xf numFmtId="180" fontId="10" fillId="33" borderId="69" xfId="0" applyNumberFormat="1" applyFont="1" applyFill="1" applyBorder="1" applyAlignment="1">
      <alignment horizontal="center" vertical="center"/>
    </xf>
    <xf numFmtId="180" fontId="10" fillId="33" borderId="22" xfId="0" applyNumberFormat="1" applyFont="1" applyFill="1" applyBorder="1" applyAlignment="1">
      <alignment horizontal="center" vertical="center"/>
    </xf>
    <xf numFmtId="180" fontId="6" fillId="33" borderId="76" xfId="0" applyNumberFormat="1" applyFont="1" applyFill="1" applyBorder="1" applyAlignment="1">
      <alignment horizontal="center" vertical="center"/>
    </xf>
    <xf numFmtId="180" fontId="6" fillId="33" borderId="50" xfId="0" applyNumberFormat="1" applyFont="1" applyFill="1" applyBorder="1" applyAlignment="1">
      <alignment horizontal="center" vertical="center"/>
    </xf>
    <xf numFmtId="180" fontId="6" fillId="33" borderId="20" xfId="0" applyNumberFormat="1" applyFont="1" applyFill="1" applyBorder="1" applyAlignment="1">
      <alignment horizontal="center" vertical="center"/>
    </xf>
    <xf numFmtId="180" fontId="6" fillId="33" borderId="69" xfId="0" applyNumberFormat="1" applyFont="1" applyFill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 wrapText="1"/>
    </xf>
    <xf numFmtId="172" fontId="6" fillId="0" borderId="60" xfId="0" applyNumberFormat="1" applyFont="1" applyFill="1" applyBorder="1" applyAlignment="1">
      <alignment horizontal="center" vertical="center"/>
    </xf>
    <xf numFmtId="172" fontId="9" fillId="0" borderId="0" xfId="0" applyNumberFormat="1" applyFont="1" applyAlignment="1">
      <alignment horizontal="left" vertical="center"/>
    </xf>
    <xf numFmtId="172" fontId="0" fillId="0" borderId="0" xfId="0" applyNumberFormat="1" applyFont="1" applyAlignment="1">
      <alignment/>
    </xf>
    <xf numFmtId="1" fontId="0" fillId="0" borderId="27" xfId="0" applyNumberFormat="1" applyFont="1" applyBorder="1" applyAlignment="1">
      <alignment horizontal="center" vertical="center"/>
    </xf>
    <xf numFmtId="172" fontId="64" fillId="0" borderId="26" xfId="0" applyNumberFormat="1" applyFont="1" applyBorder="1" applyAlignment="1">
      <alignment horizontal="center" vertical="center"/>
    </xf>
    <xf numFmtId="1" fontId="6" fillId="33" borderId="21" xfId="0" applyNumberFormat="1" applyFont="1" applyFill="1" applyBorder="1" applyAlignment="1">
      <alignment horizontal="center" vertical="center"/>
    </xf>
    <xf numFmtId="3" fontId="5" fillId="0" borderId="77" xfId="0" applyNumberFormat="1" applyFont="1" applyFill="1" applyBorder="1" applyAlignment="1">
      <alignment horizontal="center" vertical="center"/>
    </xf>
    <xf numFmtId="172" fontId="6" fillId="0" borderId="4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top"/>
    </xf>
    <xf numFmtId="0" fontId="0" fillId="0" borderId="0" xfId="0" applyAlignment="1">
      <alignment vertical="top"/>
    </xf>
    <xf numFmtId="3" fontId="5" fillId="33" borderId="63" xfId="0" applyNumberFormat="1" applyFont="1" applyFill="1" applyBorder="1" applyAlignment="1">
      <alignment horizontal="center" vertical="center"/>
    </xf>
    <xf numFmtId="3" fontId="7" fillId="33" borderId="78" xfId="0" applyNumberFormat="1" applyFont="1" applyFill="1" applyBorder="1" applyAlignment="1">
      <alignment horizontal="center" vertical="center"/>
    </xf>
    <xf numFmtId="3" fontId="5" fillId="0" borderId="79" xfId="0" applyNumberFormat="1" applyFont="1" applyFill="1" applyBorder="1" applyAlignment="1">
      <alignment horizontal="center" vertical="center"/>
    </xf>
    <xf numFmtId="3" fontId="5" fillId="0" borderId="77" xfId="0" applyNumberFormat="1" applyFont="1" applyBorder="1" applyAlignment="1">
      <alignment horizontal="center" vertical="center"/>
    </xf>
    <xf numFmtId="3" fontId="5" fillId="0" borderId="80" xfId="0" applyNumberFormat="1" applyFont="1" applyBorder="1" applyAlignment="1">
      <alignment horizontal="center" vertical="center"/>
    </xf>
    <xf numFmtId="3" fontId="5" fillId="0" borderId="81" xfId="0" applyNumberFormat="1" applyFont="1" applyFill="1" applyBorder="1" applyAlignment="1">
      <alignment horizontal="center" vertical="center"/>
    </xf>
    <xf numFmtId="3" fontId="5" fillId="0" borderId="82" xfId="0" applyNumberFormat="1" applyFont="1" applyBorder="1" applyAlignment="1">
      <alignment horizontal="center" vertical="center"/>
    </xf>
    <xf numFmtId="3" fontId="5" fillId="33" borderId="78" xfId="0" applyNumberFormat="1" applyFont="1" applyFill="1" applyBorder="1" applyAlignment="1">
      <alignment horizontal="center" vertical="center"/>
    </xf>
    <xf numFmtId="3" fontId="4" fillId="0" borderId="78" xfId="0" applyNumberFormat="1" applyFont="1" applyBorder="1" applyAlignment="1">
      <alignment horizontal="center" vertical="center"/>
    </xf>
    <xf numFmtId="172" fontId="7" fillId="33" borderId="69" xfId="0" applyNumberFormat="1" applyFont="1" applyFill="1" applyBorder="1" applyAlignment="1">
      <alignment horizontal="center" vertical="center"/>
    </xf>
    <xf numFmtId="3" fontId="7" fillId="33" borderId="83" xfId="0" applyNumberFormat="1" applyFont="1" applyFill="1" applyBorder="1" applyAlignment="1">
      <alignment horizontal="center" vertical="center"/>
    </xf>
    <xf numFmtId="3" fontId="11" fillId="33" borderId="78" xfId="0" applyNumberFormat="1" applyFont="1" applyFill="1" applyBorder="1" applyAlignment="1">
      <alignment horizontal="center" vertical="center"/>
    </xf>
    <xf numFmtId="3" fontId="7" fillId="33" borderId="63" xfId="0" applyNumberFormat="1" applyFont="1" applyFill="1" applyBorder="1" applyAlignment="1">
      <alignment horizontal="center" vertical="center"/>
    </xf>
    <xf numFmtId="3" fontId="10" fillId="33" borderId="83" xfId="0" applyNumberFormat="1" applyFont="1" applyFill="1" applyBorder="1" applyAlignment="1">
      <alignment horizontal="center" vertical="center"/>
    </xf>
    <xf numFmtId="3" fontId="9" fillId="0" borderId="79" xfId="0" applyNumberFormat="1" applyFont="1" applyFill="1" applyBorder="1" applyAlignment="1">
      <alignment horizontal="center" vertical="center"/>
    </xf>
    <xf numFmtId="3" fontId="9" fillId="0" borderId="77" xfId="0" applyNumberFormat="1" applyFont="1" applyBorder="1" applyAlignment="1">
      <alignment horizontal="center" vertical="center"/>
    </xf>
    <xf numFmtId="3" fontId="9" fillId="0" borderId="80" xfId="0" applyNumberFormat="1" applyFont="1" applyBorder="1" applyAlignment="1">
      <alignment horizontal="center" vertical="center"/>
    </xf>
    <xf numFmtId="3" fontId="9" fillId="0" borderId="81" xfId="0" applyNumberFormat="1" applyFont="1" applyFill="1" applyBorder="1" applyAlignment="1">
      <alignment horizontal="center" vertical="center"/>
    </xf>
    <xf numFmtId="3" fontId="9" fillId="0" borderId="82" xfId="0" applyNumberFormat="1" applyFont="1" applyBorder="1" applyAlignment="1">
      <alignment horizontal="center" vertical="center"/>
    </xf>
    <xf numFmtId="3" fontId="9" fillId="33" borderId="63" xfId="0" applyNumberFormat="1" applyFont="1" applyFill="1" applyBorder="1" applyAlignment="1">
      <alignment horizontal="center" vertical="center"/>
    </xf>
    <xf numFmtId="3" fontId="9" fillId="33" borderId="78" xfId="0" applyNumberFormat="1" applyFont="1" applyFill="1" applyBorder="1" applyAlignment="1">
      <alignment horizontal="center" vertical="center"/>
    </xf>
    <xf numFmtId="3" fontId="11" fillId="33" borderId="83" xfId="0" applyNumberFormat="1" applyFont="1" applyFill="1" applyBorder="1" applyAlignment="1">
      <alignment horizontal="center" vertical="center"/>
    </xf>
    <xf numFmtId="3" fontId="12" fillId="0" borderId="79" xfId="0" applyNumberFormat="1" applyFont="1" applyFill="1" applyBorder="1" applyAlignment="1">
      <alignment horizontal="center" vertical="center"/>
    </xf>
    <xf numFmtId="3" fontId="12" fillId="0" borderId="77" xfId="0" applyNumberFormat="1" applyFont="1" applyBorder="1" applyAlignment="1">
      <alignment horizontal="center" vertical="center"/>
    </xf>
    <xf numFmtId="3" fontId="12" fillId="0" borderId="80" xfId="0" applyNumberFormat="1" applyFont="1" applyBorder="1" applyAlignment="1">
      <alignment horizontal="center" vertical="center"/>
    </xf>
    <xf numFmtId="3" fontId="12" fillId="0" borderId="81" xfId="0" applyNumberFormat="1" applyFont="1" applyFill="1" applyBorder="1" applyAlignment="1">
      <alignment horizontal="center" vertical="center"/>
    </xf>
    <xf numFmtId="3" fontId="12" fillId="0" borderId="82" xfId="0" applyNumberFormat="1" applyFont="1" applyBorder="1" applyAlignment="1">
      <alignment horizontal="center" vertical="center"/>
    </xf>
    <xf numFmtId="3" fontId="12" fillId="33" borderId="63" xfId="0" applyNumberFormat="1" applyFont="1" applyFill="1" applyBorder="1" applyAlignment="1">
      <alignment horizontal="center" vertical="center"/>
    </xf>
    <xf numFmtId="3" fontId="12" fillId="33" borderId="78" xfId="0" applyNumberFormat="1" applyFont="1" applyFill="1" applyBorder="1" applyAlignment="1">
      <alignment horizontal="center" vertical="center"/>
    </xf>
    <xf numFmtId="172" fontId="11" fillId="33" borderId="69" xfId="0" applyNumberFormat="1" applyFont="1" applyFill="1" applyBorder="1" applyAlignment="1">
      <alignment horizontal="center" vertical="center"/>
    </xf>
    <xf numFmtId="3" fontId="5" fillId="33" borderId="83" xfId="0" applyNumberFormat="1" applyFont="1" applyFill="1" applyBorder="1" applyAlignment="1">
      <alignment horizontal="center" vertical="center"/>
    </xf>
    <xf numFmtId="3" fontId="5" fillId="0" borderId="80" xfId="0" applyNumberFormat="1" applyFont="1" applyFill="1" applyBorder="1" applyAlignment="1">
      <alignment horizontal="center" vertical="center"/>
    </xf>
    <xf numFmtId="3" fontId="5" fillId="0" borderId="82" xfId="0" applyNumberFormat="1" applyFont="1" applyFill="1" applyBorder="1" applyAlignment="1">
      <alignment horizontal="center" vertical="center"/>
    </xf>
    <xf numFmtId="3" fontId="12" fillId="0" borderId="84" xfId="0" applyNumberFormat="1" applyFont="1" applyFill="1" applyBorder="1" applyAlignment="1">
      <alignment horizontal="center" vertical="center"/>
    </xf>
    <xf numFmtId="3" fontId="5" fillId="0" borderId="71" xfId="0" applyNumberFormat="1" applyFont="1" applyFill="1" applyBorder="1" applyAlignment="1">
      <alignment horizontal="center" vertical="center"/>
    </xf>
    <xf numFmtId="3" fontId="5" fillId="0" borderId="72" xfId="0" applyNumberFormat="1" applyFont="1" applyFill="1" applyBorder="1" applyAlignment="1">
      <alignment horizontal="center" vertical="center"/>
    </xf>
    <xf numFmtId="3" fontId="5" fillId="0" borderId="73" xfId="0" applyNumberFormat="1" applyFont="1" applyFill="1" applyBorder="1" applyAlignment="1">
      <alignment horizontal="center" vertical="center"/>
    </xf>
    <xf numFmtId="3" fontId="5" fillId="0" borderId="74" xfId="0" applyNumberFormat="1" applyFont="1" applyFill="1" applyBorder="1" applyAlignment="1">
      <alignment horizontal="center" vertical="center"/>
    </xf>
    <xf numFmtId="3" fontId="5" fillId="0" borderId="75" xfId="0" applyNumberFormat="1" applyFont="1" applyFill="1" applyBorder="1" applyAlignment="1">
      <alignment horizontal="center" vertical="center"/>
    </xf>
    <xf numFmtId="3" fontId="11" fillId="33" borderId="76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3" fontId="5" fillId="33" borderId="76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71" xfId="0" applyNumberFormat="1" applyFont="1" applyFill="1" applyBorder="1" applyAlignment="1">
      <alignment horizontal="center" vertical="center"/>
    </xf>
    <xf numFmtId="3" fontId="12" fillId="0" borderId="72" xfId="0" applyNumberFormat="1" applyFont="1" applyFill="1" applyBorder="1" applyAlignment="1">
      <alignment horizontal="center" vertical="center"/>
    </xf>
    <xf numFmtId="3" fontId="12" fillId="0" borderId="73" xfId="0" applyNumberFormat="1" applyFont="1" applyFill="1" applyBorder="1" applyAlignment="1">
      <alignment horizontal="center" vertical="center"/>
    </xf>
    <xf numFmtId="3" fontId="12" fillId="0" borderId="74" xfId="0" applyNumberFormat="1" applyFont="1" applyFill="1" applyBorder="1" applyAlignment="1">
      <alignment horizontal="center" vertical="center"/>
    </xf>
    <xf numFmtId="3" fontId="12" fillId="0" borderId="75" xfId="0" applyNumberFormat="1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3" fontId="12" fillId="33" borderId="76" xfId="0" applyNumberFormat="1" applyFont="1" applyFill="1" applyBorder="1" applyAlignment="1">
      <alignment horizontal="center" vertical="center"/>
    </xf>
    <xf numFmtId="172" fontId="5" fillId="33" borderId="85" xfId="0" applyNumberFormat="1" applyFont="1" applyFill="1" applyBorder="1" applyAlignment="1">
      <alignment horizontal="center" vertical="center"/>
    </xf>
    <xf numFmtId="3" fontId="11" fillId="33" borderId="69" xfId="0" applyNumberFormat="1" applyFont="1" applyFill="1" applyBorder="1" applyAlignment="1">
      <alignment horizontal="center" vertical="center"/>
    </xf>
    <xf numFmtId="3" fontId="5" fillId="0" borderId="72" xfId="0" applyNumberFormat="1" applyFont="1" applyBorder="1" applyAlignment="1">
      <alignment horizontal="center" vertical="center"/>
    </xf>
    <xf numFmtId="3" fontId="5" fillId="0" borderId="73" xfId="0" applyNumberFormat="1" applyFont="1" applyBorder="1" applyAlignment="1">
      <alignment horizontal="center" vertical="center"/>
    </xf>
    <xf numFmtId="3" fontId="5" fillId="0" borderId="75" xfId="0" applyNumberFormat="1" applyFont="1" applyBorder="1" applyAlignment="1">
      <alignment horizontal="center" vertical="center"/>
    </xf>
    <xf numFmtId="3" fontId="4" fillId="0" borderId="76" xfId="0" applyNumberFormat="1" applyFont="1" applyBorder="1" applyAlignment="1">
      <alignment horizontal="center" vertical="center"/>
    </xf>
    <xf numFmtId="3" fontId="5" fillId="33" borderId="85" xfId="0" applyNumberFormat="1" applyFont="1" applyFill="1" applyBorder="1" applyAlignment="1">
      <alignment horizontal="center" vertical="center"/>
    </xf>
    <xf numFmtId="3" fontId="9" fillId="0" borderId="35" xfId="0" applyNumberFormat="1" applyFont="1" applyFill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39" xfId="0" applyNumberFormat="1" applyFont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3" fontId="9" fillId="33" borderId="18" xfId="0" applyNumberFormat="1" applyFont="1" applyFill="1" applyBorder="1" applyAlignment="1">
      <alignment horizontal="center" vertical="center"/>
    </xf>
    <xf numFmtId="3" fontId="9" fillId="33" borderId="22" xfId="0" applyNumberFormat="1" applyFont="1" applyFill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180" fontId="10" fillId="33" borderId="83" xfId="0" applyNumberFormat="1" applyFont="1" applyFill="1" applyBorder="1" applyAlignment="1">
      <alignment horizontal="center" vertical="center"/>
    </xf>
    <xf numFmtId="180" fontId="6" fillId="33" borderId="21" xfId="0" applyNumberFormat="1" applyFont="1" applyFill="1" applyBorder="1" applyAlignment="1">
      <alignment horizontal="center" vertical="center"/>
    </xf>
    <xf numFmtId="180" fontId="10" fillId="0" borderId="79" xfId="0" applyNumberFormat="1" applyFont="1" applyFill="1" applyBorder="1" applyAlignment="1">
      <alignment horizontal="center" vertical="center"/>
    </xf>
    <xf numFmtId="180" fontId="10" fillId="0" borderId="77" xfId="0" applyNumberFormat="1" applyFont="1" applyFill="1" applyBorder="1" applyAlignment="1">
      <alignment horizontal="center" vertical="center"/>
    </xf>
    <xf numFmtId="180" fontId="10" fillId="0" borderId="80" xfId="0" applyNumberFormat="1" applyFont="1" applyFill="1" applyBorder="1" applyAlignment="1">
      <alignment horizontal="center" vertical="center"/>
    </xf>
    <xf numFmtId="180" fontId="6" fillId="33" borderId="78" xfId="0" applyNumberFormat="1" applyFont="1" applyFill="1" applyBorder="1" applyAlignment="1">
      <alignment horizontal="center" vertical="center"/>
    </xf>
    <xf numFmtId="180" fontId="10" fillId="0" borderId="81" xfId="0" applyNumberFormat="1" applyFont="1" applyFill="1" applyBorder="1" applyAlignment="1">
      <alignment horizontal="center" vertical="center"/>
    </xf>
    <xf numFmtId="180" fontId="10" fillId="0" borderId="82" xfId="0" applyNumberFormat="1" applyFont="1" applyFill="1" applyBorder="1" applyAlignment="1">
      <alignment horizontal="center" vertical="center"/>
    </xf>
    <xf numFmtId="180" fontId="10" fillId="33" borderId="63" xfId="0" applyNumberFormat="1" applyFont="1" applyFill="1" applyBorder="1" applyAlignment="1">
      <alignment horizontal="center" vertical="center"/>
    </xf>
    <xf numFmtId="180" fontId="10" fillId="33" borderId="78" xfId="0" applyNumberFormat="1" applyFont="1" applyFill="1" applyBorder="1" applyAlignment="1">
      <alignment horizontal="center" vertical="center"/>
    </xf>
    <xf numFmtId="180" fontId="10" fillId="33" borderId="85" xfId="0" applyNumberFormat="1" applyFont="1" applyFill="1" applyBorder="1" applyAlignment="1">
      <alignment horizontal="center" vertical="center"/>
    </xf>
    <xf numFmtId="0" fontId="44" fillId="0" borderId="41" xfId="0" applyFont="1" applyBorder="1" applyAlignment="1">
      <alignment/>
    </xf>
    <xf numFmtId="3" fontId="5" fillId="33" borderId="16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33" borderId="41" xfId="0" applyNumberFormat="1" applyFont="1" applyFill="1" applyBorder="1" applyAlignment="1">
      <alignment horizontal="center" vertical="center"/>
    </xf>
    <xf numFmtId="3" fontId="5" fillId="33" borderId="21" xfId="0" applyNumberFormat="1" applyFont="1" applyFill="1" applyBorder="1" applyAlignment="1">
      <alignment horizontal="center" vertical="center"/>
    </xf>
    <xf numFmtId="3" fontId="5" fillId="33" borderId="44" xfId="0" applyNumberFormat="1" applyFont="1" applyFill="1" applyBorder="1" applyAlignment="1">
      <alignment horizontal="center" vertical="center"/>
    </xf>
    <xf numFmtId="3" fontId="11" fillId="33" borderId="22" xfId="0" applyNumberFormat="1" applyFont="1" applyFill="1" applyBorder="1" applyAlignment="1">
      <alignment horizontal="center" vertical="center"/>
    </xf>
    <xf numFmtId="180" fontId="10" fillId="33" borderId="16" xfId="0" applyNumberFormat="1" applyFont="1" applyFill="1" applyBorder="1" applyAlignment="1">
      <alignment horizontal="center" vertical="center"/>
    </xf>
    <xf numFmtId="180" fontId="10" fillId="0" borderId="25" xfId="0" applyNumberFormat="1" applyFont="1" applyFill="1" applyBorder="1" applyAlignment="1">
      <alignment horizontal="center" vertical="center"/>
    </xf>
    <xf numFmtId="180" fontId="10" fillId="0" borderId="29" xfId="0" applyNumberFormat="1" applyFont="1" applyFill="1" applyBorder="1" applyAlignment="1">
      <alignment horizontal="center" vertical="center"/>
    </xf>
    <xf numFmtId="180" fontId="10" fillId="0" borderId="14" xfId="0" applyNumberFormat="1" applyFont="1" applyFill="1" applyBorder="1" applyAlignment="1">
      <alignment horizontal="center" vertical="center"/>
    </xf>
    <xf numFmtId="180" fontId="10" fillId="0" borderId="34" xfId="0" applyNumberFormat="1" applyFont="1" applyFill="1" applyBorder="1" applyAlignment="1">
      <alignment horizontal="center" vertical="center"/>
    </xf>
    <xf numFmtId="180" fontId="10" fillId="0" borderId="38" xfId="0" applyNumberFormat="1" applyFont="1" applyFill="1" applyBorder="1" applyAlignment="1">
      <alignment horizontal="center" vertical="center"/>
    </xf>
    <xf numFmtId="180" fontId="10" fillId="33" borderId="41" xfId="0" applyNumberFormat="1" applyFont="1" applyFill="1" applyBorder="1" applyAlignment="1">
      <alignment horizontal="center" vertical="center"/>
    </xf>
    <xf numFmtId="180" fontId="10" fillId="33" borderId="21" xfId="0" applyNumberFormat="1" applyFont="1" applyFill="1" applyBorder="1" applyAlignment="1">
      <alignment horizontal="center" vertical="center"/>
    </xf>
    <xf numFmtId="1" fontId="0" fillId="0" borderId="79" xfId="0" applyNumberFormat="1" applyFont="1" applyBorder="1" applyAlignment="1">
      <alignment horizontal="center" vertical="center"/>
    </xf>
    <xf numFmtId="1" fontId="0" fillId="0" borderId="71" xfId="0" applyNumberFormat="1" applyFont="1" applyBorder="1" applyAlignment="1">
      <alignment horizontal="center" vertical="center"/>
    </xf>
    <xf numFmtId="172" fontId="65" fillId="0" borderId="26" xfId="0" applyNumberFormat="1" applyFont="1" applyBorder="1" applyAlignment="1">
      <alignment horizontal="center" vertical="center"/>
    </xf>
    <xf numFmtId="3" fontId="64" fillId="33" borderId="78" xfId="0" applyNumberFormat="1" applyFont="1" applyFill="1" applyBorder="1" applyAlignment="1">
      <alignment horizontal="center" vertical="center"/>
    </xf>
    <xf numFmtId="0" fontId="4" fillId="0" borderId="82" xfId="0" applyFont="1" applyBorder="1" applyAlignment="1">
      <alignment horizontal="center" vertical="center" wrapText="1"/>
    </xf>
    <xf numFmtId="172" fontId="64" fillId="33" borderId="69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3" fontId="9" fillId="33" borderId="15" xfId="0" applyNumberFormat="1" applyFont="1" applyFill="1" applyBorder="1" applyAlignment="1">
      <alignment horizontal="center" vertical="center"/>
    </xf>
    <xf numFmtId="3" fontId="12" fillId="33" borderId="15" xfId="0" applyNumberFormat="1" applyFont="1" applyFill="1" applyBorder="1" applyAlignment="1">
      <alignment horizontal="center" vertical="center"/>
    </xf>
    <xf numFmtId="3" fontId="6" fillId="33" borderId="20" xfId="0" applyNumberFormat="1" applyFont="1" applyFill="1" applyBorder="1" applyAlignment="1">
      <alignment horizontal="center" vertical="center"/>
    </xf>
    <xf numFmtId="9" fontId="6" fillId="33" borderId="35" xfId="0" applyNumberFormat="1" applyFont="1" applyFill="1" applyBorder="1" applyAlignment="1">
      <alignment horizontal="center" vertical="center"/>
    </xf>
    <xf numFmtId="3" fontId="9" fillId="33" borderId="85" xfId="0" applyNumberFormat="1" applyFont="1" applyFill="1" applyBorder="1" applyAlignment="1">
      <alignment horizontal="center" vertical="center"/>
    </xf>
    <xf numFmtId="3" fontId="12" fillId="33" borderId="48" xfId="0" applyNumberFormat="1" applyFont="1" applyFill="1" applyBorder="1" applyAlignment="1">
      <alignment horizontal="center" vertical="center"/>
    </xf>
    <xf numFmtId="3" fontId="11" fillId="33" borderId="85" xfId="0" applyNumberFormat="1" applyFont="1" applyFill="1" applyBorder="1" applyAlignment="1">
      <alignment horizontal="center" vertical="center"/>
    </xf>
    <xf numFmtId="3" fontId="11" fillId="33" borderId="44" xfId="0" applyNumberFormat="1" applyFont="1" applyFill="1" applyBorder="1" applyAlignment="1">
      <alignment horizontal="center" vertical="center"/>
    </xf>
    <xf numFmtId="172" fontId="10" fillId="33" borderId="85" xfId="0" applyNumberFormat="1" applyFont="1" applyFill="1" applyBorder="1" applyAlignment="1">
      <alignment horizontal="center" vertical="center"/>
    </xf>
    <xf numFmtId="9" fontId="10" fillId="33" borderId="16" xfId="0" applyNumberFormat="1" applyFont="1" applyFill="1" applyBorder="1" applyAlignment="1">
      <alignment horizontal="center" vertical="center"/>
    </xf>
    <xf numFmtId="172" fontId="6" fillId="33" borderId="48" xfId="0" applyNumberFormat="1" applyFont="1" applyFill="1" applyBorder="1" applyAlignment="1">
      <alignment horizontal="center" vertical="center"/>
    </xf>
    <xf numFmtId="172" fontId="10" fillId="33" borderId="47" xfId="0" applyNumberFormat="1" applyFont="1" applyFill="1" applyBorder="1" applyAlignment="1">
      <alignment horizontal="center" vertical="center"/>
    </xf>
    <xf numFmtId="172" fontId="6" fillId="33" borderId="69" xfId="0" applyNumberFormat="1" applyFont="1" applyFill="1" applyBorder="1" applyAlignment="1">
      <alignment horizontal="center" vertical="center"/>
    </xf>
    <xf numFmtId="172" fontId="6" fillId="33" borderId="50" xfId="0" applyNumberFormat="1" applyFont="1" applyFill="1" applyBorder="1" applyAlignment="1">
      <alignment horizontal="center" vertical="center"/>
    </xf>
    <xf numFmtId="172" fontId="6" fillId="33" borderId="49" xfId="0" applyNumberFormat="1" applyFont="1" applyFill="1" applyBorder="1" applyAlignment="1">
      <alignment horizontal="center" vertical="center"/>
    </xf>
    <xf numFmtId="3" fontId="19" fillId="33" borderId="20" xfId="0" applyNumberFormat="1" applyFont="1" applyFill="1" applyBorder="1" applyAlignment="1">
      <alignment horizontal="center" vertical="center"/>
    </xf>
    <xf numFmtId="172" fontId="20" fillId="33" borderId="22" xfId="0" applyNumberFormat="1" applyFont="1" applyFill="1" applyBorder="1" applyAlignment="1">
      <alignment horizontal="center" vertical="center"/>
    </xf>
    <xf numFmtId="3" fontId="21" fillId="33" borderId="20" xfId="0" applyNumberFormat="1" applyFont="1" applyFill="1" applyBorder="1" applyAlignment="1">
      <alignment horizontal="center" vertical="center"/>
    </xf>
    <xf numFmtId="3" fontId="19" fillId="0" borderId="24" xfId="0" applyNumberFormat="1" applyFont="1" applyFill="1" applyBorder="1" applyAlignment="1">
      <alignment horizontal="center" vertical="center"/>
    </xf>
    <xf numFmtId="172" fontId="20" fillId="0" borderId="26" xfId="0" applyNumberFormat="1" applyFont="1" applyFill="1" applyBorder="1" applyAlignment="1">
      <alignment horizontal="center" vertical="center"/>
    </xf>
    <xf numFmtId="3" fontId="19" fillId="0" borderId="28" xfId="0" applyNumberFormat="1" applyFont="1" applyFill="1" applyBorder="1" applyAlignment="1">
      <alignment horizontal="center" vertical="center"/>
    </xf>
    <xf numFmtId="172" fontId="20" fillId="0" borderId="30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/>
    </xf>
    <xf numFmtId="172" fontId="20" fillId="0" borderId="12" xfId="0" applyNumberFormat="1" applyFont="1" applyFill="1" applyBorder="1" applyAlignment="1">
      <alignment horizontal="center" vertical="center"/>
    </xf>
    <xf numFmtId="3" fontId="19" fillId="0" borderId="37" xfId="0" applyNumberFormat="1" applyFont="1" applyFill="1" applyBorder="1" applyAlignment="1">
      <alignment horizontal="center" vertical="center"/>
    </xf>
    <xf numFmtId="172" fontId="20" fillId="0" borderId="39" xfId="0" applyNumberFormat="1" applyFont="1" applyFill="1" applyBorder="1" applyAlignment="1">
      <alignment horizontal="center" vertical="center"/>
    </xf>
    <xf numFmtId="3" fontId="22" fillId="0" borderId="58" xfId="0" applyNumberFormat="1" applyFont="1" applyFill="1" applyBorder="1" applyAlignment="1">
      <alignment horizontal="center" vertical="center"/>
    </xf>
    <xf numFmtId="9" fontId="20" fillId="0" borderId="6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left" vertical="center"/>
    </xf>
    <xf numFmtId="49" fontId="4" fillId="34" borderId="11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left" vertical="center" wrapText="1"/>
    </xf>
    <xf numFmtId="3" fontId="5" fillId="34" borderId="11" xfId="0" applyNumberFormat="1" applyFont="1" applyFill="1" applyBorder="1" applyAlignment="1">
      <alignment horizontal="center" vertical="center"/>
    </xf>
    <xf numFmtId="172" fontId="6" fillId="34" borderId="12" xfId="0" applyNumberFormat="1" applyFont="1" applyFill="1" applyBorder="1" applyAlignment="1">
      <alignment horizontal="center" vertical="center"/>
    </xf>
    <xf numFmtId="0" fontId="16" fillId="34" borderId="0" xfId="0" applyFont="1" applyFill="1" applyAlignment="1">
      <alignment vertical="top"/>
    </xf>
    <xf numFmtId="0" fontId="0" fillId="34" borderId="0" xfId="0" applyFont="1" applyFill="1" applyAlignment="1">
      <alignment/>
    </xf>
    <xf numFmtId="3" fontId="9" fillId="0" borderId="0" xfId="0" applyNumberFormat="1" applyFont="1" applyAlignment="1">
      <alignment horizontal="center" vertical="center"/>
    </xf>
    <xf numFmtId="3" fontId="65" fillId="33" borderId="78" xfId="0" applyNumberFormat="1" applyFont="1" applyFill="1" applyBorder="1" applyAlignment="1">
      <alignment horizontal="center" vertical="center"/>
    </xf>
    <xf numFmtId="172" fontId="65" fillId="33" borderId="69" xfId="0" applyNumberFormat="1" applyFont="1" applyFill="1" applyBorder="1" applyAlignment="1">
      <alignment horizontal="center" vertical="center"/>
    </xf>
    <xf numFmtId="1" fontId="6" fillId="0" borderId="78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1" fontId="6" fillId="0" borderId="69" xfId="0" applyNumberFormat="1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/>
    </xf>
    <xf numFmtId="1" fontId="6" fillId="0" borderId="76" xfId="0" applyNumberFormat="1" applyFont="1" applyFill="1" applyBorder="1" applyAlignment="1">
      <alignment horizontal="center" vertical="center"/>
    </xf>
    <xf numFmtId="1" fontId="6" fillId="0" borderId="50" xfId="0" applyNumberFormat="1" applyFont="1" applyFill="1" applyBorder="1" applyAlignment="1">
      <alignment horizontal="center" vertical="center"/>
    </xf>
    <xf numFmtId="3" fontId="66" fillId="33" borderId="83" xfId="0" applyNumberFormat="1" applyFont="1" applyFill="1" applyBorder="1" applyAlignment="1">
      <alignment horizontal="center" vertical="center"/>
    </xf>
    <xf numFmtId="172" fontId="66" fillId="33" borderId="85" xfId="0" applyNumberFormat="1" applyFont="1" applyFill="1" applyBorder="1" applyAlignment="1">
      <alignment horizontal="center" vertical="center"/>
    </xf>
    <xf numFmtId="3" fontId="66" fillId="33" borderId="15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left" vertical="center"/>
    </xf>
    <xf numFmtId="49" fontId="6" fillId="33" borderId="17" xfId="0" applyNumberFormat="1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left" vertical="center" wrapText="1"/>
    </xf>
    <xf numFmtId="3" fontId="11" fillId="33" borderId="17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3" fontId="12" fillId="33" borderId="17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11" fillId="33" borderId="22" xfId="0" applyNumberFormat="1" applyFont="1" applyFill="1" applyBorder="1" applyAlignment="1">
      <alignment horizontal="center" vertical="center"/>
    </xf>
    <xf numFmtId="172" fontId="65" fillId="33" borderId="22" xfId="0" applyNumberFormat="1" applyFont="1" applyFill="1" applyBorder="1" applyAlignment="1">
      <alignment horizontal="center" vertical="center"/>
    </xf>
    <xf numFmtId="172" fontId="64" fillId="33" borderId="22" xfId="0" applyNumberFormat="1" applyFont="1" applyFill="1" applyBorder="1" applyAlignment="1">
      <alignment horizontal="center" vertical="center"/>
    </xf>
    <xf numFmtId="172" fontId="7" fillId="33" borderId="22" xfId="0" applyNumberFormat="1" applyFont="1" applyFill="1" applyBorder="1" applyAlignment="1">
      <alignment horizontal="center" vertical="center"/>
    </xf>
    <xf numFmtId="172" fontId="5" fillId="33" borderId="44" xfId="0" applyNumberFormat="1" applyFont="1" applyFill="1" applyBorder="1" applyAlignment="1">
      <alignment horizontal="center" vertical="center"/>
    </xf>
    <xf numFmtId="180" fontId="10" fillId="33" borderId="48" xfId="0" applyNumberFormat="1" applyFont="1" applyFill="1" applyBorder="1" applyAlignment="1">
      <alignment horizontal="center" vertical="center"/>
    </xf>
    <xf numFmtId="172" fontId="66" fillId="33" borderId="44" xfId="0" applyNumberFormat="1" applyFont="1" applyFill="1" applyBorder="1" applyAlignment="1">
      <alignment horizontal="center" vertical="center"/>
    </xf>
    <xf numFmtId="0" fontId="0" fillId="0" borderId="86" xfId="0" applyBorder="1" applyAlignment="1">
      <alignment/>
    </xf>
    <xf numFmtId="0" fontId="4" fillId="0" borderId="40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180" fontId="42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/>
    </xf>
    <xf numFmtId="0" fontId="4" fillId="35" borderId="63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81" xfId="0" applyFont="1" applyFill="1" applyBorder="1" applyAlignment="1">
      <alignment horizontal="center" vertical="center" wrapText="1"/>
    </xf>
    <xf numFmtId="0" fontId="4" fillId="35" borderId="36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9" fillId="0" borderId="93" xfId="0" applyFont="1" applyBorder="1" applyAlignment="1">
      <alignment horizontal="center" vertical="center" wrapText="1"/>
    </xf>
    <xf numFmtId="0" fontId="9" fillId="0" borderId="94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17" fillId="0" borderId="87" xfId="0" applyFont="1" applyBorder="1" applyAlignment="1">
      <alignment horizontal="center" vertical="center" wrapText="1"/>
    </xf>
    <xf numFmtId="0" fontId="17" fillId="0" borderId="88" xfId="0" applyFont="1" applyBorder="1" applyAlignment="1">
      <alignment horizontal="center" vertical="center" wrapText="1"/>
    </xf>
    <xf numFmtId="0" fontId="18" fillId="0" borderId="88" xfId="0" applyFont="1" applyBorder="1" applyAlignment="1">
      <alignment horizontal="center" vertical="center"/>
    </xf>
    <xf numFmtId="0" fontId="18" fillId="0" borderId="8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9" fillId="0" borderId="99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9" fontId="4" fillId="0" borderId="79" xfId="0" applyNumberFormat="1" applyFont="1" applyBorder="1" applyAlignment="1">
      <alignment horizontal="center" vertical="center" wrapText="1"/>
    </xf>
    <xf numFmtId="0" fontId="17" fillId="0" borderId="8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49" fontId="4" fillId="0" borderId="98" xfId="0" applyNumberFormat="1" applyFont="1" applyFill="1" applyBorder="1" applyAlignment="1">
      <alignment horizontal="center" vertical="center" wrapText="1"/>
    </xf>
    <xf numFmtId="49" fontId="4" fillId="0" borderId="63" xfId="0" applyNumberFormat="1" applyFont="1" applyFill="1" applyBorder="1" applyAlignment="1">
      <alignment horizontal="center" vertical="center" wrapText="1"/>
    </xf>
    <xf numFmtId="49" fontId="4" fillId="0" borderId="84" xfId="0" applyNumberFormat="1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17" fillId="0" borderId="87" xfId="0" applyFont="1" applyFill="1" applyBorder="1" applyAlignment="1">
      <alignment horizontal="center" vertical="center" wrapText="1"/>
    </xf>
    <xf numFmtId="0" fontId="17" fillId="0" borderId="88" xfId="0" applyFont="1" applyFill="1" applyBorder="1" applyAlignment="1">
      <alignment horizontal="center" vertical="center" wrapText="1"/>
    </xf>
    <xf numFmtId="0" fontId="17" fillId="0" borderId="89" xfId="0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17" fillId="0" borderId="89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9" fontId="4" fillId="0" borderId="71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externalLink" Target="externalLinks/externalLink1.xml" /><Relationship Id="rId6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riv&#233;\rapport%20statistique%202020\Data\jaarrapport%202020%20hoofdstuk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37">
          <cell r="A337" t="str">
            <v>a-0 Nature de la blessure inconnue ou non précisée</v>
          </cell>
          <cell r="B337">
            <v>2173</v>
          </cell>
          <cell r="C337">
            <v>5.169378627842801</v>
          </cell>
          <cell r="D337">
            <v>246</v>
          </cell>
          <cell r="E337">
            <v>2.439750074382624</v>
          </cell>
          <cell r="F337">
            <v>287</v>
          </cell>
          <cell r="G337">
            <v>2.646380820654679</v>
          </cell>
          <cell r="H337">
            <v>347</v>
          </cell>
          <cell r="I337">
            <v>3.028187450911947</v>
          </cell>
          <cell r="J337">
            <v>253</v>
          </cell>
          <cell r="K337">
            <v>3.3541031419859473</v>
          </cell>
          <cell r="L337">
            <v>389</v>
          </cell>
          <cell r="M337">
            <v>3.9799467976263556</v>
          </cell>
          <cell r="N337">
            <v>178</v>
          </cell>
          <cell r="O337">
            <v>5.613371176285082</v>
          </cell>
          <cell r="P337">
            <v>60</v>
          </cell>
          <cell r="Q337">
            <v>4.780876494023905</v>
          </cell>
          <cell r="R337">
            <v>3933</v>
          </cell>
          <cell r="S337">
            <v>4.08980304889462</v>
          </cell>
        </row>
        <row r="338">
          <cell r="A338" t="str">
            <v>aa-10 Plaies et blessures superficielles</v>
          </cell>
          <cell r="B338">
            <v>5220</v>
          </cell>
          <cell r="C338">
            <v>12.417927490722239</v>
          </cell>
          <cell r="D338">
            <v>1051</v>
          </cell>
          <cell r="E338">
            <v>10.423485073886742</v>
          </cell>
          <cell r="F338">
            <v>821</v>
          </cell>
          <cell r="G338">
            <v>7.570308898109728</v>
          </cell>
          <cell r="H338">
            <v>867</v>
          </cell>
          <cell r="I338">
            <v>7.566105244785757</v>
          </cell>
          <cell r="J338">
            <v>363</v>
          </cell>
          <cell r="K338">
            <v>4.812408855892881</v>
          </cell>
          <cell r="L338">
            <v>318</v>
          </cell>
          <cell r="M338">
            <v>3.2535297728667896</v>
          </cell>
          <cell r="N338">
            <v>95</v>
          </cell>
          <cell r="O338">
            <v>2.995900346893725</v>
          </cell>
          <cell r="P338">
            <v>34</v>
          </cell>
          <cell r="Q338">
            <v>2.709163346613545</v>
          </cell>
          <cell r="R338">
            <v>8769</v>
          </cell>
          <cell r="S338">
            <v>9.118607408023625</v>
          </cell>
        </row>
        <row r="339">
          <cell r="A339" t="str">
            <v>ab-11 Blessures superficielles</v>
          </cell>
          <cell r="B339">
            <v>12902</v>
          </cell>
          <cell r="C339">
            <v>30.692739556570558</v>
          </cell>
          <cell r="D339">
            <v>3990</v>
          </cell>
          <cell r="E339">
            <v>39.57155608449866</v>
          </cell>
          <cell r="F339">
            <v>3521</v>
          </cell>
          <cell r="G339">
            <v>32.4665744582757</v>
          </cell>
          <cell r="H339">
            <v>2890</v>
          </cell>
          <cell r="I339">
            <v>25.220350815952525</v>
          </cell>
          <cell r="J339">
            <v>1686</v>
          </cell>
          <cell r="K339">
            <v>22.351849396791728</v>
          </cell>
          <cell r="L339">
            <v>1571</v>
          </cell>
          <cell r="M339">
            <v>16.073255576018006</v>
          </cell>
          <cell r="N339">
            <v>441</v>
          </cell>
          <cell r="O339">
            <v>13.907284768211918</v>
          </cell>
          <cell r="P339">
            <v>177</v>
          </cell>
          <cell r="Q339">
            <v>14.103585657370518</v>
          </cell>
          <cell r="R339">
            <v>27178</v>
          </cell>
          <cell r="S339">
            <v>28.261547740365618</v>
          </cell>
        </row>
        <row r="340">
          <cell r="A340" t="str">
            <v>ac-12 Plaies ouvertes</v>
          </cell>
          <cell r="B340">
            <v>5546</v>
          </cell>
          <cell r="C340">
            <v>13.193453230564279</v>
          </cell>
          <cell r="D340">
            <v>1190</v>
          </cell>
          <cell r="E340">
            <v>11.802043042745215</v>
          </cell>
          <cell r="F340">
            <v>1411</v>
          </cell>
          <cell r="G340">
            <v>13.010603964960813</v>
          </cell>
          <cell r="H340">
            <v>1863</v>
          </cell>
          <cell r="I340">
            <v>16.257963173051753</v>
          </cell>
          <cell r="J340">
            <v>787</v>
          </cell>
          <cell r="K340">
            <v>10.433514516770517</v>
          </cell>
          <cell r="L340">
            <v>678</v>
          </cell>
          <cell r="M340">
            <v>6.936771025168815</v>
          </cell>
          <cell r="N340">
            <v>146</v>
          </cell>
          <cell r="O340">
            <v>4.604225796278776</v>
          </cell>
          <cell r="P340">
            <v>56</v>
          </cell>
          <cell r="Q340">
            <v>4.462151394422311</v>
          </cell>
          <cell r="R340">
            <v>11677</v>
          </cell>
          <cell r="S340">
            <v>12.14254518228896</v>
          </cell>
        </row>
        <row r="341">
          <cell r="A341" t="str">
            <v>ad-13 Plaies avec pertes de substances</v>
          </cell>
          <cell r="B341">
            <v>150</v>
          </cell>
          <cell r="C341">
            <v>0.3568369968598344</v>
          </cell>
          <cell r="D341">
            <v>29</v>
          </cell>
          <cell r="E341">
            <v>0.28761281364673214</v>
          </cell>
          <cell r="F341">
            <v>39</v>
          </cell>
          <cell r="G341">
            <v>0.359612724757953</v>
          </cell>
          <cell r="H341">
            <v>70</v>
          </cell>
          <cell r="I341">
            <v>0.6108735491753208</v>
          </cell>
          <cell r="J341">
            <v>42</v>
          </cell>
          <cell r="K341">
            <v>0.5568076362190111</v>
          </cell>
          <cell r="L341">
            <v>72</v>
          </cell>
          <cell r="M341">
            <v>0.7366482504604052</v>
          </cell>
          <cell r="N341">
            <v>24</v>
          </cell>
          <cell r="O341">
            <v>0.7568590350047305</v>
          </cell>
          <cell r="P341">
            <v>16</v>
          </cell>
          <cell r="Q341">
            <v>1.2749003984063745</v>
          </cell>
          <cell r="R341">
            <v>442</v>
          </cell>
          <cell r="S341">
            <v>0.45962190379136075</v>
          </cell>
        </row>
        <row r="342">
          <cell r="A342" t="str">
            <v>ae-19 Autres types de plaies et de blessures superficielles</v>
          </cell>
          <cell r="B342">
            <v>704</v>
          </cell>
          <cell r="C342">
            <v>1.674754971928823</v>
          </cell>
          <cell r="D342">
            <v>112</v>
          </cell>
          <cell r="E342">
            <v>1.1107805216701379</v>
          </cell>
          <cell r="F342">
            <v>104</v>
          </cell>
          <cell r="G342">
            <v>0.958967266021208</v>
          </cell>
          <cell r="H342">
            <v>102</v>
          </cell>
          <cell r="I342">
            <v>0.8901300287983244</v>
          </cell>
          <cell r="J342">
            <v>40</v>
          </cell>
          <cell r="K342">
            <v>0.5302929868752485</v>
          </cell>
          <cell r="L342">
            <v>47</v>
          </cell>
          <cell r="M342">
            <v>0.4808676079394311</v>
          </cell>
          <cell r="N342">
            <v>16</v>
          </cell>
          <cell r="O342">
            <v>0.5045726900031535</v>
          </cell>
          <cell r="P342">
            <v>4</v>
          </cell>
          <cell r="Q342">
            <v>0.3187250996015936</v>
          </cell>
          <cell r="R342">
            <v>1129</v>
          </cell>
          <cell r="S342">
            <v>1.1740116049331364</v>
          </cell>
        </row>
        <row r="343">
          <cell r="A343" t="str">
            <v>af-20 Fractures osseuses</v>
          </cell>
          <cell r="B343">
            <v>749</v>
          </cell>
          <cell r="C343">
            <v>1.7818060709867731</v>
          </cell>
          <cell r="D343">
            <v>40</v>
          </cell>
          <cell r="E343">
            <v>0.39670732916790635</v>
          </cell>
          <cell r="F343">
            <v>81</v>
          </cell>
          <cell r="G343">
            <v>0.7468879668049793</v>
          </cell>
          <cell r="H343">
            <v>179</v>
          </cell>
          <cell r="I343">
            <v>1.5620909328911774</v>
          </cell>
          <cell r="J343">
            <v>316</v>
          </cell>
          <cell r="K343">
            <v>4.189314596314464</v>
          </cell>
          <cell r="L343">
            <v>1025</v>
          </cell>
          <cell r="M343">
            <v>10.487006343359935</v>
          </cell>
          <cell r="N343">
            <v>347</v>
          </cell>
          <cell r="O343">
            <v>10.942920214443394</v>
          </cell>
          <cell r="P343">
            <v>156</v>
          </cell>
          <cell r="Q343">
            <v>12.43027888446215</v>
          </cell>
          <cell r="R343">
            <v>2893</v>
          </cell>
          <cell r="S343">
            <v>3.008339745856124</v>
          </cell>
        </row>
        <row r="344">
          <cell r="A344" t="str">
            <v>ag-21 Fractures fermées</v>
          </cell>
          <cell r="B344">
            <v>869</v>
          </cell>
          <cell r="C344">
            <v>2.067275668474641</v>
          </cell>
          <cell r="D344">
            <v>67</v>
          </cell>
          <cell r="E344">
            <v>0.6644847763562431</v>
          </cell>
          <cell r="F344">
            <v>78</v>
          </cell>
          <cell r="G344">
            <v>0.719225449515906</v>
          </cell>
          <cell r="H344">
            <v>178</v>
          </cell>
          <cell r="I344">
            <v>1.5533641679029584</v>
          </cell>
          <cell r="J344">
            <v>389</v>
          </cell>
          <cell r="K344">
            <v>5.157099297361793</v>
          </cell>
          <cell r="L344">
            <v>1240</v>
          </cell>
          <cell r="M344">
            <v>12.686719869040312</v>
          </cell>
          <cell r="N344">
            <v>466</v>
          </cell>
          <cell r="O344">
            <v>14.695679596341849</v>
          </cell>
          <cell r="P344">
            <v>200</v>
          </cell>
          <cell r="Q344">
            <v>15.936254980079681</v>
          </cell>
          <cell r="R344">
            <v>3487</v>
          </cell>
          <cell r="S344">
            <v>3.626021670860803</v>
          </cell>
        </row>
        <row r="345">
          <cell r="A345" t="str">
            <v>ah-22 Fractures ouvertes</v>
          </cell>
          <cell r="B345">
            <v>63</v>
          </cell>
          <cell r="C345">
            <v>0.14987153868113046</v>
          </cell>
          <cell r="D345">
            <v>7</v>
          </cell>
          <cell r="E345">
            <v>0.06942378260438362</v>
          </cell>
          <cell r="F345">
            <v>1</v>
          </cell>
          <cell r="G345">
            <v>0.009220839096357769</v>
          </cell>
          <cell r="H345">
            <v>21</v>
          </cell>
          <cell r="I345">
            <v>0.1832620647525962</v>
          </cell>
          <cell r="J345">
            <v>43</v>
          </cell>
          <cell r="K345">
            <v>0.5700649608908922</v>
          </cell>
          <cell r="L345">
            <v>135</v>
          </cell>
          <cell r="M345">
            <v>1.3812154696132597</v>
          </cell>
          <cell r="N345">
            <v>54</v>
          </cell>
          <cell r="O345">
            <v>1.7029328287606436</v>
          </cell>
          <cell r="P345">
            <v>29</v>
          </cell>
          <cell r="Q345">
            <v>2.3107569721115535</v>
          </cell>
          <cell r="R345">
            <v>353</v>
          </cell>
          <cell r="S345">
            <v>0.3670736018967202</v>
          </cell>
        </row>
        <row r="346">
          <cell r="A346" t="str">
            <v>ai-29 Autres types de fractures osseuses</v>
          </cell>
          <cell r="B346">
            <v>105</v>
          </cell>
          <cell r="C346">
            <v>0.24978589780188412</v>
          </cell>
          <cell r="D346">
            <v>4</v>
          </cell>
          <cell r="E346">
            <v>0.03967073291679064</v>
          </cell>
          <cell r="F346">
            <v>11</v>
          </cell>
          <cell r="G346">
            <v>0.10142923005993547</v>
          </cell>
          <cell r="H346">
            <v>22</v>
          </cell>
          <cell r="I346">
            <v>0.19198882974081508</v>
          </cell>
          <cell r="J346">
            <v>33</v>
          </cell>
          <cell r="K346">
            <v>0.4374917141720801</v>
          </cell>
          <cell r="L346">
            <v>83</v>
          </cell>
          <cell r="M346">
            <v>0.8491917331696337</v>
          </cell>
          <cell r="N346">
            <v>29</v>
          </cell>
          <cell r="O346">
            <v>0.914538000630716</v>
          </cell>
          <cell r="P346">
            <v>15</v>
          </cell>
          <cell r="Q346">
            <v>1.1952191235059761</v>
          </cell>
          <cell r="R346">
            <v>302</v>
          </cell>
          <cell r="S346">
            <v>0.3140403053054094</v>
          </cell>
        </row>
        <row r="347">
          <cell r="A347" t="str">
            <v>aj-30 Luxations, entorses et foulures</v>
          </cell>
          <cell r="B347">
            <v>3034</v>
          </cell>
          <cell r="C347">
            <v>7.217622989818251</v>
          </cell>
          <cell r="D347">
            <v>815</v>
          </cell>
          <cell r="E347">
            <v>8.082911831796093</v>
          </cell>
          <cell r="F347">
            <v>1261</v>
          </cell>
          <cell r="G347">
            <v>11.627478100507146</v>
          </cell>
          <cell r="H347">
            <v>1392</v>
          </cell>
          <cell r="I347">
            <v>12.147656863600663</v>
          </cell>
          <cell r="J347">
            <v>969</v>
          </cell>
          <cell r="K347">
            <v>12.846347607052897</v>
          </cell>
          <cell r="L347">
            <v>1137</v>
          </cell>
          <cell r="M347">
            <v>11.632903621853897</v>
          </cell>
          <cell r="N347">
            <v>319</v>
          </cell>
          <cell r="O347">
            <v>10.059918006937876</v>
          </cell>
          <cell r="P347">
            <v>117</v>
          </cell>
          <cell r="Q347">
            <v>9.322709163346614</v>
          </cell>
          <cell r="R347">
            <v>9044</v>
          </cell>
          <cell r="S347">
            <v>9.404571262192459</v>
          </cell>
        </row>
        <row r="348">
          <cell r="A348" t="str">
            <v>ak-31 Luxations et sub-luxations</v>
          </cell>
          <cell r="B348">
            <v>410</v>
          </cell>
          <cell r="C348">
            <v>0.9753544580835475</v>
          </cell>
          <cell r="D348">
            <v>89</v>
          </cell>
          <cell r="E348">
            <v>0.8826738073985916</v>
          </cell>
          <cell r="F348">
            <v>140</v>
          </cell>
          <cell r="G348">
            <v>1.2909174734900875</v>
          </cell>
          <cell r="H348">
            <v>201</v>
          </cell>
          <cell r="I348">
            <v>1.7540797626319924</v>
          </cell>
          <cell r="J348">
            <v>162</v>
          </cell>
          <cell r="K348">
            <v>2.1476865968447565</v>
          </cell>
          <cell r="L348">
            <v>207</v>
          </cell>
          <cell r="M348">
            <v>2.117863720073665</v>
          </cell>
          <cell r="N348">
            <v>87</v>
          </cell>
          <cell r="O348">
            <v>2.743614001892148</v>
          </cell>
          <cell r="P348">
            <v>38</v>
          </cell>
          <cell r="Q348">
            <v>3.0278884462151394</v>
          </cell>
          <cell r="R348">
            <v>1334</v>
          </cell>
          <cell r="S348">
            <v>1.387184659858994</v>
          </cell>
        </row>
        <row r="349">
          <cell r="A349" t="str">
            <v>al-32 Entorses et foulures</v>
          </cell>
          <cell r="B349">
            <v>3641</v>
          </cell>
          <cell r="C349">
            <v>8.661623370444381</v>
          </cell>
          <cell r="D349">
            <v>1024</v>
          </cell>
          <cell r="E349">
            <v>10.155707626698403</v>
          </cell>
          <cell r="F349">
            <v>1517</v>
          </cell>
          <cell r="G349">
            <v>13.988012909174735</v>
          </cell>
          <cell r="H349">
            <v>1689</v>
          </cell>
          <cell r="I349">
            <v>14.739506065101668</v>
          </cell>
          <cell r="J349">
            <v>1318</v>
          </cell>
          <cell r="K349">
            <v>17.47315391753944</v>
          </cell>
          <cell r="L349">
            <v>1544</v>
          </cell>
          <cell r="M349">
            <v>15.797012482095354</v>
          </cell>
          <cell r="N349">
            <v>471</v>
          </cell>
          <cell r="O349">
            <v>14.853358561967834</v>
          </cell>
          <cell r="P349">
            <v>146</v>
          </cell>
          <cell r="Q349">
            <v>11.633466135458168</v>
          </cell>
          <cell r="R349">
            <v>11350</v>
          </cell>
          <cell r="S349">
            <v>11.8025081629682</v>
          </cell>
        </row>
        <row r="350">
          <cell r="A350" t="str">
            <v>am-39 Autres types de luxations, d'entorses et de foulures</v>
          </cell>
          <cell r="B350">
            <v>1023</v>
          </cell>
          <cell r="C350">
            <v>2.433628318584071</v>
          </cell>
          <cell r="D350">
            <v>231</v>
          </cell>
          <cell r="E350">
            <v>2.2909848259446592</v>
          </cell>
          <cell r="F350">
            <v>354</v>
          </cell>
          <cell r="G350">
            <v>3.2641770401106505</v>
          </cell>
          <cell r="H350">
            <v>405</v>
          </cell>
          <cell r="I350">
            <v>3.5343398202286416</v>
          </cell>
          <cell r="J350">
            <v>272</v>
          </cell>
          <cell r="K350">
            <v>3.6059923107516907</v>
          </cell>
          <cell r="L350">
            <v>314</v>
          </cell>
          <cell r="M350">
            <v>3.2126048700634326</v>
          </cell>
          <cell r="N350">
            <v>122</v>
          </cell>
          <cell r="O350">
            <v>3.8473667612740456</v>
          </cell>
          <cell r="P350">
            <v>41</v>
          </cell>
          <cell r="Q350">
            <v>3.266932270916335</v>
          </cell>
          <cell r="R350">
            <v>2762</v>
          </cell>
          <cell r="S350">
            <v>2.872116964415698</v>
          </cell>
        </row>
        <row r="351">
          <cell r="A351" t="str">
            <v>an-40 Amputations traumatiques (pertes de parties du corps)</v>
          </cell>
          <cell r="B351">
            <v>38</v>
          </cell>
          <cell r="C351">
            <v>0.09039870587115806</v>
          </cell>
          <cell r="D351">
            <v>1</v>
          </cell>
          <cell r="E351">
            <v>0.00991768322919766</v>
          </cell>
          <cell r="F351">
            <v>1</v>
          </cell>
          <cell r="G351">
            <v>0.009220839096357769</v>
          </cell>
          <cell r="H351">
            <v>4</v>
          </cell>
          <cell r="I351">
            <v>0.03490705995287547</v>
          </cell>
          <cell r="J351">
            <v>18</v>
          </cell>
          <cell r="K351">
            <v>0.23863184409386184</v>
          </cell>
          <cell r="L351">
            <v>57</v>
          </cell>
          <cell r="M351">
            <v>0.5831798649478207</v>
          </cell>
          <cell r="N351">
            <v>32</v>
          </cell>
          <cell r="O351">
            <v>1.009145380006307</v>
          </cell>
          <cell r="P351">
            <v>16</v>
          </cell>
          <cell r="Q351">
            <v>1.2749003984063745</v>
          </cell>
          <cell r="R351">
            <v>167</v>
          </cell>
          <cell r="S351">
            <v>0.1736580496225277</v>
          </cell>
        </row>
        <row r="352">
          <cell r="A352" t="str">
            <v>ao-41 Amputations</v>
          </cell>
          <cell r="B352">
            <v>17</v>
          </cell>
          <cell r="C352">
            <v>0.04044152631078123</v>
          </cell>
          <cell r="D352">
            <v>1</v>
          </cell>
          <cell r="E352">
            <v>0.00991768322919766</v>
          </cell>
          <cell r="F352">
            <v>2</v>
          </cell>
          <cell r="G352">
            <v>0.018441678192715538</v>
          </cell>
          <cell r="H352">
            <v>1</v>
          </cell>
          <cell r="I352">
            <v>0.008726764988218868</v>
          </cell>
          <cell r="J352">
            <v>6</v>
          </cell>
          <cell r="K352">
            <v>0.0795439480312873</v>
          </cell>
          <cell r="L352">
            <v>29</v>
          </cell>
          <cell r="M352">
            <v>0.29670554532432986</v>
          </cell>
          <cell r="N352">
            <v>9</v>
          </cell>
          <cell r="O352">
            <v>0.28382213812677387</v>
          </cell>
          <cell r="P352">
            <v>8</v>
          </cell>
          <cell r="Q352">
            <v>0.6374501992031872</v>
          </cell>
          <cell r="R352">
            <v>73</v>
          </cell>
          <cell r="S352">
            <v>0.0759104049248175</v>
          </cell>
        </row>
        <row r="353">
          <cell r="A353" t="str">
            <v>ap-50 Commotions et traumatismes internes</v>
          </cell>
          <cell r="B353">
            <v>620</v>
          </cell>
          <cell r="C353">
            <v>1.4749262536873156</v>
          </cell>
          <cell r="D353">
            <v>197</v>
          </cell>
          <cell r="E353">
            <v>1.953783596151939</v>
          </cell>
          <cell r="F353">
            <v>303</v>
          </cell>
          <cell r="G353">
            <v>2.793914246196404</v>
          </cell>
          <cell r="H353">
            <v>293</v>
          </cell>
          <cell r="I353">
            <v>2.556942141548128</v>
          </cell>
          <cell r="J353">
            <v>208</v>
          </cell>
          <cell r="K353">
            <v>2.7575235317512927</v>
          </cell>
          <cell r="L353">
            <v>219</v>
          </cell>
          <cell r="M353">
            <v>2.240638428483732</v>
          </cell>
          <cell r="N353">
            <v>69</v>
          </cell>
          <cell r="O353">
            <v>2.1759697256385997</v>
          </cell>
          <cell r="P353">
            <v>27</v>
          </cell>
          <cell r="Q353">
            <v>2.1513944223107573</v>
          </cell>
          <cell r="R353">
            <v>1936</v>
          </cell>
          <cell r="S353">
            <v>2.013185533348585</v>
          </cell>
        </row>
        <row r="354">
          <cell r="A354" t="str">
            <v>aq-51 commotions et traumatismes internes</v>
          </cell>
          <cell r="B354">
            <v>186</v>
          </cell>
          <cell r="C354">
            <v>0.4424778761061947</v>
          </cell>
          <cell r="D354">
            <v>106</v>
          </cell>
          <cell r="E354">
            <v>1.051274422294952</v>
          </cell>
          <cell r="F354">
            <v>112</v>
          </cell>
          <cell r="G354">
            <v>1.03273397879207</v>
          </cell>
          <cell r="H354">
            <v>78</v>
          </cell>
          <cell r="I354">
            <v>0.6806876690810717</v>
          </cell>
          <cell r="J354">
            <v>49</v>
          </cell>
          <cell r="K354">
            <v>0.6496089089221795</v>
          </cell>
          <cell r="L354">
            <v>31</v>
          </cell>
          <cell r="M354">
            <v>0.31716799672600776</v>
          </cell>
          <cell r="N354">
            <v>9</v>
          </cell>
          <cell r="O354">
            <v>0.28382213812677387</v>
          </cell>
          <cell r="P354">
            <v>1</v>
          </cell>
          <cell r="Q354">
            <v>0.0796812749003984</v>
          </cell>
          <cell r="R354">
            <v>572</v>
          </cell>
          <cell r="S354">
            <v>0.5948048166711728</v>
          </cell>
        </row>
        <row r="355">
          <cell r="A355" t="str">
            <v>ar-52 Traumatismes internes</v>
          </cell>
          <cell r="B355">
            <v>503</v>
          </cell>
          <cell r="C355">
            <v>1.1965933961366448</v>
          </cell>
          <cell r="D355">
            <v>160</v>
          </cell>
          <cell r="E355">
            <v>1.5868293166716254</v>
          </cell>
          <cell r="F355">
            <v>183</v>
          </cell>
          <cell r="G355">
            <v>1.6874135546334716</v>
          </cell>
          <cell r="H355">
            <v>182</v>
          </cell>
          <cell r="I355">
            <v>1.5882712278558337</v>
          </cell>
          <cell r="J355">
            <v>136</v>
          </cell>
          <cell r="K355">
            <v>1.8029961553758453</v>
          </cell>
          <cell r="L355">
            <v>183</v>
          </cell>
          <cell r="M355">
            <v>1.8723143032535299</v>
          </cell>
          <cell r="N355">
            <v>88</v>
          </cell>
          <cell r="O355">
            <v>2.7751497950173443</v>
          </cell>
          <cell r="P355">
            <v>29</v>
          </cell>
          <cell r="Q355">
            <v>2.3107569721115535</v>
          </cell>
          <cell r="R355">
            <v>1464</v>
          </cell>
          <cell r="S355">
            <v>1.5223675727388057</v>
          </cell>
        </row>
        <row r="356">
          <cell r="A356" t="str">
            <v>as-53 Commotions et traumatismes internes qui, en l'absence de traitement, peuvent mettre la survie en cause</v>
          </cell>
          <cell r="B356">
            <v>13</v>
          </cell>
          <cell r="C356">
            <v>0.03092587306118565</v>
          </cell>
          <cell r="D356">
            <v>6</v>
          </cell>
          <cell r="E356">
            <v>0.05950609937518596</v>
          </cell>
          <cell r="F356">
            <v>1</v>
          </cell>
          <cell r="G356">
            <v>0.009220839096357769</v>
          </cell>
          <cell r="H356">
            <v>2</v>
          </cell>
          <cell r="I356">
            <v>0.017453529976437735</v>
          </cell>
          <cell r="J356">
            <v>1</v>
          </cell>
          <cell r="K356">
            <v>0.013257324671881211</v>
          </cell>
          <cell r="L356">
            <v>6</v>
          </cell>
          <cell r="M356">
            <v>0.06138735420503376</v>
          </cell>
          <cell r="N356">
            <v>1</v>
          </cell>
          <cell r="O356">
            <v>0.031535793125197095</v>
          </cell>
          <cell r="P356">
            <v>3</v>
          </cell>
          <cell r="Q356">
            <v>0.23904382470119517</v>
          </cell>
          <cell r="R356">
            <v>33</v>
          </cell>
          <cell r="S356">
            <v>0.03431566250025996</v>
          </cell>
        </row>
        <row r="357">
          <cell r="A357" t="str">
            <v>at-54 Effets nocifs de l'électricité</v>
          </cell>
          <cell r="B357">
            <v>42</v>
          </cell>
          <cell r="C357">
            <v>0.09991435912075364</v>
          </cell>
          <cell r="D357">
            <v>7</v>
          </cell>
          <cell r="E357">
            <v>0.06942378260438362</v>
          </cell>
          <cell r="F357">
            <v>3</v>
          </cell>
          <cell r="G357">
            <v>0.027662517289073305</v>
          </cell>
          <cell r="H357">
            <v>6</v>
          </cell>
          <cell r="I357">
            <v>0.05236058992931321</v>
          </cell>
          <cell r="J357">
            <v>2</v>
          </cell>
          <cell r="K357">
            <v>0.026514649343762423</v>
          </cell>
          <cell r="L357">
            <v>5</v>
          </cell>
          <cell r="M357">
            <v>0.0511561285041948</v>
          </cell>
          <cell r="N357">
            <v>2</v>
          </cell>
          <cell r="O357">
            <v>0.06307158625039419</v>
          </cell>
          <cell r="P357">
            <v>1</v>
          </cell>
          <cell r="Q357">
            <v>0.0796812749003984</v>
          </cell>
          <cell r="R357">
            <v>68</v>
          </cell>
          <cell r="S357">
            <v>0.07071106212174781</v>
          </cell>
        </row>
        <row r="358">
          <cell r="A358" t="str">
            <v>au-59 Autres tupes de commotions et de traumatismes internes</v>
          </cell>
          <cell r="B358">
            <v>56</v>
          </cell>
          <cell r="C358">
            <v>0.1332191454943382</v>
          </cell>
          <cell r="D358">
            <v>21</v>
          </cell>
          <cell r="E358">
            <v>0.20827134781315082</v>
          </cell>
          <cell r="F358">
            <v>24</v>
          </cell>
          <cell r="G358">
            <v>0.22130013831258644</v>
          </cell>
          <cell r="H358">
            <v>23</v>
          </cell>
          <cell r="I358">
            <v>0.20071559472903394</v>
          </cell>
          <cell r="J358">
            <v>12</v>
          </cell>
          <cell r="K358">
            <v>0.1590878960625746</v>
          </cell>
          <cell r="L358">
            <v>17</v>
          </cell>
          <cell r="M358">
            <v>0.17393083691426234</v>
          </cell>
          <cell r="N358">
            <v>6</v>
          </cell>
          <cell r="O358">
            <v>0.18921475875118263</v>
          </cell>
          <cell r="P358">
            <v>3</v>
          </cell>
          <cell r="Q358">
            <v>0.23904382470119517</v>
          </cell>
          <cell r="R358">
            <v>162</v>
          </cell>
          <cell r="S358">
            <v>0.16845870681945802</v>
          </cell>
        </row>
        <row r="359">
          <cell r="A359" t="str">
            <v>av-60 Brûlures, brûlures par exposition à un liquide bouillant et gelures</v>
          </cell>
          <cell r="B359">
            <v>161</v>
          </cell>
          <cell r="C359">
            <v>0.38300504329622226</v>
          </cell>
          <cell r="D359">
            <v>47</v>
          </cell>
          <cell r="E359">
            <v>0.46613111177228994</v>
          </cell>
          <cell r="F359">
            <v>25</v>
          </cell>
          <cell r="G359">
            <v>0.2305209774089442</v>
          </cell>
          <cell r="H359">
            <v>50</v>
          </cell>
          <cell r="I359">
            <v>0.4363382494109434</v>
          </cell>
          <cell r="J359">
            <v>37</v>
          </cell>
          <cell r="K359">
            <v>0.490521012859605</v>
          </cell>
          <cell r="L359">
            <v>17</v>
          </cell>
          <cell r="M359">
            <v>0.17393083691426234</v>
          </cell>
          <cell r="N359">
            <v>6</v>
          </cell>
          <cell r="O359">
            <v>0.18921475875118263</v>
          </cell>
          <cell r="P359">
            <v>1</v>
          </cell>
          <cell r="Q359">
            <v>0.0796812749003984</v>
          </cell>
          <cell r="R359">
            <v>344</v>
          </cell>
          <cell r="S359">
            <v>0.3577147848511948</v>
          </cell>
        </row>
        <row r="360">
          <cell r="A360" t="str">
            <v>aw-61 Brûlures et brûlures ar exposition à un liquide bouillant (thermiques)</v>
          </cell>
          <cell r="B360">
            <v>430</v>
          </cell>
          <cell r="C360">
            <v>1.0229327243315254</v>
          </cell>
          <cell r="D360">
            <v>79</v>
          </cell>
          <cell r="E360">
            <v>0.7834969751066151</v>
          </cell>
          <cell r="F360">
            <v>104</v>
          </cell>
          <cell r="G360">
            <v>0.958967266021208</v>
          </cell>
          <cell r="H360">
            <v>147</v>
          </cell>
          <cell r="I360">
            <v>1.2828344532681735</v>
          </cell>
          <cell r="J360">
            <v>105</v>
          </cell>
          <cell r="K360">
            <v>1.3920190905475274</v>
          </cell>
          <cell r="L360">
            <v>74</v>
          </cell>
          <cell r="M360">
            <v>0.7571107018620831</v>
          </cell>
          <cell r="N360">
            <v>13</v>
          </cell>
          <cell r="O360">
            <v>0.4099653106275623</v>
          </cell>
          <cell r="P360">
            <v>2</v>
          </cell>
          <cell r="Q360">
            <v>0.1593625498007968</v>
          </cell>
          <cell r="R360">
            <v>954</v>
          </cell>
          <cell r="S360">
            <v>0.9920346068256972</v>
          </cell>
        </row>
        <row r="361">
          <cell r="A361" t="str">
            <v>ax-62 Brûlures chimiques (corrosions)</v>
          </cell>
          <cell r="B361">
            <v>272</v>
          </cell>
          <cell r="C361">
            <v>0.6470644209724997</v>
          </cell>
          <cell r="D361">
            <v>66</v>
          </cell>
          <cell r="E361">
            <v>0.6545670931270454</v>
          </cell>
          <cell r="F361">
            <v>61</v>
          </cell>
          <cell r="G361">
            <v>0.5624711848778239</v>
          </cell>
          <cell r="H361">
            <v>46</v>
          </cell>
          <cell r="I361">
            <v>0.4014311894580679</v>
          </cell>
          <cell r="J361">
            <v>28</v>
          </cell>
          <cell r="K361">
            <v>0.371205090812674</v>
          </cell>
          <cell r="L361">
            <v>33</v>
          </cell>
          <cell r="M361">
            <v>0.3376304481276857</v>
          </cell>
          <cell r="N361">
            <v>2</v>
          </cell>
          <cell r="O361">
            <v>0.06307158625039419</v>
          </cell>
          <cell r="P361">
            <v>0</v>
          </cell>
          <cell r="Q361">
            <v>0</v>
          </cell>
          <cell r="R361">
            <v>508</v>
          </cell>
          <cell r="S361">
            <v>0.5282532287918807</v>
          </cell>
        </row>
        <row r="362">
          <cell r="A362" t="str">
            <v>ay-i-63 Gelures</v>
          </cell>
          <cell r="B362">
            <v>2</v>
          </cell>
          <cell r="C362">
            <v>0.004757826624797793</v>
          </cell>
          <cell r="D362">
            <v>1</v>
          </cell>
          <cell r="E362">
            <v>0.00991768322919766</v>
          </cell>
          <cell r="F362">
            <v>0</v>
          </cell>
          <cell r="G362">
            <v>0</v>
          </cell>
          <cell r="H362">
            <v>1</v>
          </cell>
          <cell r="I362">
            <v>0.008726764988218868</v>
          </cell>
          <cell r="J362">
            <v>0</v>
          </cell>
          <cell r="K362">
            <v>0</v>
          </cell>
          <cell r="L362">
            <v>1</v>
          </cell>
          <cell r="M362">
            <v>0.01023122570083896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5</v>
          </cell>
          <cell r="S362">
            <v>0.005199342803069692</v>
          </cell>
        </row>
        <row r="363">
          <cell r="A363" t="str">
            <v>az-69 Autres types de brûlures, de brûlures par exposition à un liquide bouillant et de gelures</v>
          </cell>
          <cell r="B363">
            <v>31</v>
          </cell>
          <cell r="C363">
            <v>0.07374631268436578</v>
          </cell>
          <cell r="D363">
            <v>18</v>
          </cell>
          <cell r="E363">
            <v>0.17851829812555786</v>
          </cell>
          <cell r="F363">
            <v>6</v>
          </cell>
          <cell r="G363">
            <v>0.05532503457814661</v>
          </cell>
          <cell r="H363">
            <v>19</v>
          </cell>
          <cell r="I363">
            <v>0.16580853477615848</v>
          </cell>
          <cell r="J363">
            <v>11</v>
          </cell>
          <cell r="K363">
            <v>0.14583057139069336</v>
          </cell>
          <cell r="L363">
            <v>10</v>
          </cell>
          <cell r="M363">
            <v>0.1023122570083896</v>
          </cell>
          <cell r="N363">
            <v>2</v>
          </cell>
          <cell r="O363">
            <v>0.06307158625039419</v>
          </cell>
          <cell r="P363">
            <v>2</v>
          </cell>
          <cell r="Q363">
            <v>0.1593625498007968</v>
          </cell>
          <cell r="R363">
            <v>99</v>
          </cell>
          <cell r="S363">
            <v>0.1029469875007799</v>
          </cell>
        </row>
        <row r="364">
          <cell r="A364" t="str">
            <v>b-70 Empoisonnement et infections</v>
          </cell>
          <cell r="B364">
            <v>113</v>
          </cell>
          <cell r="C364">
            <v>0.2688172043010753</v>
          </cell>
          <cell r="D364">
            <v>12</v>
          </cell>
          <cell r="E364">
            <v>0.11901219875037192</v>
          </cell>
          <cell r="F364">
            <v>6</v>
          </cell>
          <cell r="G364">
            <v>0.05532503457814661</v>
          </cell>
          <cell r="H364">
            <v>5</v>
          </cell>
          <cell r="I364">
            <v>0.043633824941094336</v>
          </cell>
          <cell r="J364">
            <v>1</v>
          </cell>
          <cell r="K364">
            <v>0.013257324671881211</v>
          </cell>
          <cell r="L364">
            <v>3</v>
          </cell>
          <cell r="M364">
            <v>0.03069367710251688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140</v>
          </cell>
          <cell r="S364">
            <v>0.14558159848595137</v>
          </cell>
        </row>
        <row r="365">
          <cell r="A365" t="str">
            <v>c-71 Empoisonnements aigus</v>
          </cell>
          <cell r="B365">
            <v>63</v>
          </cell>
          <cell r="C365">
            <v>0.14987153868113046</v>
          </cell>
          <cell r="D365">
            <v>21</v>
          </cell>
          <cell r="E365">
            <v>0.20827134781315082</v>
          </cell>
          <cell r="F365">
            <v>9</v>
          </cell>
          <cell r="G365">
            <v>0.0829875518672199</v>
          </cell>
          <cell r="H365">
            <v>2</v>
          </cell>
          <cell r="I365">
            <v>0.017453529976437735</v>
          </cell>
          <cell r="J365">
            <v>1</v>
          </cell>
          <cell r="K365">
            <v>0.013257324671881211</v>
          </cell>
          <cell r="L365">
            <v>1</v>
          </cell>
          <cell r="M365">
            <v>0.01023122570083896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97</v>
          </cell>
          <cell r="S365">
            <v>0.100867250379552</v>
          </cell>
        </row>
        <row r="366">
          <cell r="A366" t="str">
            <v>d-72 Infections aiguës</v>
          </cell>
          <cell r="B366">
            <v>91</v>
          </cell>
          <cell r="C366">
            <v>0.21648111142829954</v>
          </cell>
          <cell r="D366">
            <v>8</v>
          </cell>
          <cell r="E366">
            <v>0.07934146583358127</v>
          </cell>
          <cell r="F366">
            <v>8</v>
          </cell>
          <cell r="G366">
            <v>0.07376671277086215</v>
          </cell>
          <cell r="H366">
            <v>12</v>
          </cell>
          <cell r="I366">
            <v>0.10472117985862642</v>
          </cell>
          <cell r="J366">
            <v>3</v>
          </cell>
          <cell r="K366">
            <v>0.03977197401564365</v>
          </cell>
          <cell r="L366">
            <v>3</v>
          </cell>
          <cell r="M366">
            <v>0.03069367710251688</v>
          </cell>
          <cell r="N366">
            <v>3</v>
          </cell>
          <cell r="O366">
            <v>0.09460737937559131</v>
          </cell>
          <cell r="P366">
            <v>0</v>
          </cell>
          <cell r="Q366">
            <v>0</v>
          </cell>
          <cell r="R366">
            <v>128</v>
          </cell>
          <cell r="S366">
            <v>0.1331031757585841</v>
          </cell>
        </row>
        <row r="367">
          <cell r="A367" t="str">
            <v>e-79 Autres types d'empoisonnements et d'infections</v>
          </cell>
          <cell r="B367">
            <v>92</v>
          </cell>
          <cell r="C367">
            <v>0.21886002474069843</v>
          </cell>
          <cell r="D367">
            <v>19</v>
          </cell>
          <cell r="E367">
            <v>0.18843598135475553</v>
          </cell>
          <cell r="F367">
            <v>4</v>
          </cell>
          <cell r="G367">
            <v>0.036883356385431075</v>
          </cell>
          <cell r="H367">
            <v>2</v>
          </cell>
          <cell r="I367">
            <v>0.017453529976437735</v>
          </cell>
          <cell r="J367">
            <v>2</v>
          </cell>
          <cell r="K367">
            <v>0.026514649343762423</v>
          </cell>
          <cell r="L367">
            <v>5</v>
          </cell>
          <cell r="M367">
            <v>0.0511561285041948</v>
          </cell>
          <cell r="N367">
            <v>1</v>
          </cell>
          <cell r="O367">
            <v>0.031535793125197095</v>
          </cell>
          <cell r="P367">
            <v>0</v>
          </cell>
          <cell r="Q367">
            <v>0</v>
          </cell>
          <cell r="R367">
            <v>125</v>
          </cell>
          <cell r="S367">
            <v>0.1299835700767423</v>
          </cell>
        </row>
        <row r="368">
          <cell r="A368" t="str">
            <v>f-80 Noyade et asphyxie</v>
          </cell>
          <cell r="B368">
            <v>5</v>
          </cell>
          <cell r="C368">
            <v>0.011894566561994481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5</v>
          </cell>
          <cell r="S368">
            <v>0.005199342803069692</v>
          </cell>
        </row>
        <row r="369">
          <cell r="A369" t="str">
            <v>g-81 Asphyxies</v>
          </cell>
          <cell r="B369">
            <v>15</v>
          </cell>
          <cell r="C369">
            <v>0.03568369968598344</v>
          </cell>
          <cell r="D369">
            <v>2</v>
          </cell>
          <cell r="E369">
            <v>0.01983536645839532</v>
          </cell>
          <cell r="F369">
            <v>1</v>
          </cell>
          <cell r="G369">
            <v>0.009220839096357769</v>
          </cell>
          <cell r="H369">
            <v>1</v>
          </cell>
          <cell r="I369">
            <v>0.008726764988218868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19</v>
          </cell>
          <cell r="S369">
            <v>0.01975750265166483</v>
          </cell>
        </row>
        <row r="370">
          <cell r="A370" t="str">
            <v>h-82 Noyades et et submersions non mortelles</v>
          </cell>
          <cell r="B370">
            <v>1</v>
          </cell>
          <cell r="C370">
            <v>0.0023789133123988965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1</v>
          </cell>
          <cell r="S370">
            <v>0.0010398685606139383</v>
          </cell>
        </row>
        <row r="371">
          <cell r="A371" t="str">
            <v>i-89 Autres types de noyades et d'asphyxies</v>
          </cell>
          <cell r="B371">
            <v>1</v>
          </cell>
          <cell r="C371">
            <v>0.0023789133123988965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1</v>
          </cell>
          <cell r="S371">
            <v>0.0010398685606139383</v>
          </cell>
        </row>
        <row r="372">
          <cell r="A372" t="str">
            <v>j-90 Effets du bruit, des vibrations et de la pression</v>
          </cell>
          <cell r="B372">
            <v>43</v>
          </cell>
          <cell r="C372">
            <v>0.10229327243315253</v>
          </cell>
          <cell r="D372">
            <v>2</v>
          </cell>
          <cell r="E372">
            <v>0.01983536645839532</v>
          </cell>
          <cell r="F372">
            <v>4</v>
          </cell>
          <cell r="G372">
            <v>0.036883356385431075</v>
          </cell>
          <cell r="H372">
            <v>4</v>
          </cell>
          <cell r="I372">
            <v>0.03490705995287547</v>
          </cell>
          <cell r="J372">
            <v>2</v>
          </cell>
          <cell r="K372">
            <v>0.026514649343762423</v>
          </cell>
          <cell r="L372">
            <v>0</v>
          </cell>
          <cell r="M372">
            <v>0</v>
          </cell>
          <cell r="N372">
            <v>1</v>
          </cell>
          <cell r="O372">
            <v>0.031535793125197095</v>
          </cell>
          <cell r="P372">
            <v>1</v>
          </cell>
          <cell r="Q372">
            <v>0.0796812749003984</v>
          </cell>
          <cell r="R372">
            <v>57</v>
          </cell>
          <cell r="S372">
            <v>0.05927250795499448</v>
          </cell>
        </row>
        <row r="373">
          <cell r="A373" t="str">
            <v>k-91 Perte auditive aiguë</v>
          </cell>
          <cell r="B373">
            <v>21</v>
          </cell>
          <cell r="C373">
            <v>0.04995717956037682</v>
          </cell>
          <cell r="D373">
            <v>6</v>
          </cell>
          <cell r="E373">
            <v>0.05950609937518596</v>
          </cell>
          <cell r="F373">
            <v>1</v>
          </cell>
          <cell r="G373">
            <v>0.009220839096357769</v>
          </cell>
          <cell r="H373">
            <v>2</v>
          </cell>
          <cell r="I373">
            <v>0.017453529976437735</v>
          </cell>
          <cell r="J373">
            <v>2</v>
          </cell>
          <cell r="K373">
            <v>0.026514649343762423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32</v>
          </cell>
          <cell r="S373">
            <v>0.033275793939646026</v>
          </cell>
        </row>
        <row r="374">
          <cell r="A374" t="str">
            <v>l-92 Effets de la pression (barotrauma)</v>
          </cell>
          <cell r="B374">
            <v>16</v>
          </cell>
          <cell r="C374">
            <v>0.038062612998382345</v>
          </cell>
          <cell r="D374">
            <v>3</v>
          </cell>
          <cell r="E374">
            <v>0.02975304968759298</v>
          </cell>
          <cell r="F374">
            <v>0</v>
          </cell>
          <cell r="G374">
            <v>0</v>
          </cell>
          <cell r="H374">
            <v>2</v>
          </cell>
          <cell r="I374">
            <v>0.017453529976437735</v>
          </cell>
          <cell r="J374">
            <v>1</v>
          </cell>
          <cell r="K374">
            <v>0.013257324671881211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22</v>
          </cell>
          <cell r="S374">
            <v>0.022877108333506646</v>
          </cell>
        </row>
        <row r="375">
          <cell r="A375" t="str">
            <v>m-99 Autres effets du bruit, des vibrations et de la pression</v>
          </cell>
          <cell r="B375">
            <v>41</v>
          </cell>
          <cell r="C375">
            <v>0.09753544580835474</v>
          </cell>
          <cell r="D375">
            <v>6</v>
          </cell>
          <cell r="E375">
            <v>0.05950609937518596</v>
          </cell>
          <cell r="F375">
            <v>4</v>
          </cell>
          <cell r="G375">
            <v>0.036883356385431075</v>
          </cell>
          <cell r="H375">
            <v>2</v>
          </cell>
          <cell r="I375">
            <v>0.017453529976437735</v>
          </cell>
          <cell r="J375">
            <v>3</v>
          </cell>
          <cell r="K375">
            <v>0.03977197401564365</v>
          </cell>
          <cell r="L375">
            <v>3</v>
          </cell>
          <cell r="M375">
            <v>0.03069367710251688</v>
          </cell>
          <cell r="N375">
            <v>3</v>
          </cell>
          <cell r="O375">
            <v>0.09460737937559131</v>
          </cell>
          <cell r="P375">
            <v>0</v>
          </cell>
          <cell r="Q375">
            <v>0</v>
          </cell>
          <cell r="R375">
            <v>62</v>
          </cell>
          <cell r="S375">
            <v>0.06447185075806418</v>
          </cell>
        </row>
        <row r="376">
          <cell r="A376" t="str">
            <v>n-100 Effets des extrêmes de température, de la lumière et des radiations</v>
          </cell>
          <cell r="B376">
            <v>10</v>
          </cell>
          <cell r="C376">
            <v>0.023789133123988962</v>
          </cell>
          <cell r="D376">
            <v>3</v>
          </cell>
          <cell r="E376">
            <v>0.02975304968759298</v>
          </cell>
          <cell r="F376">
            <v>2</v>
          </cell>
          <cell r="G376">
            <v>0.018441678192715538</v>
          </cell>
          <cell r="H376">
            <v>1</v>
          </cell>
          <cell r="I376">
            <v>0.008726764988218868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16</v>
          </cell>
          <cell r="S376">
            <v>0.016637896969823013</v>
          </cell>
        </row>
        <row r="377">
          <cell r="A377" t="str">
            <v>o-101 Chaleur et coups de soleil</v>
          </cell>
          <cell r="B377">
            <v>6</v>
          </cell>
          <cell r="C377">
            <v>0.014273479874393378</v>
          </cell>
          <cell r="D377">
            <v>5</v>
          </cell>
          <cell r="E377">
            <v>0.049588416145988294</v>
          </cell>
          <cell r="F377">
            <v>0</v>
          </cell>
          <cell r="G377">
            <v>0</v>
          </cell>
          <cell r="H377">
            <v>1</v>
          </cell>
          <cell r="I377">
            <v>0.008726764988218868</v>
          </cell>
          <cell r="J377">
            <v>1</v>
          </cell>
          <cell r="K377">
            <v>0.013257324671881211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13</v>
          </cell>
          <cell r="S377">
            <v>0.0135182912879812</v>
          </cell>
        </row>
        <row r="378">
          <cell r="A378" t="str">
            <v>p-102 Effets des radiations (non thermiques)</v>
          </cell>
          <cell r="B378">
            <v>11</v>
          </cell>
          <cell r="C378">
            <v>0.02616804643638786</v>
          </cell>
          <cell r="D378">
            <v>5</v>
          </cell>
          <cell r="E378">
            <v>0.049588416145988294</v>
          </cell>
          <cell r="F378">
            <v>3</v>
          </cell>
          <cell r="G378">
            <v>0.027662517289073305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19</v>
          </cell>
          <cell r="S378">
            <v>0.01975750265166483</v>
          </cell>
        </row>
        <row r="379">
          <cell r="A379" t="str">
            <v>q-103 Effets du froid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1</v>
          </cell>
          <cell r="G379">
            <v>0.009220839096357769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2</v>
          </cell>
          <cell r="M379">
            <v>0.02046245140167792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3</v>
          </cell>
          <cell r="S379">
            <v>0.0031196056818418153</v>
          </cell>
        </row>
        <row r="380">
          <cell r="A380" t="str">
            <v>r-109 Autres effets des extrêmes de température, de la lumière et des radiations</v>
          </cell>
          <cell r="B380">
            <v>6</v>
          </cell>
          <cell r="C380">
            <v>0.014273479874393378</v>
          </cell>
          <cell r="D380">
            <v>3</v>
          </cell>
          <cell r="E380">
            <v>0.02975304968759298</v>
          </cell>
          <cell r="F380">
            <v>2</v>
          </cell>
          <cell r="G380">
            <v>0.018441678192715538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1</v>
          </cell>
          <cell r="Q380">
            <v>0.0796812749003984</v>
          </cell>
          <cell r="R380">
            <v>12</v>
          </cell>
          <cell r="S380">
            <v>0.012478422727367261</v>
          </cell>
        </row>
        <row r="381">
          <cell r="A381" t="str">
            <v>s-110 Chocs</v>
          </cell>
          <cell r="B381">
            <v>115</v>
          </cell>
          <cell r="C381">
            <v>0.27357503092587304</v>
          </cell>
          <cell r="D381">
            <v>33</v>
          </cell>
          <cell r="E381">
            <v>0.3272835465635227</v>
          </cell>
          <cell r="F381">
            <v>24</v>
          </cell>
          <cell r="G381">
            <v>0.22130013831258644</v>
          </cell>
          <cell r="H381">
            <v>20</v>
          </cell>
          <cell r="I381">
            <v>0.17453529976437734</v>
          </cell>
          <cell r="J381">
            <v>11</v>
          </cell>
          <cell r="K381">
            <v>0.14583057139069336</v>
          </cell>
          <cell r="L381">
            <v>15</v>
          </cell>
          <cell r="M381">
            <v>0.1534683855125844</v>
          </cell>
          <cell r="N381">
            <v>12</v>
          </cell>
          <cell r="O381">
            <v>0.37842951750236525</v>
          </cell>
          <cell r="P381">
            <v>7</v>
          </cell>
          <cell r="Q381">
            <v>0.5577689243027889</v>
          </cell>
          <cell r="R381">
            <v>237</v>
          </cell>
          <cell r="S381">
            <v>0.2464488488655034</v>
          </cell>
        </row>
        <row r="382">
          <cell r="A382" t="str">
            <v>t-111 Chocs consécutifs à des agressions et menaces</v>
          </cell>
          <cell r="B382">
            <v>162</v>
          </cell>
          <cell r="C382">
            <v>0.3853839566086211</v>
          </cell>
          <cell r="D382">
            <v>39</v>
          </cell>
          <cell r="E382">
            <v>0.3867896459387087</v>
          </cell>
          <cell r="F382">
            <v>39</v>
          </cell>
          <cell r="G382">
            <v>0.359612724757953</v>
          </cell>
          <cell r="H382">
            <v>49</v>
          </cell>
          <cell r="I382">
            <v>0.42761148442272445</v>
          </cell>
          <cell r="J382">
            <v>42</v>
          </cell>
          <cell r="K382">
            <v>0.5568076362190111</v>
          </cell>
          <cell r="L382">
            <v>43</v>
          </cell>
          <cell r="M382">
            <v>0.43994270513607536</v>
          </cell>
          <cell r="N382">
            <v>22</v>
          </cell>
          <cell r="O382">
            <v>0.6937874487543361</v>
          </cell>
          <cell r="P382">
            <v>11</v>
          </cell>
          <cell r="Q382">
            <v>0.8764940239043826</v>
          </cell>
          <cell r="R382">
            <v>407</v>
          </cell>
          <cell r="S382">
            <v>0.42322650416987295</v>
          </cell>
        </row>
        <row r="383">
          <cell r="A383" t="str">
            <v>u-112 Chocs traumatiques</v>
          </cell>
          <cell r="B383">
            <v>81</v>
          </cell>
          <cell r="C383">
            <v>0.19269197830431056</v>
          </cell>
          <cell r="D383">
            <v>23</v>
          </cell>
          <cell r="E383">
            <v>0.22810671427154616</v>
          </cell>
          <cell r="F383">
            <v>21</v>
          </cell>
          <cell r="G383">
            <v>0.19363762102351317</v>
          </cell>
          <cell r="H383">
            <v>20</v>
          </cell>
          <cell r="I383">
            <v>0.17453529976437734</v>
          </cell>
          <cell r="J383">
            <v>14</v>
          </cell>
          <cell r="K383">
            <v>0.185602545406337</v>
          </cell>
          <cell r="L383">
            <v>20</v>
          </cell>
          <cell r="M383">
            <v>0.2046245140167792</v>
          </cell>
          <cell r="N383">
            <v>9</v>
          </cell>
          <cell r="O383">
            <v>0.28382213812677387</v>
          </cell>
          <cell r="P383">
            <v>11</v>
          </cell>
          <cell r="Q383">
            <v>0.8764940239043826</v>
          </cell>
          <cell r="R383">
            <v>199</v>
          </cell>
          <cell r="S383">
            <v>0.20693384356217376</v>
          </cell>
        </row>
        <row r="384">
          <cell r="A384" t="str">
            <v>v-119 Autres types de chocs</v>
          </cell>
          <cell r="B384">
            <v>59</v>
          </cell>
          <cell r="C384">
            <v>0.14035588543153488</v>
          </cell>
          <cell r="D384">
            <v>16</v>
          </cell>
          <cell r="E384">
            <v>0.15868293166716255</v>
          </cell>
          <cell r="F384">
            <v>4</v>
          </cell>
          <cell r="G384">
            <v>0.036883356385431075</v>
          </cell>
          <cell r="H384">
            <v>9</v>
          </cell>
          <cell r="I384">
            <v>0.0785408848939698</v>
          </cell>
          <cell r="J384">
            <v>8</v>
          </cell>
          <cell r="K384">
            <v>0.10605859737504969</v>
          </cell>
          <cell r="L384">
            <v>12</v>
          </cell>
          <cell r="M384">
            <v>0.12277470841006752</v>
          </cell>
          <cell r="N384">
            <v>7</v>
          </cell>
          <cell r="O384">
            <v>0.22075055187637968</v>
          </cell>
          <cell r="P384">
            <v>2</v>
          </cell>
          <cell r="Q384">
            <v>0.1593625498007968</v>
          </cell>
          <cell r="R384">
            <v>117</v>
          </cell>
          <cell r="S384">
            <v>0.12166462159183081</v>
          </cell>
        </row>
        <row r="385">
          <cell r="A385" t="str">
            <v>w-120 blessures multiples</v>
          </cell>
          <cell r="B385">
            <v>240</v>
          </cell>
          <cell r="C385">
            <v>0.5709391949757351</v>
          </cell>
          <cell r="D385">
            <v>64</v>
          </cell>
          <cell r="E385">
            <v>0.6347317266686502</v>
          </cell>
          <cell r="F385">
            <v>73</v>
          </cell>
          <cell r="G385">
            <v>0.6731212540341172</v>
          </cell>
          <cell r="H385">
            <v>75</v>
          </cell>
          <cell r="I385">
            <v>0.654507374116415</v>
          </cell>
          <cell r="J385">
            <v>66</v>
          </cell>
          <cell r="K385">
            <v>0.8749834283441602</v>
          </cell>
          <cell r="L385">
            <v>90</v>
          </cell>
          <cell r="M385">
            <v>0.9208103130755066</v>
          </cell>
          <cell r="N385">
            <v>39</v>
          </cell>
          <cell r="O385">
            <v>1.229895931882687</v>
          </cell>
          <cell r="P385">
            <v>15</v>
          </cell>
          <cell r="Q385">
            <v>1.1952191235059761</v>
          </cell>
          <cell r="R385">
            <v>662</v>
          </cell>
          <cell r="S385">
            <v>0.6883929871264272</v>
          </cell>
        </row>
        <row r="386">
          <cell r="A386" t="str">
            <v>x-999 Autres blessures déterminées non classées sous d'autres rubriques</v>
          </cell>
          <cell r="B386">
            <v>1884</v>
          </cell>
          <cell r="C386">
            <v>4.481872680559521</v>
          </cell>
          <cell r="D386">
            <v>208</v>
          </cell>
          <cell r="E386">
            <v>2.062878111673113</v>
          </cell>
          <cell r="F386">
            <v>188</v>
          </cell>
          <cell r="G386">
            <v>1.7335177501152605</v>
          </cell>
          <cell r="H386">
            <v>174</v>
          </cell>
          <cell r="I386">
            <v>1.5184571079500828</v>
          </cell>
          <cell r="J386">
            <v>100</v>
          </cell>
          <cell r="K386">
            <v>1.3257324671881212</v>
          </cell>
          <cell r="L386">
            <v>135</v>
          </cell>
          <cell r="M386">
            <v>1.3812154696132597</v>
          </cell>
          <cell r="N386">
            <v>40</v>
          </cell>
          <cell r="O386">
            <v>1.261431725007884</v>
          </cell>
          <cell r="P386">
            <v>25</v>
          </cell>
          <cell r="Q386">
            <v>1.9920318725099602</v>
          </cell>
          <cell r="R386">
            <v>2754</v>
          </cell>
          <cell r="S386">
            <v>2.8637980159307856</v>
          </cell>
        </row>
        <row r="387">
          <cell r="A387" t="str">
            <v>Total</v>
          </cell>
          <cell r="B387">
            <v>42036</v>
          </cell>
          <cell r="C387">
            <v>100</v>
          </cell>
          <cell r="D387">
            <v>10083</v>
          </cell>
          <cell r="E387">
            <v>100</v>
          </cell>
          <cell r="F387">
            <v>10845</v>
          </cell>
          <cell r="G387">
            <v>100</v>
          </cell>
          <cell r="H387">
            <v>11459</v>
          </cell>
          <cell r="I387">
            <v>100</v>
          </cell>
          <cell r="J387">
            <v>7543</v>
          </cell>
          <cell r="K387">
            <v>100</v>
          </cell>
          <cell r="L387">
            <v>9774</v>
          </cell>
          <cell r="M387">
            <v>100</v>
          </cell>
          <cell r="N387">
            <v>3171</v>
          </cell>
          <cell r="O387">
            <v>100</v>
          </cell>
          <cell r="P387">
            <v>1255</v>
          </cell>
          <cell r="Q387">
            <v>100</v>
          </cell>
          <cell r="R387">
            <v>96166</v>
          </cell>
          <cell r="S387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9.140625" style="0" customWidth="1"/>
    <col min="2" max="2" width="165.7109375" style="0" bestFit="1" customWidth="1"/>
  </cols>
  <sheetData>
    <row r="1" spans="1:2" ht="15.75" thickBot="1">
      <c r="A1" s="1" t="s">
        <v>326</v>
      </c>
      <c r="B1" s="2"/>
    </row>
    <row r="2" spans="1:2" ht="15">
      <c r="A2" s="3" t="s">
        <v>0</v>
      </c>
      <c r="B2" s="4" t="s">
        <v>1</v>
      </c>
    </row>
    <row r="3" spans="1:2" ht="15">
      <c r="A3" s="5" t="s">
        <v>2</v>
      </c>
      <c r="B3" s="271" t="s">
        <v>327</v>
      </c>
    </row>
    <row r="4" spans="1:2" ht="15">
      <c r="A4" s="5" t="s">
        <v>3</v>
      </c>
      <c r="B4" s="271" t="s">
        <v>328</v>
      </c>
    </row>
    <row r="5" spans="1:2" ht="15">
      <c r="A5" s="5" t="s">
        <v>4</v>
      </c>
      <c r="B5" s="271" t="s">
        <v>329</v>
      </c>
    </row>
    <row r="6" spans="1:2" ht="15">
      <c r="A6" s="5" t="s">
        <v>5</v>
      </c>
      <c r="B6" s="271" t="s">
        <v>330</v>
      </c>
    </row>
    <row r="7" spans="1:2" ht="15">
      <c r="A7" s="5" t="s">
        <v>6</v>
      </c>
      <c r="B7" s="271" t="s">
        <v>331</v>
      </c>
    </row>
    <row r="8" spans="1:2" ht="15">
      <c r="A8" s="5" t="s">
        <v>7</v>
      </c>
      <c r="B8" s="271" t="s">
        <v>332</v>
      </c>
    </row>
    <row r="9" spans="1:2" ht="15">
      <c r="A9" s="5" t="s">
        <v>8</v>
      </c>
      <c r="B9" s="271" t="s">
        <v>333</v>
      </c>
    </row>
    <row r="10" spans="1:2" ht="15">
      <c r="A10" s="5" t="s">
        <v>9</v>
      </c>
      <c r="B10" s="271" t="s">
        <v>334</v>
      </c>
    </row>
    <row r="11" spans="1:2" ht="15">
      <c r="A11" s="5" t="s">
        <v>10</v>
      </c>
      <c r="B11" s="271" t="s">
        <v>335</v>
      </c>
    </row>
    <row r="12" spans="1:2" ht="15">
      <c r="A12" s="5" t="s">
        <v>11</v>
      </c>
      <c r="B12" s="271" t="s">
        <v>336</v>
      </c>
    </row>
    <row r="13" spans="1:2" ht="15">
      <c r="A13" s="3" t="s">
        <v>12</v>
      </c>
      <c r="B13" s="4" t="s">
        <v>13</v>
      </c>
    </row>
    <row r="14" spans="1:2" ht="15">
      <c r="A14" s="5" t="s">
        <v>14</v>
      </c>
      <c r="B14" s="271" t="s">
        <v>337</v>
      </c>
    </row>
    <row r="15" spans="1:2" ht="15">
      <c r="A15" s="5" t="s">
        <v>15</v>
      </c>
      <c r="B15" s="271" t="s">
        <v>338</v>
      </c>
    </row>
    <row r="16" spans="1:2" ht="15">
      <c r="A16" s="5" t="s">
        <v>16</v>
      </c>
      <c r="B16" s="271" t="s">
        <v>339</v>
      </c>
    </row>
    <row r="17" spans="1:2" ht="15">
      <c r="A17" s="5" t="s">
        <v>17</v>
      </c>
      <c r="B17" s="271" t="s">
        <v>340</v>
      </c>
    </row>
    <row r="18" spans="1:2" ht="15">
      <c r="A18" s="5" t="s">
        <v>18</v>
      </c>
      <c r="B18" s="271" t="s">
        <v>341</v>
      </c>
    </row>
    <row r="19" spans="1:2" ht="15">
      <c r="A19" s="5" t="s">
        <v>19</v>
      </c>
      <c r="B19" s="271" t="s">
        <v>342</v>
      </c>
    </row>
    <row r="20" spans="1:2" ht="15">
      <c r="A20" s="5" t="s">
        <v>20</v>
      </c>
      <c r="B20" s="271" t="s">
        <v>343</v>
      </c>
    </row>
    <row r="21" spans="1:2" ht="15">
      <c r="A21" s="5" t="s">
        <v>21</v>
      </c>
      <c r="B21" s="271" t="s">
        <v>344</v>
      </c>
    </row>
    <row r="22" spans="1:2" ht="15">
      <c r="A22" s="5" t="s">
        <v>22</v>
      </c>
      <c r="B22" s="271" t="s">
        <v>345</v>
      </c>
    </row>
    <row r="23" spans="1:2" ht="15">
      <c r="A23" s="5" t="s">
        <v>23</v>
      </c>
      <c r="B23" s="271" t="s">
        <v>346</v>
      </c>
    </row>
    <row r="24" spans="1:2" ht="15.75" thickBot="1">
      <c r="A24" s="2"/>
      <c r="B24" s="2"/>
    </row>
  </sheetData>
  <sheetProtection/>
  <hyperlinks>
    <hyperlink ref="B3" location="'7.1.1'!A1" display="Accidents sur le lieu de travail selon la nature de la blessure : évolution 2012 - 2017"/>
    <hyperlink ref="B4" location="'7.1.2'!A1" display="Accidents sur le lieu de travail selon la nature de la blessure : distribution selon les conséquences - 2017"/>
    <hyperlink ref="B5" location="'7.1.3'!A1" display="Accidents sur le lieu de travail selon la nature de la blessure : distribution selon les conséquences - femmes - 2017"/>
    <hyperlink ref="B6" location="'7.1.4'!A1" display="Accidents sur le lieu de travail selon la nature de la blessure : distribution selon les conséquences - hommes - 2017"/>
    <hyperlink ref="B7" location="'7.1.5'!A1" display="Accidents sur le lieu de travail selon la nature de la blessure : distribution selon les conséquences et la génération en fréquence absolue - 2017"/>
    <hyperlink ref="B8" location="'7.1.6'!A1" display="Accidents sur le lieu de travail selon la nature de la blessure : distribution selon les conséquences et la génération en fréquence relative - 2017"/>
    <hyperlink ref="B9" location="'7.1.7'!A1" display="Accidents sur le lieu de travail selon la nature de la blessure : distribution selon les conséquences et le genre de travail - travail  manuel - 2017"/>
    <hyperlink ref="B10" location="'7.1.8'!A1" display="Accidents sur le lieu de travail selon la nature de la blessure : distribution selon les conséquences et le genre de travail - travail intellectuel - 2017"/>
    <hyperlink ref="B11" location="'7.1.9'!A1" display="Accidents sur le lieu de travail selon la nature de la blessure : distribution selon la durée de l’incapacité temporaire - 2017"/>
    <hyperlink ref="B12" location="'7.1.10'!A1" display="Accidents sur le lieu de travail selon la nature de la blessure : distribution selon le taux prévu d'incapacité permanente - 2017"/>
    <hyperlink ref="B14" location="'7.2.1'!A1" display="Accidents sur le lieu de travail selon la localisation de la blessure : évolution 2012 - 2017"/>
    <hyperlink ref="B15" location="'7.2.2'!A1" display="Accidents sur le lieu de travail selon la localisation de la blessure :  distribution selon les conséquences - 2017"/>
    <hyperlink ref="B16" location="'7.2.3'!A1" display="Accidents sur le lieu de travail selon la localisation de la blessure : distribution selon les conséquences - femmes - 2017"/>
    <hyperlink ref="B17" location="'7.2.4'!A1" display="Accidents sur le lieu de travail selon la localisation de la blessure : distribution selon les conséquences - hommes - 2017"/>
    <hyperlink ref="B18" location="'7.2.5'!A1" display="Accidents sur le lieu de travail selon la localisation de la blessure : distribution selon les conséquences et la génération en fréquence absolue - 2017"/>
    <hyperlink ref="B19" location="'7.2.6'!A1" display="Accidents sur le lieu de travail selon la localisation de la blessure : distribution selon les conséquences et la génération en fréquence relative - 2017"/>
    <hyperlink ref="B20" location="'7.2.7'!A1" display="Accidents sur le lieu de travail selon la localisation de la blessure : distribution selon les conséquences et le genre de travail - travail manuel - 2017"/>
    <hyperlink ref="B21" location="'7.2.8'!A1" display="Accidents sur le lieu de travail selon la localisation de la blessure : distribution selon les conséquences et le genre de travail - travail intellectuel - 2017"/>
    <hyperlink ref="B22" location="'7.2.9'!A1" display="Accidents sur le lieu de travail selon la localisation de la blessure : distribution selon la durée de l’incapacité temporaire - 2017"/>
    <hyperlink ref="B23" location="'7.2.10'!A1" display="Accidents sur le lieu de travail selon la localisation de la blessure : distribution selon le taux prévu d'incapacité permanente - 2017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C67"/>
  <sheetViews>
    <sheetView zoomScalePageLayoutView="0" workbookViewId="0" topLeftCell="A1">
      <selection activeCell="A1" sqref="A1:T1"/>
    </sheetView>
  </sheetViews>
  <sheetFormatPr defaultColWidth="11.421875" defaultRowHeight="15"/>
  <cols>
    <col min="1" max="1" width="9.00390625" style="269" customWidth="1"/>
    <col min="2" max="2" width="72.28125" style="269" customWidth="1"/>
    <col min="3" max="20" width="11.28125" style="269" customWidth="1"/>
    <col min="21" max="16384" width="11.421875" style="269" customWidth="1"/>
  </cols>
  <sheetData>
    <row r="1" spans="1:20" ht="24.75" customHeight="1" thickBot="1" thickTop="1">
      <c r="A1" s="521" t="s">
        <v>355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68"/>
      <c r="M1" s="568"/>
      <c r="N1" s="568"/>
      <c r="O1" s="568"/>
      <c r="P1" s="568"/>
      <c r="Q1" s="568"/>
      <c r="R1" s="568"/>
      <c r="S1" s="568"/>
      <c r="T1" s="569"/>
    </row>
    <row r="2" spans="1:20" ht="24.75" customHeight="1" thickBot="1" thickTop="1">
      <c r="A2" s="551" t="s">
        <v>24</v>
      </c>
      <c r="B2" s="583" t="s">
        <v>110</v>
      </c>
      <c r="C2" s="595" t="s">
        <v>121</v>
      </c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7"/>
    </row>
    <row r="3" spans="1:20" ht="24.75" customHeight="1">
      <c r="A3" s="553"/>
      <c r="B3" s="584"/>
      <c r="C3" s="589" t="s">
        <v>122</v>
      </c>
      <c r="D3" s="590"/>
      <c r="E3" s="598" t="s">
        <v>123</v>
      </c>
      <c r="F3" s="599"/>
      <c r="G3" s="589" t="s">
        <v>124</v>
      </c>
      <c r="H3" s="590"/>
      <c r="I3" s="598" t="s">
        <v>125</v>
      </c>
      <c r="J3" s="599"/>
      <c r="K3" s="589" t="s">
        <v>126</v>
      </c>
      <c r="L3" s="590"/>
      <c r="M3" s="598" t="s">
        <v>127</v>
      </c>
      <c r="N3" s="599"/>
      <c r="O3" s="589" t="s">
        <v>128</v>
      </c>
      <c r="P3" s="590"/>
      <c r="Q3" s="598" t="s">
        <v>129</v>
      </c>
      <c r="R3" s="599"/>
      <c r="S3" s="589" t="s">
        <v>116</v>
      </c>
      <c r="T3" s="590"/>
    </row>
    <row r="4" spans="1:20" ht="24.75" customHeight="1" thickBot="1">
      <c r="A4" s="593"/>
      <c r="B4" s="594"/>
      <c r="C4" s="66" t="s">
        <v>26</v>
      </c>
      <c r="D4" s="67" t="s">
        <v>27</v>
      </c>
      <c r="E4" s="64" t="s">
        <v>26</v>
      </c>
      <c r="F4" s="65" t="s">
        <v>27</v>
      </c>
      <c r="G4" s="66" t="s">
        <v>26</v>
      </c>
      <c r="H4" s="67" t="s">
        <v>27</v>
      </c>
      <c r="I4" s="64" t="s">
        <v>26</v>
      </c>
      <c r="J4" s="65" t="s">
        <v>27</v>
      </c>
      <c r="K4" s="66" t="s">
        <v>26</v>
      </c>
      <c r="L4" s="67" t="s">
        <v>27</v>
      </c>
      <c r="M4" s="64" t="s">
        <v>26</v>
      </c>
      <c r="N4" s="65" t="s">
        <v>27</v>
      </c>
      <c r="O4" s="449" t="s">
        <v>26</v>
      </c>
      <c r="P4" s="67" t="s">
        <v>27</v>
      </c>
      <c r="Q4" s="64" t="s">
        <v>26</v>
      </c>
      <c r="R4" s="65" t="s">
        <v>27</v>
      </c>
      <c r="S4" s="6" t="s">
        <v>26</v>
      </c>
      <c r="T4" s="7" t="s">
        <v>27</v>
      </c>
    </row>
    <row r="5" spans="1:29" ht="15.75" thickBot="1">
      <c r="A5" s="15" t="s">
        <v>28</v>
      </c>
      <c r="B5" s="16" t="s">
        <v>29</v>
      </c>
      <c r="C5" s="360">
        <v>2173</v>
      </c>
      <c r="D5" s="378">
        <v>0.05169378627842801</v>
      </c>
      <c r="E5" s="360">
        <v>246</v>
      </c>
      <c r="F5" s="378">
        <v>0.024397500743826243</v>
      </c>
      <c r="G5" s="360">
        <v>287</v>
      </c>
      <c r="H5" s="378">
        <v>0.026463808206546792</v>
      </c>
      <c r="I5" s="360">
        <v>347</v>
      </c>
      <c r="J5" s="378">
        <v>0.03028187450911947</v>
      </c>
      <c r="K5" s="360">
        <v>253</v>
      </c>
      <c r="L5" s="378">
        <v>0.03354103141985947</v>
      </c>
      <c r="M5" s="360">
        <v>389</v>
      </c>
      <c r="N5" s="378">
        <v>0.039799467976263554</v>
      </c>
      <c r="O5" s="360">
        <v>178</v>
      </c>
      <c r="P5" s="378">
        <v>0.05613371176285083</v>
      </c>
      <c r="Q5" s="360">
        <v>60</v>
      </c>
      <c r="R5" s="378">
        <v>0.04780876494023904</v>
      </c>
      <c r="S5" s="360">
        <v>3933</v>
      </c>
      <c r="T5" s="508">
        <v>0.0408980304889462</v>
      </c>
      <c r="U5" s="294" t="s">
        <v>235</v>
      </c>
      <c r="V5" s="295"/>
      <c r="W5" s="295"/>
      <c r="X5" s="295"/>
      <c r="Y5" s="295"/>
      <c r="Z5" s="295"/>
      <c r="AA5" s="295"/>
      <c r="AB5" s="295"/>
      <c r="AC5" s="295"/>
    </row>
    <row r="6" spans="1:29" ht="15.75" thickBot="1">
      <c r="A6" s="15" t="s">
        <v>30</v>
      </c>
      <c r="B6" s="16" t="s">
        <v>31</v>
      </c>
      <c r="C6" s="488">
        <v>24522</v>
      </c>
      <c r="D6" s="489">
        <v>0.5833571224664573</v>
      </c>
      <c r="E6" s="488">
        <v>6372</v>
      </c>
      <c r="F6" s="489">
        <v>0.6319547753644749</v>
      </c>
      <c r="G6" s="488">
        <v>5896</v>
      </c>
      <c r="H6" s="489">
        <v>0.543660673121254</v>
      </c>
      <c r="I6" s="488">
        <v>5792</v>
      </c>
      <c r="J6" s="489">
        <v>0.5054542281176369</v>
      </c>
      <c r="K6" s="488">
        <v>2918</v>
      </c>
      <c r="L6" s="489">
        <v>0.38684873392549385</v>
      </c>
      <c r="M6" s="488">
        <v>2686</v>
      </c>
      <c r="N6" s="489">
        <v>0.27481072232453446</v>
      </c>
      <c r="O6" s="488">
        <v>722</v>
      </c>
      <c r="P6" s="489">
        <v>0.227688426363923</v>
      </c>
      <c r="Q6" s="488">
        <v>287</v>
      </c>
      <c r="R6" s="489">
        <v>0.22868525896414343</v>
      </c>
      <c r="S6" s="488">
        <v>49195</v>
      </c>
      <c r="T6" s="509">
        <v>0.511563338394027</v>
      </c>
      <c r="U6" s="295"/>
      <c r="V6" s="295"/>
      <c r="W6" s="295"/>
      <c r="X6" s="295"/>
      <c r="Y6" s="295"/>
      <c r="Z6" s="295"/>
      <c r="AA6" s="295"/>
      <c r="AB6" s="295"/>
      <c r="AC6" s="295"/>
    </row>
    <row r="7" spans="1:29" ht="15">
      <c r="A7" s="20">
        <v>10</v>
      </c>
      <c r="B7" s="21" t="s">
        <v>32</v>
      </c>
      <c r="C7" s="351">
        <v>5220</v>
      </c>
      <c r="D7" s="23">
        <v>0.12417927490722239</v>
      </c>
      <c r="E7" s="351">
        <v>1051</v>
      </c>
      <c r="F7" s="23">
        <v>0.10423485073886742</v>
      </c>
      <c r="G7" s="351">
        <v>821</v>
      </c>
      <c r="H7" s="23">
        <v>0.07570308898109727</v>
      </c>
      <c r="I7" s="351">
        <v>867</v>
      </c>
      <c r="J7" s="23">
        <v>0.07566105244785758</v>
      </c>
      <c r="K7" s="351">
        <v>363</v>
      </c>
      <c r="L7" s="23">
        <v>0.04812408855892881</v>
      </c>
      <c r="M7" s="351">
        <v>318</v>
      </c>
      <c r="N7" s="23">
        <v>0.032535297728667895</v>
      </c>
      <c r="O7" s="351">
        <v>95</v>
      </c>
      <c r="P7" s="23">
        <v>0.02995900346893725</v>
      </c>
      <c r="Q7" s="351">
        <v>34</v>
      </c>
      <c r="R7" s="23">
        <v>0.027091633466135454</v>
      </c>
      <c r="S7" s="351">
        <v>8769</v>
      </c>
      <c r="T7" s="23">
        <v>0.09118607408023624</v>
      </c>
      <c r="U7" s="294" t="s">
        <v>236</v>
      </c>
      <c r="V7" s="295"/>
      <c r="W7" s="295"/>
      <c r="X7" s="295"/>
      <c r="Y7" s="295"/>
      <c r="Z7" s="295"/>
      <c r="AA7" s="295"/>
      <c r="AB7" s="295"/>
      <c r="AC7" s="295"/>
    </row>
    <row r="8" spans="1:29" ht="15">
      <c r="A8" s="25">
        <v>11</v>
      </c>
      <c r="B8" s="26" t="s">
        <v>33</v>
      </c>
      <c r="C8" s="345">
        <v>12902</v>
      </c>
      <c r="D8" s="105">
        <v>0.3069273955657056</v>
      </c>
      <c r="E8" s="345">
        <v>3990</v>
      </c>
      <c r="F8" s="105">
        <v>0.3957155608449866</v>
      </c>
      <c r="G8" s="345">
        <v>3521</v>
      </c>
      <c r="H8" s="105">
        <v>0.324665744582757</v>
      </c>
      <c r="I8" s="345">
        <v>2890</v>
      </c>
      <c r="J8" s="105">
        <v>0.25220350815952525</v>
      </c>
      <c r="K8" s="345">
        <v>1686</v>
      </c>
      <c r="L8" s="105">
        <v>0.2235184939679173</v>
      </c>
      <c r="M8" s="345">
        <v>1571</v>
      </c>
      <c r="N8" s="105">
        <v>0.16073255576018006</v>
      </c>
      <c r="O8" s="345">
        <v>441</v>
      </c>
      <c r="P8" s="105">
        <v>0.13907284768211917</v>
      </c>
      <c r="Q8" s="345">
        <v>177</v>
      </c>
      <c r="R8" s="105">
        <v>0.14103585657370518</v>
      </c>
      <c r="S8" s="345">
        <v>27178</v>
      </c>
      <c r="T8" s="105">
        <v>0.28261547740365617</v>
      </c>
      <c r="U8" s="294" t="s">
        <v>237</v>
      </c>
      <c r="V8" s="295"/>
      <c r="W8" s="295"/>
      <c r="X8" s="295"/>
      <c r="Y8" s="295"/>
      <c r="Z8" s="295"/>
      <c r="AA8" s="295"/>
      <c r="AB8" s="295"/>
      <c r="AC8" s="295"/>
    </row>
    <row r="9" spans="1:29" ht="15">
      <c r="A9" s="25">
        <v>12</v>
      </c>
      <c r="B9" s="26" t="s">
        <v>34</v>
      </c>
      <c r="C9" s="345">
        <v>5546</v>
      </c>
      <c r="D9" s="105">
        <v>0.13193453230564278</v>
      </c>
      <c r="E9" s="345">
        <v>1190</v>
      </c>
      <c r="F9" s="105">
        <v>0.11802043042745215</v>
      </c>
      <c r="G9" s="345">
        <v>1411</v>
      </c>
      <c r="H9" s="105">
        <v>0.13010603964960812</v>
      </c>
      <c r="I9" s="345">
        <v>1863</v>
      </c>
      <c r="J9" s="105">
        <v>0.16257963173051754</v>
      </c>
      <c r="K9" s="345">
        <v>787</v>
      </c>
      <c r="L9" s="105">
        <v>0.10433514516770517</v>
      </c>
      <c r="M9" s="345">
        <v>678</v>
      </c>
      <c r="N9" s="105">
        <v>0.06936771025168814</v>
      </c>
      <c r="O9" s="345">
        <v>146</v>
      </c>
      <c r="P9" s="105">
        <v>0.046042257962787755</v>
      </c>
      <c r="Q9" s="345">
        <v>56</v>
      </c>
      <c r="R9" s="105">
        <v>0.04462151394422311</v>
      </c>
      <c r="S9" s="345">
        <v>11677</v>
      </c>
      <c r="T9" s="105">
        <v>0.1214254518228896</v>
      </c>
      <c r="U9" s="294" t="s">
        <v>238</v>
      </c>
      <c r="V9" s="295"/>
      <c r="W9" s="295"/>
      <c r="X9" s="295"/>
      <c r="Y9" s="295"/>
      <c r="Z9" s="295"/>
      <c r="AA9" s="295"/>
      <c r="AB9" s="295"/>
      <c r="AC9" s="295"/>
    </row>
    <row r="10" spans="1:29" ht="15">
      <c r="A10" s="25">
        <v>13</v>
      </c>
      <c r="B10" s="26" t="s">
        <v>35</v>
      </c>
      <c r="C10" s="345">
        <v>150</v>
      </c>
      <c r="D10" s="105">
        <v>0.003568369968598344</v>
      </c>
      <c r="E10" s="345">
        <v>29</v>
      </c>
      <c r="F10" s="105">
        <v>0.0028761281364673213</v>
      </c>
      <c r="G10" s="345">
        <v>39</v>
      </c>
      <c r="H10" s="105">
        <v>0.0035961272475795295</v>
      </c>
      <c r="I10" s="345">
        <v>70</v>
      </c>
      <c r="J10" s="105">
        <v>0.006108735491753208</v>
      </c>
      <c r="K10" s="345">
        <v>42</v>
      </c>
      <c r="L10" s="105">
        <v>0.005568076362190111</v>
      </c>
      <c r="M10" s="345">
        <v>72</v>
      </c>
      <c r="N10" s="105">
        <v>0.007366482504604052</v>
      </c>
      <c r="O10" s="345">
        <v>24</v>
      </c>
      <c r="P10" s="105">
        <v>0.007568590350047305</v>
      </c>
      <c r="Q10" s="345">
        <v>16</v>
      </c>
      <c r="R10" s="105">
        <v>0.012749003984063745</v>
      </c>
      <c r="S10" s="345">
        <v>442</v>
      </c>
      <c r="T10" s="105">
        <v>0.0045962190379136075</v>
      </c>
      <c r="U10" s="294" t="s">
        <v>239</v>
      </c>
      <c r="V10" s="295"/>
      <c r="W10" s="295"/>
      <c r="X10" s="295"/>
      <c r="Y10" s="295"/>
      <c r="Z10" s="295"/>
      <c r="AA10" s="295"/>
      <c r="AB10" s="295"/>
      <c r="AC10" s="295"/>
    </row>
    <row r="11" spans="1:29" ht="15.75" thickBot="1">
      <c r="A11" s="30">
        <v>19</v>
      </c>
      <c r="B11" s="31" t="s">
        <v>36</v>
      </c>
      <c r="C11" s="380">
        <v>704</v>
      </c>
      <c r="D11" s="111">
        <v>0.01674754971928823</v>
      </c>
      <c r="E11" s="380">
        <v>112</v>
      </c>
      <c r="F11" s="111">
        <v>0.01110780521670138</v>
      </c>
      <c r="G11" s="380">
        <v>104</v>
      </c>
      <c r="H11" s="111">
        <v>0.00958967266021208</v>
      </c>
      <c r="I11" s="380">
        <v>102</v>
      </c>
      <c r="J11" s="111">
        <v>0.008901300287983244</v>
      </c>
      <c r="K11" s="380">
        <v>40</v>
      </c>
      <c r="L11" s="111">
        <v>0.005302929868752485</v>
      </c>
      <c r="M11" s="380">
        <v>47</v>
      </c>
      <c r="N11" s="111">
        <v>0.004808676079394311</v>
      </c>
      <c r="O11" s="380">
        <v>16</v>
      </c>
      <c r="P11" s="111">
        <v>0.005045726900031535</v>
      </c>
      <c r="Q11" s="380">
        <v>4</v>
      </c>
      <c r="R11" s="111">
        <v>0.0031872509960159364</v>
      </c>
      <c r="S11" s="380">
        <v>1129</v>
      </c>
      <c r="T11" s="111">
        <v>0.011740116049331364</v>
      </c>
      <c r="U11" s="294" t="s">
        <v>240</v>
      </c>
      <c r="V11" s="295" t="e">
        <f>VLOOKUP(X11,'[1]Sheet1'!$A$337:$U$387,18,FALSE)</f>
        <v>#N/A</v>
      </c>
      <c r="W11" s="295" t="e">
        <f>VLOOKUP(X11,'[1]Sheet1'!$A$337:$U$387,19,FALSE)/100</f>
        <v>#N/A</v>
      </c>
      <c r="X11" s="295"/>
      <c r="Y11" s="295"/>
      <c r="Z11" s="295"/>
      <c r="AA11" s="295"/>
      <c r="AB11" s="295"/>
      <c r="AC11" s="295"/>
    </row>
    <row r="12" spans="1:29" ht="15.75" thickBot="1">
      <c r="A12" s="15">
        <v>2</v>
      </c>
      <c r="B12" s="16" t="s">
        <v>37</v>
      </c>
      <c r="C12" s="360">
        <v>1786</v>
      </c>
      <c r="D12" s="378">
        <v>0.042487391759444285</v>
      </c>
      <c r="E12" s="360">
        <v>118</v>
      </c>
      <c r="F12" s="378">
        <v>0.011702866210453237</v>
      </c>
      <c r="G12" s="360">
        <v>171</v>
      </c>
      <c r="H12" s="378">
        <v>0.015767634854771784</v>
      </c>
      <c r="I12" s="360">
        <v>400</v>
      </c>
      <c r="J12" s="378">
        <v>0.03490705995287547</v>
      </c>
      <c r="K12" s="360">
        <v>781</v>
      </c>
      <c r="L12" s="378">
        <v>0.10353970568739229</v>
      </c>
      <c r="M12" s="360">
        <v>2483</v>
      </c>
      <c r="N12" s="378">
        <v>0.2540413341518314</v>
      </c>
      <c r="O12" s="360">
        <v>896</v>
      </c>
      <c r="P12" s="378">
        <v>0.28256070640176606</v>
      </c>
      <c r="Q12" s="360">
        <v>400</v>
      </c>
      <c r="R12" s="378">
        <v>0.3187250996015936</v>
      </c>
      <c r="S12" s="360">
        <v>7035</v>
      </c>
      <c r="T12" s="508">
        <v>0.07315475323919056</v>
      </c>
      <c r="U12" s="295"/>
      <c r="V12" s="295"/>
      <c r="W12" s="295"/>
      <c r="X12" s="295"/>
      <c r="Y12" s="295"/>
      <c r="Z12" s="295"/>
      <c r="AA12" s="295"/>
      <c r="AB12" s="295"/>
      <c r="AC12" s="295"/>
    </row>
    <row r="13" spans="1:29" ht="15">
      <c r="A13" s="20">
        <v>20</v>
      </c>
      <c r="B13" s="21" t="s">
        <v>38</v>
      </c>
      <c r="C13" s="351">
        <v>749</v>
      </c>
      <c r="D13" s="23">
        <v>0.01781806070986773</v>
      </c>
      <c r="E13" s="351">
        <v>40</v>
      </c>
      <c r="F13" s="23">
        <v>0.0039670732916790635</v>
      </c>
      <c r="G13" s="351">
        <v>81</v>
      </c>
      <c r="H13" s="23">
        <v>0.007468879668049793</v>
      </c>
      <c r="I13" s="351">
        <v>179</v>
      </c>
      <c r="J13" s="23">
        <v>0.015620909328911773</v>
      </c>
      <c r="K13" s="351">
        <v>316</v>
      </c>
      <c r="L13" s="23">
        <v>0.04189314596314464</v>
      </c>
      <c r="M13" s="351">
        <v>1025</v>
      </c>
      <c r="N13" s="23">
        <v>0.10487006343359935</v>
      </c>
      <c r="O13" s="351">
        <v>347</v>
      </c>
      <c r="P13" s="23">
        <v>0.10942920214443394</v>
      </c>
      <c r="Q13" s="351">
        <v>156</v>
      </c>
      <c r="R13" s="23">
        <v>0.1243027888446215</v>
      </c>
      <c r="S13" s="351">
        <v>2893</v>
      </c>
      <c r="T13" s="23">
        <v>0.03008339745856124</v>
      </c>
      <c r="U13" s="294" t="s">
        <v>241</v>
      </c>
      <c r="V13" s="295"/>
      <c r="W13" s="295"/>
      <c r="X13" s="295"/>
      <c r="Y13" s="295"/>
      <c r="Z13" s="295"/>
      <c r="AA13" s="295"/>
      <c r="AB13" s="295"/>
      <c r="AC13" s="295"/>
    </row>
    <row r="14" spans="1:29" ht="15">
      <c r="A14" s="25">
        <v>21</v>
      </c>
      <c r="B14" s="26" t="s">
        <v>39</v>
      </c>
      <c r="C14" s="345">
        <v>869</v>
      </c>
      <c r="D14" s="105">
        <v>0.02067275668474641</v>
      </c>
      <c r="E14" s="345">
        <v>67</v>
      </c>
      <c r="F14" s="105">
        <v>0.006644847763562432</v>
      </c>
      <c r="G14" s="345">
        <v>78</v>
      </c>
      <c r="H14" s="105">
        <v>0.007192254495159059</v>
      </c>
      <c r="I14" s="345">
        <v>178</v>
      </c>
      <c r="J14" s="105">
        <v>0.015533641679029583</v>
      </c>
      <c r="K14" s="345">
        <v>389</v>
      </c>
      <c r="L14" s="105">
        <v>0.051570992973617925</v>
      </c>
      <c r="M14" s="345">
        <v>1240</v>
      </c>
      <c r="N14" s="105">
        <v>0.1268671986904031</v>
      </c>
      <c r="O14" s="345">
        <v>466</v>
      </c>
      <c r="P14" s="105">
        <v>0.14695679596341849</v>
      </c>
      <c r="Q14" s="345">
        <v>200</v>
      </c>
      <c r="R14" s="105">
        <v>0.1593625498007968</v>
      </c>
      <c r="S14" s="345">
        <v>3487</v>
      </c>
      <c r="T14" s="105">
        <v>0.03626021670860803</v>
      </c>
      <c r="U14" s="294" t="s">
        <v>242</v>
      </c>
      <c r="V14" s="295"/>
      <c r="W14" s="295"/>
      <c r="X14" s="295"/>
      <c r="Y14" s="295"/>
      <c r="Z14" s="295"/>
      <c r="AA14" s="295"/>
      <c r="AB14" s="295"/>
      <c r="AC14" s="295"/>
    </row>
    <row r="15" spans="1:29" ht="15">
      <c r="A15" s="25">
        <v>22</v>
      </c>
      <c r="B15" s="26" t="s">
        <v>40</v>
      </c>
      <c r="C15" s="345">
        <v>63</v>
      </c>
      <c r="D15" s="105">
        <v>0.0014987153868113046</v>
      </c>
      <c r="E15" s="345">
        <v>7</v>
      </c>
      <c r="F15" s="105">
        <v>0.0006942378260438362</v>
      </c>
      <c r="G15" s="345">
        <v>1</v>
      </c>
      <c r="H15" s="105">
        <v>9.220839096357768E-05</v>
      </c>
      <c r="I15" s="345">
        <v>21</v>
      </c>
      <c r="J15" s="105">
        <v>0.0018326206475259622</v>
      </c>
      <c r="K15" s="345">
        <v>43</v>
      </c>
      <c r="L15" s="105">
        <v>0.005700649608908922</v>
      </c>
      <c r="M15" s="345">
        <v>135</v>
      </c>
      <c r="N15" s="105">
        <v>0.013812154696132596</v>
      </c>
      <c r="O15" s="345">
        <v>54</v>
      </c>
      <c r="P15" s="105">
        <v>0.017029328287606435</v>
      </c>
      <c r="Q15" s="345">
        <v>29</v>
      </c>
      <c r="R15" s="105">
        <v>0.023107569721115537</v>
      </c>
      <c r="S15" s="345">
        <v>353</v>
      </c>
      <c r="T15" s="105">
        <v>0.0036707360189672023</v>
      </c>
      <c r="U15" s="294" t="s">
        <v>243</v>
      </c>
      <c r="V15" s="295"/>
      <c r="W15" s="295"/>
      <c r="X15" s="295"/>
      <c r="Y15" s="295"/>
      <c r="Z15" s="295"/>
      <c r="AA15" s="295"/>
      <c r="AB15" s="295"/>
      <c r="AC15" s="295"/>
    </row>
    <row r="16" spans="1:29" ht="15.75" thickBot="1">
      <c r="A16" s="30">
        <v>29</v>
      </c>
      <c r="B16" s="31" t="s">
        <v>41</v>
      </c>
      <c r="C16" s="380">
        <v>105</v>
      </c>
      <c r="D16" s="111">
        <v>0.002497858978018841</v>
      </c>
      <c r="E16" s="380">
        <v>4</v>
      </c>
      <c r="F16" s="111">
        <v>0.00039670732916790636</v>
      </c>
      <c r="G16" s="380">
        <v>11</v>
      </c>
      <c r="H16" s="111">
        <v>0.0010142923005993546</v>
      </c>
      <c r="I16" s="380">
        <v>22</v>
      </c>
      <c r="J16" s="111">
        <v>0.0019198882974081509</v>
      </c>
      <c r="K16" s="380">
        <v>33</v>
      </c>
      <c r="L16" s="111">
        <v>0.004374917141720801</v>
      </c>
      <c r="M16" s="380">
        <v>83</v>
      </c>
      <c r="N16" s="111">
        <v>0.008491917331696337</v>
      </c>
      <c r="O16" s="380">
        <v>29</v>
      </c>
      <c r="P16" s="111">
        <v>0.00914538000630716</v>
      </c>
      <c r="Q16" s="380">
        <v>15</v>
      </c>
      <c r="R16" s="111">
        <v>0.01195219123505976</v>
      </c>
      <c r="S16" s="380">
        <v>302</v>
      </c>
      <c r="T16" s="111">
        <v>0.003140403053054094</v>
      </c>
      <c r="U16" s="294" t="s">
        <v>244</v>
      </c>
      <c r="V16" s="295"/>
      <c r="W16" s="295"/>
      <c r="X16" s="295"/>
      <c r="Y16" s="295"/>
      <c r="Z16" s="295"/>
      <c r="AA16" s="295"/>
      <c r="AB16" s="295"/>
      <c r="AC16" s="295"/>
    </row>
    <row r="17" spans="1:29" ht="15.75" thickBot="1">
      <c r="A17" s="15">
        <v>3</v>
      </c>
      <c r="B17" s="16" t="s">
        <v>42</v>
      </c>
      <c r="C17" s="360">
        <v>8108</v>
      </c>
      <c r="D17" s="378">
        <v>0.19288229136930252</v>
      </c>
      <c r="E17" s="360">
        <v>2159</v>
      </c>
      <c r="F17" s="378">
        <v>0.21412278091837744</v>
      </c>
      <c r="G17" s="360">
        <v>3272</v>
      </c>
      <c r="H17" s="378">
        <v>0.30170585523282617</v>
      </c>
      <c r="I17" s="360">
        <v>3687</v>
      </c>
      <c r="J17" s="378">
        <v>0.32175582511562967</v>
      </c>
      <c r="K17" s="360">
        <v>2721</v>
      </c>
      <c r="L17" s="378">
        <v>0.3607318043218879</v>
      </c>
      <c r="M17" s="360">
        <v>3202</v>
      </c>
      <c r="N17" s="378">
        <v>0.3276038469408635</v>
      </c>
      <c r="O17" s="360">
        <v>999</v>
      </c>
      <c r="P17" s="378">
        <v>0.315042573320719</v>
      </c>
      <c r="Q17" s="360">
        <v>342</v>
      </c>
      <c r="R17" s="378">
        <v>0.2725099601593626</v>
      </c>
      <c r="S17" s="360">
        <v>24490</v>
      </c>
      <c r="T17" s="508">
        <v>0.2546638104943535</v>
      </c>
      <c r="U17" s="295"/>
      <c r="V17" s="295"/>
      <c r="W17" s="295"/>
      <c r="X17" s="295"/>
      <c r="Y17" s="295"/>
      <c r="Z17" s="295"/>
      <c r="AA17" s="295"/>
      <c r="AB17" s="295"/>
      <c r="AC17" s="295"/>
    </row>
    <row r="18" spans="1:29" ht="15">
      <c r="A18" s="20">
        <v>30</v>
      </c>
      <c r="B18" s="21" t="s">
        <v>43</v>
      </c>
      <c r="C18" s="351">
        <v>3034</v>
      </c>
      <c r="D18" s="23">
        <v>0.07217622989818251</v>
      </c>
      <c r="E18" s="351">
        <v>815</v>
      </c>
      <c r="F18" s="23">
        <v>0.08082911831796093</v>
      </c>
      <c r="G18" s="351">
        <v>1261</v>
      </c>
      <c r="H18" s="23">
        <v>0.11627478100507145</v>
      </c>
      <c r="I18" s="351">
        <v>1392</v>
      </c>
      <c r="J18" s="346">
        <v>0.12147656863600663</v>
      </c>
      <c r="K18" s="351">
        <v>969</v>
      </c>
      <c r="L18" s="23">
        <v>0.12846347607052896</v>
      </c>
      <c r="M18" s="351">
        <v>1137</v>
      </c>
      <c r="N18" s="23">
        <v>0.11632903621853898</v>
      </c>
      <c r="O18" s="351">
        <v>319</v>
      </c>
      <c r="P18" s="23">
        <v>0.10059918006937876</v>
      </c>
      <c r="Q18" s="351">
        <v>117</v>
      </c>
      <c r="R18" s="23">
        <v>0.09322709163346614</v>
      </c>
      <c r="S18" s="351">
        <v>9044</v>
      </c>
      <c r="T18" s="23">
        <v>0.09404571262192458</v>
      </c>
      <c r="U18" s="294" t="s">
        <v>245</v>
      </c>
      <c r="V18" s="295"/>
      <c r="W18" s="295"/>
      <c r="X18" s="295"/>
      <c r="Y18" s="295"/>
      <c r="Z18" s="295"/>
      <c r="AA18" s="295"/>
      <c r="AB18" s="295"/>
      <c r="AC18" s="295"/>
    </row>
    <row r="19" spans="1:29" ht="15">
      <c r="A19" s="25">
        <v>31</v>
      </c>
      <c r="B19" s="26" t="s">
        <v>44</v>
      </c>
      <c r="C19" s="345">
        <v>410</v>
      </c>
      <c r="D19" s="105">
        <v>0.009753544580835475</v>
      </c>
      <c r="E19" s="345">
        <v>89</v>
      </c>
      <c r="F19" s="105">
        <v>0.008826738073985915</v>
      </c>
      <c r="G19" s="345">
        <v>140</v>
      </c>
      <c r="H19" s="105">
        <v>0.012909174734900875</v>
      </c>
      <c r="I19" s="345">
        <v>201</v>
      </c>
      <c r="J19" s="205">
        <v>0.017540797626319923</v>
      </c>
      <c r="K19" s="345">
        <v>162</v>
      </c>
      <c r="L19" s="105">
        <v>0.021476865968447566</v>
      </c>
      <c r="M19" s="345">
        <v>207</v>
      </c>
      <c r="N19" s="105">
        <v>0.02117863720073665</v>
      </c>
      <c r="O19" s="345">
        <v>87</v>
      </c>
      <c r="P19" s="105">
        <v>0.027436140018921484</v>
      </c>
      <c r="Q19" s="345">
        <v>38</v>
      </c>
      <c r="R19" s="105">
        <v>0.030278884462151393</v>
      </c>
      <c r="S19" s="345">
        <v>1334</v>
      </c>
      <c r="T19" s="105">
        <v>0.013871846598589942</v>
      </c>
      <c r="U19" s="294" t="s">
        <v>246</v>
      </c>
      <c r="V19" s="295"/>
      <c r="W19" s="295"/>
      <c r="X19" s="295"/>
      <c r="Y19" s="295"/>
      <c r="Z19" s="295"/>
      <c r="AA19" s="295"/>
      <c r="AB19" s="295"/>
      <c r="AC19" s="295"/>
    </row>
    <row r="20" spans="1:29" ht="15">
      <c r="A20" s="25">
        <v>32</v>
      </c>
      <c r="B20" s="26" t="s">
        <v>45</v>
      </c>
      <c r="C20" s="345">
        <v>3641</v>
      </c>
      <c r="D20" s="105">
        <v>0.08661623370444381</v>
      </c>
      <c r="E20" s="345">
        <v>1024</v>
      </c>
      <c r="F20" s="105">
        <v>0.10155707626698403</v>
      </c>
      <c r="G20" s="345">
        <v>1517</v>
      </c>
      <c r="H20" s="105">
        <v>0.13988012909174735</v>
      </c>
      <c r="I20" s="345">
        <v>1689</v>
      </c>
      <c r="J20" s="105">
        <v>0.14739506065101668</v>
      </c>
      <c r="K20" s="345">
        <v>1318</v>
      </c>
      <c r="L20" s="105">
        <v>0.1747315391753944</v>
      </c>
      <c r="M20" s="345">
        <v>1544</v>
      </c>
      <c r="N20" s="105">
        <v>0.15797012482095354</v>
      </c>
      <c r="O20" s="345">
        <v>471</v>
      </c>
      <c r="P20" s="105">
        <v>0.14853358561967833</v>
      </c>
      <c r="Q20" s="345">
        <v>146</v>
      </c>
      <c r="R20" s="105">
        <v>0.11633466135458168</v>
      </c>
      <c r="S20" s="345">
        <v>11350</v>
      </c>
      <c r="T20" s="105">
        <v>0.118025081629682</v>
      </c>
      <c r="U20" s="294" t="s">
        <v>247</v>
      </c>
      <c r="V20" s="295"/>
      <c r="W20" s="295"/>
      <c r="X20" s="295"/>
      <c r="Y20" s="295"/>
      <c r="Z20" s="295"/>
      <c r="AA20" s="295"/>
      <c r="AB20" s="295"/>
      <c r="AC20" s="295"/>
    </row>
    <row r="21" spans="1:29" ht="15.75" thickBot="1">
      <c r="A21" s="30">
        <v>39</v>
      </c>
      <c r="B21" s="31" t="s">
        <v>46</v>
      </c>
      <c r="C21" s="380">
        <v>1023</v>
      </c>
      <c r="D21" s="111">
        <v>0.024336283185840708</v>
      </c>
      <c r="E21" s="380">
        <v>231</v>
      </c>
      <c r="F21" s="111">
        <v>0.022909848259446593</v>
      </c>
      <c r="G21" s="380">
        <v>354</v>
      </c>
      <c r="H21" s="111">
        <v>0.0326417704011065</v>
      </c>
      <c r="I21" s="380">
        <v>405</v>
      </c>
      <c r="J21" s="111">
        <v>0.035343398202286415</v>
      </c>
      <c r="K21" s="380">
        <v>272</v>
      </c>
      <c r="L21" s="111">
        <v>0.036059923107516906</v>
      </c>
      <c r="M21" s="380">
        <v>314</v>
      </c>
      <c r="N21" s="111">
        <v>0.032126048700634326</v>
      </c>
      <c r="O21" s="380">
        <v>122</v>
      </c>
      <c r="P21" s="111">
        <v>0.03847366761274046</v>
      </c>
      <c r="Q21" s="380">
        <v>41</v>
      </c>
      <c r="R21" s="111">
        <v>0.03266932270916335</v>
      </c>
      <c r="S21" s="380">
        <v>2762</v>
      </c>
      <c r="T21" s="111">
        <v>0.028721169644156982</v>
      </c>
      <c r="U21" s="294" t="s">
        <v>248</v>
      </c>
      <c r="V21" s="295"/>
      <c r="W21" s="295"/>
      <c r="X21" s="295"/>
      <c r="Y21" s="295"/>
      <c r="Z21" s="295"/>
      <c r="AA21" s="295"/>
      <c r="AB21" s="295"/>
      <c r="AC21" s="295"/>
    </row>
    <row r="22" spans="1:29" ht="15.75" thickBot="1">
      <c r="A22" s="15">
        <v>4</v>
      </c>
      <c r="B22" s="16" t="s">
        <v>47</v>
      </c>
      <c r="C22" s="448">
        <v>55</v>
      </c>
      <c r="D22" s="450">
        <v>0.001308402321819393</v>
      </c>
      <c r="E22" s="448">
        <v>2</v>
      </c>
      <c r="F22" s="450">
        <v>0.00019835366458395318</v>
      </c>
      <c r="G22" s="448">
        <v>3</v>
      </c>
      <c r="H22" s="450">
        <v>0.00027662517289073305</v>
      </c>
      <c r="I22" s="448">
        <v>5</v>
      </c>
      <c r="J22" s="450">
        <v>0.0004363382494109434</v>
      </c>
      <c r="K22" s="448">
        <v>24</v>
      </c>
      <c r="L22" s="450">
        <v>0.0031817579212514917</v>
      </c>
      <c r="M22" s="448">
        <v>86</v>
      </c>
      <c r="N22" s="450">
        <v>0.008798854102721507</v>
      </c>
      <c r="O22" s="448">
        <v>41</v>
      </c>
      <c r="P22" s="450">
        <v>0.01292967518133081</v>
      </c>
      <c r="Q22" s="448">
        <v>24</v>
      </c>
      <c r="R22" s="450">
        <v>0.01912350597609562</v>
      </c>
      <c r="S22" s="448">
        <v>240</v>
      </c>
      <c r="T22" s="510">
        <v>0.0024956845454734517</v>
      </c>
      <c r="U22" s="295"/>
      <c r="V22" s="295"/>
      <c r="W22" s="295"/>
      <c r="X22" s="295"/>
      <c r="Y22" s="295"/>
      <c r="Z22" s="295"/>
      <c r="AA22" s="295"/>
      <c r="AB22" s="295"/>
      <c r="AC22" s="295"/>
    </row>
    <row r="23" spans="1:29" ht="15">
      <c r="A23" s="20">
        <v>40</v>
      </c>
      <c r="B23" s="21" t="s">
        <v>48</v>
      </c>
      <c r="C23" s="351">
        <v>38</v>
      </c>
      <c r="D23" s="23">
        <v>0.0009039870587115806</v>
      </c>
      <c r="E23" s="351">
        <v>1</v>
      </c>
      <c r="F23" s="23">
        <v>9.917683229197659E-05</v>
      </c>
      <c r="G23" s="351">
        <v>1</v>
      </c>
      <c r="H23" s="23">
        <v>9.220839096357768E-05</v>
      </c>
      <c r="I23" s="351">
        <v>4</v>
      </c>
      <c r="J23" s="23">
        <v>0.0003490705995287547</v>
      </c>
      <c r="K23" s="351">
        <v>18</v>
      </c>
      <c r="L23" s="23">
        <v>0.0023863184409386186</v>
      </c>
      <c r="M23" s="351">
        <v>57</v>
      </c>
      <c r="N23" s="23">
        <v>0.005831798649478207</v>
      </c>
      <c r="O23" s="351">
        <v>32</v>
      </c>
      <c r="P23" s="23">
        <v>0.01009145380006307</v>
      </c>
      <c r="Q23" s="351">
        <v>16</v>
      </c>
      <c r="R23" s="23">
        <v>0.012749003984063745</v>
      </c>
      <c r="S23" s="351">
        <v>167</v>
      </c>
      <c r="T23" s="23">
        <v>0.001736580496225277</v>
      </c>
      <c r="U23" s="294" t="s">
        <v>249</v>
      </c>
      <c r="V23" s="295"/>
      <c r="W23" s="295"/>
      <c r="X23" s="295"/>
      <c r="Y23" s="295"/>
      <c r="Z23" s="295"/>
      <c r="AA23" s="295"/>
      <c r="AB23" s="295"/>
      <c r="AC23" s="295"/>
    </row>
    <row r="24" spans="1:29" ht="15.75" thickBot="1">
      <c r="A24" s="30">
        <v>41</v>
      </c>
      <c r="B24" s="31" t="s">
        <v>49</v>
      </c>
      <c r="C24" s="380">
        <v>17</v>
      </c>
      <c r="D24" s="111">
        <v>0.0004044152631078123</v>
      </c>
      <c r="E24" s="380">
        <v>1</v>
      </c>
      <c r="F24" s="111">
        <v>9.917683229197659E-05</v>
      </c>
      <c r="G24" s="380">
        <v>2</v>
      </c>
      <c r="H24" s="111">
        <v>0.00018441678192715537</v>
      </c>
      <c r="I24" s="380">
        <v>1</v>
      </c>
      <c r="J24" s="111">
        <v>8.726764988218868E-05</v>
      </c>
      <c r="K24" s="380">
        <v>6</v>
      </c>
      <c r="L24" s="111">
        <v>0.0007954394803128729</v>
      </c>
      <c r="M24" s="380">
        <v>29</v>
      </c>
      <c r="N24" s="111">
        <v>0.0029670554532432985</v>
      </c>
      <c r="O24" s="380">
        <v>9</v>
      </c>
      <c r="P24" s="111">
        <v>0.002838221381267739</v>
      </c>
      <c r="Q24" s="380">
        <v>8</v>
      </c>
      <c r="R24" s="111">
        <v>0.006374501992031873</v>
      </c>
      <c r="S24" s="380">
        <v>73</v>
      </c>
      <c r="T24" s="111">
        <v>0.000759104049248175</v>
      </c>
      <c r="U24" s="294" t="s">
        <v>250</v>
      </c>
      <c r="V24" s="295"/>
      <c r="W24" s="295"/>
      <c r="X24" s="295"/>
      <c r="Y24" s="295"/>
      <c r="Z24" s="295"/>
      <c r="AA24" s="295"/>
      <c r="AB24" s="295"/>
      <c r="AC24" s="295"/>
    </row>
    <row r="25" spans="1:29" ht="15.75" thickBot="1">
      <c r="A25" s="15">
        <v>5</v>
      </c>
      <c r="B25" s="16" t="s">
        <v>50</v>
      </c>
      <c r="C25" s="360">
        <v>1420</v>
      </c>
      <c r="D25" s="378">
        <v>0.03378056903606433</v>
      </c>
      <c r="E25" s="360">
        <v>497</v>
      </c>
      <c r="F25" s="378">
        <v>0.04929088564911237</v>
      </c>
      <c r="G25" s="360">
        <v>626</v>
      </c>
      <c r="H25" s="378">
        <v>0.05772245274319963</v>
      </c>
      <c r="I25" s="360">
        <v>584</v>
      </c>
      <c r="J25" s="378">
        <v>0.05096430753119818</v>
      </c>
      <c r="K25" s="360">
        <v>408</v>
      </c>
      <c r="L25" s="378">
        <v>0.05408988466127535</v>
      </c>
      <c r="M25" s="360">
        <v>461</v>
      </c>
      <c r="N25" s="378">
        <v>0.04716595048086761</v>
      </c>
      <c r="O25" s="360">
        <v>175</v>
      </c>
      <c r="P25" s="378">
        <v>0.05518763796909492</v>
      </c>
      <c r="Q25" s="360">
        <v>64</v>
      </c>
      <c r="R25" s="378">
        <v>0.05099601593625499</v>
      </c>
      <c r="S25" s="360">
        <v>4235</v>
      </c>
      <c r="T25" s="508">
        <v>0.044038433542000294</v>
      </c>
      <c r="U25" s="295"/>
      <c r="V25" s="295"/>
      <c r="W25" s="295"/>
      <c r="X25" s="295"/>
      <c r="Y25" s="295"/>
      <c r="Z25" s="295"/>
      <c r="AA25" s="295"/>
      <c r="AB25" s="295"/>
      <c r="AC25" s="295"/>
    </row>
    <row r="26" spans="1:29" ht="15">
      <c r="A26" s="20">
        <v>50</v>
      </c>
      <c r="B26" s="21" t="s">
        <v>52</v>
      </c>
      <c r="C26" s="351">
        <v>620</v>
      </c>
      <c r="D26" s="23">
        <v>0.014749262536873156</v>
      </c>
      <c r="E26" s="351">
        <v>197</v>
      </c>
      <c r="F26" s="23">
        <v>0.01953783596151939</v>
      </c>
      <c r="G26" s="351">
        <v>303</v>
      </c>
      <c r="H26" s="23">
        <v>0.02793914246196404</v>
      </c>
      <c r="I26" s="351">
        <v>293</v>
      </c>
      <c r="J26" s="23">
        <v>0.025569421415481283</v>
      </c>
      <c r="K26" s="351">
        <v>208</v>
      </c>
      <c r="L26" s="23">
        <v>0.027575235317512926</v>
      </c>
      <c r="M26" s="351">
        <v>219</v>
      </c>
      <c r="N26" s="23">
        <v>0.022406384284837322</v>
      </c>
      <c r="O26" s="351">
        <v>69</v>
      </c>
      <c r="P26" s="23">
        <v>0.021759697256385997</v>
      </c>
      <c r="Q26" s="351">
        <v>27</v>
      </c>
      <c r="R26" s="23">
        <v>0.021513944223107574</v>
      </c>
      <c r="S26" s="351">
        <v>1936</v>
      </c>
      <c r="T26" s="23">
        <v>0.020131855333485847</v>
      </c>
      <c r="U26" s="294" t="s">
        <v>251</v>
      </c>
      <c r="V26" s="295"/>
      <c r="W26" s="295"/>
      <c r="X26" s="295"/>
      <c r="Y26" s="295"/>
      <c r="Z26" s="295"/>
      <c r="AA26" s="295"/>
      <c r="AB26" s="295"/>
      <c r="AC26" s="295"/>
    </row>
    <row r="27" spans="1:29" ht="15">
      <c r="A27" s="25">
        <v>51</v>
      </c>
      <c r="B27" s="26" t="s">
        <v>52</v>
      </c>
      <c r="C27" s="345">
        <v>186</v>
      </c>
      <c r="D27" s="105">
        <v>0.004424778761061947</v>
      </c>
      <c r="E27" s="345">
        <v>106</v>
      </c>
      <c r="F27" s="105">
        <v>0.01051274422294952</v>
      </c>
      <c r="G27" s="345">
        <v>112</v>
      </c>
      <c r="H27" s="105">
        <v>0.010327339787920699</v>
      </c>
      <c r="I27" s="345">
        <v>78</v>
      </c>
      <c r="J27" s="105">
        <v>0.006806876690810717</v>
      </c>
      <c r="K27" s="345">
        <v>49</v>
      </c>
      <c r="L27" s="105">
        <v>0.006496089089221795</v>
      </c>
      <c r="M27" s="345">
        <v>31</v>
      </c>
      <c r="N27" s="105">
        <v>0.0031716799672600778</v>
      </c>
      <c r="O27" s="345">
        <v>9</v>
      </c>
      <c r="P27" s="105">
        <v>0.002838221381267739</v>
      </c>
      <c r="Q27" s="345">
        <v>1</v>
      </c>
      <c r="R27" s="105">
        <v>0.0007968127490039841</v>
      </c>
      <c r="S27" s="345">
        <v>572</v>
      </c>
      <c r="T27" s="105">
        <v>0.005948048166711728</v>
      </c>
      <c r="U27" s="294" t="s">
        <v>252</v>
      </c>
      <c r="V27" s="295"/>
      <c r="W27" s="295"/>
      <c r="X27" s="295"/>
      <c r="Y27" s="295"/>
      <c r="Z27" s="295"/>
      <c r="AA27" s="295"/>
      <c r="AB27" s="295"/>
      <c r="AC27" s="295"/>
    </row>
    <row r="28" spans="1:29" ht="15">
      <c r="A28" s="25">
        <v>52</v>
      </c>
      <c r="B28" s="26" t="s">
        <v>53</v>
      </c>
      <c r="C28" s="345">
        <v>503</v>
      </c>
      <c r="D28" s="105">
        <v>0.011965933961366448</v>
      </c>
      <c r="E28" s="345">
        <v>160</v>
      </c>
      <c r="F28" s="105">
        <v>0.015868293166716254</v>
      </c>
      <c r="G28" s="345">
        <v>183</v>
      </c>
      <c r="H28" s="105">
        <v>0.016874135546334715</v>
      </c>
      <c r="I28" s="345">
        <v>182</v>
      </c>
      <c r="J28" s="105">
        <v>0.015882712278558336</v>
      </c>
      <c r="K28" s="345">
        <v>136</v>
      </c>
      <c r="L28" s="105">
        <v>0.018029961553758453</v>
      </c>
      <c r="M28" s="345">
        <v>183</v>
      </c>
      <c r="N28" s="105">
        <v>0.0187231430325353</v>
      </c>
      <c r="O28" s="345">
        <v>88</v>
      </c>
      <c r="P28" s="105">
        <v>0.027751497950173443</v>
      </c>
      <c r="Q28" s="345">
        <v>29</v>
      </c>
      <c r="R28" s="105">
        <v>0.023107569721115537</v>
      </c>
      <c r="S28" s="345">
        <v>1464</v>
      </c>
      <c r="T28" s="105">
        <v>0.015223675727388057</v>
      </c>
      <c r="U28" s="294" t="s">
        <v>253</v>
      </c>
      <c r="V28" s="295"/>
      <c r="W28" s="295"/>
      <c r="X28" s="295"/>
      <c r="Y28" s="295"/>
      <c r="Z28" s="295"/>
      <c r="AA28" s="295"/>
      <c r="AB28" s="295"/>
      <c r="AC28" s="295"/>
    </row>
    <row r="29" spans="1:29" ht="28.5">
      <c r="A29" s="25">
        <v>53</v>
      </c>
      <c r="B29" s="26" t="s">
        <v>54</v>
      </c>
      <c r="C29" s="345">
        <v>13</v>
      </c>
      <c r="D29" s="105">
        <v>0.0003092587306118565</v>
      </c>
      <c r="E29" s="345">
        <v>6</v>
      </c>
      <c r="F29" s="105">
        <v>0.0005950609937518596</v>
      </c>
      <c r="G29" s="345">
        <v>1</v>
      </c>
      <c r="H29" s="105">
        <v>9.220839096357768E-05</v>
      </c>
      <c r="I29" s="345">
        <v>2</v>
      </c>
      <c r="J29" s="105">
        <v>0.00017453529976437735</v>
      </c>
      <c r="K29" s="345">
        <v>1</v>
      </c>
      <c r="L29" s="105">
        <v>0.0001325732467188121</v>
      </c>
      <c r="M29" s="345">
        <v>6</v>
      </c>
      <c r="N29" s="105">
        <v>0.0006138735420503376</v>
      </c>
      <c r="O29" s="345">
        <v>1</v>
      </c>
      <c r="P29" s="105">
        <v>0.00031535793125197093</v>
      </c>
      <c r="Q29" s="345">
        <v>3</v>
      </c>
      <c r="R29" s="105">
        <v>0.0023904382470119516</v>
      </c>
      <c r="S29" s="345">
        <v>33</v>
      </c>
      <c r="T29" s="105">
        <v>0.00034315662500259965</v>
      </c>
      <c r="U29" s="294" t="s">
        <v>254</v>
      </c>
      <c r="V29" s="295"/>
      <c r="W29" s="295"/>
      <c r="X29" s="295"/>
      <c r="Y29" s="295"/>
      <c r="Z29" s="295"/>
      <c r="AA29" s="295"/>
      <c r="AB29" s="295"/>
      <c r="AC29" s="295"/>
    </row>
    <row r="30" spans="1:29" ht="15">
      <c r="A30" s="25">
        <v>54</v>
      </c>
      <c r="B30" s="26" t="s">
        <v>55</v>
      </c>
      <c r="C30" s="345">
        <v>42</v>
      </c>
      <c r="D30" s="105">
        <v>0.0009991435912075363</v>
      </c>
      <c r="E30" s="345">
        <v>7</v>
      </c>
      <c r="F30" s="105">
        <v>0.0006942378260438362</v>
      </c>
      <c r="G30" s="345">
        <v>3</v>
      </c>
      <c r="H30" s="105">
        <v>0.00027662517289073305</v>
      </c>
      <c r="I30" s="345">
        <v>6</v>
      </c>
      <c r="J30" s="105">
        <v>0.000523605899293132</v>
      </c>
      <c r="K30" s="345">
        <v>2</v>
      </c>
      <c r="L30" s="105">
        <v>0.0002651464934376242</v>
      </c>
      <c r="M30" s="345">
        <v>5</v>
      </c>
      <c r="N30" s="105">
        <v>0.000511561285041948</v>
      </c>
      <c r="O30" s="345">
        <v>2</v>
      </c>
      <c r="P30" s="105">
        <v>0.0006307158625039419</v>
      </c>
      <c r="Q30" s="345">
        <v>1</v>
      </c>
      <c r="R30" s="105">
        <v>0.0007968127490039841</v>
      </c>
      <c r="S30" s="345">
        <v>68</v>
      </c>
      <c r="T30" s="105">
        <v>0.0007071106212174781</v>
      </c>
      <c r="U30" s="294" t="s">
        <v>255</v>
      </c>
      <c r="V30" s="295"/>
      <c r="W30" s="295"/>
      <c r="X30" s="295"/>
      <c r="Y30" s="295"/>
      <c r="Z30" s="295"/>
      <c r="AA30" s="295"/>
      <c r="AB30" s="295"/>
      <c r="AC30" s="295"/>
    </row>
    <row r="31" spans="1:29" ht="15.75" thickBot="1">
      <c r="A31" s="30">
        <v>59</v>
      </c>
      <c r="B31" s="31" t="s">
        <v>56</v>
      </c>
      <c r="C31" s="380">
        <v>56</v>
      </c>
      <c r="D31" s="111">
        <v>0.001332191454943382</v>
      </c>
      <c r="E31" s="380">
        <v>21</v>
      </c>
      <c r="F31" s="111">
        <v>0.0020827134781315083</v>
      </c>
      <c r="G31" s="380">
        <v>24</v>
      </c>
      <c r="H31" s="111">
        <v>0.0022130013831258644</v>
      </c>
      <c r="I31" s="380">
        <v>23</v>
      </c>
      <c r="J31" s="111">
        <v>0.0020071559472903395</v>
      </c>
      <c r="K31" s="380">
        <v>12</v>
      </c>
      <c r="L31" s="111">
        <v>0.0015908789606257458</v>
      </c>
      <c r="M31" s="380">
        <v>17</v>
      </c>
      <c r="N31" s="111">
        <v>0.0017393083691426233</v>
      </c>
      <c r="O31" s="380">
        <v>6</v>
      </c>
      <c r="P31" s="111">
        <v>0.0018921475875118264</v>
      </c>
      <c r="Q31" s="380">
        <v>3</v>
      </c>
      <c r="R31" s="111">
        <v>0.0023904382470119516</v>
      </c>
      <c r="S31" s="380">
        <v>162</v>
      </c>
      <c r="T31" s="111">
        <v>0.0016845870681945802</v>
      </c>
      <c r="U31" s="294" t="s">
        <v>256</v>
      </c>
      <c r="V31" s="295"/>
      <c r="W31" s="295"/>
      <c r="X31" s="295"/>
      <c r="Y31" s="295"/>
      <c r="Z31" s="295"/>
      <c r="AA31" s="295"/>
      <c r="AB31" s="295"/>
      <c r="AC31" s="295"/>
    </row>
    <row r="32" spans="1:29" ht="29.25" thickBot="1">
      <c r="A32" s="15">
        <v>6</v>
      </c>
      <c r="B32" s="16" t="s">
        <v>57</v>
      </c>
      <c r="C32" s="360">
        <v>735</v>
      </c>
      <c r="D32" s="378">
        <v>0.017485012846131888</v>
      </c>
      <c r="E32" s="360">
        <v>164</v>
      </c>
      <c r="F32" s="378">
        <v>0.01626500049588416</v>
      </c>
      <c r="G32" s="360">
        <v>171</v>
      </c>
      <c r="H32" s="378">
        <v>0.015767634854771787</v>
      </c>
      <c r="I32" s="360">
        <v>213</v>
      </c>
      <c r="J32" s="378">
        <v>0.018588009424906186</v>
      </c>
      <c r="K32" s="360">
        <v>144</v>
      </c>
      <c r="L32" s="378">
        <v>0.019090547527508946</v>
      </c>
      <c r="M32" s="360">
        <v>118</v>
      </c>
      <c r="N32" s="378">
        <v>0.012072846326989973</v>
      </c>
      <c r="O32" s="360">
        <v>17</v>
      </c>
      <c r="P32" s="378">
        <v>0.005361084831283507</v>
      </c>
      <c r="Q32" s="360">
        <v>4</v>
      </c>
      <c r="R32" s="378">
        <v>0.0031872509960159364</v>
      </c>
      <c r="S32" s="360">
        <v>1566</v>
      </c>
      <c r="T32" s="508">
        <v>0.016284341659214274</v>
      </c>
      <c r="U32" s="295"/>
      <c r="V32" s="295"/>
      <c r="W32" s="295"/>
      <c r="X32" s="295"/>
      <c r="Y32" s="295"/>
      <c r="Z32" s="295"/>
      <c r="AA32" s="295"/>
      <c r="AB32" s="295"/>
      <c r="AC32" s="295"/>
    </row>
    <row r="33" spans="1:29" ht="15">
      <c r="A33" s="20">
        <v>60</v>
      </c>
      <c r="B33" s="21" t="s">
        <v>100</v>
      </c>
      <c r="C33" s="351">
        <v>161</v>
      </c>
      <c r="D33" s="23">
        <v>0.0038300504329622227</v>
      </c>
      <c r="E33" s="351">
        <v>47</v>
      </c>
      <c r="F33" s="23">
        <v>0.0046613111177229</v>
      </c>
      <c r="G33" s="351">
        <v>25</v>
      </c>
      <c r="H33" s="23">
        <v>0.002305209774089442</v>
      </c>
      <c r="I33" s="351">
        <v>50</v>
      </c>
      <c r="J33" s="23">
        <v>0.004363382494109434</v>
      </c>
      <c r="K33" s="351">
        <v>37</v>
      </c>
      <c r="L33" s="23">
        <v>0.00490521012859605</v>
      </c>
      <c r="M33" s="351">
        <v>17</v>
      </c>
      <c r="N33" s="23">
        <v>0.0017393083691426233</v>
      </c>
      <c r="O33" s="351">
        <v>6</v>
      </c>
      <c r="P33" s="23">
        <v>0.0018921475875118264</v>
      </c>
      <c r="Q33" s="351">
        <v>1</v>
      </c>
      <c r="R33" s="23">
        <v>0.0007968127490039841</v>
      </c>
      <c r="S33" s="351">
        <v>344</v>
      </c>
      <c r="T33" s="23">
        <v>0.003577147848511948</v>
      </c>
      <c r="U33" s="294" t="s">
        <v>257</v>
      </c>
      <c r="V33" s="295"/>
      <c r="W33" s="295"/>
      <c r="X33" s="295"/>
      <c r="Y33" s="295"/>
      <c r="Z33" s="295"/>
      <c r="AA33" s="295"/>
      <c r="AB33" s="295"/>
      <c r="AC33" s="295"/>
    </row>
    <row r="34" spans="1:29" ht="28.5">
      <c r="A34" s="25">
        <v>61</v>
      </c>
      <c r="B34" s="26" t="s">
        <v>59</v>
      </c>
      <c r="C34" s="345">
        <v>430</v>
      </c>
      <c r="D34" s="105">
        <v>0.010229327243315253</v>
      </c>
      <c r="E34" s="345">
        <v>79</v>
      </c>
      <c r="F34" s="105">
        <v>0.007834969751066151</v>
      </c>
      <c r="G34" s="345">
        <v>104</v>
      </c>
      <c r="H34" s="105">
        <v>0.00958967266021208</v>
      </c>
      <c r="I34" s="345">
        <v>147</v>
      </c>
      <c r="J34" s="105">
        <v>0.012828344532681734</v>
      </c>
      <c r="K34" s="345">
        <v>105</v>
      </c>
      <c r="L34" s="105">
        <v>0.013920190905475274</v>
      </c>
      <c r="M34" s="345">
        <v>74</v>
      </c>
      <c r="N34" s="105">
        <v>0.007571107018620831</v>
      </c>
      <c r="O34" s="345">
        <v>13</v>
      </c>
      <c r="P34" s="105">
        <v>0.004099653106275623</v>
      </c>
      <c r="Q34" s="345">
        <v>2</v>
      </c>
      <c r="R34" s="105">
        <v>0.0015936254980079682</v>
      </c>
      <c r="S34" s="345">
        <v>954</v>
      </c>
      <c r="T34" s="105">
        <v>0.009920346068256973</v>
      </c>
      <c r="U34" s="294" t="s">
        <v>258</v>
      </c>
      <c r="V34" s="295"/>
      <c r="W34" s="295"/>
      <c r="X34" s="295"/>
      <c r="Y34" s="295"/>
      <c r="Z34" s="295"/>
      <c r="AA34" s="295"/>
      <c r="AB34" s="295"/>
      <c r="AC34" s="295"/>
    </row>
    <row r="35" spans="1:29" ht="15">
      <c r="A35" s="25">
        <v>62</v>
      </c>
      <c r="B35" s="26" t="s">
        <v>60</v>
      </c>
      <c r="C35" s="345">
        <v>272</v>
      </c>
      <c r="D35" s="105">
        <v>0.006470644209724997</v>
      </c>
      <c r="E35" s="345">
        <v>66</v>
      </c>
      <c r="F35" s="105">
        <v>0.006545670931270454</v>
      </c>
      <c r="G35" s="345">
        <v>61</v>
      </c>
      <c r="H35" s="105">
        <v>0.005624711848778239</v>
      </c>
      <c r="I35" s="345">
        <v>46</v>
      </c>
      <c r="J35" s="105">
        <v>0.004014311894580679</v>
      </c>
      <c r="K35" s="345">
        <v>28</v>
      </c>
      <c r="L35" s="105">
        <v>0.00371205090812674</v>
      </c>
      <c r="M35" s="345">
        <v>33</v>
      </c>
      <c r="N35" s="105">
        <v>0.003376304481276857</v>
      </c>
      <c r="O35" s="345">
        <v>2</v>
      </c>
      <c r="P35" s="105">
        <v>0.0006307158625039419</v>
      </c>
      <c r="Q35" s="345">
        <v>0</v>
      </c>
      <c r="R35" s="105">
        <v>0</v>
      </c>
      <c r="S35" s="345">
        <v>508</v>
      </c>
      <c r="T35" s="105">
        <v>0.005282532287918807</v>
      </c>
      <c r="U35" s="294" t="s">
        <v>259</v>
      </c>
      <c r="V35" s="295"/>
      <c r="W35" s="295"/>
      <c r="X35" s="295"/>
      <c r="Y35" s="295"/>
      <c r="Z35" s="295"/>
      <c r="AA35" s="295"/>
      <c r="AB35" s="295"/>
      <c r="AC35" s="295"/>
    </row>
    <row r="36" spans="1:29" ht="15">
      <c r="A36" s="25">
        <v>63</v>
      </c>
      <c r="B36" s="26" t="s">
        <v>61</v>
      </c>
      <c r="C36" s="345">
        <v>2</v>
      </c>
      <c r="D36" s="105">
        <v>4.757826624797793E-05</v>
      </c>
      <c r="E36" s="345">
        <v>1</v>
      </c>
      <c r="F36" s="105">
        <v>9.917683229197659E-05</v>
      </c>
      <c r="G36" s="345">
        <v>0</v>
      </c>
      <c r="H36" s="105">
        <v>0</v>
      </c>
      <c r="I36" s="345">
        <v>1</v>
      </c>
      <c r="J36" s="105">
        <v>8.726764988218868E-05</v>
      </c>
      <c r="K36" s="345">
        <v>0</v>
      </c>
      <c r="L36" s="105">
        <v>0</v>
      </c>
      <c r="M36" s="345">
        <v>1</v>
      </c>
      <c r="N36" s="105">
        <v>0.00010231225700838959</v>
      </c>
      <c r="O36" s="345">
        <v>0</v>
      </c>
      <c r="P36" s="105">
        <v>0</v>
      </c>
      <c r="Q36" s="345">
        <v>0</v>
      </c>
      <c r="R36" s="105">
        <v>0</v>
      </c>
      <c r="S36" s="345">
        <v>5</v>
      </c>
      <c r="T36" s="105">
        <v>5.199342803069692E-05</v>
      </c>
      <c r="U36" s="294" t="s">
        <v>260</v>
      </c>
      <c r="V36" s="295"/>
      <c r="W36" s="295"/>
      <c r="X36" s="295"/>
      <c r="Y36" s="295"/>
      <c r="Z36" s="295"/>
      <c r="AA36" s="295"/>
      <c r="AB36" s="295"/>
      <c r="AC36" s="295"/>
    </row>
    <row r="37" spans="1:29" ht="29.25" thickBot="1">
      <c r="A37" s="30">
        <v>69</v>
      </c>
      <c r="B37" s="31" t="s">
        <v>62</v>
      </c>
      <c r="C37" s="380">
        <v>31</v>
      </c>
      <c r="D37" s="111">
        <v>0.0007374631268436578</v>
      </c>
      <c r="E37" s="380">
        <v>18</v>
      </c>
      <c r="F37" s="111">
        <v>0.0017851829812555787</v>
      </c>
      <c r="G37" s="380">
        <v>6</v>
      </c>
      <c r="H37" s="111">
        <v>0.0005532503457814661</v>
      </c>
      <c r="I37" s="380">
        <v>19</v>
      </c>
      <c r="J37" s="111">
        <v>0.0016580853477615848</v>
      </c>
      <c r="K37" s="380">
        <v>11</v>
      </c>
      <c r="L37" s="111">
        <v>0.0014583057139069336</v>
      </c>
      <c r="M37" s="380">
        <v>10</v>
      </c>
      <c r="N37" s="111">
        <v>0.001023122570083896</v>
      </c>
      <c r="O37" s="380">
        <v>2</v>
      </c>
      <c r="P37" s="111">
        <v>0.0006307158625039419</v>
      </c>
      <c r="Q37" s="380">
        <v>2</v>
      </c>
      <c r="R37" s="111">
        <v>0.0015936254980079682</v>
      </c>
      <c r="S37" s="380">
        <v>99</v>
      </c>
      <c r="T37" s="111">
        <v>0.001029469875007799</v>
      </c>
      <c r="U37" s="294" t="s">
        <v>261</v>
      </c>
      <c r="V37" s="295"/>
      <c r="W37" s="295"/>
      <c r="X37" s="295"/>
      <c r="Y37" s="295"/>
      <c r="Z37" s="295"/>
      <c r="AA37" s="295"/>
      <c r="AB37" s="295"/>
      <c r="AC37" s="295"/>
    </row>
    <row r="38" spans="1:29" ht="15.75" thickBot="1">
      <c r="A38" s="15">
        <v>7</v>
      </c>
      <c r="B38" s="16" t="s">
        <v>63</v>
      </c>
      <c r="C38" s="360">
        <v>359</v>
      </c>
      <c r="D38" s="378">
        <v>0.008540298791512038</v>
      </c>
      <c r="E38" s="360">
        <v>60</v>
      </c>
      <c r="F38" s="378">
        <v>0.005950609937518596</v>
      </c>
      <c r="G38" s="360">
        <v>27</v>
      </c>
      <c r="H38" s="378">
        <v>0.0024896265560165973</v>
      </c>
      <c r="I38" s="360">
        <v>21</v>
      </c>
      <c r="J38" s="378">
        <v>0.0018326206475259622</v>
      </c>
      <c r="K38" s="360">
        <v>7</v>
      </c>
      <c r="L38" s="378">
        <v>0.0009280127270316848</v>
      </c>
      <c r="M38" s="360">
        <v>12</v>
      </c>
      <c r="N38" s="378">
        <v>0.0012277470841006752</v>
      </c>
      <c r="O38" s="360">
        <v>4</v>
      </c>
      <c r="P38" s="378">
        <v>0.0012614317250078842</v>
      </c>
      <c r="Q38" s="360">
        <v>0</v>
      </c>
      <c r="R38" s="378">
        <v>0</v>
      </c>
      <c r="S38" s="360">
        <v>490</v>
      </c>
      <c r="T38" s="508">
        <v>0.005095355947008298</v>
      </c>
      <c r="U38" s="295"/>
      <c r="V38" s="295"/>
      <c r="W38" s="295"/>
      <c r="X38" s="295"/>
      <c r="Y38" s="295"/>
      <c r="Z38" s="295"/>
      <c r="AA38" s="295"/>
      <c r="AB38" s="295"/>
      <c r="AC38" s="295"/>
    </row>
    <row r="39" spans="1:29" ht="15">
      <c r="A39" s="20">
        <v>70</v>
      </c>
      <c r="B39" s="21" t="s">
        <v>101</v>
      </c>
      <c r="C39" s="351">
        <v>113</v>
      </c>
      <c r="D39" s="23">
        <v>0.002688172043010753</v>
      </c>
      <c r="E39" s="351">
        <v>12</v>
      </c>
      <c r="F39" s="23">
        <v>0.0011901219875037191</v>
      </c>
      <c r="G39" s="351">
        <v>6</v>
      </c>
      <c r="H39" s="23">
        <v>0.0005532503457814661</v>
      </c>
      <c r="I39" s="351">
        <v>5</v>
      </c>
      <c r="J39" s="23">
        <v>0.0004363382494109434</v>
      </c>
      <c r="K39" s="351">
        <v>1</v>
      </c>
      <c r="L39" s="23">
        <v>0.0001325732467188121</v>
      </c>
      <c r="M39" s="351">
        <v>3</v>
      </c>
      <c r="N39" s="23">
        <v>0.0003069367710251688</v>
      </c>
      <c r="O39" s="351">
        <v>0</v>
      </c>
      <c r="P39" s="23">
        <v>0</v>
      </c>
      <c r="Q39" s="351">
        <v>0</v>
      </c>
      <c r="R39" s="23">
        <v>0</v>
      </c>
      <c r="S39" s="351">
        <v>140</v>
      </c>
      <c r="T39" s="23">
        <v>0.0014558159848595137</v>
      </c>
      <c r="U39" s="294" t="s">
        <v>262</v>
      </c>
      <c r="V39" s="295"/>
      <c r="W39" s="295"/>
      <c r="X39" s="295"/>
      <c r="Y39" s="295"/>
      <c r="Z39" s="295"/>
      <c r="AA39" s="295"/>
      <c r="AB39" s="295"/>
      <c r="AC39" s="295"/>
    </row>
    <row r="40" spans="1:29" ht="15">
      <c r="A40" s="25">
        <v>71</v>
      </c>
      <c r="B40" s="26" t="s">
        <v>65</v>
      </c>
      <c r="C40" s="345">
        <v>63</v>
      </c>
      <c r="D40" s="105">
        <v>0.0014987153868113046</v>
      </c>
      <c r="E40" s="345">
        <v>21</v>
      </c>
      <c r="F40" s="105">
        <v>0.0020827134781315083</v>
      </c>
      <c r="G40" s="345">
        <v>9</v>
      </c>
      <c r="H40" s="105">
        <v>0.000829875518672199</v>
      </c>
      <c r="I40" s="345">
        <v>2</v>
      </c>
      <c r="J40" s="105">
        <v>0.00017453529976437735</v>
      </c>
      <c r="K40" s="345">
        <v>1</v>
      </c>
      <c r="L40" s="105">
        <v>0.0001325732467188121</v>
      </c>
      <c r="M40" s="345">
        <v>1</v>
      </c>
      <c r="N40" s="105">
        <v>0.00010231225700838959</v>
      </c>
      <c r="O40" s="345">
        <v>0</v>
      </c>
      <c r="P40" s="105">
        <v>0</v>
      </c>
      <c r="Q40" s="345">
        <v>0</v>
      </c>
      <c r="R40" s="105">
        <v>0</v>
      </c>
      <c r="S40" s="345">
        <v>97</v>
      </c>
      <c r="T40" s="105">
        <v>0.00100867250379552</v>
      </c>
      <c r="U40" s="294" t="s">
        <v>263</v>
      </c>
      <c r="V40" s="295"/>
      <c r="W40" s="295"/>
      <c r="X40" s="295"/>
      <c r="Y40" s="295"/>
      <c r="Z40" s="295"/>
      <c r="AA40" s="295"/>
      <c r="AB40" s="295"/>
      <c r="AC40" s="295"/>
    </row>
    <row r="41" spans="1:29" ht="15">
      <c r="A41" s="25">
        <v>72</v>
      </c>
      <c r="B41" s="26" t="s">
        <v>66</v>
      </c>
      <c r="C41" s="345">
        <v>91</v>
      </c>
      <c r="D41" s="105">
        <v>0.0021648111142829954</v>
      </c>
      <c r="E41" s="345">
        <v>8</v>
      </c>
      <c r="F41" s="105">
        <v>0.0007934146583358127</v>
      </c>
      <c r="G41" s="345">
        <v>8</v>
      </c>
      <c r="H41" s="105">
        <v>0.0007376671277086215</v>
      </c>
      <c r="I41" s="345">
        <v>12</v>
      </c>
      <c r="J41" s="105">
        <v>0.001047211798586264</v>
      </c>
      <c r="K41" s="345">
        <v>3</v>
      </c>
      <c r="L41" s="105">
        <v>0.00039771974015643646</v>
      </c>
      <c r="M41" s="345">
        <v>3</v>
      </c>
      <c r="N41" s="105">
        <v>0.0003069367710251688</v>
      </c>
      <c r="O41" s="345">
        <v>3</v>
      </c>
      <c r="P41" s="105">
        <v>0.0009460737937559132</v>
      </c>
      <c r="Q41" s="345">
        <v>0</v>
      </c>
      <c r="R41" s="105">
        <v>0</v>
      </c>
      <c r="S41" s="345">
        <v>128</v>
      </c>
      <c r="T41" s="105">
        <v>0.001331031757585841</v>
      </c>
      <c r="U41" s="294" t="s">
        <v>264</v>
      </c>
      <c r="V41" s="295"/>
      <c r="W41" s="295"/>
      <c r="X41" s="295"/>
      <c r="Y41" s="295"/>
      <c r="Z41" s="295"/>
      <c r="AA41" s="295"/>
      <c r="AB41" s="295"/>
      <c r="AC41" s="295"/>
    </row>
    <row r="42" spans="1:29" ht="15.75" thickBot="1">
      <c r="A42" s="30">
        <v>79</v>
      </c>
      <c r="B42" s="31" t="s">
        <v>67</v>
      </c>
      <c r="C42" s="380">
        <v>92</v>
      </c>
      <c r="D42" s="111">
        <v>0.0021886002474069844</v>
      </c>
      <c r="E42" s="380">
        <v>19</v>
      </c>
      <c r="F42" s="111">
        <v>0.0018843598135475552</v>
      </c>
      <c r="G42" s="380">
        <v>4</v>
      </c>
      <c r="H42" s="111">
        <v>0.00036883356385431073</v>
      </c>
      <c r="I42" s="380">
        <v>2</v>
      </c>
      <c r="J42" s="111">
        <v>0.00017453529976437735</v>
      </c>
      <c r="K42" s="380">
        <v>2</v>
      </c>
      <c r="L42" s="111">
        <v>0.0002651464934376242</v>
      </c>
      <c r="M42" s="380">
        <v>5</v>
      </c>
      <c r="N42" s="111">
        <v>0.000511561285041948</v>
      </c>
      <c r="O42" s="380">
        <v>1</v>
      </c>
      <c r="P42" s="111">
        <v>0.00031535793125197093</v>
      </c>
      <c r="Q42" s="380">
        <v>0</v>
      </c>
      <c r="R42" s="111">
        <v>0</v>
      </c>
      <c r="S42" s="380">
        <v>125</v>
      </c>
      <c r="T42" s="111">
        <v>0.001299835700767423</v>
      </c>
      <c r="U42" s="294" t="s">
        <v>265</v>
      </c>
      <c r="V42" s="295"/>
      <c r="W42" s="295"/>
      <c r="X42" s="295"/>
      <c r="Y42" s="295"/>
      <c r="Z42" s="295"/>
      <c r="AA42" s="295"/>
      <c r="AB42" s="295"/>
      <c r="AC42" s="295"/>
    </row>
    <row r="43" spans="1:29" ht="15.75" thickBot="1">
      <c r="A43" s="15">
        <v>8</v>
      </c>
      <c r="B43" s="16" t="s">
        <v>68</v>
      </c>
      <c r="C43" s="360">
        <v>21</v>
      </c>
      <c r="D43" s="400">
        <v>0.0004995717956037683</v>
      </c>
      <c r="E43" s="360">
        <v>2</v>
      </c>
      <c r="F43" s="400">
        <v>0.00019835366458395318</v>
      </c>
      <c r="G43" s="360">
        <v>1</v>
      </c>
      <c r="H43" s="400">
        <v>9.220839096357768E-05</v>
      </c>
      <c r="I43" s="360">
        <v>1</v>
      </c>
      <c r="J43" s="400">
        <v>8.726764988218868E-05</v>
      </c>
      <c r="K43" s="360">
        <v>0</v>
      </c>
      <c r="L43" s="400">
        <v>0</v>
      </c>
      <c r="M43" s="360">
        <v>0</v>
      </c>
      <c r="N43" s="400">
        <v>0</v>
      </c>
      <c r="O43" s="360">
        <v>0</v>
      </c>
      <c r="P43" s="400">
        <v>0</v>
      </c>
      <c r="Q43" s="360">
        <v>0</v>
      </c>
      <c r="R43" s="400">
        <v>0</v>
      </c>
      <c r="S43" s="360">
        <v>25</v>
      </c>
      <c r="T43" s="436">
        <v>0.0002599671401534846</v>
      </c>
      <c r="U43" s="295"/>
      <c r="V43" s="295"/>
      <c r="W43" s="295"/>
      <c r="X43" s="295"/>
      <c r="Y43" s="295"/>
      <c r="Z43" s="295"/>
      <c r="AA43" s="295"/>
      <c r="AB43" s="295"/>
      <c r="AC43" s="295"/>
    </row>
    <row r="44" spans="1:29" ht="15">
      <c r="A44" s="20">
        <v>80</v>
      </c>
      <c r="B44" s="21" t="s">
        <v>102</v>
      </c>
      <c r="C44" s="351">
        <v>5</v>
      </c>
      <c r="D44" s="23">
        <v>0.00011894566561994482</v>
      </c>
      <c r="E44" s="351">
        <v>0</v>
      </c>
      <c r="F44" s="23">
        <v>0</v>
      </c>
      <c r="G44" s="351">
        <v>0</v>
      </c>
      <c r="H44" s="23">
        <v>0</v>
      </c>
      <c r="I44" s="351">
        <v>0</v>
      </c>
      <c r="J44" s="23">
        <v>0</v>
      </c>
      <c r="K44" s="351">
        <v>0</v>
      </c>
      <c r="L44" s="23">
        <v>0</v>
      </c>
      <c r="M44" s="351">
        <v>0</v>
      </c>
      <c r="N44" s="23">
        <v>0</v>
      </c>
      <c r="O44" s="351">
        <v>0</v>
      </c>
      <c r="P44" s="23">
        <v>0</v>
      </c>
      <c r="Q44" s="351">
        <v>0</v>
      </c>
      <c r="R44" s="23">
        <v>0</v>
      </c>
      <c r="S44" s="351">
        <v>5</v>
      </c>
      <c r="T44" s="23">
        <v>5.199342803069692E-05</v>
      </c>
      <c r="U44" s="294" t="s">
        <v>266</v>
      </c>
      <c r="V44" s="295"/>
      <c r="W44" s="295"/>
      <c r="X44" s="295"/>
      <c r="Y44" s="295"/>
      <c r="Z44" s="295"/>
      <c r="AA44" s="295"/>
      <c r="AB44" s="295"/>
      <c r="AC44" s="295"/>
    </row>
    <row r="45" spans="1:29" ht="15">
      <c r="A45" s="25">
        <v>81</v>
      </c>
      <c r="B45" s="26" t="s">
        <v>70</v>
      </c>
      <c r="C45" s="345">
        <v>15</v>
      </c>
      <c r="D45" s="105">
        <v>0.00035683699685983445</v>
      </c>
      <c r="E45" s="345">
        <v>2</v>
      </c>
      <c r="F45" s="105">
        <v>0.00019835366458395318</v>
      </c>
      <c r="G45" s="345">
        <v>1</v>
      </c>
      <c r="H45" s="105">
        <v>9.220839096357768E-05</v>
      </c>
      <c r="I45" s="345">
        <v>1</v>
      </c>
      <c r="J45" s="105">
        <v>8.726764988218868E-05</v>
      </c>
      <c r="K45" s="345">
        <v>0</v>
      </c>
      <c r="L45" s="105">
        <v>0</v>
      </c>
      <c r="M45" s="345">
        <v>0</v>
      </c>
      <c r="N45" s="105">
        <v>0</v>
      </c>
      <c r="O45" s="345">
        <v>0</v>
      </c>
      <c r="P45" s="105">
        <v>0</v>
      </c>
      <c r="Q45" s="345">
        <v>0</v>
      </c>
      <c r="R45" s="105">
        <v>0</v>
      </c>
      <c r="S45" s="345">
        <v>19</v>
      </c>
      <c r="T45" s="105">
        <v>0.0001975750265166483</v>
      </c>
      <c r="U45" s="294" t="s">
        <v>267</v>
      </c>
      <c r="V45" s="295"/>
      <c r="W45" s="295"/>
      <c r="X45" s="295"/>
      <c r="Y45" s="295"/>
      <c r="Z45" s="295"/>
      <c r="AA45" s="295"/>
      <c r="AB45" s="295"/>
      <c r="AC45" s="295"/>
    </row>
    <row r="46" spans="1:29" ht="15">
      <c r="A46" s="25">
        <v>82</v>
      </c>
      <c r="B46" s="26" t="s">
        <v>71</v>
      </c>
      <c r="C46" s="345">
        <v>0</v>
      </c>
      <c r="D46" s="105">
        <v>0</v>
      </c>
      <c r="E46" s="345">
        <v>0</v>
      </c>
      <c r="F46" s="105">
        <v>0</v>
      </c>
      <c r="G46" s="345">
        <v>0</v>
      </c>
      <c r="H46" s="105">
        <v>0</v>
      </c>
      <c r="I46" s="345">
        <v>0</v>
      </c>
      <c r="J46" s="105">
        <v>0</v>
      </c>
      <c r="K46" s="345">
        <v>0</v>
      </c>
      <c r="L46" s="105">
        <v>0</v>
      </c>
      <c r="M46" s="345">
        <v>0</v>
      </c>
      <c r="N46" s="105">
        <v>0</v>
      </c>
      <c r="O46" s="345">
        <v>0</v>
      </c>
      <c r="P46" s="105">
        <v>0</v>
      </c>
      <c r="Q46" s="345">
        <v>0</v>
      </c>
      <c r="R46" s="105">
        <v>0</v>
      </c>
      <c r="S46" s="345">
        <v>0</v>
      </c>
      <c r="T46" s="105">
        <v>0</v>
      </c>
      <c r="U46" s="294" t="s">
        <v>268</v>
      </c>
      <c r="V46" s="295"/>
      <c r="W46" s="295"/>
      <c r="X46" s="295"/>
      <c r="Y46" s="295"/>
      <c r="Z46" s="295"/>
      <c r="AA46" s="295"/>
      <c r="AB46" s="295"/>
      <c r="AC46" s="295"/>
    </row>
    <row r="47" spans="1:29" ht="15.75" thickBot="1">
      <c r="A47" s="30">
        <v>89</v>
      </c>
      <c r="B47" s="31" t="s">
        <v>72</v>
      </c>
      <c r="C47" s="380">
        <v>1</v>
      </c>
      <c r="D47" s="111">
        <v>2.3789133123988967E-05</v>
      </c>
      <c r="E47" s="380">
        <v>0</v>
      </c>
      <c r="F47" s="111">
        <v>0</v>
      </c>
      <c r="G47" s="380">
        <v>0</v>
      </c>
      <c r="H47" s="111">
        <v>0</v>
      </c>
      <c r="I47" s="380">
        <v>0</v>
      </c>
      <c r="J47" s="111">
        <v>0</v>
      </c>
      <c r="K47" s="380">
        <v>0</v>
      </c>
      <c r="L47" s="111">
        <v>0</v>
      </c>
      <c r="M47" s="380">
        <v>0</v>
      </c>
      <c r="N47" s="111">
        <v>0</v>
      </c>
      <c r="O47" s="380">
        <v>0</v>
      </c>
      <c r="P47" s="111">
        <v>0</v>
      </c>
      <c r="Q47" s="380">
        <v>0</v>
      </c>
      <c r="R47" s="111">
        <v>0</v>
      </c>
      <c r="S47" s="380">
        <v>1</v>
      </c>
      <c r="T47" s="111">
        <v>1.0398685606139382E-05</v>
      </c>
      <c r="U47" s="294" t="s">
        <v>269</v>
      </c>
      <c r="V47" s="295"/>
      <c r="W47" s="295"/>
      <c r="X47" s="295"/>
      <c r="Y47" s="295"/>
      <c r="Z47" s="295"/>
      <c r="AA47" s="295"/>
      <c r="AB47" s="295"/>
      <c r="AC47" s="295"/>
    </row>
    <row r="48" spans="1:29" ht="15.75" thickBot="1">
      <c r="A48" s="15">
        <v>9</v>
      </c>
      <c r="B48" s="16" t="s">
        <v>73</v>
      </c>
      <c r="C48" s="360">
        <v>121</v>
      </c>
      <c r="D48" s="378">
        <v>0.0028784851080026646</v>
      </c>
      <c r="E48" s="360">
        <v>17</v>
      </c>
      <c r="F48" s="378">
        <v>0.0016860061489636022</v>
      </c>
      <c r="G48" s="360">
        <v>9</v>
      </c>
      <c r="H48" s="378">
        <v>0.0008298755186721991</v>
      </c>
      <c r="I48" s="360">
        <v>10</v>
      </c>
      <c r="J48" s="378">
        <v>0.0008726764988218868</v>
      </c>
      <c r="K48" s="360">
        <v>8</v>
      </c>
      <c r="L48" s="378">
        <v>0.001060585973750497</v>
      </c>
      <c r="M48" s="360">
        <v>3</v>
      </c>
      <c r="N48" s="378">
        <v>0.0003069367710251688</v>
      </c>
      <c r="O48" s="360">
        <v>4</v>
      </c>
      <c r="P48" s="378">
        <v>0.0012614317250078842</v>
      </c>
      <c r="Q48" s="360">
        <v>1</v>
      </c>
      <c r="R48" s="378">
        <v>0.0007968127490039841</v>
      </c>
      <c r="S48" s="360">
        <v>173</v>
      </c>
      <c r="T48" s="508">
        <v>0.0017989726098621133</v>
      </c>
      <c r="U48" s="295"/>
      <c r="V48" s="295"/>
      <c r="W48" s="295"/>
      <c r="X48" s="295"/>
      <c r="Y48" s="295"/>
      <c r="Z48" s="295"/>
      <c r="AA48" s="295"/>
      <c r="AB48" s="295"/>
      <c r="AC48" s="295"/>
    </row>
    <row r="49" spans="1:29" ht="15">
      <c r="A49" s="20">
        <v>90</v>
      </c>
      <c r="B49" s="21" t="s">
        <v>74</v>
      </c>
      <c r="C49" s="351">
        <v>43</v>
      </c>
      <c r="D49" s="23">
        <v>0.0010229327243315254</v>
      </c>
      <c r="E49" s="351">
        <v>2</v>
      </c>
      <c r="F49" s="23">
        <v>0.00019835366458395318</v>
      </c>
      <c r="G49" s="351">
        <v>4</v>
      </c>
      <c r="H49" s="23">
        <v>0.00036883356385431073</v>
      </c>
      <c r="I49" s="351">
        <v>4</v>
      </c>
      <c r="J49" s="23">
        <v>0.0003490705995287547</v>
      </c>
      <c r="K49" s="351">
        <v>2</v>
      </c>
      <c r="L49" s="23">
        <v>0.0002651464934376242</v>
      </c>
      <c r="M49" s="351">
        <v>0</v>
      </c>
      <c r="N49" s="23">
        <v>0</v>
      </c>
      <c r="O49" s="351">
        <v>1</v>
      </c>
      <c r="P49" s="23">
        <v>0.00031535793125197093</v>
      </c>
      <c r="Q49" s="351">
        <v>1</v>
      </c>
      <c r="R49" s="23">
        <v>0.0007968127490039841</v>
      </c>
      <c r="S49" s="351">
        <v>57</v>
      </c>
      <c r="T49" s="23">
        <v>0.0005927250795499449</v>
      </c>
      <c r="U49" s="294" t="s">
        <v>270</v>
      </c>
      <c r="V49" s="295"/>
      <c r="W49" s="295"/>
      <c r="X49" s="295"/>
      <c r="Y49" s="295"/>
      <c r="Z49" s="295"/>
      <c r="AA49" s="295"/>
      <c r="AB49" s="295"/>
      <c r="AC49" s="295"/>
    </row>
    <row r="50" spans="1:29" ht="15">
      <c r="A50" s="25">
        <v>91</v>
      </c>
      <c r="B50" s="26" t="s">
        <v>75</v>
      </c>
      <c r="C50" s="345">
        <v>21</v>
      </c>
      <c r="D50" s="105">
        <v>0.0004995717956037682</v>
      </c>
      <c r="E50" s="345">
        <v>6</v>
      </c>
      <c r="F50" s="105">
        <v>0.0005950609937518596</v>
      </c>
      <c r="G50" s="345">
        <v>1</v>
      </c>
      <c r="H50" s="105">
        <v>9.220839096357768E-05</v>
      </c>
      <c r="I50" s="345">
        <v>2</v>
      </c>
      <c r="J50" s="105">
        <v>0.00017453529976437735</v>
      </c>
      <c r="K50" s="345">
        <v>2</v>
      </c>
      <c r="L50" s="105">
        <v>0.0002651464934376242</v>
      </c>
      <c r="M50" s="345">
        <v>0</v>
      </c>
      <c r="N50" s="105">
        <v>0</v>
      </c>
      <c r="O50" s="345">
        <v>0</v>
      </c>
      <c r="P50" s="105">
        <v>0</v>
      </c>
      <c r="Q50" s="345">
        <v>0</v>
      </c>
      <c r="R50" s="105">
        <v>0</v>
      </c>
      <c r="S50" s="345">
        <v>32</v>
      </c>
      <c r="T50" s="105">
        <v>0.00033275793939646024</v>
      </c>
      <c r="U50" s="294" t="s">
        <v>271</v>
      </c>
      <c r="V50" s="295"/>
      <c r="W50" s="295"/>
      <c r="X50" s="295"/>
      <c r="Y50" s="295"/>
      <c r="Z50" s="295"/>
      <c r="AA50" s="295"/>
      <c r="AB50" s="295"/>
      <c r="AC50" s="295"/>
    </row>
    <row r="51" spans="1:29" ht="15">
      <c r="A51" s="25">
        <v>92</v>
      </c>
      <c r="B51" s="26" t="s">
        <v>76</v>
      </c>
      <c r="C51" s="345">
        <v>16</v>
      </c>
      <c r="D51" s="105">
        <v>0.00038062612998382347</v>
      </c>
      <c r="E51" s="345">
        <v>3</v>
      </c>
      <c r="F51" s="105">
        <v>0.0002975304968759298</v>
      </c>
      <c r="G51" s="345">
        <v>0</v>
      </c>
      <c r="H51" s="105">
        <v>0</v>
      </c>
      <c r="I51" s="345">
        <v>2</v>
      </c>
      <c r="J51" s="105">
        <v>0.00017453529976437735</v>
      </c>
      <c r="K51" s="345">
        <v>1</v>
      </c>
      <c r="L51" s="105">
        <v>0.0001325732467188121</v>
      </c>
      <c r="M51" s="345">
        <v>0</v>
      </c>
      <c r="N51" s="105">
        <v>0</v>
      </c>
      <c r="O51" s="345">
        <v>0</v>
      </c>
      <c r="P51" s="105">
        <v>0</v>
      </c>
      <c r="Q51" s="345">
        <v>0</v>
      </c>
      <c r="R51" s="105">
        <v>0</v>
      </c>
      <c r="S51" s="345">
        <v>22</v>
      </c>
      <c r="T51" s="105">
        <v>0.00022877108333506645</v>
      </c>
      <c r="U51" s="294" t="s">
        <v>272</v>
      </c>
      <c r="V51" s="295"/>
      <c r="W51" s="295"/>
      <c r="X51" s="295"/>
      <c r="Y51" s="295"/>
      <c r="Z51" s="295"/>
      <c r="AA51" s="295"/>
      <c r="AB51" s="295"/>
      <c r="AC51" s="295"/>
    </row>
    <row r="52" spans="1:29" ht="15.75" thickBot="1">
      <c r="A52" s="30">
        <v>99</v>
      </c>
      <c r="B52" s="31" t="s">
        <v>77</v>
      </c>
      <c r="C52" s="380">
        <v>41</v>
      </c>
      <c r="D52" s="111">
        <v>0.0009753544580835474</v>
      </c>
      <c r="E52" s="380">
        <v>6</v>
      </c>
      <c r="F52" s="111">
        <v>0.0005950609937518596</v>
      </c>
      <c r="G52" s="380">
        <v>4</v>
      </c>
      <c r="H52" s="111">
        <v>0.00036883356385431073</v>
      </c>
      <c r="I52" s="380">
        <v>2</v>
      </c>
      <c r="J52" s="111">
        <v>0.00017453529976437735</v>
      </c>
      <c r="K52" s="380">
        <v>3</v>
      </c>
      <c r="L52" s="111">
        <v>0.00039771974015643646</v>
      </c>
      <c r="M52" s="380">
        <v>3</v>
      </c>
      <c r="N52" s="111">
        <v>0.0003069367710251688</v>
      </c>
      <c r="O52" s="380">
        <v>3</v>
      </c>
      <c r="P52" s="111">
        <v>0.0009460737937559132</v>
      </c>
      <c r="Q52" s="380">
        <v>0</v>
      </c>
      <c r="R52" s="111">
        <v>0</v>
      </c>
      <c r="S52" s="380">
        <v>62</v>
      </c>
      <c r="T52" s="111">
        <v>0.0006447185075806418</v>
      </c>
      <c r="U52" s="294" t="s">
        <v>273</v>
      </c>
      <c r="V52" s="295"/>
      <c r="W52" s="295"/>
      <c r="X52" s="295"/>
      <c r="Y52" s="295"/>
      <c r="Z52" s="295"/>
      <c r="AA52" s="295"/>
      <c r="AB52" s="295"/>
      <c r="AC52" s="295"/>
    </row>
    <row r="53" spans="1:29" ht="29.25" thickBot="1">
      <c r="A53" s="15">
        <v>10</v>
      </c>
      <c r="B53" s="16" t="s">
        <v>78</v>
      </c>
      <c r="C53" s="360">
        <v>33</v>
      </c>
      <c r="D53" s="378">
        <v>0.0007850413930916357</v>
      </c>
      <c r="E53" s="360">
        <v>16</v>
      </c>
      <c r="F53" s="378">
        <v>0.0015868293166716254</v>
      </c>
      <c r="G53" s="360">
        <v>8</v>
      </c>
      <c r="H53" s="378">
        <v>0.0007376671277086215</v>
      </c>
      <c r="I53" s="360">
        <v>2</v>
      </c>
      <c r="J53" s="378">
        <v>0.00017453529976437735</v>
      </c>
      <c r="K53" s="360">
        <v>1</v>
      </c>
      <c r="L53" s="378">
        <v>0.0001325732467188121</v>
      </c>
      <c r="M53" s="360">
        <v>2</v>
      </c>
      <c r="N53" s="378">
        <v>0.00020462451401677918</v>
      </c>
      <c r="O53" s="360">
        <v>0</v>
      </c>
      <c r="P53" s="378">
        <v>0</v>
      </c>
      <c r="Q53" s="360">
        <v>1</v>
      </c>
      <c r="R53" s="378">
        <v>0.0007968127490039841</v>
      </c>
      <c r="S53" s="360">
        <v>63</v>
      </c>
      <c r="T53" s="508">
        <v>0.0006551171931867812</v>
      </c>
      <c r="U53" s="295"/>
      <c r="V53" s="295"/>
      <c r="W53" s="295"/>
      <c r="X53" s="295"/>
      <c r="Y53" s="295"/>
      <c r="Z53" s="295"/>
      <c r="AA53" s="295"/>
      <c r="AB53" s="295"/>
      <c r="AC53" s="295"/>
    </row>
    <row r="54" spans="1:29" ht="28.5">
      <c r="A54" s="20">
        <v>100</v>
      </c>
      <c r="B54" s="21" t="s">
        <v>79</v>
      </c>
      <c r="C54" s="351">
        <v>10</v>
      </c>
      <c r="D54" s="23">
        <v>0.00023789133123988963</v>
      </c>
      <c r="E54" s="351">
        <v>3</v>
      </c>
      <c r="F54" s="23">
        <v>0.0002975304968759298</v>
      </c>
      <c r="G54" s="351">
        <v>2</v>
      </c>
      <c r="H54" s="23">
        <v>0.00018441678192715537</v>
      </c>
      <c r="I54" s="351">
        <v>1</v>
      </c>
      <c r="J54" s="23">
        <v>8.726764988218868E-05</v>
      </c>
      <c r="K54" s="351">
        <v>0</v>
      </c>
      <c r="L54" s="23">
        <v>0</v>
      </c>
      <c r="M54" s="351">
        <v>0</v>
      </c>
      <c r="N54" s="23">
        <v>0</v>
      </c>
      <c r="O54" s="351">
        <v>0</v>
      </c>
      <c r="P54" s="23">
        <v>0</v>
      </c>
      <c r="Q54" s="351">
        <v>0</v>
      </c>
      <c r="R54" s="23">
        <v>0</v>
      </c>
      <c r="S54" s="351">
        <v>16</v>
      </c>
      <c r="T54" s="23">
        <v>0.00016637896969823012</v>
      </c>
      <c r="U54" s="294" t="s">
        <v>274</v>
      </c>
      <c r="V54" s="295"/>
      <c r="W54" s="295"/>
      <c r="X54" s="295"/>
      <c r="Y54" s="295"/>
      <c r="Z54" s="295"/>
      <c r="AA54" s="295"/>
      <c r="AB54" s="295"/>
      <c r="AC54" s="295"/>
    </row>
    <row r="55" spans="1:29" ht="15">
      <c r="A55" s="25">
        <v>101</v>
      </c>
      <c r="B55" s="26" t="s">
        <v>80</v>
      </c>
      <c r="C55" s="345">
        <v>6</v>
      </c>
      <c r="D55" s="105">
        <v>0.00014273479874393378</v>
      </c>
      <c r="E55" s="345">
        <v>5</v>
      </c>
      <c r="F55" s="105">
        <v>0.0004958841614598829</v>
      </c>
      <c r="G55" s="345">
        <v>0</v>
      </c>
      <c r="H55" s="105">
        <v>0</v>
      </c>
      <c r="I55" s="345">
        <v>1</v>
      </c>
      <c r="J55" s="105">
        <v>8.726764988218868E-05</v>
      </c>
      <c r="K55" s="345">
        <v>1</v>
      </c>
      <c r="L55" s="105">
        <v>0.0001325732467188121</v>
      </c>
      <c r="M55" s="345">
        <v>0</v>
      </c>
      <c r="N55" s="105">
        <v>0</v>
      </c>
      <c r="O55" s="345">
        <v>0</v>
      </c>
      <c r="P55" s="105">
        <v>0</v>
      </c>
      <c r="Q55" s="345">
        <v>0</v>
      </c>
      <c r="R55" s="105">
        <v>0</v>
      </c>
      <c r="S55" s="345">
        <v>13</v>
      </c>
      <c r="T55" s="105">
        <v>0.000135182912879812</v>
      </c>
      <c r="U55" s="294" t="s">
        <v>275</v>
      </c>
      <c r="V55" s="295"/>
      <c r="W55" s="295"/>
      <c r="X55" s="295"/>
      <c r="Y55" s="295"/>
      <c r="Z55" s="295"/>
      <c r="AA55" s="295"/>
      <c r="AB55" s="295"/>
      <c r="AC55" s="295"/>
    </row>
    <row r="56" spans="1:29" ht="15">
      <c r="A56" s="25">
        <v>102</v>
      </c>
      <c r="B56" s="26" t="s">
        <v>81</v>
      </c>
      <c r="C56" s="345">
        <v>11</v>
      </c>
      <c r="D56" s="105">
        <v>0.0002616804643638786</v>
      </c>
      <c r="E56" s="345">
        <v>5</v>
      </c>
      <c r="F56" s="105">
        <v>0.0004958841614598829</v>
      </c>
      <c r="G56" s="345">
        <v>3</v>
      </c>
      <c r="H56" s="105">
        <v>0.00027662517289073305</v>
      </c>
      <c r="I56" s="345">
        <v>0</v>
      </c>
      <c r="J56" s="105">
        <v>0</v>
      </c>
      <c r="K56" s="345">
        <v>0</v>
      </c>
      <c r="L56" s="105">
        <v>0</v>
      </c>
      <c r="M56" s="345">
        <v>0</v>
      </c>
      <c r="N56" s="105">
        <v>0</v>
      </c>
      <c r="O56" s="345">
        <v>0</v>
      </c>
      <c r="P56" s="105">
        <v>0</v>
      </c>
      <c r="Q56" s="345">
        <v>0</v>
      </c>
      <c r="R56" s="105">
        <v>0</v>
      </c>
      <c r="S56" s="345">
        <v>19</v>
      </c>
      <c r="T56" s="105">
        <v>0.0001975750265166483</v>
      </c>
      <c r="U56" s="294" t="s">
        <v>276</v>
      </c>
      <c r="V56" s="295"/>
      <c r="W56" s="295"/>
      <c r="X56" s="295"/>
      <c r="Y56" s="295"/>
      <c r="Z56" s="295"/>
      <c r="AA56" s="295"/>
      <c r="AB56" s="295"/>
      <c r="AC56" s="295"/>
    </row>
    <row r="57" spans="1:29" ht="15">
      <c r="A57" s="25">
        <v>103</v>
      </c>
      <c r="B57" s="26" t="s">
        <v>82</v>
      </c>
      <c r="C57" s="345">
        <v>0</v>
      </c>
      <c r="D57" s="105">
        <v>0</v>
      </c>
      <c r="E57" s="345">
        <v>0</v>
      </c>
      <c r="F57" s="105">
        <v>0</v>
      </c>
      <c r="G57" s="345">
        <v>1</v>
      </c>
      <c r="H57" s="105">
        <v>9.220839096357768E-05</v>
      </c>
      <c r="I57" s="345">
        <v>0</v>
      </c>
      <c r="J57" s="105">
        <v>0</v>
      </c>
      <c r="K57" s="345">
        <v>0</v>
      </c>
      <c r="L57" s="105">
        <v>0</v>
      </c>
      <c r="M57" s="345">
        <v>2</v>
      </c>
      <c r="N57" s="105">
        <v>0.00020462451401677918</v>
      </c>
      <c r="O57" s="345">
        <v>0</v>
      </c>
      <c r="P57" s="105">
        <v>0</v>
      </c>
      <c r="Q57" s="345">
        <v>0</v>
      </c>
      <c r="R57" s="105">
        <v>0</v>
      </c>
      <c r="S57" s="345">
        <v>3</v>
      </c>
      <c r="T57" s="105">
        <v>3.119605681841815E-05</v>
      </c>
      <c r="U57" s="294" t="s">
        <v>277</v>
      </c>
      <c r="V57" s="295"/>
      <c r="W57" s="295"/>
      <c r="X57" s="295"/>
      <c r="Y57" s="295"/>
      <c r="Z57" s="295"/>
      <c r="AA57" s="295"/>
      <c r="AB57" s="295"/>
      <c r="AC57" s="295"/>
    </row>
    <row r="58" spans="1:29" ht="29.25" thickBot="1">
      <c r="A58" s="30">
        <v>109</v>
      </c>
      <c r="B58" s="31" t="s">
        <v>83</v>
      </c>
      <c r="C58" s="380">
        <v>6</v>
      </c>
      <c r="D58" s="111">
        <v>0.00014273479874393378</v>
      </c>
      <c r="E58" s="380">
        <v>3</v>
      </c>
      <c r="F58" s="111">
        <v>0.0002975304968759298</v>
      </c>
      <c r="G58" s="380">
        <v>2</v>
      </c>
      <c r="H58" s="111">
        <v>0.00018441678192715537</v>
      </c>
      <c r="I58" s="380">
        <v>0</v>
      </c>
      <c r="J58" s="111">
        <v>0</v>
      </c>
      <c r="K58" s="380">
        <v>0</v>
      </c>
      <c r="L58" s="111">
        <v>0</v>
      </c>
      <c r="M58" s="380">
        <v>0</v>
      </c>
      <c r="N58" s="111">
        <v>0</v>
      </c>
      <c r="O58" s="380">
        <v>0</v>
      </c>
      <c r="P58" s="111">
        <v>0</v>
      </c>
      <c r="Q58" s="380">
        <v>1</v>
      </c>
      <c r="R58" s="111">
        <v>0.0007968127490039841</v>
      </c>
      <c r="S58" s="380">
        <v>12</v>
      </c>
      <c r="T58" s="111">
        <v>0.0001247842272736726</v>
      </c>
      <c r="U58" s="294" t="s">
        <v>278</v>
      </c>
      <c r="V58" s="295"/>
      <c r="W58" s="295"/>
      <c r="X58" s="295"/>
      <c r="Y58" s="295"/>
      <c r="Z58" s="295"/>
      <c r="AA58" s="295"/>
      <c r="AB58" s="295"/>
      <c r="AC58" s="295"/>
    </row>
    <row r="59" spans="1:29" ht="15.75" thickBot="1">
      <c r="A59" s="15">
        <v>11</v>
      </c>
      <c r="B59" s="16" t="s">
        <v>84</v>
      </c>
      <c r="C59" s="360">
        <v>417</v>
      </c>
      <c r="D59" s="378">
        <v>0.009920068512703396</v>
      </c>
      <c r="E59" s="360">
        <v>111</v>
      </c>
      <c r="F59" s="378">
        <v>0.011008628384409401</v>
      </c>
      <c r="G59" s="360">
        <v>88</v>
      </c>
      <c r="H59" s="378">
        <v>0.008114338404794837</v>
      </c>
      <c r="I59" s="360">
        <v>98</v>
      </c>
      <c r="J59" s="378">
        <v>0.00855222968845449</v>
      </c>
      <c r="K59" s="360">
        <v>75</v>
      </c>
      <c r="L59" s="378">
        <v>0.00994299350391091</v>
      </c>
      <c r="M59" s="360">
        <v>90</v>
      </c>
      <c r="N59" s="378">
        <v>0.009208103130755065</v>
      </c>
      <c r="O59" s="360">
        <v>50</v>
      </c>
      <c r="P59" s="378">
        <v>0.01576789656259855</v>
      </c>
      <c r="Q59" s="360">
        <v>31</v>
      </c>
      <c r="R59" s="378">
        <v>0.02470119521912351</v>
      </c>
      <c r="S59" s="360">
        <v>960</v>
      </c>
      <c r="T59" s="508">
        <v>0.009982738181893809</v>
      </c>
      <c r="U59" s="295"/>
      <c r="V59" s="295"/>
      <c r="W59" s="295"/>
      <c r="X59" s="295"/>
      <c r="Y59" s="295"/>
      <c r="Z59" s="295"/>
      <c r="AA59" s="295"/>
      <c r="AB59" s="295"/>
      <c r="AC59" s="295"/>
    </row>
    <row r="60" spans="1:29" ht="15">
      <c r="A60" s="20">
        <v>110</v>
      </c>
      <c r="B60" s="21" t="s">
        <v>85</v>
      </c>
      <c r="C60" s="351">
        <v>115</v>
      </c>
      <c r="D60" s="23">
        <v>0.0027357503092587305</v>
      </c>
      <c r="E60" s="351">
        <v>33</v>
      </c>
      <c r="F60" s="23">
        <v>0.003272835465635227</v>
      </c>
      <c r="G60" s="351">
        <v>24</v>
      </c>
      <c r="H60" s="23">
        <v>0.0022130013831258644</v>
      </c>
      <c r="I60" s="351">
        <v>20</v>
      </c>
      <c r="J60" s="23">
        <v>0.0017453529976437735</v>
      </c>
      <c r="K60" s="351">
        <v>11</v>
      </c>
      <c r="L60" s="23">
        <v>0.0014583057139069336</v>
      </c>
      <c r="M60" s="351">
        <v>15</v>
      </c>
      <c r="N60" s="23">
        <v>0.001534683855125844</v>
      </c>
      <c r="O60" s="351">
        <v>12</v>
      </c>
      <c r="P60" s="23">
        <v>0.0037842951750236527</v>
      </c>
      <c r="Q60" s="351">
        <v>7</v>
      </c>
      <c r="R60" s="23">
        <v>0.005577689243027889</v>
      </c>
      <c r="S60" s="351">
        <v>237</v>
      </c>
      <c r="T60" s="23">
        <v>0.002464488488655034</v>
      </c>
      <c r="U60" s="294" t="s">
        <v>279</v>
      </c>
      <c r="V60" s="295"/>
      <c r="W60" s="295"/>
      <c r="X60" s="295"/>
      <c r="Y60" s="295"/>
      <c r="Z60" s="295"/>
      <c r="AA60" s="295"/>
      <c r="AB60" s="295"/>
      <c r="AC60" s="295"/>
    </row>
    <row r="61" spans="1:29" ht="15">
      <c r="A61" s="25">
        <v>111</v>
      </c>
      <c r="B61" s="26" t="s">
        <v>86</v>
      </c>
      <c r="C61" s="345">
        <v>162</v>
      </c>
      <c r="D61" s="105">
        <v>0.0038538395660862113</v>
      </c>
      <c r="E61" s="345">
        <v>39</v>
      </c>
      <c r="F61" s="105">
        <v>0.003867896459387087</v>
      </c>
      <c r="G61" s="345">
        <v>39</v>
      </c>
      <c r="H61" s="105">
        <v>0.0035961272475795295</v>
      </c>
      <c r="I61" s="345">
        <v>49</v>
      </c>
      <c r="J61" s="105">
        <v>0.004276114844227245</v>
      </c>
      <c r="K61" s="345">
        <v>42</v>
      </c>
      <c r="L61" s="105">
        <v>0.005568076362190111</v>
      </c>
      <c r="M61" s="345">
        <v>43</v>
      </c>
      <c r="N61" s="105">
        <v>0.004399427051360753</v>
      </c>
      <c r="O61" s="345">
        <v>22</v>
      </c>
      <c r="P61" s="105">
        <v>0.006937874487543361</v>
      </c>
      <c r="Q61" s="345">
        <v>11</v>
      </c>
      <c r="R61" s="105">
        <v>0.008764940239043825</v>
      </c>
      <c r="S61" s="345">
        <v>407</v>
      </c>
      <c r="T61" s="105">
        <v>0.004232265041698729</v>
      </c>
      <c r="U61" s="294" t="s">
        <v>280</v>
      </c>
      <c r="V61" s="295"/>
      <c r="W61" s="295"/>
      <c r="X61" s="295"/>
      <c r="Y61" s="295"/>
      <c r="Z61" s="295"/>
      <c r="AA61" s="295"/>
      <c r="AB61" s="295"/>
      <c r="AC61" s="295"/>
    </row>
    <row r="62" spans="1:29" ht="15">
      <c r="A62" s="25">
        <v>112</v>
      </c>
      <c r="B62" s="26" t="s">
        <v>87</v>
      </c>
      <c r="C62" s="345">
        <v>81</v>
      </c>
      <c r="D62" s="105">
        <v>0.0019269197830431056</v>
      </c>
      <c r="E62" s="345">
        <v>23</v>
      </c>
      <c r="F62" s="105">
        <v>0.0022810671427154617</v>
      </c>
      <c r="G62" s="345">
        <v>21</v>
      </c>
      <c r="H62" s="105">
        <v>0.0019363762102351317</v>
      </c>
      <c r="I62" s="345">
        <v>20</v>
      </c>
      <c r="J62" s="105">
        <v>0.0017453529976437735</v>
      </c>
      <c r="K62" s="345">
        <v>14</v>
      </c>
      <c r="L62" s="105">
        <v>0.00185602545406337</v>
      </c>
      <c r="M62" s="345">
        <v>20</v>
      </c>
      <c r="N62" s="105">
        <v>0.002046245140167792</v>
      </c>
      <c r="O62" s="345">
        <v>9</v>
      </c>
      <c r="P62" s="105">
        <v>0.002838221381267739</v>
      </c>
      <c r="Q62" s="345">
        <v>11</v>
      </c>
      <c r="R62" s="105">
        <v>0.008764940239043825</v>
      </c>
      <c r="S62" s="345">
        <v>199</v>
      </c>
      <c r="T62" s="105">
        <v>0.0020693384356217375</v>
      </c>
      <c r="U62" s="294" t="s">
        <v>281</v>
      </c>
      <c r="V62" s="295"/>
      <c r="W62" s="295"/>
      <c r="X62" s="295"/>
      <c r="Y62" s="295"/>
      <c r="Z62" s="295"/>
      <c r="AA62" s="295"/>
      <c r="AB62" s="295"/>
      <c r="AC62" s="295"/>
    </row>
    <row r="63" spans="1:29" ht="15.75" thickBot="1">
      <c r="A63" s="25">
        <v>119</v>
      </c>
      <c r="B63" s="26" t="s">
        <v>88</v>
      </c>
      <c r="C63" s="345">
        <v>59</v>
      </c>
      <c r="D63" s="105">
        <v>0.0014035588543153488</v>
      </c>
      <c r="E63" s="345">
        <v>16</v>
      </c>
      <c r="F63" s="105">
        <v>0.0015868293166716254</v>
      </c>
      <c r="G63" s="345">
        <v>4</v>
      </c>
      <c r="H63" s="105">
        <v>0.00036883356385431073</v>
      </c>
      <c r="I63" s="345">
        <v>9</v>
      </c>
      <c r="J63" s="105">
        <v>0.0007854088489396981</v>
      </c>
      <c r="K63" s="345">
        <v>8</v>
      </c>
      <c r="L63" s="105">
        <v>0.0010605859737504969</v>
      </c>
      <c r="M63" s="345">
        <v>12</v>
      </c>
      <c r="N63" s="105">
        <v>0.0012277470841006752</v>
      </c>
      <c r="O63" s="345">
        <v>7</v>
      </c>
      <c r="P63" s="105">
        <v>0.002207505518763797</v>
      </c>
      <c r="Q63" s="345">
        <v>2</v>
      </c>
      <c r="R63" s="105">
        <v>0.0015936254980079682</v>
      </c>
      <c r="S63" s="345">
        <v>117</v>
      </c>
      <c r="T63" s="105">
        <v>0.001216646215918308</v>
      </c>
      <c r="U63" s="294" t="s">
        <v>282</v>
      </c>
      <c r="V63" s="295"/>
      <c r="W63" s="295"/>
      <c r="X63" s="295"/>
      <c r="Y63" s="295"/>
      <c r="Z63" s="295"/>
      <c r="AA63" s="295"/>
      <c r="AB63" s="295"/>
      <c r="AC63" s="295"/>
    </row>
    <row r="64" spans="1:29" ht="15.75" thickBot="1">
      <c r="A64" s="15">
        <v>120</v>
      </c>
      <c r="B64" s="16" t="s">
        <v>89</v>
      </c>
      <c r="C64" s="356">
        <v>240</v>
      </c>
      <c r="D64" s="18">
        <v>0.005709391949757351</v>
      </c>
      <c r="E64" s="356">
        <v>64</v>
      </c>
      <c r="F64" s="18">
        <v>0.006347317266686502</v>
      </c>
      <c r="G64" s="356">
        <v>73</v>
      </c>
      <c r="H64" s="18">
        <v>0.006731212540341171</v>
      </c>
      <c r="I64" s="356">
        <v>75</v>
      </c>
      <c r="J64" s="18">
        <v>0.00654507374116415</v>
      </c>
      <c r="K64" s="356">
        <v>66</v>
      </c>
      <c r="L64" s="18">
        <v>0.008749834283441602</v>
      </c>
      <c r="M64" s="356">
        <v>90</v>
      </c>
      <c r="N64" s="18">
        <v>0.009208103130755067</v>
      </c>
      <c r="O64" s="356">
        <v>39</v>
      </c>
      <c r="P64" s="18">
        <v>0.01229895931882687</v>
      </c>
      <c r="Q64" s="356">
        <v>15</v>
      </c>
      <c r="R64" s="18">
        <v>0.01195219123505976</v>
      </c>
      <c r="S64" s="356">
        <v>662</v>
      </c>
      <c r="T64" s="18">
        <v>0.006883929871264271</v>
      </c>
      <c r="U64" s="294" t="s">
        <v>283</v>
      </c>
      <c r="V64" s="295"/>
      <c r="W64" s="295"/>
      <c r="X64" s="295"/>
      <c r="Y64" s="295"/>
      <c r="Z64" s="295"/>
      <c r="AA64" s="295"/>
      <c r="AB64" s="295"/>
      <c r="AC64" s="295"/>
    </row>
    <row r="65" spans="1:29" ht="29.25" thickBot="1">
      <c r="A65" s="15">
        <v>999</v>
      </c>
      <c r="B65" s="16" t="s">
        <v>90</v>
      </c>
      <c r="C65" s="356">
        <v>1884</v>
      </c>
      <c r="D65" s="18">
        <v>0.044818726805595205</v>
      </c>
      <c r="E65" s="356">
        <v>208</v>
      </c>
      <c r="F65" s="18">
        <v>0.02062878111673113</v>
      </c>
      <c r="G65" s="356">
        <v>188</v>
      </c>
      <c r="H65" s="18">
        <v>0.017335177501152606</v>
      </c>
      <c r="I65" s="356">
        <v>174</v>
      </c>
      <c r="J65" s="18">
        <v>0.015184571079500829</v>
      </c>
      <c r="K65" s="356">
        <v>100</v>
      </c>
      <c r="L65" s="18">
        <v>0.013257324671881211</v>
      </c>
      <c r="M65" s="356">
        <v>135</v>
      </c>
      <c r="N65" s="18">
        <v>0.013812154696132596</v>
      </c>
      <c r="O65" s="356">
        <v>40</v>
      </c>
      <c r="P65" s="18">
        <v>0.01261431725007884</v>
      </c>
      <c r="Q65" s="356">
        <v>25</v>
      </c>
      <c r="R65" s="18">
        <v>0.0199203187250996</v>
      </c>
      <c r="S65" s="356">
        <v>2754</v>
      </c>
      <c r="T65" s="18">
        <v>0.028637980159307855</v>
      </c>
      <c r="U65" s="294" t="s">
        <v>284</v>
      </c>
      <c r="V65" s="295"/>
      <c r="W65" s="295"/>
      <c r="X65" s="295"/>
      <c r="Y65" s="295"/>
      <c r="Z65" s="295"/>
      <c r="AA65" s="295"/>
      <c r="AB65" s="295"/>
      <c r="AC65" s="295"/>
    </row>
    <row r="66" spans="1:29" ht="15.75" thickBot="1">
      <c r="A66" s="591" t="s">
        <v>91</v>
      </c>
      <c r="B66" s="592"/>
      <c r="C66" s="382">
        <v>42036</v>
      </c>
      <c r="D66" s="132">
        <v>1</v>
      </c>
      <c r="E66" s="382">
        <v>10083</v>
      </c>
      <c r="F66" s="132">
        <v>1</v>
      </c>
      <c r="G66" s="382">
        <v>10845</v>
      </c>
      <c r="H66" s="132">
        <v>1</v>
      </c>
      <c r="I66" s="382">
        <v>11459</v>
      </c>
      <c r="J66" s="132">
        <v>1</v>
      </c>
      <c r="K66" s="382">
        <v>7543</v>
      </c>
      <c r="L66" s="132">
        <v>1</v>
      </c>
      <c r="M66" s="382">
        <v>9774</v>
      </c>
      <c r="N66" s="132">
        <v>1</v>
      </c>
      <c r="O66" s="382">
        <v>3171</v>
      </c>
      <c r="P66" s="132">
        <v>1</v>
      </c>
      <c r="Q66" s="382">
        <v>1255</v>
      </c>
      <c r="R66" s="132">
        <v>1</v>
      </c>
      <c r="S66" s="382">
        <v>96166</v>
      </c>
      <c r="T66" s="132">
        <v>1</v>
      </c>
      <c r="U66" s="296" t="s">
        <v>116</v>
      </c>
      <c r="V66" s="518">
        <f>SUM(S60:S65,S54:S58,S49:S52,S44:S47,S39:S42,S33:S37,S26:S31,S24,S23,S18:S21,S13:S16,S7:S11,S5)</f>
        <v>96165</v>
      </c>
      <c r="W66" s="295"/>
      <c r="X66" s="295"/>
      <c r="Y66" s="295"/>
      <c r="Z66" s="295"/>
      <c r="AA66" s="295"/>
      <c r="AB66" s="295"/>
      <c r="AC66" s="295"/>
    </row>
    <row r="67" spans="1:20" ht="15">
      <c r="A67" s="84"/>
      <c r="B67" s="84"/>
      <c r="C67" s="84"/>
      <c r="D67" s="84"/>
      <c r="E67" s="84"/>
      <c r="F67" s="84"/>
      <c r="G67" s="84"/>
      <c r="H67" s="84"/>
      <c r="I67" s="84"/>
      <c r="J67" s="85"/>
      <c r="K67" s="84"/>
      <c r="L67" s="84"/>
      <c r="M67" s="84"/>
      <c r="N67" s="84"/>
      <c r="O67" s="84"/>
      <c r="P67" s="84"/>
      <c r="Q67" s="84"/>
      <c r="R67" s="84"/>
      <c r="S67" s="84"/>
      <c r="T67" s="84"/>
    </row>
  </sheetData>
  <sheetProtection/>
  <mergeCells count="14">
    <mergeCell ref="Q3:R3"/>
    <mergeCell ref="K3:L3"/>
    <mergeCell ref="M3:N3"/>
    <mergeCell ref="O3:P3"/>
    <mergeCell ref="S3:T3"/>
    <mergeCell ref="A66:B66"/>
    <mergeCell ref="A1:T1"/>
    <mergeCell ref="A2:A4"/>
    <mergeCell ref="B2:B4"/>
    <mergeCell ref="C2:T2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67"/>
  <sheetViews>
    <sheetView zoomScale="69" zoomScaleNormal="69" zoomScalePageLayoutView="0" workbookViewId="0" topLeftCell="A1">
      <selection activeCell="A1" sqref="A1:V1"/>
    </sheetView>
  </sheetViews>
  <sheetFormatPr defaultColWidth="11.421875" defaultRowHeight="15"/>
  <cols>
    <col min="1" max="1" width="7.7109375" style="269" customWidth="1"/>
    <col min="2" max="2" width="76.28125" style="269" customWidth="1"/>
    <col min="3" max="3" width="12.140625" style="0" bestFit="1" customWidth="1"/>
    <col min="4" max="20" width="11.00390625" style="0" customWidth="1"/>
    <col min="21" max="21" width="12.140625" style="0" bestFit="1" customWidth="1"/>
    <col min="22" max="22" width="11.00390625" style="0" customWidth="1"/>
  </cols>
  <sheetData>
    <row r="1" spans="1:22" ht="24.75" customHeight="1" thickBot="1" thickTop="1">
      <c r="A1" s="600" t="s">
        <v>356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/>
    </row>
    <row r="2" spans="1:22" ht="24.75" customHeight="1" thickBot="1" thickTop="1">
      <c r="A2" s="551" t="s">
        <v>24</v>
      </c>
      <c r="B2" s="604" t="s">
        <v>110</v>
      </c>
      <c r="C2" s="595" t="s">
        <v>130</v>
      </c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605" t="s">
        <v>116</v>
      </c>
      <c r="V2" s="606"/>
    </row>
    <row r="3" spans="1:22" ht="24.75" customHeight="1">
      <c r="A3" s="553"/>
      <c r="B3" s="584"/>
      <c r="C3" s="609">
        <v>0</v>
      </c>
      <c r="D3" s="590"/>
      <c r="E3" s="598" t="s">
        <v>131</v>
      </c>
      <c r="F3" s="599"/>
      <c r="G3" s="589" t="s">
        <v>132</v>
      </c>
      <c r="H3" s="590"/>
      <c r="I3" s="598" t="s">
        <v>133</v>
      </c>
      <c r="J3" s="599"/>
      <c r="K3" s="589" t="s">
        <v>134</v>
      </c>
      <c r="L3" s="590"/>
      <c r="M3" s="598" t="s">
        <v>135</v>
      </c>
      <c r="N3" s="599"/>
      <c r="O3" s="589" t="s">
        <v>136</v>
      </c>
      <c r="P3" s="590"/>
      <c r="Q3" s="598" t="s">
        <v>137</v>
      </c>
      <c r="R3" s="599"/>
      <c r="S3" s="589" t="s">
        <v>99</v>
      </c>
      <c r="T3" s="590"/>
      <c r="U3" s="607"/>
      <c r="V3" s="608"/>
    </row>
    <row r="4" spans="1:22" ht="24.75" customHeight="1" thickBot="1">
      <c r="A4" s="582"/>
      <c r="B4" s="585"/>
      <c r="C4" s="66" t="s">
        <v>26</v>
      </c>
      <c r="D4" s="67" t="s">
        <v>27</v>
      </c>
      <c r="E4" s="64" t="s">
        <v>26</v>
      </c>
      <c r="F4" s="65" t="s">
        <v>27</v>
      </c>
      <c r="G4" s="66" t="s">
        <v>26</v>
      </c>
      <c r="H4" s="67" t="s">
        <v>27</v>
      </c>
      <c r="I4" s="64" t="s">
        <v>26</v>
      </c>
      <c r="J4" s="65" t="s">
        <v>27</v>
      </c>
      <c r="K4" s="66" t="s">
        <v>26</v>
      </c>
      <c r="L4" s="67" t="s">
        <v>27</v>
      </c>
      <c r="M4" s="64" t="s">
        <v>26</v>
      </c>
      <c r="N4" s="65" t="s">
        <v>27</v>
      </c>
      <c r="O4" s="66" t="s">
        <v>26</v>
      </c>
      <c r="P4" s="67" t="s">
        <v>27</v>
      </c>
      <c r="Q4" s="64" t="s">
        <v>26</v>
      </c>
      <c r="R4" s="65" t="s">
        <v>27</v>
      </c>
      <c r="S4" s="449" t="s">
        <v>26</v>
      </c>
      <c r="T4" s="7" t="s">
        <v>27</v>
      </c>
      <c r="U4" s="268" t="s">
        <v>26</v>
      </c>
      <c r="V4" s="67" t="s">
        <v>27</v>
      </c>
    </row>
    <row r="5" spans="1:23" ht="15.75" thickBot="1">
      <c r="A5" s="153" t="s">
        <v>28</v>
      </c>
      <c r="B5" s="48" t="s">
        <v>29</v>
      </c>
      <c r="C5" s="49">
        <v>3484</v>
      </c>
      <c r="D5" s="18">
        <v>0.040488558844379366</v>
      </c>
      <c r="E5" s="49">
        <v>211</v>
      </c>
      <c r="F5" s="18">
        <v>0.03946876169098391</v>
      </c>
      <c r="G5" s="49">
        <v>166</v>
      </c>
      <c r="H5" s="18">
        <v>0.046008869179600884</v>
      </c>
      <c r="I5" s="49">
        <v>41</v>
      </c>
      <c r="J5" s="18">
        <v>0.047674418604651166</v>
      </c>
      <c r="K5" s="49">
        <v>7</v>
      </c>
      <c r="L5" s="18">
        <v>0.09210526315789473</v>
      </c>
      <c r="M5" s="49">
        <v>14</v>
      </c>
      <c r="N5" s="18">
        <v>0.11199999999999999</v>
      </c>
      <c r="O5" s="49">
        <v>1</v>
      </c>
      <c r="P5" s="18">
        <v>0.03225806451612903</v>
      </c>
      <c r="Q5" s="49">
        <v>2</v>
      </c>
      <c r="R5" s="18">
        <v>0.13333333333333336</v>
      </c>
      <c r="S5" s="49">
        <v>7</v>
      </c>
      <c r="T5" s="18">
        <v>0.125</v>
      </c>
      <c r="U5" s="49">
        <v>3933</v>
      </c>
      <c r="V5" s="18">
        <v>0.0408980304889462</v>
      </c>
      <c r="W5" t="s">
        <v>235</v>
      </c>
    </row>
    <row r="6" spans="1:22" ht="15.75" thickBot="1">
      <c r="A6" s="15" t="s">
        <v>30</v>
      </c>
      <c r="B6" s="16" t="s">
        <v>31</v>
      </c>
      <c r="C6" s="298">
        <v>46874</v>
      </c>
      <c r="D6" s="18">
        <v>0.5447361387116643</v>
      </c>
      <c r="E6" s="298">
        <v>1365</v>
      </c>
      <c r="F6" s="18">
        <v>0.255331088664422</v>
      </c>
      <c r="G6" s="298">
        <v>776</v>
      </c>
      <c r="H6" s="18">
        <v>0.21507760532150774</v>
      </c>
      <c r="I6" s="298">
        <v>146</v>
      </c>
      <c r="J6" s="18">
        <v>0.1697674418604651</v>
      </c>
      <c r="K6" s="298">
        <v>9</v>
      </c>
      <c r="L6" s="18">
        <v>0.11842105263157894</v>
      </c>
      <c r="M6" s="298">
        <v>20</v>
      </c>
      <c r="N6" s="18">
        <v>0.16</v>
      </c>
      <c r="O6" s="298">
        <v>3</v>
      </c>
      <c r="P6" s="18">
        <v>0.0967741935483871</v>
      </c>
      <c r="Q6" s="298">
        <v>1</v>
      </c>
      <c r="R6" s="18">
        <v>0.06666666666666668</v>
      </c>
      <c r="S6" s="298">
        <v>1</v>
      </c>
      <c r="T6" s="18">
        <v>0.017857142857142856</v>
      </c>
      <c r="U6" s="298">
        <v>49195</v>
      </c>
      <c r="V6" s="18">
        <v>0.511563338394027</v>
      </c>
    </row>
    <row r="7" spans="1:23" ht="15">
      <c r="A7" s="35">
        <v>10</v>
      </c>
      <c r="B7" s="36" t="s">
        <v>32</v>
      </c>
      <c r="C7" s="22">
        <v>8486</v>
      </c>
      <c r="D7" s="23">
        <v>0.0986182291485084</v>
      </c>
      <c r="E7" s="22">
        <v>162</v>
      </c>
      <c r="F7" s="23">
        <v>0.030303030303030297</v>
      </c>
      <c r="G7" s="22">
        <v>95</v>
      </c>
      <c r="H7" s="23">
        <v>0.02633037694013303</v>
      </c>
      <c r="I7" s="22">
        <v>23</v>
      </c>
      <c r="J7" s="23">
        <v>0.02674418604651163</v>
      </c>
      <c r="K7" s="22">
        <v>0</v>
      </c>
      <c r="L7" s="23">
        <v>0</v>
      </c>
      <c r="M7" s="22">
        <v>2</v>
      </c>
      <c r="N7" s="23">
        <v>0.016</v>
      </c>
      <c r="O7" s="22">
        <v>1</v>
      </c>
      <c r="P7" s="23">
        <v>0.03225806451612903</v>
      </c>
      <c r="Q7" s="22">
        <v>0</v>
      </c>
      <c r="R7" s="23">
        <v>0</v>
      </c>
      <c r="S7" s="22">
        <v>0</v>
      </c>
      <c r="T7" s="23">
        <v>0</v>
      </c>
      <c r="U7" s="22">
        <v>8769</v>
      </c>
      <c r="V7" s="23">
        <v>0.09118607408023624</v>
      </c>
      <c r="W7" t="s">
        <v>236</v>
      </c>
    </row>
    <row r="8" spans="1:23" ht="15">
      <c r="A8" s="25">
        <v>11</v>
      </c>
      <c r="B8" s="26" t="s">
        <v>33</v>
      </c>
      <c r="C8" s="103">
        <v>25884</v>
      </c>
      <c r="D8" s="105">
        <v>0.3008053550883799</v>
      </c>
      <c r="E8" s="103">
        <v>754</v>
      </c>
      <c r="F8" s="105">
        <v>0.14104002992891884</v>
      </c>
      <c r="G8" s="103">
        <v>442</v>
      </c>
      <c r="H8" s="105">
        <v>0.12250554323725056</v>
      </c>
      <c r="I8" s="103">
        <v>82</v>
      </c>
      <c r="J8" s="105">
        <v>0.09534883720930233</v>
      </c>
      <c r="K8" s="103">
        <v>5</v>
      </c>
      <c r="L8" s="105">
        <v>0.06578947368421052</v>
      </c>
      <c r="M8" s="103">
        <v>9</v>
      </c>
      <c r="N8" s="105">
        <v>0.072</v>
      </c>
      <c r="O8" s="103">
        <v>0</v>
      </c>
      <c r="P8" s="105">
        <v>0</v>
      </c>
      <c r="Q8" s="103">
        <v>1</v>
      </c>
      <c r="R8" s="105">
        <v>0.06666666666666668</v>
      </c>
      <c r="S8" s="103">
        <v>1</v>
      </c>
      <c r="T8" s="105">
        <v>0.017857142857142856</v>
      </c>
      <c r="U8" s="103">
        <v>27178</v>
      </c>
      <c r="V8" s="105">
        <v>0.28261547740365617</v>
      </c>
      <c r="W8" t="s">
        <v>237</v>
      </c>
    </row>
    <row r="9" spans="1:23" ht="15">
      <c r="A9" s="25">
        <v>12</v>
      </c>
      <c r="B9" s="26" t="s">
        <v>34</v>
      </c>
      <c r="C9" s="103">
        <v>11079</v>
      </c>
      <c r="D9" s="105">
        <v>0.12875222257086077</v>
      </c>
      <c r="E9" s="103">
        <v>370</v>
      </c>
      <c r="F9" s="105">
        <v>0.06921062476618033</v>
      </c>
      <c r="G9" s="103">
        <v>188</v>
      </c>
      <c r="H9" s="105">
        <v>0.052106430155210645</v>
      </c>
      <c r="I9" s="103">
        <v>29</v>
      </c>
      <c r="J9" s="105">
        <v>0.03372093023255814</v>
      </c>
      <c r="K9" s="103">
        <v>4</v>
      </c>
      <c r="L9" s="105">
        <v>0.05263157894736842</v>
      </c>
      <c r="M9" s="103">
        <v>5</v>
      </c>
      <c r="N9" s="105">
        <v>0.04</v>
      </c>
      <c r="O9" s="103">
        <v>2</v>
      </c>
      <c r="P9" s="105">
        <v>0.06451612903225806</v>
      </c>
      <c r="Q9" s="103">
        <v>0</v>
      </c>
      <c r="R9" s="105">
        <v>0</v>
      </c>
      <c r="S9" s="103">
        <v>0</v>
      </c>
      <c r="T9" s="105">
        <v>0</v>
      </c>
      <c r="U9" s="103">
        <v>11677</v>
      </c>
      <c r="V9" s="105">
        <v>0.1214254518228896</v>
      </c>
      <c r="W9" t="s">
        <v>238</v>
      </c>
    </row>
    <row r="10" spans="1:23" ht="15">
      <c r="A10" s="25">
        <v>13</v>
      </c>
      <c r="B10" s="26" t="s">
        <v>35</v>
      </c>
      <c r="C10" s="103">
        <v>346</v>
      </c>
      <c r="D10" s="105">
        <v>0.00402096479912608</v>
      </c>
      <c r="E10" s="103">
        <v>52</v>
      </c>
      <c r="F10" s="105">
        <v>0.009726898615787506</v>
      </c>
      <c r="G10" s="103">
        <v>30</v>
      </c>
      <c r="H10" s="105">
        <v>0.008314855875831485</v>
      </c>
      <c r="I10" s="103">
        <v>10</v>
      </c>
      <c r="J10" s="105">
        <v>0.011627906976744186</v>
      </c>
      <c r="K10" s="103">
        <v>0</v>
      </c>
      <c r="L10" s="105">
        <v>0</v>
      </c>
      <c r="M10" s="103">
        <v>4</v>
      </c>
      <c r="N10" s="105">
        <v>0.032</v>
      </c>
      <c r="O10" s="103">
        <v>0</v>
      </c>
      <c r="P10" s="105">
        <v>0</v>
      </c>
      <c r="Q10" s="103">
        <v>0</v>
      </c>
      <c r="R10" s="105">
        <v>0</v>
      </c>
      <c r="S10" s="103">
        <v>0</v>
      </c>
      <c r="T10" s="105">
        <v>0</v>
      </c>
      <c r="U10" s="103">
        <v>442</v>
      </c>
      <c r="V10" s="105">
        <v>0.0045962190379136075</v>
      </c>
      <c r="W10" t="s">
        <v>239</v>
      </c>
    </row>
    <row r="11" spans="1:23" ht="15.75" thickBot="1">
      <c r="A11" s="30">
        <v>19</v>
      </c>
      <c r="B11" s="31" t="s">
        <v>36</v>
      </c>
      <c r="C11" s="109">
        <v>1079</v>
      </c>
      <c r="D11" s="111">
        <v>0.012539367104789131</v>
      </c>
      <c r="E11" s="109">
        <v>27</v>
      </c>
      <c r="F11" s="111">
        <v>0.005050505050505051</v>
      </c>
      <c r="G11" s="109">
        <v>21</v>
      </c>
      <c r="H11" s="111">
        <v>0.00582039911308204</v>
      </c>
      <c r="I11" s="109">
        <v>2</v>
      </c>
      <c r="J11" s="111">
        <v>0.002325581395348837</v>
      </c>
      <c r="K11" s="109">
        <v>0</v>
      </c>
      <c r="L11" s="111">
        <v>0</v>
      </c>
      <c r="M11" s="109">
        <v>0</v>
      </c>
      <c r="N11" s="111">
        <v>0</v>
      </c>
      <c r="O11" s="109">
        <v>0</v>
      </c>
      <c r="P11" s="111">
        <v>0</v>
      </c>
      <c r="Q11" s="109">
        <v>0</v>
      </c>
      <c r="R11" s="111">
        <v>0</v>
      </c>
      <c r="S11" s="109">
        <v>0</v>
      </c>
      <c r="T11" s="111">
        <v>0</v>
      </c>
      <c r="U11" s="109">
        <v>1129</v>
      </c>
      <c r="V11" s="111">
        <v>0.011740116049331364</v>
      </c>
      <c r="W11" t="s">
        <v>240</v>
      </c>
    </row>
    <row r="12" spans="1:22" ht="15.75" thickBot="1">
      <c r="A12" s="15">
        <v>2</v>
      </c>
      <c r="B12" s="16" t="s">
        <v>37</v>
      </c>
      <c r="C12" s="298">
        <v>4020</v>
      </c>
      <c r="D12" s="18">
        <v>0.04671756789736081</v>
      </c>
      <c r="E12" s="298">
        <v>1389</v>
      </c>
      <c r="F12" s="18">
        <v>0.25982042648709314</v>
      </c>
      <c r="G12" s="298">
        <v>1153</v>
      </c>
      <c r="H12" s="18">
        <v>0.3195676274944568</v>
      </c>
      <c r="I12" s="298">
        <v>357</v>
      </c>
      <c r="J12" s="18">
        <v>0.41511627906976734</v>
      </c>
      <c r="K12" s="298">
        <v>38</v>
      </c>
      <c r="L12" s="18">
        <v>0.5</v>
      </c>
      <c r="M12" s="298">
        <v>55</v>
      </c>
      <c r="N12" s="18">
        <v>0.44</v>
      </c>
      <c r="O12" s="298">
        <v>15</v>
      </c>
      <c r="P12" s="18">
        <v>0.48387096774193544</v>
      </c>
      <c r="Q12" s="298">
        <v>5</v>
      </c>
      <c r="R12" s="18">
        <v>0.33333333333333337</v>
      </c>
      <c r="S12" s="298">
        <v>3</v>
      </c>
      <c r="T12" s="18">
        <v>0.05357142857142857</v>
      </c>
      <c r="U12" s="298">
        <v>7035</v>
      </c>
      <c r="V12" s="18">
        <v>0.07315475323919056</v>
      </c>
    </row>
    <row r="13" spans="1:23" ht="15">
      <c r="A13" s="35">
        <v>20</v>
      </c>
      <c r="B13" s="36" t="s">
        <v>38</v>
      </c>
      <c r="C13" s="22">
        <v>1706</v>
      </c>
      <c r="D13" s="23">
        <v>0.019825913142511826</v>
      </c>
      <c r="E13" s="22">
        <v>545</v>
      </c>
      <c r="F13" s="23">
        <v>0.1019453797231575</v>
      </c>
      <c r="G13" s="22">
        <v>462</v>
      </c>
      <c r="H13" s="23">
        <v>0.12804878048780488</v>
      </c>
      <c r="I13" s="22">
        <v>130</v>
      </c>
      <c r="J13" s="23">
        <v>0.1511627906976744</v>
      </c>
      <c r="K13" s="22">
        <v>21</v>
      </c>
      <c r="L13" s="23">
        <v>0.27631578947368424</v>
      </c>
      <c r="M13" s="22">
        <v>17</v>
      </c>
      <c r="N13" s="23">
        <v>0.136</v>
      </c>
      <c r="O13" s="22">
        <v>7</v>
      </c>
      <c r="P13" s="23">
        <v>0.2258064516129032</v>
      </c>
      <c r="Q13" s="22">
        <v>3</v>
      </c>
      <c r="R13" s="23">
        <v>0.2</v>
      </c>
      <c r="S13" s="22">
        <v>2</v>
      </c>
      <c r="T13" s="23">
        <v>0.03571428571428571</v>
      </c>
      <c r="U13" s="22">
        <v>2893</v>
      </c>
      <c r="V13" s="23">
        <v>0.03008339745856124</v>
      </c>
      <c r="W13" t="s">
        <v>241</v>
      </c>
    </row>
    <row r="14" spans="1:23" ht="15">
      <c r="A14" s="25">
        <v>21</v>
      </c>
      <c r="B14" s="26" t="s">
        <v>39</v>
      </c>
      <c r="C14" s="103">
        <v>1932</v>
      </c>
      <c r="D14" s="105">
        <v>0.022452323676045043</v>
      </c>
      <c r="E14" s="103">
        <v>711</v>
      </c>
      <c r="F14" s="105">
        <v>0.132996632996633</v>
      </c>
      <c r="G14" s="103">
        <v>607</v>
      </c>
      <c r="H14" s="105">
        <v>0.16823725055432373</v>
      </c>
      <c r="I14" s="103">
        <v>192</v>
      </c>
      <c r="J14" s="105">
        <v>0.22325581395348834</v>
      </c>
      <c r="K14" s="103">
        <v>9</v>
      </c>
      <c r="L14" s="105">
        <v>0.11842105263157894</v>
      </c>
      <c r="M14" s="103">
        <v>30</v>
      </c>
      <c r="N14" s="105">
        <v>0.24</v>
      </c>
      <c r="O14" s="103">
        <v>3</v>
      </c>
      <c r="P14" s="105">
        <v>0.0967741935483871</v>
      </c>
      <c r="Q14" s="103">
        <v>2</v>
      </c>
      <c r="R14" s="105">
        <v>0.13333333333333336</v>
      </c>
      <c r="S14" s="103">
        <v>1</v>
      </c>
      <c r="T14" s="105">
        <v>0.017857142857142856</v>
      </c>
      <c r="U14" s="103">
        <v>3487</v>
      </c>
      <c r="V14" s="105">
        <v>0.03626021670860803</v>
      </c>
      <c r="W14" t="s">
        <v>242</v>
      </c>
    </row>
    <row r="15" spans="1:23" ht="15">
      <c r="A15" s="25">
        <v>22</v>
      </c>
      <c r="B15" s="26" t="s">
        <v>40</v>
      </c>
      <c r="C15" s="103">
        <v>174</v>
      </c>
      <c r="D15" s="105">
        <v>0.002022103685109647</v>
      </c>
      <c r="E15" s="103">
        <v>98</v>
      </c>
      <c r="F15" s="105">
        <v>0.01833146277590722</v>
      </c>
      <c r="G15" s="103">
        <v>42</v>
      </c>
      <c r="H15" s="105">
        <v>0.01164079822616408</v>
      </c>
      <c r="I15" s="103">
        <v>22</v>
      </c>
      <c r="J15" s="105">
        <v>0.02558139534883721</v>
      </c>
      <c r="K15" s="103">
        <v>7</v>
      </c>
      <c r="L15" s="105">
        <v>0.09210526315789473</v>
      </c>
      <c r="M15" s="103">
        <v>7</v>
      </c>
      <c r="N15" s="105">
        <v>0.055999999999999994</v>
      </c>
      <c r="O15" s="103">
        <v>3</v>
      </c>
      <c r="P15" s="105">
        <v>0.0967741935483871</v>
      </c>
      <c r="Q15" s="103">
        <v>0</v>
      </c>
      <c r="R15" s="105">
        <v>0</v>
      </c>
      <c r="S15" s="103">
        <v>0</v>
      </c>
      <c r="T15" s="105">
        <v>0</v>
      </c>
      <c r="U15" s="103">
        <v>353</v>
      </c>
      <c r="V15" s="105">
        <v>0.0036707360189672023</v>
      </c>
      <c r="W15" t="s">
        <v>243</v>
      </c>
    </row>
    <row r="16" spans="1:23" ht="15.75" thickBot="1">
      <c r="A16" s="30">
        <v>29</v>
      </c>
      <c r="B16" s="31" t="s">
        <v>41</v>
      </c>
      <c r="C16" s="109">
        <v>208</v>
      </c>
      <c r="D16" s="111">
        <v>0.0024172273936942904</v>
      </c>
      <c r="E16" s="109">
        <v>35</v>
      </c>
      <c r="F16" s="111">
        <v>0.006546950991395435</v>
      </c>
      <c r="G16" s="109">
        <v>42</v>
      </c>
      <c r="H16" s="111">
        <v>0.01164079822616408</v>
      </c>
      <c r="I16" s="109">
        <v>13</v>
      </c>
      <c r="J16" s="111">
        <v>0.015116279069767442</v>
      </c>
      <c r="K16" s="109">
        <v>1</v>
      </c>
      <c r="L16" s="111">
        <v>0.013157894736842105</v>
      </c>
      <c r="M16" s="109">
        <v>1</v>
      </c>
      <c r="N16" s="111">
        <v>0.008</v>
      </c>
      <c r="O16" s="109">
        <v>2</v>
      </c>
      <c r="P16" s="111">
        <v>0.06451612903225806</v>
      </c>
      <c r="Q16" s="109">
        <v>0</v>
      </c>
      <c r="R16" s="111">
        <v>0</v>
      </c>
      <c r="S16" s="109">
        <v>0</v>
      </c>
      <c r="T16" s="111">
        <v>0</v>
      </c>
      <c r="U16" s="109">
        <v>302</v>
      </c>
      <c r="V16" s="111">
        <v>0.003140403053054094</v>
      </c>
      <c r="W16" t="s">
        <v>244</v>
      </c>
    </row>
    <row r="17" spans="1:22" ht="15.75" thickBot="1">
      <c r="A17" s="15">
        <v>3</v>
      </c>
      <c r="B17" s="16" t="s">
        <v>42</v>
      </c>
      <c r="C17" s="298">
        <v>21420</v>
      </c>
      <c r="D17" s="18">
        <v>0.2489279364083255</v>
      </c>
      <c r="E17" s="298">
        <v>1782</v>
      </c>
      <c r="F17" s="18">
        <v>0.3333333333333333</v>
      </c>
      <c r="G17" s="298">
        <v>1075</v>
      </c>
      <c r="H17" s="18">
        <v>0.29794900221729487</v>
      </c>
      <c r="I17" s="298">
        <v>197</v>
      </c>
      <c r="J17" s="18">
        <v>0.22906976744186047</v>
      </c>
      <c r="K17" s="298">
        <v>7</v>
      </c>
      <c r="L17" s="18">
        <v>0.09210526315789473</v>
      </c>
      <c r="M17" s="298">
        <v>7</v>
      </c>
      <c r="N17" s="18">
        <v>0.056</v>
      </c>
      <c r="O17" s="298">
        <v>2</v>
      </c>
      <c r="P17" s="18">
        <v>0.06451612903225806</v>
      </c>
      <c r="Q17" s="298">
        <v>0</v>
      </c>
      <c r="R17" s="18">
        <v>0</v>
      </c>
      <c r="S17" s="298">
        <v>0</v>
      </c>
      <c r="T17" s="18">
        <v>0</v>
      </c>
      <c r="U17" s="298">
        <v>24490</v>
      </c>
      <c r="V17" s="18">
        <v>0.2546638104943535</v>
      </c>
    </row>
    <row r="18" spans="1:23" ht="15">
      <c r="A18" s="35">
        <v>30</v>
      </c>
      <c r="B18" s="451" t="s">
        <v>43</v>
      </c>
      <c r="C18" s="22">
        <v>8003</v>
      </c>
      <c r="D18" s="23">
        <v>0.09300514822949715</v>
      </c>
      <c r="E18" s="22">
        <v>644</v>
      </c>
      <c r="F18" s="23">
        <v>0.12046389824167601</v>
      </c>
      <c r="G18" s="22">
        <v>321</v>
      </c>
      <c r="H18" s="23">
        <v>0.08896895787139689</v>
      </c>
      <c r="I18" s="22">
        <v>67</v>
      </c>
      <c r="J18" s="23">
        <v>0.07790697674418606</v>
      </c>
      <c r="K18" s="22">
        <v>4</v>
      </c>
      <c r="L18" s="23">
        <v>0.05263157894736842</v>
      </c>
      <c r="M18" s="22">
        <v>4</v>
      </c>
      <c r="N18" s="23">
        <v>0.032</v>
      </c>
      <c r="O18" s="22">
        <v>1</v>
      </c>
      <c r="P18" s="23">
        <v>0.03225806451612903</v>
      </c>
      <c r="Q18" s="22">
        <v>0</v>
      </c>
      <c r="R18" s="23">
        <v>0</v>
      </c>
      <c r="S18" s="22">
        <v>0</v>
      </c>
      <c r="T18" s="23">
        <v>0</v>
      </c>
      <c r="U18" s="22">
        <v>9044</v>
      </c>
      <c r="V18" s="23">
        <v>0.09404571262192458</v>
      </c>
      <c r="W18" t="s">
        <v>245</v>
      </c>
    </row>
    <row r="19" spans="1:23" ht="15">
      <c r="A19" s="25">
        <v>31</v>
      </c>
      <c r="B19" s="26" t="s">
        <v>44</v>
      </c>
      <c r="C19" s="103">
        <v>1074</v>
      </c>
      <c r="D19" s="105">
        <v>0.012481260677056096</v>
      </c>
      <c r="E19" s="103">
        <v>115</v>
      </c>
      <c r="F19" s="105">
        <v>0.02151141040029929</v>
      </c>
      <c r="G19" s="103">
        <v>124</v>
      </c>
      <c r="H19" s="105">
        <v>0.03436807095343681</v>
      </c>
      <c r="I19" s="103">
        <v>20</v>
      </c>
      <c r="J19" s="105">
        <v>0.023255813953488372</v>
      </c>
      <c r="K19" s="103">
        <v>0</v>
      </c>
      <c r="L19" s="105">
        <v>0</v>
      </c>
      <c r="M19" s="103">
        <v>1</v>
      </c>
      <c r="N19" s="105">
        <v>0.008</v>
      </c>
      <c r="O19" s="103">
        <v>0</v>
      </c>
      <c r="P19" s="105">
        <v>0</v>
      </c>
      <c r="Q19" s="103">
        <v>0</v>
      </c>
      <c r="R19" s="105">
        <v>0</v>
      </c>
      <c r="S19" s="103">
        <v>0</v>
      </c>
      <c r="T19" s="105">
        <v>0</v>
      </c>
      <c r="U19" s="103">
        <v>1334</v>
      </c>
      <c r="V19" s="105">
        <v>0.013871846598589942</v>
      </c>
      <c r="W19" t="s">
        <v>246</v>
      </c>
    </row>
    <row r="20" spans="1:23" ht="15">
      <c r="A20" s="25">
        <v>32</v>
      </c>
      <c r="B20" s="26" t="s">
        <v>45</v>
      </c>
      <c r="C20" s="103">
        <v>9959</v>
      </c>
      <c r="D20" s="105">
        <v>0.11573638275866076</v>
      </c>
      <c r="E20" s="103">
        <v>812</v>
      </c>
      <c r="F20" s="105">
        <v>0.15188926300037411</v>
      </c>
      <c r="G20" s="103">
        <v>484</v>
      </c>
      <c r="H20" s="105">
        <v>0.13414634146341464</v>
      </c>
      <c r="I20" s="103">
        <v>90</v>
      </c>
      <c r="J20" s="105">
        <v>0.10465116279069768</v>
      </c>
      <c r="K20" s="103">
        <v>3</v>
      </c>
      <c r="L20" s="105">
        <v>0.039473684210526314</v>
      </c>
      <c r="M20" s="103">
        <v>1</v>
      </c>
      <c r="N20" s="105">
        <v>0.008</v>
      </c>
      <c r="O20" s="103">
        <v>1</v>
      </c>
      <c r="P20" s="105">
        <v>0.03225806451612903</v>
      </c>
      <c r="Q20" s="103">
        <v>0</v>
      </c>
      <c r="R20" s="105">
        <v>0</v>
      </c>
      <c r="S20" s="103">
        <v>0</v>
      </c>
      <c r="T20" s="105">
        <v>0</v>
      </c>
      <c r="U20" s="103">
        <v>11350</v>
      </c>
      <c r="V20" s="105">
        <v>0.118025081629682</v>
      </c>
      <c r="W20" t="s">
        <v>247</v>
      </c>
    </row>
    <row r="21" spans="1:23" ht="15.75" thickBot="1">
      <c r="A21" s="30">
        <v>39</v>
      </c>
      <c r="B21" s="31" t="s">
        <v>46</v>
      </c>
      <c r="C21" s="109">
        <v>2384</v>
      </c>
      <c r="D21" s="111">
        <v>0.027705144743111487</v>
      </c>
      <c r="E21" s="109">
        <v>211</v>
      </c>
      <c r="F21" s="111">
        <v>0.03946876169098391</v>
      </c>
      <c r="G21" s="109">
        <v>146</v>
      </c>
      <c r="H21" s="111">
        <v>0.040465631929046564</v>
      </c>
      <c r="I21" s="109">
        <v>20</v>
      </c>
      <c r="J21" s="111">
        <v>0.023255813953488372</v>
      </c>
      <c r="K21" s="109">
        <v>0</v>
      </c>
      <c r="L21" s="111">
        <v>0</v>
      </c>
      <c r="M21" s="109">
        <v>1</v>
      </c>
      <c r="N21" s="111">
        <v>0.008</v>
      </c>
      <c r="O21" s="109">
        <v>0</v>
      </c>
      <c r="P21" s="111">
        <v>0</v>
      </c>
      <c r="Q21" s="109">
        <v>0</v>
      </c>
      <c r="R21" s="111">
        <v>0</v>
      </c>
      <c r="S21" s="109">
        <v>0</v>
      </c>
      <c r="T21" s="111">
        <v>0</v>
      </c>
      <c r="U21" s="109">
        <v>2762</v>
      </c>
      <c r="V21" s="111">
        <v>0.028721169644156982</v>
      </c>
      <c r="W21" t="s">
        <v>248</v>
      </c>
    </row>
    <row r="22" spans="1:22" ht="15.75" thickBot="1">
      <c r="A22" s="15">
        <v>4</v>
      </c>
      <c r="B22" s="16" t="s">
        <v>47</v>
      </c>
      <c r="C22" s="298">
        <v>64</v>
      </c>
      <c r="D22" s="18">
        <v>0.0007437622749828587</v>
      </c>
      <c r="E22" s="298">
        <v>62</v>
      </c>
      <c r="F22" s="18">
        <v>0.011597456041900489</v>
      </c>
      <c r="G22" s="298">
        <v>72</v>
      </c>
      <c r="H22" s="18">
        <v>0.019955654101995565</v>
      </c>
      <c r="I22" s="298">
        <v>23</v>
      </c>
      <c r="J22" s="18">
        <v>0.026744186046511628</v>
      </c>
      <c r="K22" s="298">
        <v>4</v>
      </c>
      <c r="L22" s="18">
        <v>0.05263157894736842</v>
      </c>
      <c r="M22" s="298">
        <v>8</v>
      </c>
      <c r="N22" s="18">
        <v>0.064</v>
      </c>
      <c r="O22" s="298">
        <v>5</v>
      </c>
      <c r="P22" s="18">
        <v>0.16129032258064516</v>
      </c>
      <c r="Q22" s="298">
        <v>1</v>
      </c>
      <c r="R22" s="18">
        <v>0.06666666666666668</v>
      </c>
      <c r="S22" s="298">
        <v>1</v>
      </c>
      <c r="T22" s="18">
        <v>0.017857142857142856</v>
      </c>
      <c r="U22" s="298">
        <v>240</v>
      </c>
      <c r="V22" s="18">
        <v>0.0024956845454734517</v>
      </c>
    </row>
    <row r="23" spans="1:23" ht="15">
      <c r="A23" s="35">
        <v>40</v>
      </c>
      <c r="B23" s="36" t="s">
        <v>48</v>
      </c>
      <c r="C23" s="22">
        <v>45</v>
      </c>
      <c r="D23" s="23">
        <v>0.0005229578495973225</v>
      </c>
      <c r="E23" s="22">
        <v>39</v>
      </c>
      <c r="F23" s="23">
        <v>0.00729517396184063</v>
      </c>
      <c r="G23" s="22">
        <v>52</v>
      </c>
      <c r="H23" s="23">
        <v>0.014412416851441241</v>
      </c>
      <c r="I23" s="22">
        <v>17</v>
      </c>
      <c r="J23" s="23">
        <v>0.019767441860465116</v>
      </c>
      <c r="K23" s="22">
        <v>3</v>
      </c>
      <c r="L23" s="23">
        <v>0.039473684210526314</v>
      </c>
      <c r="M23" s="22">
        <v>5</v>
      </c>
      <c r="N23" s="23">
        <v>0.04</v>
      </c>
      <c r="O23" s="22">
        <v>5</v>
      </c>
      <c r="P23" s="23">
        <v>0.16129032258064516</v>
      </c>
      <c r="Q23" s="22">
        <v>1</v>
      </c>
      <c r="R23" s="23">
        <v>0.06666666666666668</v>
      </c>
      <c r="S23" s="22">
        <v>0</v>
      </c>
      <c r="T23" s="23">
        <v>0</v>
      </c>
      <c r="U23" s="22">
        <v>167</v>
      </c>
      <c r="V23" s="23">
        <v>0.001736580496225277</v>
      </c>
      <c r="W23" t="s">
        <v>249</v>
      </c>
    </row>
    <row r="24" spans="1:23" ht="15.75" thickBot="1">
      <c r="A24" s="40">
        <v>41</v>
      </c>
      <c r="B24" s="41" t="s">
        <v>49</v>
      </c>
      <c r="C24" s="109">
        <v>19</v>
      </c>
      <c r="D24" s="111">
        <v>0.00022080442538553616</v>
      </c>
      <c r="E24" s="109">
        <v>23</v>
      </c>
      <c r="F24" s="111">
        <v>0.004302282080059858</v>
      </c>
      <c r="G24" s="109">
        <v>20</v>
      </c>
      <c r="H24" s="111">
        <v>0.005543237250554323</v>
      </c>
      <c r="I24" s="109">
        <v>6</v>
      </c>
      <c r="J24" s="111">
        <v>0.006976744186046511</v>
      </c>
      <c r="K24" s="109">
        <v>1</v>
      </c>
      <c r="L24" s="111">
        <v>0.013157894736842105</v>
      </c>
      <c r="M24" s="109">
        <v>3</v>
      </c>
      <c r="N24" s="111">
        <v>0.024</v>
      </c>
      <c r="O24" s="109">
        <v>0</v>
      </c>
      <c r="P24" s="111">
        <v>0</v>
      </c>
      <c r="Q24" s="109">
        <v>0</v>
      </c>
      <c r="R24" s="111">
        <v>0</v>
      </c>
      <c r="S24" s="109">
        <v>1</v>
      </c>
      <c r="T24" s="111">
        <v>0.017857142857142856</v>
      </c>
      <c r="U24" s="109">
        <v>73</v>
      </c>
      <c r="V24" s="111">
        <v>0.000759104049248175</v>
      </c>
      <c r="W24" t="s">
        <v>250</v>
      </c>
    </row>
    <row r="25" spans="1:22" ht="15.75" thickBot="1">
      <c r="A25" s="15">
        <v>5</v>
      </c>
      <c r="B25" s="16" t="s">
        <v>50</v>
      </c>
      <c r="C25" s="298">
        <v>3709</v>
      </c>
      <c r="D25" s="18">
        <v>0.043103348092365976</v>
      </c>
      <c r="E25" s="298">
        <v>276</v>
      </c>
      <c r="F25" s="18">
        <v>0.051627384960718295</v>
      </c>
      <c r="G25" s="298">
        <v>178</v>
      </c>
      <c r="H25" s="18">
        <v>0.04933481152993348</v>
      </c>
      <c r="I25" s="298">
        <v>40</v>
      </c>
      <c r="J25" s="18">
        <v>0.046511627906976744</v>
      </c>
      <c r="K25" s="298">
        <v>6</v>
      </c>
      <c r="L25" s="18">
        <v>0.07894736842105263</v>
      </c>
      <c r="M25" s="298">
        <v>6</v>
      </c>
      <c r="N25" s="18">
        <v>0.048</v>
      </c>
      <c r="O25" s="298">
        <v>2</v>
      </c>
      <c r="P25" s="18">
        <v>0.06451612903225806</v>
      </c>
      <c r="Q25" s="298">
        <v>4</v>
      </c>
      <c r="R25" s="18">
        <v>0.2666666666666667</v>
      </c>
      <c r="S25" s="298">
        <v>14</v>
      </c>
      <c r="T25" s="18">
        <v>0.25</v>
      </c>
      <c r="U25" s="298">
        <v>4235</v>
      </c>
      <c r="V25" s="18">
        <v>0.044038433542000294</v>
      </c>
    </row>
    <row r="26" spans="1:23" ht="15">
      <c r="A26" s="20">
        <v>50</v>
      </c>
      <c r="B26" s="21" t="s">
        <v>52</v>
      </c>
      <c r="C26" s="22">
        <v>1728</v>
      </c>
      <c r="D26" s="23">
        <v>0.02008158142453718</v>
      </c>
      <c r="E26" s="22">
        <v>121</v>
      </c>
      <c r="F26" s="23">
        <v>0.02263374485596708</v>
      </c>
      <c r="G26" s="22">
        <v>65</v>
      </c>
      <c r="H26" s="23">
        <v>0.018015521064301553</v>
      </c>
      <c r="I26" s="22">
        <v>13</v>
      </c>
      <c r="J26" s="23">
        <v>0.015116279069767442</v>
      </c>
      <c r="K26" s="22">
        <v>4</v>
      </c>
      <c r="L26" s="23">
        <v>0.05263157894736842</v>
      </c>
      <c r="M26" s="22">
        <v>0</v>
      </c>
      <c r="N26" s="23">
        <v>0</v>
      </c>
      <c r="O26" s="22">
        <v>0</v>
      </c>
      <c r="P26" s="23">
        <v>0</v>
      </c>
      <c r="Q26" s="22">
        <v>1</v>
      </c>
      <c r="R26" s="23">
        <v>0.06666666666666668</v>
      </c>
      <c r="S26" s="22">
        <v>4</v>
      </c>
      <c r="T26" s="23">
        <v>0.07142857142857142</v>
      </c>
      <c r="U26" s="22">
        <v>1936</v>
      </c>
      <c r="V26" s="23">
        <v>0.020131855333485847</v>
      </c>
      <c r="W26" t="s">
        <v>251</v>
      </c>
    </row>
    <row r="27" spans="1:23" ht="15">
      <c r="A27" s="25">
        <v>51</v>
      </c>
      <c r="B27" s="26" t="s">
        <v>52</v>
      </c>
      <c r="C27" s="103">
        <v>535</v>
      </c>
      <c r="D27" s="105">
        <v>0.006217387767434834</v>
      </c>
      <c r="E27" s="103">
        <v>20</v>
      </c>
      <c r="F27" s="105">
        <v>0.003741114852225963</v>
      </c>
      <c r="G27" s="103">
        <v>15</v>
      </c>
      <c r="H27" s="105">
        <v>0.0041574279379157425</v>
      </c>
      <c r="I27" s="103">
        <v>1</v>
      </c>
      <c r="J27" s="105">
        <v>0.0011627906976744186</v>
      </c>
      <c r="K27" s="103">
        <v>0</v>
      </c>
      <c r="L27" s="105">
        <v>0</v>
      </c>
      <c r="M27" s="103">
        <v>1</v>
      </c>
      <c r="N27" s="105">
        <v>0.008</v>
      </c>
      <c r="O27" s="103">
        <v>0</v>
      </c>
      <c r="P27" s="105">
        <v>0</v>
      </c>
      <c r="Q27" s="103">
        <v>0</v>
      </c>
      <c r="R27" s="105">
        <v>0</v>
      </c>
      <c r="S27" s="103">
        <v>0</v>
      </c>
      <c r="T27" s="105">
        <v>0</v>
      </c>
      <c r="U27" s="103">
        <v>572</v>
      </c>
      <c r="V27" s="105">
        <v>0.005948048166711728</v>
      </c>
      <c r="W27" t="s">
        <v>252</v>
      </c>
    </row>
    <row r="28" spans="1:23" ht="15">
      <c r="A28" s="25">
        <v>52</v>
      </c>
      <c r="B28" s="26" t="s">
        <v>53</v>
      </c>
      <c r="C28" s="103">
        <v>1221</v>
      </c>
      <c r="D28" s="105">
        <v>0.014189589652407348</v>
      </c>
      <c r="E28" s="103">
        <v>117</v>
      </c>
      <c r="F28" s="105">
        <v>0.021885521885521887</v>
      </c>
      <c r="G28" s="103">
        <v>91</v>
      </c>
      <c r="H28" s="105">
        <v>0.025221729490022174</v>
      </c>
      <c r="I28" s="103">
        <v>20</v>
      </c>
      <c r="J28" s="105">
        <v>0.023255813953488372</v>
      </c>
      <c r="K28" s="103">
        <v>2</v>
      </c>
      <c r="L28" s="105">
        <v>0.02631578947368421</v>
      </c>
      <c r="M28" s="103">
        <v>3</v>
      </c>
      <c r="N28" s="105">
        <v>0.024</v>
      </c>
      <c r="O28" s="103">
        <v>1</v>
      </c>
      <c r="P28" s="105">
        <v>0.03225806451612903</v>
      </c>
      <c r="Q28" s="103">
        <v>1</v>
      </c>
      <c r="R28" s="105">
        <v>0.06666666666666668</v>
      </c>
      <c r="S28" s="103">
        <v>8</v>
      </c>
      <c r="T28" s="105">
        <v>0.14285714285714285</v>
      </c>
      <c r="U28" s="103">
        <v>1464</v>
      </c>
      <c r="V28" s="105">
        <v>0.015223675727388057</v>
      </c>
      <c r="W28" t="s">
        <v>253</v>
      </c>
    </row>
    <row r="29" spans="1:23" ht="28.5">
      <c r="A29" s="25">
        <v>53</v>
      </c>
      <c r="B29" s="26" t="s">
        <v>54</v>
      </c>
      <c r="C29" s="103">
        <v>18</v>
      </c>
      <c r="D29" s="105">
        <v>0.00020918313983892898</v>
      </c>
      <c r="E29" s="103">
        <v>3</v>
      </c>
      <c r="F29" s="105">
        <v>0.0005611672278338945</v>
      </c>
      <c r="G29" s="103">
        <v>2</v>
      </c>
      <c r="H29" s="105">
        <v>0.0005543237250554325</v>
      </c>
      <c r="I29" s="103">
        <v>4</v>
      </c>
      <c r="J29" s="105">
        <v>0.004651162790697674</v>
      </c>
      <c r="K29" s="103">
        <v>0</v>
      </c>
      <c r="L29" s="105">
        <v>0</v>
      </c>
      <c r="M29" s="103">
        <v>1</v>
      </c>
      <c r="N29" s="105">
        <v>0.008</v>
      </c>
      <c r="O29" s="103">
        <v>1</v>
      </c>
      <c r="P29" s="105">
        <v>0.03225806451612903</v>
      </c>
      <c r="Q29" s="103">
        <v>2</v>
      </c>
      <c r="R29" s="105">
        <v>0.13333333333333336</v>
      </c>
      <c r="S29" s="103">
        <v>2</v>
      </c>
      <c r="T29" s="105">
        <v>0.03571428571428571</v>
      </c>
      <c r="U29" s="103">
        <v>33</v>
      </c>
      <c r="V29" s="105">
        <v>0.00034315662500259965</v>
      </c>
      <c r="W29" t="s">
        <v>254</v>
      </c>
    </row>
    <row r="30" spans="1:23" ht="15">
      <c r="A30" s="25">
        <v>54</v>
      </c>
      <c r="B30" s="26" t="s">
        <v>55</v>
      </c>
      <c r="C30" s="103">
        <v>61</v>
      </c>
      <c r="D30" s="105">
        <v>0.0007088984183430371</v>
      </c>
      <c r="E30" s="103">
        <v>5</v>
      </c>
      <c r="F30" s="105">
        <v>0.0009352787130564907</v>
      </c>
      <c r="G30" s="103">
        <v>1</v>
      </c>
      <c r="H30" s="105">
        <v>0.00027716186252771624</v>
      </c>
      <c r="I30" s="103">
        <v>1</v>
      </c>
      <c r="J30" s="105">
        <v>0.0011627906976744186</v>
      </c>
      <c r="K30" s="103">
        <v>0</v>
      </c>
      <c r="L30" s="105">
        <v>0</v>
      </c>
      <c r="M30" s="103">
        <v>0</v>
      </c>
      <c r="N30" s="105">
        <v>0</v>
      </c>
      <c r="O30" s="103">
        <v>0</v>
      </c>
      <c r="P30" s="105">
        <v>0</v>
      </c>
      <c r="Q30" s="103">
        <v>0</v>
      </c>
      <c r="R30" s="105">
        <v>0</v>
      </c>
      <c r="S30" s="103">
        <v>0</v>
      </c>
      <c r="T30" s="105">
        <v>0</v>
      </c>
      <c r="U30" s="103">
        <v>68</v>
      </c>
      <c r="V30" s="105">
        <v>0.0007071106212174781</v>
      </c>
      <c r="W30" t="s">
        <v>255</v>
      </c>
    </row>
    <row r="31" spans="1:23" ht="15.75" thickBot="1">
      <c r="A31" s="30">
        <v>59</v>
      </c>
      <c r="B31" s="31" t="s">
        <v>56</v>
      </c>
      <c r="C31" s="109">
        <v>146</v>
      </c>
      <c r="D31" s="111">
        <v>0.0016967076898046466</v>
      </c>
      <c r="E31" s="109">
        <v>10</v>
      </c>
      <c r="F31" s="111">
        <v>0.0018705574261129814</v>
      </c>
      <c r="G31" s="109">
        <v>4</v>
      </c>
      <c r="H31" s="111">
        <v>0.001108647450110865</v>
      </c>
      <c r="I31" s="109">
        <v>1</v>
      </c>
      <c r="J31" s="111">
        <v>0.0011627906976744186</v>
      </c>
      <c r="K31" s="109">
        <v>0</v>
      </c>
      <c r="L31" s="111">
        <v>0</v>
      </c>
      <c r="M31" s="109">
        <v>1</v>
      </c>
      <c r="N31" s="111">
        <v>0.008</v>
      </c>
      <c r="O31" s="109">
        <v>0</v>
      </c>
      <c r="P31" s="111">
        <v>0</v>
      </c>
      <c r="Q31" s="109">
        <v>0</v>
      </c>
      <c r="R31" s="111">
        <v>0</v>
      </c>
      <c r="S31" s="109">
        <v>0</v>
      </c>
      <c r="T31" s="111">
        <v>0</v>
      </c>
      <c r="U31" s="109">
        <v>162</v>
      </c>
      <c r="V31" s="111">
        <v>0.0016845870681945802</v>
      </c>
      <c r="W31" t="s">
        <v>256</v>
      </c>
    </row>
    <row r="32" spans="1:22" ht="29.25" thickBot="1">
      <c r="A32" s="15">
        <v>6</v>
      </c>
      <c r="B32" s="16" t="s">
        <v>57</v>
      </c>
      <c r="C32" s="298">
        <v>1824</v>
      </c>
      <c r="D32" s="18">
        <v>0.02119722483701147</v>
      </c>
      <c r="E32" s="298">
        <v>51</v>
      </c>
      <c r="F32" s="18">
        <v>0.009539842873176206</v>
      </c>
      <c r="G32" s="298">
        <v>26</v>
      </c>
      <c r="H32" s="18">
        <v>0.007206208425720622</v>
      </c>
      <c r="I32" s="298">
        <v>5</v>
      </c>
      <c r="J32" s="18">
        <v>0.005813953488372093</v>
      </c>
      <c r="K32" s="298">
        <v>2</v>
      </c>
      <c r="L32" s="18">
        <v>0.02631578947368421</v>
      </c>
      <c r="M32" s="298">
        <v>1</v>
      </c>
      <c r="N32" s="18">
        <v>0.008</v>
      </c>
      <c r="O32" s="298">
        <v>1</v>
      </c>
      <c r="P32" s="18">
        <v>0.03225806451612903</v>
      </c>
      <c r="Q32" s="298">
        <v>0</v>
      </c>
      <c r="R32" s="18">
        <v>0</v>
      </c>
      <c r="S32" s="298">
        <v>0</v>
      </c>
      <c r="T32" s="18">
        <v>0</v>
      </c>
      <c r="U32" s="298">
        <v>1910</v>
      </c>
      <c r="V32" s="18">
        <v>0.019861489507726225</v>
      </c>
    </row>
    <row r="33" spans="1:23" ht="15">
      <c r="A33" s="35">
        <v>60</v>
      </c>
      <c r="B33" s="36" t="s">
        <v>100</v>
      </c>
      <c r="C33" s="22">
        <v>325</v>
      </c>
      <c r="D33" s="23">
        <v>0.0037769178026473295</v>
      </c>
      <c r="E33" s="22">
        <v>13</v>
      </c>
      <c r="F33" s="23">
        <v>0.0024317246539468764</v>
      </c>
      <c r="G33" s="22">
        <v>4</v>
      </c>
      <c r="H33" s="23">
        <v>0.001108647450110865</v>
      </c>
      <c r="I33" s="22">
        <v>1</v>
      </c>
      <c r="J33" s="23">
        <v>0.0011627906976744186</v>
      </c>
      <c r="K33" s="22">
        <v>1</v>
      </c>
      <c r="L33" s="23">
        <v>0.013157894736842105</v>
      </c>
      <c r="M33" s="22">
        <v>0</v>
      </c>
      <c r="N33" s="23">
        <v>0</v>
      </c>
      <c r="O33" s="22">
        <v>0</v>
      </c>
      <c r="P33" s="23">
        <v>0</v>
      </c>
      <c r="Q33" s="22">
        <v>0</v>
      </c>
      <c r="R33" s="23">
        <v>0</v>
      </c>
      <c r="S33" s="22">
        <v>0</v>
      </c>
      <c r="T33" s="23">
        <v>0</v>
      </c>
      <c r="U33" s="22">
        <v>344</v>
      </c>
      <c r="V33" s="23">
        <v>0.003577147848511948</v>
      </c>
      <c r="W33" t="s">
        <v>257</v>
      </c>
    </row>
    <row r="34" spans="1:23" ht="28.5">
      <c r="A34" s="25">
        <v>61</v>
      </c>
      <c r="B34" s="26" t="s">
        <v>59</v>
      </c>
      <c r="C34" s="103">
        <v>913</v>
      </c>
      <c r="D34" s="105">
        <v>0.010610233704052343</v>
      </c>
      <c r="E34" s="103">
        <v>24</v>
      </c>
      <c r="F34" s="105">
        <v>0.004489337822671156</v>
      </c>
      <c r="G34" s="103">
        <v>14</v>
      </c>
      <c r="H34" s="105">
        <v>0.003880266075388027</v>
      </c>
      <c r="I34" s="103">
        <v>2</v>
      </c>
      <c r="J34" s="105">
        <v>0.002325581395348837</v>
      </c>
      <c r="K34" s="103">
        <v>0</v>
      </c>
      <c r="L34" s="105">
        <v>0</v>
      </c>
      <c r="M34" s="103">
        <v>0</v>
      </c>
      <c r="N34" s="105">
        <v>0</v>
      </c>
      <c r="O34" s="103">
        <v>1</v>
      </c>
      <c r="P34" s="105">
        <v>0.03225806451612903</v>
      </c>
      <c r="Q34" s="103">
        <v>0</v>
      </c>
      <c r="R34" s="105">
        <v>0</v>
      </c>
      <c r="S34" s="103">
        <v>0</v>
      </c>
      <c r="T34" s="105">
        <v>0</v>
      </c>
      <c r="U34" s="103">
        <v>954</v>
      </c>
      <c r="V34" s="105">
        <v>0.009920346068256973</v>
      </c>
      <c r="W34" t="s">
        <v>258</v>
      </c>
    </row>
    <row r="35" spans="1:23" ht="15">
      <c r="A35" s="25">
        <v>62</v>
      </c>
      <c r="B35" s="26" t="s">
        <v>60</v>
      </c>
      <c r="C35" s="103">
        <v>493</v>
      </c>
      <c r="D35" s="105">
        <v>0.005729293774477333</v>
      </c>
      <c r="E35" s="103">
        <v>9</v>
      </c>
      <c r="F35" s="105">
        <v>0.0016835016835016834</v>
      </c>
      <c r="G35" s="103">
        <v>4</v>
      </c>
      <c r="H35" s="105">
        <v>0.001108647450110865</v>
      </c>
      <c r="I35" s="103">
        <v>1</v>
      </c>
      <c r="J35" s="105">
        <v>0.0011627906976744186</v>
      </c>
      <c r="K35" s="103">
        <v>1</v>
      </c>
      <c r="L35" s="105">
        <v>0.013157894736842105</v>
      </c>
      <c r="M35" s="103">
        <v>0</v>
      </c>
      <c r="N35" s="105">
        <v>0</v>
      </c>
      <c r="O35" s="103">
        <v>0</v>
      </c>
      <c r="P35" s="105">
        <v>0</v>
      </c>
      <c r="Q35" s="103">
        <v>0</v>
      </c>
      <c r="R35" s="105">
        <v>0</v>
      </c>
      <c r="S35" s="103">
        <v>0</v>
      </c>
      <c r="T35" s="105">
        <v>0</v>
      </c>
      <c r="U35" s="103">
        <v>508</v>
      </c>
      <c r="V35" s="105">
        <v>0.005282532287918807</v>
      </c>
      <c r="W35" t="s">
        <v>259</v>
      </c>
    </row>
    <row r="36" spans="1:23" ht="15">
      <c r="A36" s="25">
        <v>63</v>
      </c>
      <c r="B36" s="26" t="s">
        <v>61</v>
      </c>
      <c r="C36" s="103">
        <v>4</v>
      </c>
      <c r="D36" s="105">
        <v>4.648514218642866E-05</v>
      </c>
      <c r="E36" s="103">
        <v>1</v>
      </c>
      <c r="F36" s="105">
        <v>0.00018705574261129816</v>
      </c>
      <c r="G36" s="103">
        <v>0</v>
      </c>
      <c r="H36" s="105">
        <v>0</v>
      </c>
      <c r="I36" s="103">
        <v>0</v>
      </c>
      <c r="J36" s="105">
        <v>0</v>
      </c>
      <c r="K36" s="103">
        <v>0</v>
      </c>
      <c r="L36" s="105">
        <v>0</v>
      </c>
      <c r="M36" s="103">
        <v>0</v>
      </c>
      <c r="N36" s="105">
        <v>0</v>
      </c>
      <c r="O36" s="103">
        <v>0</v>
      </c>
      <c r="P36" s="105">
        <v>0</v>
      </c>
      <c r="Q36" s="103">
        <v>0</v>
      </c>
      <c r="R36" s="105">
        <v>0</v>
      </c>
      <c r="S36" s="103">
        <v>0</v>
      </c>
      <c r="T36" s="105">
        <v>0</v>
      </c>
      <c r="U36" s="103">
        <v>5</v>
      </c>
      <c r="V36" s="105">
        <v>5.199342803069692E-05</v>
      </c>
      <c r="W36" t="s">
        <v>260</v>
      </c>
    </row>
    <row r="37" spans="1:23" ht="29.25" thickBot="1">
      <c r="A37" s="30">
        <v>69</v>
      </c>
      <c r="B37" s="31" t="s">
        <v>62</v>
      </c>
      <c r="C37" s="109">
        <v>89</v>
      </c>
      <c r="D37" s="111">
        <v>0.0010342944136480378</v>
      </c>
      <c r="E37" s="109">
        <v>4</v>
      </c>
      <c r="F37" s="111">
        <v>0.0007482229704451926</v>
      </c>
      <c r="G37" s="109">
        <v>4</v>
      </c>
      <c r="H37" s="111">
        <v>0.001108647450110865</v>
      </c>
      <c r="I37" s="109">
        <v>1</v>
      </c>
      <c r="J37" s="111">
        <v>0.0011627906976744186</v>
      </c>
      <c r="K37" s="109">
        <v>0</v>
      </c>
      <c r="L37" s="111">
        <v>0</v>
      </c>
      <c r="M37" s="109">
        <v>1</v>
      </c>
      <c r="N37" s="111">
        <v>0.008</v>
      </c>
      <c r="O37" s="109">
        <v>0</v>
      </c>
      <c r="P37" s="111">
        <v>0</v>
      </c>
      <c r="Q37" s="109">
        <v>0</v>
      </c>
      <c r="R37" s="111">
        <v>0</v>
      </c>
      <c r="S37" s="109">
        <v>0</v>
      </c>
      <c r="T37" s="111">
        <v>0</v>
      </c>
      <c r="U37" s="109">
        <v>99</v>
      </c>
      <c r="V37" s="111">
        <v>0.001029469875007799</v>
      </c>
      <c r="W37" t="s">
        <v>261</v>
      </c>
    </row>
    <row r="38" spans="1:22" ht="15.75" thickBot="1">
      <c r="A38" s="15">
        <v>7</v>
      </c>
      <c r="B38" s="16" t="s">
        <v>63</v>
      </c>
      <c r="C38" s="298">
        <v>481</v>
      </c>
      <c r="D38" s="18">
        <v>0.0055898383479180466</v>
      </c>
      <c r="E38" s="298">
        <v>8</v>
      </c>
      <c r="F38" s="18">
        <v>0.0014964459408903852</v>
      </c>
      <c r="G38" s="298">
        <v>0</v>
      </c>
      <c r="H38" s="18">
        <v>0</v>
      </c>
      <c r="I38" s="298">
        <v>1</v>
      </c>
      <c r="J38" s="18">
        <v>0.0011627906976744186</v>
      </c>
      <c r="K38" s="298">
        <v>0</v>
      </c>
      <c r="L38" s="18">
        <v>0</v>
      </c>
      <c r="M38" s="298">
        <v>0</v>
      </c>
      <c r="N38" s="18">
        <v>0</v>
      </c>
      <c r="O38" s="298">
        <v>0</v>
      </c>
      <c r="P38" s="18">
        <v>0</v>
      </c>
      <c r="Q38" s="298">
        <v>0</v>
      </c>
      <c r="R38" s="18">
        <v>0</v>
      </c>
      <c r="S38" s="298">
        <v>0</v>
      </c>
      <c r="T38" s="18">
        <v>0</v>
      </c>
      <c r="U38" s="298">
        <v>490</v>
      </c>
      <c r="V38" s="18">
        <v>0.005095355947008298</v>
      </c>
    </row>
    <row r="39" spans="1:23" ht="15">
      <c r="A39" s="35">
        <v>70</v>
      </c>
      <c r="B39" s="36" t="s">
        <v>101</v>
      </c>
      <c r="C39" s="22">
        <v>139</v>
      </c>
      <c r="D39" s="23">
        <v>0.001615358690978396</v>
      </c>
      <c r="E39" s="22">
        <v>1</v>
      </c>
      <c r="F39" s="23">
        <v>0.00018705574261129816</v>
      </c>
      <c r="G39" s="22">
        <v>0</v>
      </c>
      <c r="H39" s="23">
        <v>0</v>
      </c>
      <c r="I39" s="22">
        <v>0</v>
      </c>
      <c r="J39" s="23">
        <v>0</v>
      </c>
      <c r="K39" s="22">
        <v>0</v>
      </c>
      <c r="L39" s="23">
        <v>0</v>
      </c>
      <c r="M39" s="22">
        <v>0</v>
      </c>
      <c r="N39" s="23">
        <v>0</v>
      </c>
      <c r="O39" s="22">
        <v>0</v>
      </c>
      <c r="P39" s="23">
        <v>0</v>
      </c>
      <c r="Q39" s="22">
        <v>0</v>
      </c>
      <c r="R39" s="23">
        <v>0</v>
      </c>
      <c r="S39" s="22">
        <v>0</v>
      </c>
      <c r="T39" s="23">
        <v>0</v>
      </c>
      <c r="U39" s="22">
        <v>140</v>
      </c>
      <c r="V39" s="23">
        <v>0.0014558159848595137</v>
      </c>
      <c r="W39" t="s">
        <v>262</v>
      </c>
    </row>
    <row r="40" spans="1:23" ht="15">
      <c r="A40" s="25">
        <v>71</v>
      </c>
      <c r="B40" s="26" t="s">
        <v>65</v>
      </c>
      <c r="C40" s="103">
        <v>96</v>
      </c>
      <c r="D40" s="105">
        <v>0.001115643412474288</v>
      </c>
      <c r="E40" s="103">
        <v>1</v>
      </c>
      <c r="F40" s="105">
        <v>0.00018705574261129816</v>
      </c>
      <c r="G40" s="103">
        <v>0</v>
      </c>
      <c r="H40" s="105">
        <v>0</v>
      </c>
      <c r="I40" s="103">
        <v>0</v>
      </c>
      <c r="J40" s="105">
        <v>0</v>
      </c>
      <c r="K40" s="103">
        <v>0</v>
      </c>
      <c r="L40" s="105">
        <v>0</v>
      </c>
      <c r="M40" s="103">
        <v>0</v>
      </c>
      <c r="N40" s="105">
        <v>0</v>
      </c>
      <c r="O40" s="103">
        <v>0</v>
      </c>
      <c r="P40" s="105">
        <v>0</v>
      </c>
      <c r="Q40" s="103">
        <v>0</v>
      </c>
      <c r="R40" s="105">
        <v>0</v>
      </c>
      <c r="S40" s="103">
        <v>0</v>
      </c>
      <c r="T40" s="105">
        <v>0</v>
      </c>
      <c r="U40" s="103">
        <v>97</v>
      </c>
      <c r="V40" s="105">
        <v>0.00100867250379552</v>
      </c>
      <c r="W40" t="s">
        <v>263</v>
      </c>
    </row>
    <row r="41" spans="1:23" ht="15">
      <c r="A41" s="25">
        <v>72</v>
      </c>
      <c r="B41" s="26" t="s">
        <v>66</v>
      </c>
      <c r="C41" s="103">
        <v>123</v>
      </c>
      <c r="D41" s="105">
        <v>0.0014294181222326814</v>
      </c>
      <c r="E41" s="103">
        <v>4</v>
      </c>
      <c r="F41" s="105">
        <v>0.0007482229704451926</v>
      </c>
      <c r="G41" s="103">
        <v>0</v>
      </c>
      <c r="H41" s="105">
        <v>0</v>
      </c>
      <c r="I41" s="103">
        <v>1</v>
      </c>
      <c r="J41" s="105">
        <v>0.0011627906976744186</v>
      </c>
      <c r="K41" s="103">
        <v>0</v>
      </c>
      <c r="L41" s="105">
        <v>0</v>
      </c>
      <c r="M41" s="103">
        <v>0</v>
      </c>
      <c r="N41" s="105">
        <v>0</v>
      </c>
      <c r="O41" s="103">
        <v>0</v>
      </c>
      <c r="P41" s="105">
        <v>0</v>
      </c>
      <c r="Q41" s="103">
        <v>0</v>
      </c>
      <c r="R41" s="105">
        <v>0</v>
      </c>
      <c r="S41" s="103">
        <v>0</v>
      </c>
      <c r="T41" s="105">
        <v>0</v>
      </c>
      <c r="U41" s="103">
        <v>128</v>
      </c>
      <c r="V41" s="105">
        <v>0.001331031757585841</v>
      </c>
      <c r="W41" t="s">
        <v>264</v>
      </c>
    </row>
    <row r="42" spans="1:23" ht="15.75" thickBot="1">
      <c r="A42" s="30">
        <v>79</v>
      </c>
      <c r="B42" s="31" t="s">
        <v>67</v>
      </c>
      <c r="C42" s="109">
        <v>123</v>
      </c>
      <c r="D42" s="111">
        <v>0.0014294181222326814</v>
      </c>
      <c r="E42" s="109">
        <v>2</v>
      </c>
      <c r="F42" s="111">
        <v>0.0003741114852225963</v>
      </c>
      <c r="G42" s="109">
        <v>0</v>
      </c>
      <c r="H42" s="111">
        <v>0</v>
      </c>
      <c r="I42" s="109">
        <v>0</v>
      </c>
      <c r="J42" s="111">
        <v>0</v>
      </c>
      <c r="K42" s="109">
        <v>0</v>
      </c>
      <c r="L42" s="111">
        <v>0</v>
      </c>
      <c r="M42" s="109">
        <v>0</v>
      </c>
      <c r="N42" s="111">
        <v>0</v>
      </c>
      <c r="O42" s="109">
        <v>0</v>
      </c>
      <c r="P42" s="111">
        <v>0</v>
      </c>
      <c r="Q42" s="109">
        <v>0</v>
      </c>
      <c r="R42" s="111">
        <v>0</v>
      </c>
      <c r="S42" s="109">
        <v>0</v>
      </c>
      <c r="T42" s="111">
        <v>0</v>
      </c>
      <c r="U42" s="109">
        <v>125</v>
      </c>
      <c r="V42" s="111">
        <v>0.001299835700767423</v>
      </c>
      <c r="W42" t="s">
        <v>265</v>
      </c>
    </row>
    <row r="43" spans="1:22" ht="15.75" thickBot="1">
      <c r="A43" s="15">
        <v>8</v>
      </c>
      <c r="B43" s="16" t="s">
        <v>68</v>
      </c>
      <c r="C43" s="298">
        <v>24</v>
      </c>
      <c r="D43" s="18">
        <v>0.00027891085311857193</v>
      </c>
      <c r="E43" s="298">
        <v>0</v>
      </c>
      <c r="F43" s="18">
        <v>0</v>
      </c>
      <c r="G43" s="298">
        <v>0</v>
      </c>
      <c r="H43" s="18">
        <v>0</v>
      </c>
      <c r="I43" s="298">
        <v>0</v>
      </c>
      <c r="J43" s="18">
        <v>0</v>
      </c>
      <c r="K43" s="298">
        <v>0</v>
      </c>
      <c r="L43" s="18">
        <v>0</v>
      </c>
      <c r="M43" s="298">
        <v>0</v>
      </c>
      <c r="N43" s="18">
        <v>0</v>
      </c>
      <c r="O43" s="298">
        <v>0</v>
      </c>
      <c r="P43" s="18">
        <v>0</v>
      </c>
      <c r="Q43" s="298">
        <v>0</v>
      </c>
      <c r="R43" s="18">
        <v>0</v>
      </c>
      <c r="S43" s="298">
        <v>2</v>
      </c>
      <c r="T43" s="18">
        <v>0.03571428571428571</v>
      </c>
      <c r="U43" s="298">
        <v>26</v>
      </c>
      <c r="V43" s="18">
        <v>0.00027036582575962393</v>
      </c>
    </row>
    <row r="44" spans="1:23" ht="15">
      <c r="A44" s="35">
        <v>80</v>
      </c>
      <c r="B44" s="36" t="s">
        <v>102</v>
      </c>
      <c r="C44" s="22">
        <v>5</v>
      </c>
      <c r="D44" s="23">
        <v>5.810642773303582E-05</v>
      </c>
      <c r="E44" s="22">
        <v>0</v>
      </c>
      <c r="F44" s="23">
        <v>0</v>
      </c>
      <c r="G44" s="22">
        <v>0</v>
      </c>
      <c r="H44" s="23">
        <v>0</v>
      </c>
      <c r="I44" s="22">
        <v>0</v>
      </c>
      <c r="J44" s="23">
        <v>0</v>
      </c>
      <c r="K44" s="22">
        <v>0</v>
      </c>
      <c r="L44" s="23">
        <v>0</v>
      </c>
      <c r="M44" s="22">
        <v>0</v>
      </c>
      <c r="N44" s="23">
        <v>0</v>
      </c>
      <c r="O44" s="22">
        <v>0</v>
      </c>
      <c r="P44" s="23">
        <v>0</v>
      </c>
      <c r="Q44" s="22">
        <v>0</v>
      </c>
      <c r="R44" s="23">
        <v>0</v>
      </c>
      <c r="S44" s="22">
        <v>0</v>
      </c>
      <c r="T44" s="23">
        <v>0</v>
      </c>
      <c r="U44" s="22">
        <v>5</v>
      </c>
      <c r="V44" s="23">
        <v>5.199342803069692E-05</v>
      </c>
      <c r="W44" t="s">
        <v>266</v>
      </c>
    </row>
    <row r="45" spans="1:23" ht="15">
      <c r="A45" s="25">
        <v>81</v>
      </c>
      <c r="B45" s="26" t="s">
        <v>70</v>
      </c>
      <c r="C45" s="103">
        <v>18</v>
      </c>
      <c r="D45" s="105">
        <v>0.00020918313983892898</v>
      </c>
      <c r="E45" s="103">
        <v>0</v>
      </c>
      <c r="F45" s="105">
        <v>0</v>
      </c>
      <c r="G45" s="103">
        <v>0</v>
      </c>
      <c r="H45" s="105">
        <v>0</v>
      </c>
      <c r="I45" s="103">
        <v>0</v>
      </c>
      <c r="J45" s="105">
        <v>0</v>
      </c>
      <c r="K45" s="103">
        <v>0</v>
      </c>
      <c r="L45" s="105">
        <v>0</v>
      </c>
      <c r="M45" s="103">
        <v>0</v>
      </c>
      <c r="N45" s="105">
        <v>0</v>
      </c>
      <c r="O45" s="103">
        <v>0</v>
      </c>
      <c r="P45" s="105">
        <v>0</v>
      </c>
      <c r="Q45" s="103">
        <v>0</v>
      </c>
      <c r="R45" s="105">
        <v>0</v>
      </c>
      <c r="S45" s="103">
        <v>1</v>
      </c>
      <c r="T45" s="105">
        <v>0.017857142857142856</v>
      </c>
      <c r="U45" s="103">
        <v>19</v>
      </c>
      <c r="V45" s="105">
        <v>0.0001975750265166483</v>
      </c>
      <c r="W45" t="s">
        <v>267</v>
      </c>
    </row>
    <row r="46" spans="1:23" ht="15">
      <c r="A46" s="25">
        <v>82</v>
      </c>
      <c r="B46" s="26" t="s">
        <v>71</v>
      </c>
      <c r="C46" s="103">
        <v>0</v>
      </c>
      <c r="D46" s="105">
        <v>0</v>
      </c>
      <c r="E46" s="103">
        <v>0</v>
      </c>
      <c r="F46" s="105">
        <v>0</v>
      </c>
      <c r="G46" s="103">
        <v>0</v>
      </c>
      <c r="H46" s="105">
        <v>0</v>
      </c>
      <c r="I46" s="103">
        <v>0</v>
      </c>
      <c r="J46" s="105">
        <v>0</v>
      </c>
      <c r="K46" s="103">
        <v>0</v>
      </c>
      <c r="L46" s="105">
        <v>0</v>
      </c>
      <c r="M46" s="103">
        <v>0</v>
      </c>
      <c r="N46" s="105">
        <v>0</v>
      </c>
      <c r="O46" s="103">
        <v>0</v>
      </c>
      <c r="P46" s="105">
        <v>0</v>
      </c>
      <c r="Q46" s="103">
        <v>0</v>
      </c>
      <c r="R46" s="105">
        <v>0</v>
      </c>
      <c r="S46" s="103">
        <v>1</v>
      </c>
      <c r="T46" s="105">
        <v>0.017857142857142856</v>
      </c>
      <c r="U46" s="103">
        <v>1</v>
      </c>
      <c r="V46" s="105">
        <v>1.0398685606139382E-05</v>
      </c>
      <c r="W46" t="s">
        <v>268</v>
      </c>
    </row>
    <row r="47" spans="1:23" ht="15.75" thickBot="1">
      <c r="A47" s="30">
        <v>89</v>
      </c>
      <c r="B47" s="31" t="s">
        <v>72</v>
      </c>
      <c r="C47" s="119">
        <v>1</v>
      </c>
      <c r="D47" s="121">
        <v>1.1621285546607165E-05</v>
      </c>
      <c r="E47" s="119">
        <v>0</v>
      </c>
      <c r="F47" s="121">
        <v>0</v>
      </c>
      <c r="G47" s="119">
        <v>0</v>
      </c>
      <c r="H47" s="121">
        <v>0</v>
      </c>
      <c r="I47" s="119">
        <v>0</v>
      </c>
      <c r="J47" s="121">
        <v>0</v>
      </c>
      <c r="K47" s="119">
        <v>0</v>
      </c>
      <c r="L47" s="121">
        <v>0</v>
      </c>
      <c r="M47" s="119">
        <v>0</v>
      </c>
      <c r="N47" s="121">
        <v>0</v>
      </c>
      <c r="O47" s="119">
        <v>0</v>
      </c>
      <c r="P47" s="121">
        <v>0</v>
      </c>
      <c r="Q47" s="119">
        <v>0</v>
      </c>
      <c r="R47" s="121">
        <v>0</v>
      </c>
      <c r="S47" s="119">
        <v>0</v>
      </c>
      <c r="T47" s="121">
        <v>0</v>
      </c>
      <c r="U47" s="119">
        <v>1</v>
      </c>
      <c r="V47" s="121">
        <v>1.0398685606139382E-05</v>
      </c>
      <c r="W47" t="s">
        <v>269</v>
      </c>
    </row>
    <row r="48" spans="1:22" ht="15.75" thickBot="1">
      <c r="A48" s="15">
        <v>9</v>
      </c>
      <c r="B48" s="16" t="s">
        <v>73</v>
      </c>
      <c r="C48" s="298">
        <v>155</v>
      </c>
      <c r="D48" s="18">
        <v>0.0018012992597241108</v>
      </c>
      <c r="E48" s="298">
        <v>13</v>
      </c>
      <c r="F48" s="18">
        <v>0.002431724653946876</v>
      </c>
      <c r="G48" s="298">
        <v>4</v>
      </c>
      <c r="H48" s="18">
        <v>0.0011086474501108647</v>
      </c>
      <c r="I48" s="298">
        <v>1</v>
      </c>
      <c r="J48" s="18">
        <v>0.0011627906976744186</v>
      </c>
      <c r="K48" s="298">
        <v>0</v>
      </c>
      <c r="L48" s="18">
        <v>0</v>
      </c>
      <c r="M48" s="298">
        <v>0</v>
      </c>
      <c r="N48" s="18">
        <v>0</v>
      </c>
      <c r="O48" s="298">
        <v>0</v>
      </c>
      <c r="P48" s="18">
        <v>0</v>
      </c>
      <c r="Q48" s="298">
        <v>0</v>
      </c>
      <c r="R48" s="18">
        <v>0</v>
      </c>
      <c r="S48" s="298">
        <v>0</v>
      </c>
      <c r="T48" s="18">
        <v>0</v>
      </c>
      <c r="U48" s="298">
        <v>173</v>
      </c>
      <c r="V48" s="18">
        <v>0.0017989726098621133</v>
      </c>
    </row>
    <row r="49" spans="1:23" ht="15">
      <c r="A49" s="35">
        <v>90</v>
      </c>
      <c r="B49" s="36" t="s">
        <v>74</v>
      </c>
      <c r="C49" s="22">
        <v>50</v>
      </c>
      <c r="D49" s="23">
        <v>0.0005810642773303583</v>
      </c>
      <c r="E49" s="22">
        <v>7</v>
      </c>
      <c r="F49" s="23">
        <v>0.001309390198279087</v>
      </c>
      <c r="G49" s="22">
        <v>0</v>
      </c>
      <c r="H49" s="23">
        <v>0</v>
      </c>
      <c r="I49" s="22">
        <v>0</v>
      </c>
      <c r="J49" s="23">
        <v>0</v>
      </c>
      <c r="K49" s="22">
        <v>0</v>
      </c>
      <c r="L49" s="23">
        <v>0</v>
      </c>
      <c r="M49" s="22">
        <v>0</v>
      </c>
      <c r="N49" s="23">
        <v>0</v>
      </c>
      <c r="O49" s="22">
        <v>0</v>
      </c>
      <c r="P49" s="23">
        <v>0</v>
      </c>
      <c r="Q49" s="22">
        <v>0</v>
      </c>
      <c r="R49" s="23">
        <v>0</v>
      </c>
      <c r="S49" s="22">
        <v>0</v>
      </c>
      <c r="T49" s="23">
        <v>0</v>
      </c>
      <c r="U49" s="22">
        <v>57</v>
      </c>
      <c r="V49" s="23">
        <v>0.0005927250795499449</v>
      </c>
      <c r="W49" t="s">
        <v>270</v>
      </c>
    </row>
    <row r="50" spans="1:23" ht="15">
      <c r="A50" s="25">
        <v>91</v>
      </c>
      <c r="B50" s="26" t="s">
        <v>75</v>
      </c>
      <c r="C50" s="37">
        <v>27</v>
      </c>
      <c r="D50" s="38">
        <v>0.00031377470975839345</v>
      </c>
      <c r="E50" s="37">
        <v>5</v>
      </c>
      <c r="F50" s="38">
        <v>0.0009352787130564907</v>
      </c>
      <c r="G50" s="37">
        <v>0</v>
      </c>
      <c r="H50" s="38">
        <v>0</v>
      </c>
      <c r="I50" s="37">
        <v>0</v>
      </c>
      <c r="J50" s="38">
        <v>0</v>
      </c>
      <c r="K50" s="37">
        <v>0</v>
      </c>
      <c r="L50" s="38">
        <v>0</v>
      </c>
      <c r="M50" s="37">
        <v>0</v>
      </c>
      <c r="N50" s="38">
        <v>0</v>
      </c>
      <c r="O50" s="37">
        <v>0</v>
      </c>
      <c r="P50" s="38">
        <v>0</v>
      </c>
      <c r="Q50" s="37">
        <v>0</v>
      </c>
      <c r="R50" s="38">
        <v>0</v>
      </c>
      <c r="S50" s="37">
        <v>0</v>
      </c>
      <c r="T50" s="38">
        <v>0</v>
      </c>
      <c r="U50" s="37">
        <v>32</v>
      </c>
      <c r="V50" s="38">
        <v>0.00033275793939646024</v>
      </c>
      <c r="W50" t="s">
        <v>271</v>
      </c>
    </row>
    <row r="51" spans="1:23" ht="15">
      <c r="A51" s="25">
        <v>92</v>
      </c>
      <c r="B51" s="26" t="s">
        <v>76</v>
      </c>
      <c r="C51" s="103">
        <v>21</v>
      </c>
      <c r="D51" s="105">
        <v>0.00024404699647875047</v>
      </c>
      <c r="E51" s="103">
        <v>0</v>
      </c>
      <c r="F51" s="105">
        <v>0</v>
      </c>
      <c r="G51" s="103">
        <v>1</v>
      </c>
      <c r="H51" s="105">
        <v>0.00027716186252771624</v>
      </c>
      <c r="I51" s="103">
        <v>0</v>
      </c>
      <c r="J51" s="105">
        <v>0</v>
      </c>
      <c r="K51" s="103">
        <v>0</v>
      </c>
      <c r="L51" s="105">
        <v>0</v>
      </c>
      <c r="M51" s="103">
        <v>0</v>
      </c>
      <c r="N51" s="105">
        <v>0</v>
      </c>
      <c r="O51" s="103">
        <v>0</v>
      </c>
      <c r="P51" s="105">
        <v>0</v>
      </c>
      <c r="Q51" s="103">
        <v>0</v>
      </c>
      <c r="R51" s="105">
        <v>0</v>
      </c>
      <c r="S51" s="103">
        <v>0</v>
      </c>
      <c r="T51" s="105">
        <v>0</v>
      </c>
      <c r="U51" s="103">
        <v>22</v>
      </c>
      <c r="V51" s="105">
        <v>0.00022877108333506645</v>
      </c>
      <c r="W51" t="s">
        <v>272</v>
      </c>
    </row>
    <row r="52" spans="1:23" ht="15.75" thickBot="1">
      <c r="A52" s="30">
        <v>99</v>
      </c>
      <c r="B52" s="31" t="s">
        <v>77</v>
      </c>
      <c r="C52" s="109">
        <v>57</v>
      </c>
      <c r="D52" s="111">
        <v>0.0006624132761566085</v>
      </c>
      <c r="E52" s="109">
        <v>1</v>
      </c>
      <c r="F52" s="111">
        <v>0.00018705574261129816</v>
      </c>
      <c r="G52" s="109">
        <v>3</v>
      </c>
      <c r="H52" s="111">
        <v>0.0008314855875831486</v>
      </c>
      <c r="I52" s="109">
        <v>1</v>
      </c>
      <c r="J52" s="111">
        <v>0.0011627906976744186</v>
      </c>
      <c r="K52" s="109">
        <v>0</v>
      </c>
      <c r="L52" s="111">
        <v>0</v>
      </c>
      <c r="M52" s="109">
        <v>0</v>
      </c>
      <c r="N52" s="111">
        <v>0</v>
      </c>
      <c r="O52" s="109">
        <v>0</v>
      </c>
      <c r="P52" s="111">
        <v>0</v>
      </c>
      <c r="Q52" s="109">
        <v>0</v>
      </c>
      <c r="R52" s="111">
        <v>0</v>
      </c>
      <c r="S52" s="109">
        <v>0</v>
      </c>
      <c r="T52" s="111">
        <v>0</v>
      </c>
      <c r="U52" s="109">
        <v>62</v>
      </c>
      <c r="V52" s="111">
        <v>0.0006447185075806418</v>
      </c>
      <c r="W52" t="s">
        <v>273</v>
      </c>
    </row>
    <row r="53" spans="1:22" ht="29.25" thickBot="1">
      <c r="A53" s="15">
        <v>10</v>
      </c>
      <c r="B53" s="16" t="s">
        <v>78</v>
      </c>
      <c r="C53" s="298">
        <v>61</v>
      </c>
      <c r="D53" s="18">
        <v>0.0007088984183430371</v>
      </c>
      <c r="E53" s="298">
        <v>0</v>
      </c>
      <c r="F53" s="18">
        <v>0</v>
      </c>
      <c r="G53" s="298">
        <v>1</v>
      </c>
      <c r="H53" s="18">
        <v>0.00027716186252771624</v>
      </c>
      <c r="I53" s="298">
        <v>1</v>
      </c>
      <c r="J53" s="18">
        <v>0.0011627906976744186</v>
      </c>
      <c r="K53" s="298">
        <v>0</v>
      </c>
      <c r="L53" s="18">
        <v>0</v>
      </c>
      <c r="M53" s="298">
        <v>0</v>
      </c>
      <c r="N53" s="18">
        <v>0</v>
      </c>
      <c r="O53" s="298">
        <v>0</v>
      </c>
      <c r="P53" s="18">
        <v>0</v>
      </c>
      <c r="Q53" s="298">
        <v>0</v>
      </c>
      <c r="R53" s="18">
        <v>0</v>
      </c>
      <c r="S53" s="298">
        <v>0</v>
      </c>
      <c r="T53" s="18">
        <v>0</v>
      </c>
      <c r="U53" s="298">
        <v>63</v>
      </c>
      <c r="V53" s="18">
        <v>0.0006551171931867812</v>
      </c>
    </row>
    <row r="54" spans="1:23" ht="15">
      <c r="A54" s="35">
        <v>100</v>
      </c>
      <c r="B54" s="36" t="s">
        <v>79</v>
      </c>
      <c r="C54" s="22">
        <v>16</v>
      </c>
      <c r="D54" s="23">
        <v>0.00018594056874571464</v>
      </c>
      <c r="E54" s="22">
        <v>0</v>
      </c>
      <c r="F54" s="23">
        <v>0</v>
      </c>
      <c r="G54" s="22">
        <v>0</v>
      </c>
      <c r="H54" s="23">
        <v>0</v>
      </c>
      <c r="I54" s="22">
        <v>0</v>
      </c>
      <c r="J54" s="23">
        <v>0</v>
      </c>
      <c r="K54" s="22">
        <v>0</v>
      </c>
      <c r="L54" s="23">
        <v>0</v>
      </c>
      <c r="M54" s="22">
        <v>0</v>
      </c>
      <c r="N54" s="23">
        <v>0</v>
      </c>
      <c r="O54" s="22">
        <v>0</v>
      </c>
      <c r="P54" s="23">
        <v>0</v>
      </c>
      <c r="Q54" s="22">
        <v>0</v>
      </c>
      <c r="R54" s="23">
        <v>0</v>
      </c>
      <c r="S54" s="22">
        <v>0</v>
      </c>
      <c r="T54" s="23">
        <v>0</v>
      </c>
      <c r="U54" s="22">
        <v>16</v>
      </c>
      <c r="V54" s="23">
        <v>0.00016637896969823012</v>
      </c>
      <c r="W54" t="s">
        <v>274</v>
      </c>
    </row>
    <row r="55" spans="1:23" ht="15">
      <c r="A55" s="25">
        <v>101</v>
      </c>
      <c r="B55" s="26" t="s">
        <v>80</v>
      </c>
      <c r="C55" s="103">
        <v>13</v>
      </c>
      <c r="D55" s="105">
        <v>0.00015107671210589315</v>
      </c>
      <c r="E55" s="103">
        <v>0</v>
      </c>
      <c r="F55" s="105">
        <v>0</v>
      </c>
      <c r="G55" s="103">
        <v>0</v>
      </c>
      <c r="H55" s="105">
        <v>0</v>
      </c>
      <c r="I55" s="103">
        <v>0</v>
      </c>
      <c r="J55" s="105">
        <v>0</v>
      </c>
      <c r="K55" s="103">
        <v>0</v>
      </c>
      <c r="L55" s="105">
        <v>0</v>
      </c>
      <c r="M55" s="103">
        <v>0</v>
      </c>
      <c r="N55" s="105">
        <v>0</v>
      </c>
      <c r="O55" s="103">
        <v>0</v>
      </c>
      <c r="P55" s="105">
        <v>0</v>
      </c>
      <c r="Q55" s="103">
        <v>0</v>
      </c>
      <c r="R55" s="105">
        <v>0</v>
      </c>
      <c r="S55" s="103">
        <v>0</v>
      </c>
      <c r="T55" s="105">
        <v>0</v>
      </c>
      <c r="U55" s="103">
        <v>13</v>
      </c>
      <c r="V55" s="105">
        <v>0.000135182912879812</v>
      </c>
      <c r="W55" t="s">
        <v>275</v>
      </c>
    </row>
    <row r="56" spans="1:23" ht="15">
      <c r="A56" s="25">
        <v>102</v>
      </c>
      <c r="B56" s="26" t="s">
        <v>81</v>
      </c>
      <c r="C56" s="103">
        <v>19</v>
      </c>
      <c r="D56" s="105">
        <v>0.00022080442538553616</v>
      </c>
      <c r="E56" s="103">
        <v>0</v>
      </c>
      <c r="F56" s="105">
        <v>0</v>
      </c>
      <c r="G56" s="103">
        <v>0</v>
      </c>
      <c r="H56" s="105">
        <v>0</v>
      </c>
      <c r="I56" s="103">
        <v>0</v>
      </c>
      <c r="J56" s="105">
        <v>0</v>
      </c>
      <c r="K56" s="103">
        <v>0</v>
      </c>
      <c r="L56" s="105">
        <v>0</v>
      </c>
      <c r="M56" s="103">
        <v>0</v>
      </c>
      <c r="N56" s="105">
        <v>0</v>
      </c>
      <c r="O56" s="103">
        <v>0</v>
      </c>
      <c r="P56" s="105">
        <v>0</v>
      </c>
      <c r="Q56" s="103">
        <v>0</v>
      </c>
      <c r="R56" s="105">
        <v>0</v>
      </c>
      <c r="S56" s="103">
        <v>0</v>
      </c>
      <c r="T56" s="105">
        <v>0</v>
      </c>
      <c r="U56" s="103">
        <v>19</v>
      </c>
      <c r="V56" s="105">
        <v>0.0001975750265166483</v>
      </c>
      <c r="W56" t="s">
        <v>276</v>
      </c>
    </row>
    <row r="57" spans="1:23" ht="15">
      <c r="A57" s="25">
        <v>103</v>
      </c>
      <c r="B57" s="26" t="s">
        <v>82</v>
      </c>
      <c r="C57" s="103">
        <v>2</v>
      </c>
      <c r="D57" s="105">
        <v>2.324257109321433E-05</v>
      </c>
      <c r="E57" s="103">
        <v>0</v>
      </c>
      <c r="F57" s="105">
        <v>0</v>
      </c>
      <c r="G57" s="103">
        <v>0</v>
      </c>
      <c r="H57" s="105">
        <v>0</v>
      </c>
      <c r="I57" s="103">
        <v>1</v>
      </c>
      <c r="J57" s="105">
        <v>0.0011627906976744186</v>
      </c>
      <c r="K57" s="103">
        <v>0</v>
      </c>
      <c r="L57" s="105">
        <v>0</v>
      </c>
      <c r="M57" s="103">
        <v>0</v>
      </c>
      <c r="N57" s="105">
        <v>0</v>
      </c>
      <c r="O57" s="103">
        <v>0</v>
      </c>
      <c r="P57" s="105">
        <v>0</v>
      </c>
      <c r="Q57" s="103">
        <v>0</v>
      </c>
      <c r="R57" s="105">
        <v>0</v>
      </c>
      <c r="S57" s="103">
        <v>0</v>
      </c>
      <c r="T57" s="105">
        <v>0</v>
      </c>
      <c r="U57" s="103">
        <v>3</v>
      </c>
      <c r="V57" s="105">
        <v>3.119605681841815E-05</v>
      </c>
      <c r="W57" t="s">
        <v>277</v>
      </c>
    </row>
    <row r="58" spans="1:23" ht="29.25" thickBot="1">
      <c r="A58" s="30">
        <v>109</v>
      </c>
      <c r="B58" s="31" t="s">
        <v>83</v>
      </c>
      <c r="C58" s="109">
        <v>11</v>
      </c>
      <c r="D58" s="111">
        <v>0.0001278341410126788</v>
      </c>
      <c r="E58" s="109">
        <v>0</v>
      </c>
      <c r="F58" s="111">
        <v>0</v>
      </c>
      <c r="G58" s="109">
        <v>1</v>
      </c>
      <c r="H58" s="111">
        <v>0.00027716186252771624</v>
      </c>
      <c r="I58" s="109">
        <v>0</v>
      </c>
      <c r="J58" s="111">
        <v>0</v>
      </c>
      <c r="K58" s="109">
        <v>0</v>
      </c>
      <c r="L58" s="111">
        <v>0</v>
      </c>
      <c r="M58" s="109">
        <v>0</v>
      </c>
      <c r="N58" s="111">
        <v>0</v>
      </c>
      <c r="O58" s="109">
        <v>0</v>
      </c>
      <c r="P58" s="111">
        <v>0</v>
      </c>
      <c r="Q58" s="109">
        <v>0</v>
      </c>
      <c r="R58" s="111">
        <v>0</v>
      </c>
      <c r="S58" s="109">
        <v>0</v>
      </c>
      <c r="T58" s="111">
        <v>0</v>
      </c>
      <c r="U58" s="109">
        <v>12</v>
      </c>
      <c r="V58" s="111">
        <v>0.0001247842272736726</v>
      </c>
      <c r="W58" t="s">
        <v>278</v>
      </c>
    </row>
    <row r="59" spans="1:22" ht="15.75" thickBot="1">
      <c r="A59" s="15">
        <v>11</v>
      </c>
      <c r="B59" s="16" t="s">
        <v>84</v>
      </c>
      <c r="C59" s="298">
        <v>813</v>
      </c>
      <c r="D59" s="18">
        <v>0.009448105149391626</v>
      </c>
      <c r="E59" s="298">
        <v>59</v>
      </c>
      <c r="F59" s="18">
        <v>0.011036288814066592</v>
      </c>
      <c r="G59" s="298">
        <v>62</v>
      </c>
      <c r="H59" s="18">
        <v>0.017184035476718405</v>
      </c>
      <c r="I59" s="298">
        <v>20</v>
      </c>
      <c r="J59" s="18">
        <v>0.023255813953488372</v>
      </c>
      <c r="K59" s="298">
        <v>0</v>
      </c>
      <c r="L59" s="18">
        <v>0</v>
      </c>
      <c r="M59" s="298">
        <v>4</v>
      </c>
      <c r="N59" s="18">
        <v>0.032</v>
      </c>
      <c r="O59" s="298">
        <v>0</v>
      </c>
      <c r="P59" s="18">
        <v>0</v>
      </c>
      <c r="Q59" s="298">
        <v>0</v>
      </c>
      <c r="R59" s="18">
        <v>0</v>
      </c>
      <c r="S59" s="298">
        <v>2</v>
      </c>
      <c r="T59" s="18">
        <v>0.03571428571428571</v>
      </c>
      <c r="U59" s="298">
        <v>960</v>
      </c>
      <c r="V59" s="18">
        <v>0.009982738181893809</v>
      </c>
    </row>
    <row r="60" spans="1:23" ht="15">
      <c r="A60" s="35">
        <v>110</v>
      </c>
      <c r="B60" s="36" t="s">
        <v>85</v>
      </c>
      <c r="C60" s="22">
        <v>208</v>
      </c>
      <c r="D60" s="23">
        <v>0.0024172273936942904</v>
      </c>
      <c r="E60" s="22">
        <v>13</v>
      </c>
      <c r="F60" s="23">
        <v>0.0024317246539468764</v>
      </c>
      <c r="G60" s="22">
        <v>11</v>
      </c>
      <c r="H60" s="23">
        <v>0.003048780487804878</v>
      </c>
      <c r="I60" s="22">
        <v>3</v>
      </c>
      <c r="J60" s="23">
        <v>0.0034883720930232553</v>
      </c>
      <c r="K60" s="22">
        <v>0</v>
      </c>
      <c r="L60" s="23">
        <v>0</v>
      </c>
      <c r="M60" s="22">
        <v>1</v>
      </c>
      <c r="N60" s="23">
        <v>0.008</v>
      </c>
      <c r="O60" s="22">
        <v>0</v>
      </c>
      <c r="P60" s="23">
        <v>0</v>
      </c>
      <c r="Q60" s="22">
        <v>0</v>
      </c>
      <c r="R60" s="23">
        <v>0</v>
      </c>
      <c r="S60" s="22">
        <v>1</v>
      </c>
      <c r="T60" s="23">
        <v>0.017857142857142856</v>
      </c>
      <c r="U60" s="22">
        <v>237</v>
      </c>
      <c r="V60" s="23">
        <v>0.002464488488655034</v>
      </c>
      <c r="W60" t="s">
        <v>279</v>
      </c>
    </row>
    <row r="61" spans="1:23" ht="15">
      <c r="A61" s="25">
        <v>111</v>
      </c>
      <c r="B61" s="26" t="s">
        <v>86</v>
      </c>
      <c r="C61" s="103">
        <v>345</v>
      </c>
      <c r="D61" s="105">
        <v>0.004009343513579472</v>
      </c>
      <c r="E61" s="103">
        <v>27</v>
      </c>
      <c r="F61" s="105">
        <v>0.005050505050505051</v>
      </c>
      <c r="G61" s="103">
        <v>26</v>
      </c>
      <c r="H61" s="105">
        <v>0.007206208425720621</v>
      </c>
      <c r="I61" s="103">
        <v>8</v>
      </c>
      <c r="J61" s="105">
        <v>0.009302325581395349</v>
      </c>
      <c r="K61" s="103">
        <v>0</v>
      </c>
      <c r="L61" s="105">
        <v>0</v>
      </c>
      <c r="M61" s="103">
        <v>1</v>
      </c>
      <c r="N61" s="105">
        <v>0.008</v>
      </c>
      <c r="O61" s="103">
        <v>0</v>
      </c>
      <c r="P61" s="105">
        <v>0</v>
      </c>
      <c r="Q61" s="103">
        <v>0</v>
      </c>
      <c r="R61" s="105">
        <v>0</v>
      </c>
      <c r="S61" s="103">
        <v>0</v>
      </c>
      <c r="T61" s="105">
        <v>0</v>
      </c>
      <c r="U61" s="103">
        <v>407</v>
      </c>
      <c r="V61" s="105">
        <v>0.004232265041698729</v>
      </c>
      <c r="W61" t="s">
        <v>280</v>
      </c>
    </row>
    <row r="62" spans="1:23" ht="15.75" thickBot="1">
      <c r="A62" s="25">
        <v>112</v>
      </c>
      <c r="B62" s="26" t="s">
        <v>87</v>
      </c>
      <c r="C62" s="119">
        <v>168</v>
      </c>
      <c r="D62" s="121">
        <v>0.0019523759718300037</v>
      </c>
      <c r="E62" s="119">
        <v>7</v>
      </c>
      <c r="F62" s="121">
        <v>0.001309390198279087</v>
      </c>
      <c r="G62" s="119">
        <v>16</v>
      </c>
      <c r="H62" s="121">
        <v>0.00443458980044346</v>
      </c>
      <c r="I62" s="119">
        <v>6</v>
      </c>
      <c r="J62" s="121">
        <v>0.006976744186046511</v>
      </c>
      <c r="K62" s="119">
        <v>0</v>
      </c>
      <c r="L62" s="121">
        <v>0</v>
      </c>
      <c r="M62" s="119">
        <v>1</v>
      </c>
      <c r="N62" s="121">
        <v>0.008</v>
      </c>
      <c r="O62" s="119">
        <v>0</v>
      </c>
      <c r="P62" s="121">
        <v>0</v>
      </c>
      <c r="Q62" s="119">
        <v>0</v>
      </c>
      <c r="R62" s="121">
        <v>0</v>
      </c>
      <c r="S62" s="119">
        <v>1</v>
      </c>
      <c r="T62" s="121">
        <v>0.017857142857142856</v>
      </c>
      <c r="U62" s="119">
        <v>199</v>
      </c>
      <c r="V62" s="121">
        <v>0.0020693384356217375</v>
      </c>
      <c r="W62" t="s">
        <v>281</v>
      </c>
    </row>
    <row r="63" spans="1:23" ht="15.75" thickBot="1">
      <c r="A63" s="30">
        <v>119</v>
      </c>
      <c r="B63" s="31" t="s">
        <v>88</v>
      </c>
      <c r="C63" s="272">
        <v>92</v>
      </c>
      <c r="D63" s="167">
        <v>0.0010691582702878593</v>
      </c>
      <c r="E63" s="272">
        <v>12</v>
      </c>
      <c r="F63" s="167">
        <v>0.002244668911335578</v>
      </c>
      <c r="G63" s="272">
        <v>9</v>
      </c>
      <c r="H63" s="167">
        <v>0.0024944567627494456</v>
      </c>
      <c r="I63" s="272">
        <v>3</v>
      </c>
      <c r="J63" s="167">
        <v>0.0034883720930232553</v>
      </c>
      <c r="K63" s="272">
        <v>0</v>
      </c>
      <c r="L63" s="167">
        <v>0</v>
      </c>
      <c r="M63" s="272">
        <v>1</v>
      </c>
      <c r="N63" s="167">
        <v>0.008</v>
      </c>
      <c r="O63" s="272">
        <v>0</v>
      </c>
      <c r="P63" s="167">
        <v>0</v>
      </c>
      <c r="Q63" s="272">
        <v>0</v>
      </c>
      <c r="R63" s="167">
        <v>0</v>
      </c>
      <c r="S63" s="272">
        <v>0</v>
      </c>
      <c r="T63" s="167">
        <v>0</v>
      </c>
      <c r="U63" s="272">
        <v>117</v>
      </c>
      <c r="V63" s="167">
        <v>0.001216646215918308</v>
      </c>
      <c r="W63" t="s">
        <v>282</v>
      </c>
    </row>
    <row r="64" spans="1:23" ht="15.75" thickBot="1">
      <c r="A64" s="47">
        <v>120</v>
      </c>
      <c r="B64" s="48" t="s">
        <v>89</v>
      </c>
      <c r="C64" s="49">
        <v>535</v>
      </c>
      <c r="D64" s="18">
        <v>0.006217387767434834</v>
      </c>
      <c r="E64" s="49">
        <v>45</v>
      </c>
      <c r="F64" s="18">
        <v>0.008417508417508417</v>
      </c>
      <c r="G64" s="49">
        <v>45</v>
      </c>
      <c r="H64" s="18">
        <v>0.01247228381374723</v>
      </c>
      <c r="I64" s="49">
        <v>18</v>
      </c>
      <c r="J64" s="18">
        <v>0.020930232558139538</v>
      </c>
      <c r="K64" s="49">
        <v>1</v>
      </c>
      <c r="L64" s="18">
        <v>0.013157894736842105</v>
      </c>
      <c r="M64" s="49">
        <v>8</v>
      </c>
      <c r="N64" s="18">
        <v>0.064</v>
      </c>
      <c r="O64" s="49">
        <v>2</v>
      </c>
      <c r="P64" s="18">
        <v>0.06451612903225806</v>
      </c>
      <c r="Q64" s="49">
        <v>1</v>
      </c>
      <c r="R64" s="18">
        <v>0.06666666666666668</v>
      </c>
      <c r="S64" s="49">
        <v>7</v>
      </c>
      <c r="T64" s="18">
        <v>0.125</v>
      </c>
      <c r="U64" s="49">
        <v>662</v>
      </c>
      <c r="V64" s="18">
        <v>0.006883929871264271</v>
      </c>
      <c r="W64" t="s">
        <v>283</v>
      </c>
    </row>
    <row r="65" spans="1:23" ht="29.25" thickBot="1">
      <c r="A65" s="154">
        <v>999</v>
      </c>
      <c r="B65" s="155" t="s">
        <v>90</v>
      </c>
      <c r="C65" s="273">
        <v>2585</v>
      </c>
      <c r="D65" s="274">
        <v>0.030041023137979527</v>
      </c>
      <c r="E65" s="273">
        <v>85</v>
      </c>
      <c r="F65" s="274">
        <v>0.015899738121960345</v>
      </c>
      <c r="G65" s="273">
        <v>50</v>
      </c>
      <c r="H65" s="274">
        <v>0.013858093126385812</v>
      </c>
      <c r="I65" s="273">
        <v>10</v>
      </c>
      <c r="J65" s="274">
        <v>0.011627906976744186</v>
      </c>
      <c r="K65" s="273">
        <v>2</v>
      </c>
      <c r="L65" s="274">
        <v>0.02631578947368421</v>
      </c>
      <c r="M65" s="273">
        <v>2</v>
      </c>
      <c r="N65" s="274">
        <v>0.016</v>
      </c>
      <c r="O65" s="273">
        <v>0</v>
      </c>
      <c r="P65" s="274">
        <v>0</v>
      </c>
      <c r="Q65" s="273">
        <v>1</v>
      </c>
      <c r="R65" s="274">
        <v>0.06666666666666668</v>
      </c>
      <c r="S65" s="273">
        <v>19</v>
      </c>
      <c r="T65" s="274">
        <v>0.3392857142857143</v>
      </c>
      <c r="U65" s="273">
        <v>2754</v>
      </c>
      <c r="V65" s="274">
        <v>0.028637980159307855</v>
      </c>
      <c r="W65" t="s">
        <v>284</v>
      </c>
    </row>
    <row r="66" spans="1:25" ht="15.75" thickBot="1">
      <c r="A66" s="529" t="s">
        <v>91</v>
      </c>
      <c r="B66" s="567"/>
      <c r="C66" s="130">
        <v>86049</v>
      </c>
      <c r="D66" s="132">
        <v>1</v>
      </c>
      <c r="E66" s="130">
        <v>5346</v>
      </c>
      <c r="F66" s="132">
        <v>1</v>
      </c>
      <c r="G66" s="130">
        <v>3608</v>
      </c>
      <c r="H66" s="132">
        <v>1</v>
      </c>
      <c r="I66" s="130">
        <v>860</v>
      </c>
      <c r="J66" s="132">
        <v>1</v>
      </c>
      <c r="K66" s="130">
        <v>76</v>
      </c>
      <c r="L66" s="132">
        <v>1</v>
      </c>
      <c r="M66" s="130">
        <v>125</v>
      </c>
      <c r="N66" s="132">
        <v>1</v>
      </c>
      <c r="O66" s="130">
        <v>31</v>
      </c>
      <c r="P66" s="132">
        <v>1</v>
      </c>
      <c r="Q66" s="130">
        <v>15</v>
      </c>
      <c r="R66" s="132">
        <v>1</v>
      </c>
      <c r="S66" s="130">
        <v>56</v>
      </c>
      <c r="T66" s="132">
        <v>1</v>
      </c>
      <c r="U66" s="130">
        <v>96166</v>
      </c>
      <c r="V66" s="132">
        <v>1</v>
      </c>
      <c r="W66" t="s">
        <v>116</v>
      </c>
      <c r="Y66" s="507">
        <f>SUM(U60:U65,U54:U58,U49:U52,U43,U38,U32,U25,U22,U17,U12,U5,U6)</f>
        <v>96166</v>
      </c>
    </row>
    <row r="67" ht="15">
      <c r="V67" s="515"/>
    </row>
  </sheetData>
  <sheetProtection/>
  <mergeCells count="15">
    <mergeCell ref="E3:F3"/>
    <mergeCell ref="G3:H3"/>
    <mergeCell ref="I3:J3"/>
    <mergeCell ref="K3:L3"/>
    <mergeCell ref="M3:N3"/>
    <mergeCell ref="O3:P3"/>
    <mergeCell ref="Q3:R3"/>
    <mergeCell ref="S3:T3"/>
    <mergeCell ref="A66:B66"/>
    <mergeCell ref="A1:V1"/>
    <mergeCell ref="A2:A4"/>
    <mergeCell ref="B2:B4"/>
    <mergeCell ref="C2:T2"/>
    <mergeCell ref="U2:V3"/>
    <mergeCell ref="C3:D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56"/>
  <sheetViews>
    <sheetView zoomScale="66" zoomScaleNormal="66" zoomScalePageLayoutView="0" workbookViewId="0" topLeftCell="A1">
      <selection activeCell="A1" sqref="A1:U1"/>
    </sheetView>
  </sheetViews>
  <sheetFormatPr defaultColWidth="11.421875" defaultRowHeight="15"/>
  <cols>
    <col min="1" max="1" width="8.57421875" style="0" customWidth="1"/>
    <col min="2" max="2" width="81.57421875" style="0" customWidth="1"/>
    <col min="3" max="21" width="13.7109375" style="0" customWidth="1"/>
  </cols>
  <sheetData>
    <row r="1" spans="1:21" ht="24.75" customHeight="1" thickBot="1" thickTop="1">
      <c r="A1" s="600" t="s">
        <v>233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01"/>
      <c r="T1" s="601"/>
      <c r="U1" s="610"/>
    </row>
    <row r="2" spans="1:21" ht="24.75" customHeight="1" thickBot="1" thickTop="1">
      <c r="A2" s="600" t="s">
        <v>357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10"/>
    </row>
    <row r="3" spans="1:21" ht="24.75" customHeight="1" thickBot="1" thickTop="1">
      <c r="A3" s="614" t="s">
        <v>24</v>
      </c>
      <c r="B3" s="617" t="s">
        <v>138</v>
      </c>
      <c r="C3" s="595" t="s">
        <v>234</v>
      </c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  <c r="S3" s="612"/>
      <c r="T3" s="613"/>
      <c r="U3" s="541" t="s">
        <v>348</v>
      </c>
    </row>
    <row r="4" spans="1:21" ht="24.75" customHeight="1">
      <c r="A4" s="615"/>
      <c r="B4" s="618"/>
      <c r="C4" s="589">
        <v>2012</v>
      </c>
      <c r="D4" s="611"/>
      <c r="E4" s="589">
        <v>2013</v>
      </c>
      <c r="F4" s="611"/>
      <c r="G4" s="589">
        <v>2014</v>
      </c>
      <c r="H4" s="611"/>
      <c r="I4" s="589">
        <v>2015</v>
      </c>
      <c r="J4" s="611"/>
      <c r="K4" s="589">
        <v>2016</v>
      </c>
      <c r="L4" s="611"/>
      <c r="M4" s="589">
        <v>2017</v>
      </c>
      <c r="N4" s="611"/>
      <c r="O4" s="589">
        <v>2018</v>
      </c>
      <c r="P4" s="611"/>
      <c r="Q4" s="589">
        <v>2019</v>
      </c>
      <c r="R4" s="611"/>
      <c r="S4" s="589">
        <v>2020</v>
      </c>
      <c r="T4" s="611"/>
      <c r="U4" s="542"/>
    </row>
    <row r="5" spans="1:21" ht="15.75" thickBot="1">
      <c r="A5" s="616"/>
      <c r="B5" s="619"/>
      <c r="C5" s="6" t="s">
        <v>26</v>
      </c>
      <c r="D5" s="7" t="s">
        <v>27</v>
      </c>
      <c r="E5" s="6" t="s">
        <v>26</v>
      </c>
      <c r="F5" s="7" t="s">
        <v>27</v>
      </c>
      <c r="G5" s="6" t="s">
        <v>26</v>
      </c>
      <c r="H5" s="7" t="s">
        <v>27</v>
      </c>
      <c r="I5" s="8" t="s">
        <v>26</v>
      </c>
      <c r="J5" s="7" t="s">
        <v>27</v>
      </c>
      <c r="K5" s="6" t="s">
        <v>26</v>
      </c>
      <c r="L5" s="7" t="s">
        <v>27</v>
      </c>
      <c r="M5" s="6" t="s">
        <v>26</v>
      </c>
      <c r="N5" s="7" t="s">
        <v>27</v>
      </c>
      <c r="O5" s="6" t="s">
        <v>26</v>
      </c>
      <c r="P5" s="7" t="s">
        <v>27</v>
      </c>
      <c r="Q5" s="6" t="s">
        <v>26</v>
      </c>
      <c r="R5" s="7" t="s">
        <v>27</v>
      </c>
      <c r="S5" s="6" t="s">
        <v>26</v>
      </c>
      <c r="T5" s="7" t="s">
        <v>27</v>
      </c>
      <c r="U5" s="543"/>
    </row>
    <row r="6" spans="1:22" ht="15.75" thickBot="1">
      <c r="A6" s="500" t="s">
        <v>28</v>
      </c>
      <c r="B6" s="501" t="s">
        <v>139</v>
      </c>
      <c r="C6" s="502">
        <v>1597</v>
      </c>
      <c r="D6" s="13">
        <v>0.01181929868707352</v>
      </c>
      <c r="E6" s="502">
        <v>1807</v>
      </c>
      <c r="F6" s="13">
        <v>0.014259110206271798</v>
      </c>
      <c r="G6" s="502">
        <v>1682</v>
      </c>
      <c r="H6" s="13">
        <v>0.013878460332521969</v>
      </c>
      <c r="I6" s="502">
        <v>1620</v>
      </c>
      <c r="J6" s="13">
        <v>0.013911908421857154</v>
      </c>
      <c r="K6" s="502">
        <v>1776</v>
      </c>
      <c r="L6" s="13">
        <v>0.014814567658197227</v>
      </c>
      <c r="M6" s="502">
        <v>1777</v>
      </c>
      <c r="N6" s="13">
        <v>0.014696760427090998</v>
      </c>
      <c r="O6" s="502">
        <v>2106</v>
      </c>
      <c r="P6" s="13">
        <v>0.017158919623579256</v>
      </c>
      <c r="Q6" s="502">
        <v>1817</v>
      </c>
      <c r="R6" s="13">
        <v>0.015131830976531918</v>
      </c>
      <c r="S6" s="502">
        <v>1530</v>
      </c>
      <c r="T6" s="70">
        <v>0.015909988977393257</v>
      </c>
      <c r="U6" s="70">
        <v>-0.15795266923500276</v>
      </c>
      <c r="V6" t="s">
        <v>285</v>
      </c>
    </row>
    <row r="7" spans="1:21" ht="15.75" thickBot="1">
      <c r="A7" s="15" t="s">
        <v>30</v>
      </c>
      <c r="B7" s="16" t="s">
        <v>140</v>
      </c>
      <c r="C7" s="298">
        <v>20094</v>
      </c>
      <c r="D7" s="18">
        <v>0.14871445699314673</v>
      </c>
      <c r="E7" s="298">
        <v>18632</v>
      </c>
      <c r="F7" s="18">
        <v>0.14702586683080032</v>
      </c>
      <c r="G7" s="298">
        <v>17340</v>
      </c>
      <c r="H7" s="18">
        <v>0.143075209373324</v>
      </c>
      <c r="I7" s="298">
        <v>16363</v>
      </c>
      <c r="J7" s="18">
        <v>0.14051886265854852</v>
      </c>
      <c r="K7" s="298">
        <v>16458</v>
      </c>
      <c r="L7" s="18">
        <v>0.13728499691363175</v>
      </c>
      <c r="M7" s="298">
        <v>16313</v>
      </c>
      <c r="N7" s="18">
        <v>0.13491741859714998</v>
      </c>
      <c r="O7" s="298">
        <v>16437</v>
      </c>
      <c r="P7" s="18">
        <v>0.13392267894243698</v>
      </c>
      <c r="Q7" s="298">
        <v>15995</v>
      </c>
      <c r="R7" s="18">
        <v>0.13320508336248105</v>
      </c>
      <c r="S7" s="298">
        <v>12749</v>
      </c>
      <c r="T7" s="18">
        <v>0.13257284279267104</v>
      </c>
      <c r="U7" s="18">
        <v>-0.2029384182557049</v>
      </c>
    </row>
    <row r="8" spans="1:22" ht="15">
      <c r="A8" s="157" t="s">
        <v>141</v>
      </c>
      <c r="B8" s="503" t="s">
        <v>142</v>
      </c>
      <c r="C8" s="22">
        <v>3152</v>
      </c>
      <c r="D8" s="23">
        <v>0.023327757959709292</v>
      </c>
      <c r="E8" s="22">
        <v>3082</v>
      </c>
      <c r="F8" s="23">
        <v>0.02432018685983934</v>
      </c>
      <c r="G8" s="22">
        <v>2979</v>
      </c>
      <c r="H8" s="23">
        <v>0.024580221956351334</v>
      </c>
      <c r="I8" s="22">
        <v>2939</v>
      </c>
      <c r="J8" s="23">
        <v>0.025238949908542082</v>
      </c>
      <c r="K8" s="22">
        <v>3144</v>
      </c>
      <c r="L8" s="23">
        <v>0.026225788692214015</v>
      </c>
      <c r="M8" s="22">
        <v>3133</v>
      </c>
      <c r="N8" s="23">
        <v>0.025911620944330954</v>
      </c>
      <c r="O8" s="22">
        <v>3035</v>
      </c>
      <c r="P8" s="23">
        <v>0.02472807267690553</v>
      </c>
      <c r="Q8" s="22">
        <v>3066</v>
      </c>
      <c r="R8" s="23">
        <v>0.02553340328786289</v>
      </c>
      <c r="S8" s="22">
        <v>2373</v>
      </c>
      <c r="T8" s="23">
        <v>0.024676080943368758</v>
      </c>
      <c r="U8" s="23">
        <v>-0.22602739726027396</v>
      </c>
      <c r="V8" t="s">
        <v>286</v>
      </c>
    </row>
    <row r="9" spans="1:22" ht="15">
      <c r="A9" s="158" t="s">
        <v>143</v>
      </c>
      <c r="B9" s="504" t="s">
        <v>144</v>
      </c>
      <c r="C9" s="103">
        <v>1683</v>
      </c>
      <c r="D9" s="105">
        <v>0.01245577939282701</v>
      </c>
      <c r="E9" s="103">
        <v>1691</v>
      </c>
      <c r="F9" s="105">
        <v>0.013343749506809967</v>
      </c>
      <c r="G9" s="103">
        <v>1513</v>
      </c>
      <c r="H9" s="105">
        <v>0.012484013366888072</v>
      </c>
      <c r="I9" s="103">
        <v>1372</v>
      </c>
      <c r="J9" s="105">
        <v>0.011782184169622232</v>
      </c>
      <c r="K9" s="103">
        <v>1372</v>
      </c>
      <c r="L9" s="105">
        <v>0.011444587177391101</v>
      </c>
      <c r="M9" s="103">
        <v>1423</v>
      </c>
      <c r="N9" s="105">
        <v>0.011768987106218624</v>
      </c>
      <c r="O9" s="103">
        <v>1428</v>
      </c>
      <c r="P9" s="105">
        <v>0.01163482299262639</v>
      </c>
      <c r="Q9" s="103">
        <v>1495</v>
      </c>
      <c r="R9" s="105">
        <v>0.012450240676893353</v>
      </c>
      <c r="S9" s="103">
        <v>1150</v>
      </c>
      <c r="T9" s="105">
        <v>0.011958488447060291</v>
      </c>
      <c r="U9" s="105">
        <v>-0.23076923076923078</v>
      </c>
      <c r="V9" t="s">
        <v>287</v>
      </c>
    </row>
    <row r="10" spans="1:22" ht="15">
      <c r="A10" s="158" t="s">
        <v>145</v>
      </c>
      <c r="B10" s="504" t="s">
        <v>146</v>
      </c>
      <c r="C10" s="103">
        <v>3568</v>
      </c>
      <c r="D10" s="105">
        <v>0.026406548350330822</v>
      </c>
      <c r="E10" s="103">
        <v>3399</v>
      </c>
      <c r="F10" s="105">
        <v>0.02682164670233417</v>
      </c>
      <c r="G10" s="103">
        <v>3114</v>
      </c>
      <c r="H10" s="105">
        <v>0.025694129295763028</v>
      </c>
      <c r="I10" s="103">
        <v>3115</v>
      </c>
      <c r="J10" s="105">
        <v>0.026750367119805576</v>
      </c>
      <c r="K10" s="103">
        <v>3013</v>
      </c>
      <c r="L10" s="105">
        <v>0.025133047496705096</v>
      </c>
      <c r="M10" s="103">
        <v>3185</v>
      </c>
      <c r="N10" s="105">
        <v>0.026341689341747236</v>
      </c>
      <c r="O10" s="103">
        <v>3335</v>
      </c>
      <c r="P10" s="105">
        <v>0.027172363221574937</v>
      </c>
      <c r="Q10" s="103">
        <v>3265</v>
      </c>
      <c r="R10" s="105">
        <v>0.027190659404720267</v>
      </c>
      <c r="S10" s="103">
        <v>2498</v>
      </c>
      <c r="T10" s="105">
        <v>0.02597591664413618</v>
      </c>
      <c r="U10" s="105">
        <v>-0.2349157733537519</v>
      </c>
      <c r="V10" t="s">
        <v>288</v>
      </c>
    </row>
    <row r="11" spans="1:22" ht="15">
      <c r="A11" s="158" t="s">
        <v>147</v>
      </c>
      <c r="B11" s="504" t="s">
        <v>148</v>
      </c>
      <c r="C11" s="103">
        <v>9207</v>
      </c>
      <c r="D11" s="105">
        <v>0.06814044020781836</v>
      </c>
      <c r="E11" s="103">
        <v>8082</v>
      </c>
      <c r="F11" s="105">
        <v>0.0637753894228493</v>
      </c>
      <c r="G11" s="103">
        <v>7498</v>
      </c>
      <c r="H11" s="105">
        <v>0.06186723874747308</v>
      </c>
      <c r="I11" s="103">
        <v>6818</v>
      </c>
      <c r="J11" s="105">
        <v>0.05855024174087783</v>
      </c>
      <c r="K11" s="103">
        <v>6719</v>
      </c>
      <c r="L11" s="105">
        <v>0.05604677933301079</v>
      </c>
      <c r="M11" s="103">
        <v>6475</v>
      </c>
      <c r="N11" s="105">
        <v>0.05355178602443119</v>
      </c>
      <c r="O11" s="103">
        <v>6498</v>
      </c>
      <c r="P11" s="105">
        <v>0.05294333319753942</v>
      </c>
      <c r="Q11" s="103">
        <v>6162</v>
      </c>
      <c r="R11" s="105">
        <v>0.051316644181282164</v>
      </c>
      <c r="S11" s="103">
        <v>5153</v>
      </c>
      <c r="T11" s="105">
        <v>0.053584426928436256</v>
      </c>
      <c r="U11" s="105">
        <v>-0.16374553716325868</v>
      </c>
      <c r="V11" t="s">
        <v>289</v>
      </c>
    </row>
    <row r="12" spans="1:22" ht="15">
      <c r="A12" s="158" t="s">
        <v>149</v>
      </c>
      <c r="B12" s="504" t="s">
        <v>150</v>
      </c>
      <c r="C12" s="103">
        <v>354</v>
      </c>
      <c r="D12" s="105">
        <v>0.002619932207403899</v>
      </c>
      <c r="E12" s="103">
        <v>371</v>
      </c>
      <c r="F12" s="105">
        <v>0.002927576030175339</v>
      </c>
      <c r="G12" s="103">
        <v>338</v>
      </c>
      <c r="H12" s="105">
        <v>0.0027888939312677914</v>
      </c>
      <c r="I12" s="103">
        <v>336</v>
      </c>
      <c r="J12" s="105">
        <v>0.002885432857866669</v>
      </c>
      <c r="K12" s="103">
        <v>381</v>
      </c>
      <c r="L12" s="105">
        <v>0.003178125156403797</v>
      </c>
      <c r="M12" s="103">
        <v>390</v>
      </c>
      <c r="N12" s="105">
        <v>0.0032255129806221107</v>
      </c>
      <c r="O12" s="103">
        <v>408</v>
      </c>
      <c r="P12" s="105">
        <v>0.0033242351407503975</v>
      </c>
      <c r="Q12" s="103">
        <v>387</v>
      </c>
      <c r="R12" s="105">
        <v>0.00322290511167741</v>
      </c>
      <c r="S12" s="103">
        <v>280</v>
      </c>
      <c r="T12" s="105">
        <v>0.0029116319697190273</v>
      </c>
      <c r="U12" s="105">
        <v>-0.27648578811369506</v>
      </c>
      <c r="V12" t="s">
        <v>290</v>
      </c>
    </row>
    <row r="13" spans="1:22" ht="15">
      <c r="A13" s="158" t="s">
        <v>151</v>
      </c>
      <c r="B13" s="504" t="s">
        <v>152</v>
      </c>
      <c r="C13" s="103">
        <v>968</v>
      </c>
      <c r="D13" s="105">
        <v>0.007164108408946254</v>
      </c>
      <c r="E13" s="103">
        <v>832</v>
      </c>
      <c r="F13" s="105">
        <v>0.006565345706484857</v>
      </c>
      <c r="G13" s="103">
        <v>758</v>
      </c>
      <c r="H13" s="105">
        <v>0.006254383431659722</v>
      </c>
      <c r="I13" s="103">
        <v>710</v>
      </c>
      <c r="J13" s="105">
        <v>0.006097194431801592</v>
      </c>
      <c r="K13" s="103">
        <v>749</v>
      </c>
      <c r="L13" s="105">
        <v>0.0062478103468410606</v>
      </c>
      <c r="M13" s="103">
        <v>709</v>
      </c>
      <c r="N13" s="105">
        <v>0.005863817187848914</v>
      </c>
      <c r="O13" s="103">
        <v>733</v>
      </c>
      <c r="P13" s="105">
        <v>0.005972216564142258</v>
      </c>
      <c r="Q13" s="103">
        <v>654</v>
      </c>
      <c r="R13" s="105">
        <v>0.005446459801129266</v>
      </c>
      <c r="S13" s="103">
        <v>518</v>
      </c>
      <c r="T13" s="105">
        <v>0.0053865191439802</v>
      </c>
      <c r="U13" s="105">
        <v>-0.20795107033639143</v>
      </c>
      <c r="V13" t="s">
        <v>291</v>
      </c>
    </row>
    <row r="14" spans="1:22" ht="15">
      <c r="A14" s="158" t="s">
        <v>153</v>
      </c>
      <c r="B14" s="504" t="s">
        <v>154</v>
      </c>
      <c r="C14" s="103">
        <v>635</v>
      </c>
      <c r="D14" s="105">
        <v>0.004699595908761231</v>
      </c>
      <c r="E14" s="103">
        <v>591</v>
      </c>
      <c r="F14" s="105">
        <v>0.004663604942947777</v>
      </c>
      <c r="G14" s="103">
        <v>531</v>
      </c>
      <c r="H14" s="105">
        <v>0.004381368868352655</v>
      </c>
      <c r="I14" s="103">
        <v>490</v>
      </c>
      <c r="J14" s="105">
        <v>0.004207922917722226</v>
      </c>
      <c r="K14" s="103">
        <v>517</v>
      </c>
      <c r="L14" s="105">
        <v>0.0043125740311306116</v>
      </c>
      <c r="M14" s="103">
        <v>472</v>
      </c>
      <c r="N14" s="105">
        <v>0.0039036977611631696</v>
      </c>
      <c r="O14" s="103">
        <v>482</v>
      </c>
      <c r="P14" s="105">
        <v>0.003927160141768852</v>
      </c>
      <c r="Q14" s="103">
        <v>471</v>
      </c>
      <c r="R14" s="105">
        <v>0.003922450407235296</v>
      </c>
      <c r="S14" s="103">
        <v>349</v>
      </c>
      <c r="T14" s="105">
        <v>0.003629141276542645</v>
      </c>
      <c r="U14" s="105">
        <v>-0.25902335456475584</v>
      </c>
      <c r="V14" t="s">
        <v>292</v>
      </c>
    </row>
    <row r="15" spans="1:22" ht="15.75" thickBot="1">
      <c r="A15" s="159" t="s">
        <v>155</v>
      </c>
      <c r="B15" s="505" t="s">
        <v>156</v>
      </c>
      <c r="C15" s="109">
        <v>527</v>
      </c>
      <c r="D15" s="111">
        <v>0.003900294557349872</v>
      </c>
      <c r="E15" s="109">
        <v>584</v>
      </c>
      <c r="F15" s="111">
        <v>0.004608367659359563</v>
      </c>
      <c r="G15" s="109">
        <v>609</v>
      </c>
      <c r="H15" s="111">
        <v>0.005024959775568299</v>
      </c>
      <c r="I15" s="109">
        <v>583</v>
      </c>
      <c r="J15" s="111">
        <v>0.0050065695123103215</v>
      </c>
      <c r="K15" s="109">
        <v>563</v>
      </c>
      <c r="L15" s="111">
        <v>0.00469628467993527</v>
      </c>
      <c r="M15" s="109">
        <v>526</v>
      </c>
      <c r="N15" s="111">
        <v>0.00435030725078777</v>
      </c>
      <c r="O15" s="109">
        <v>518</v>
      </c>
      <c r="P15" s="111">
        <v>0.0042204750071291805</v>
      </c>
      <c r="Q15" s="109">
        <v>495</v>
      </c>
      <c r="R15" s="111">
        <v>0.004122320491680408</v>
      </c>
      <c r="S15" s="109">
        <v>428</v>
      </c>
      <c r="T15" s="111">
        <v>0.004450637439427656</v>
      </c>
      <c r="U15" s="111">
        <v>-0.13535353535353536</v>
      </c>
      <c r="V15" t="s">
        <v>293</v>
      </c>
    </row>
    <row r="16" spans="1:21" ht="15.75" thickBot="1">
      <c r="A16" s="15" t="s">
        <v>157</v>
      </c>
      <c r="B16" s="16" t="s">
        <v>158</v>
      </c>
      <c r="C16" s="298">
        <v>1922</v>
      </c>
      <c r="D16" s="18">
        <v>0.014224603679746591</v>
      </c>
      <c r="E16" s="298">
        <v>1932</v>
      </c>
      <c r="F16" s="18">
        <v>0.015245490270347047</v>
      </c>
      <c r="G16" s="298">
        <v>1789</v>
      </c>
      <c r="H16" s="18">
        <v>0.014761335038574198</v>
      </c>
      <c r="I16" s="298">
        <v>1810</v>
      </c>
      <c r="J16" s="18">
        <v>0.015543552002198426</v>
      </c>
      <c r="K16" s="298">
        <v>1853</v>
      </c>
      <c r="L16" s="18">
        <v>0.015456865918152849</v>
      </c>
      <c r="M16" s="298">
        <v>1863</v>
      </c>
      <c r="N16" s="18">
        <v>0.015408027392048697</v>
      </c>
      <c r="O16" s="298">
        <v>2018</v>
      </c>
      <c r="P16" s="18">
        <v>0.01644192773047623</v>
      </c>
      <c r="Q16" s="298">
        <v>1771</v>
      </c>
      <c r="R16" s="18">
        <v>0.014748746648012127</v>
      </c>
      <c r="S16" s="298">
        <v>1286</v>
      </c>
      <c r="T16" s="18">
        <v>0.013372709689495246</v>
      </c>
      <c r="U16" s="18">
        <v>-0.2738565782044043</v>
      </c>
    </row>
    <row r="17" spans="1:22" ht="15">
      <c r="A17" s="160" t="s">
        <v>159</v>
      </c>
      <c r="B17" s="36" t="s">
        <v>160</v>
      </c>
      <c r="C17" s="37">
        <v>1042</v>
      </c>
      <c r="D17" s="38">
        <v>0.007711777853431815</v>
      </c>
      <c r="E17" s="37">
        <v>1060</v>
      </c>
      <c r="F17" s="38">
        <v>0.008364502943358111</v>
      </c>
      <c r="G17" s="37">
        <v>952</v>
      </c>
      <c r="H17" s="38">
        <v>0.00785510953422171</v>
      </c>
      <c r="I17" s="37">
        <v>940</v>
      </c>
      <c r="J17" s="38">
        <v>0.008072341923793656</v>
      </c>
      <c r="K17" s="37">
        <v>974</v>
      </c>
      <c r="L17" s="38">
        <v>0.008124655911646452</v>
      </c>
      <c r="M17" s="37">
        <v>973</v>
      </c>
      <c r="N17" s="38">
        <v>0.008047241359346957</v>
      </c>
      <c r="O17" s="37">
        <v>975</v>
      </c>
      <c r="P17" s="38">
        <v>0.007943944270175581</v>
      </c>
      <c r="Q17" s="37">
        <v>860</v>
      </c>
      <c r="R17" s="38">
        <v>0.007162011359283134</v>
      </c>
      <c r="S17" s="37">
        <v>647</v>
      </c>
      <c r="T17" s="38">
        <v>0.00672794958717218</v>
      </c>
      <c r="U17" s="38">
        <v>-0.24767441860465117</v>
      </c>
      <c r="V17" t="s">
        <v>294</v>
      </c>
    </row>
    <row r="18" spans="1:22" ht="15">
      <c r="A18" s="158" t="s">
        <v>161</v>
      </c>
      <c r="B18" s="26" t="s">
        <v>162</v>
      </c>
      <c r="C18" s="103">
        <v>565</v>
      </c>
      <c r="D18" s="105">
        <v>0.004181530218031647</v>
      </c>
      <c r="E18" s="103">
        <v>577</v>
      </c>
      <c r="F18" s="105">
        <v>0.004553130375771349</v>
      </c>
      <c r="G18" s="103">
        <v>555</v>
      </c>
      <c r="H18" s="105">
        <v>0.004579396839803622</v>
      </c>
      <c r="I18" s="103">
        <v>587</v>
      </c>
      <c r="J18" s="105">
        <v>0.005040919903475401</v>
      </c>
      <c r="K18" s="103">
        <v>577</v>
      </c>
      <c r="L18" s="105">
        <v>0.004813066181745383</v>
      </c>
      <c r="M18" s="103">
        <v>590</v>
      </c>
      <c r="N18" s="105">
        <v>0.004879622201453962</v>
      </c>
      <c r="O18" s="103">
        <v>718</v>
      </c>
      <c r="P18" s="105">
        <v>0.005850002036908788</v>
      </c>
      <c r="Q18" s="103">
        <v>611</v>
      </c>
      <c r="R18" s="105">
        <v>0.005088359233165109</v>
      </c>
      <c r="S18" s="103">
        <v>401</v>
      </c>
      <c r="T18" s="105">
        <v>0.004169872928061893</v>
      </c>
      <c r="U18" s="105">
        <v>-0.3436988543371522</v>
      </c>
      <c r="V18" t="s">
        <v>295</v>
      </c>
    </row>
    <row r="19" spans="1:22" ht="15.75" thickBot="1">
      <c r="A19" s="161" t="s">
        <v>163</v>
      </c>
      <c r="B19" s="41" t="s">
        <v>164</v>
      </c>
      <c r="C19" s="119">
        <v>315</v>
      </c>
      <c r="D19" s="121">
        <v>0.00233129560828313</v>
      </c>
      <c r="E19" s="119">
        <v>295</v>
      </c>
      <c r="F19" s="121">
        <v>0.0023278569512175874</v>
      </c>
      <c r="G19" s="119">
        <v>282</v>
      </c>
      <c r="H19" s="121">
        <v>0.0023268286645488677</v>
      </c>
      <c r="I19" s="119">
        <v>283</v>
      </c>
      <c r="J19" s="121">
        <v>0.002430290174929367</v>
      </c>
      <c r="K19" s="119">
        <v>302</v>
      </c>
      <c r="L19" s="121">
        <v>0.002519143824761015</v>
      </c>
      <c r="M19" s="119">
        <v>300</v>
      </c>
      <c r="N19" s="121">
        <v>0.002481163831247778</v>
      </c>
      <c r="O19" s="119">
        <v>325</v>
      </c>
      <c r="P19" s="121">
        <v>0.0026479814233918604</v>
      </c>
      <c r="Q19" s="119">
        <v>300</v>
      </c>
      <c r="R19" s="121">
        <v>0.0024983760555638834</v>
      </c>
      <c r="S19" s="119">
        <v>238</v>
      </c>
      <c r="T19" s="121">
        <v>0.0024748871742611735</v>
      </c>
      <c r="U19" s="121">
        <v>-0.20666666666666667</v>
      </c>
      <c r="V19" t="s">
        <v>296</v>
      </c>
    </row>
    <row r="20" spans="1:21" ht="15.75" thickBot="1">
      <c r="A20" s="15" t="s">
        <v>165</v>
      </c>
      <c r="B20" s="16" t="s">
        <v>166</v>
      </c>
      <c r="C20" s="298">
        <v>9358</v>
      </c>
      <c r="D20" s="18">
        <v>0.06925798191210646</v>
      </c>
      <c r="E20" s="298">
        <v>8995</v>
      </c>
      <c r="F20" s="18">
        <v>0.07097990941085491</v>
      </c>
      <c r="G20" s="298">
        <v>8627</v>
      </c>
      <c r="H20" s="18">
        <v>0.07118280457114567</v>
      </c>
      <c r="I20" s="298">
        <v>8810</v>
      </c>
      <c r="J20" s="18">
        <v>0.07565673654108736</v>
      </c>
      <c r="K20" s="298">
        <v>9269</v>
      </c>
      <c r="L20" s="18">
        <v>0.07731769573413856</v>
      </c>
      <c r="M20" s="298">
        <v>9654</v>
      </c>
      <c r="N20" s="18">
        <v>0.07984385208955347</v>
      </c>
      <c r="O20" s="298">
        <v>9296</v>
      </c>
      <c r="P20" s="18">
        <v>0.07574041634415611</v>
      </c>
      <c r="Q20" s="298">
        <v>9336</v>
      </c>
      <c r="R20" s="18">
        <v>0.07774946284914805</v>
      </c>
      <c r="S20" s="298">
        <v>7237</v>
      </c>
      <c r="T20" s="18">
        <v>0.07525528773163072</v>
      </c>
      <c r="U20" s="18">
        <v>-0.2248286203941731</v>
      </c>
    </row>
    <row r="21" spans="1:22" ht="15">
      <c r="A21" s="157" t="s">
        <v>167</v>
      </c>
      <c r="B21" s="503" t="s">
        <v>168</v>
      </c>
      <c r="C21" s="22">
        <v>4920</v>
      </c>
      <c r="D21" s="23">
        <v>0.0364126171198508</v>
      </c>
      <c r="E21" s="22">
        <v>4373</v>
      </c>
      <c r="F21" s="23">
        <v>0.03450752016160851</v>
      </c>
      <c r="G21" s="22">
        <v>4199</v>
      </c>
      <c r="H21" s="23">
        <v>0.03464664383844218</v>
      </c>
      <c r="I21" s="22">
        <v>4379</v>
      </c>
      <c r="J21" s="23">
        <v>0.037605090727970664</v>
      </c>
      <c r="K21" s="22">
        <v>4508</v>
      </c>
      <c r="L21" s="23">
        <v>0.03760364358285648</v>
      </c>
      <c r="M21" s="22">
        <v>4480</v>
      </c>
      <c r="N21" s="23">
        <v>0.03705204654663347</v>
      </c>
      <c r="O21" s="22">
        <v>4332</v>
      </c>
      <c r="P21" s="23">
        <v>0.035295555465026274</v>
      </c>
      <c r="Q21" s="22">
        <v>4271</v>
      </c>
      <c r="R21" s="23">
        <v>0.035568547111044485</v>
      </c>
      <c r="S21" s="22">
        <v>3192</v>
      </c>
      <c r="T21" s="23">
        <v>0.033192604454796916</v>
      </c>
      <c r="U21" s="23">
        <v>-0.25263404354952</v>
      </c>
      <c r="V21" t="s">
        <v>297</v>
      </c>
    </row>
    <row r="22" spans="1:22" ht="15">
      <c r="A22" s="158" t="s">
        <v>169</v>
      </c>
      <c r="B22" s="504" t="s">
        <v>168</v>
      </c>
      <c r="C22" s="103">
        <v>2949</v>
      </c>
      <c r="D22" s="105">
        <v>0.021825367456593497</v>
      </c>
      <c r="E22" s="103">
        <v>3212</v>
      </c>
      <c r="F22" s="105">
        <v>0.0253460221264776</v>
      </c>
      <c r="G22" s="103">
        <v>3077</v>
      </c>
      <c r="H22" s="105">
        <v>0.025388836173109452</v>
      </c>
      <c r="I22" s="103">
        <v>3004</v>
      </c>
      <c r="J22" s="105">
        <v>0.025797143764974623</v>
      </c>
      <c r="K22" s="103">
        <v>3316</v>
      </c>
      <c r="L22" s="105">
        <v>0.027660532857309687</v>
      </c>
      <c r="M22" s="103">
        <v>3714</v>
      </c>
      <c r="N22" s="105">
        <v>0.03071680823084748</v>
      </c>
      <c r="O22" s="103">
        <v>3550</v>
      </c>
      <c r="P22" s="105">
        <v>0.02892410477858802</v>
      </c>
      <c r="Q22" s="103">
        <v>3665</v>
      </c>
      <c r="R22" s="105">
        <v>0.030521827478805445</v>
      </c>
      <c r="S22" s="103">
        <v>2914</v>
      </c>
      <c r="T22" s="105">
        <v>0.030301769856290166</v>
      </c>
      <c r="U22" s="105">
        <v>-0.2049113233287858</v>
      </c>
      <c r="V22" t="s">
        <v>298</v>
      </c>
    </row>
    <row r="23" spans="1:22" ht="15.75" thickBot="1">
      <c r="A23" s="159" t="s">
        <v>170</v>
      </c>
      <c r="B23" s="505" t="s">
        <v>171</v>
      </c>
      <c r="C23" s="109">
        <v>1489</v>
      </c>
      <c r="D23" s="111">
        <v>0.011019997335662161</v>
      </c>
      <c r="E23" s="109">
        <v>1410</v>
      </c>
      <c r="F23" s="111">
        <v>0.011126367122768809</v>
      </c>
      <c r="G23" s="109">
        <v>1351</v>
      </c>
      <c r="H23" s="111">
        <v>0.011147324559594043</v>
      </c>
      <c r="I23" s="109">
        <v>1427</v>
      </c>
      <c r="J23" s="111">
        <v>0.012254502048142072</v>
      </c>
      <c r="K23" s="109">
        <v>1445</v>
      </c>
      <c r="L23" s="111">
        <v>0.012053519293972406</v>
      </c>
      <c r="M23" s="109">
        <v>1460</v>
      </c>
      <c r="N23" s="111">
        <v>0.012074997312072516</v>
      </c>
      <c r="O23" s="109">
        <v>1414</v>
      </c>
      <c r="P23" s="111">
        <v>0.011520756100541818</v>
      </c>
      <c r="Q23" s="109">
        <v>1400</v>
      </c>
      <c r="R23" s="111">
        <v>0.011659088259298123</v>
      </c>
      <c r="S23" s="109">
        <v>1131</v>
      </c>
      <c r="T23" s="111">
        <v>0.011760913420543645</v>
      </c>
      <c r="U23" s="111">
        <v>-0.19214285714285714</v>
      </c>
      <c r="V23" t="s">
        <v>299</v>
      </c>
    </row>
    <row r="24" spans="1:21" ht="15.75" thickBot="1">
      <c r="A24" s="15" t="s">
        <v>172</v>
      </c>
      <c r="B24" s="16" t="s">
        <v>173</v>
      </c>
      <c r="C24" s="298">
        <v>4139</v>
      </c>
      <c r="D24" s="18">
        <v>0.030632484198996432</v>
      </c>
      <c r="E24" s="298">
        <v>4029</v>
      </c>
      <c r="F24" s="18">
        <v>0.031793002225273426</v>
      </c>
      <c r="G24" s="298">
        <v>3975</v>
      </c>
      <c r="H24" s="18">
        <v>0.032798382771566485</v>
      </c>
      <c r="I24" s="298">
        <v>3685</v>
      </c>
      <c r="J24" s="18">
        <v>0.03164529786082939</v>
      </c>
      <c r="K24" s="298">
        <v>3925</v>
      </c>
      <c r="L24" s="18">
        <v>0.03274052818604961</v>
      </c>
      <c r="M24" s="298">
        <v>3815</v>
      </c>
      <c r="N24" s="18">
        <v>0.03155213338736757</v>
      </c>
      <c r="O24" s="298">
        <v>3750</v>
      </c>
      <c r="P24" s="18">
        <v>0.030553631808367617</v>
      </c>
      <c r="Q24" s="298">
        <v>3778</v>
      </c>
      <c r="R24" s="18">
        <v>0.031462882459734505</v>
      </c>
      <c r="S24" s="298">
        <v>2825</v>
      </c>
      <c r="T24" s="18">
        <v>0.02937628683734376</v>
      </c>
      <c r="U24" s="18">
        <v>-0.2522498676548438</v>
      </c>
    </row>
    <row r="25" spans="1:22" ht="15">
      <c r="A25" s="160" t="s">
        <v>174</v>
      </c>
      <c r="B25" s="36" t="s">
        <v>175</v>
      </c>
      <c r="C25" s="37">
        <v>158</v>
      </c>
      <c r="D25" s="38">
        <v>0.0011693482733610623</v>
      </c>
      <c r="E25" s="37">
        <v>174</v>
      </c>
      <c r="F25" s="38">
        <v>0.0013730410491927466</v>
      </c>
      <c r="G25" s="37">
        <v>179</v>
      </c>
      <c r="H25" s="38">
        <v>0.0014769586204051322</v>
      </c>
      <c r="I25" s="37">
        <v>150</v>
      </c>
      <c r="J25" s="38">
        <v>0.0012881396686904771</v>
      </c>
      <c r="K25" s="37">
        <v>180</v>
      </c>
      <c r="L25" s="38">
        <v>0.0015014764518443136</v>
      </c>
      <c r="M25" s="37">
        <v>161</v>
      </c>
      <c r="N25" s="38">
        <v>0.0013315579227696406</v>
      </c>
      <c r="O25" s="37">
        <v>170</v>
      </c>
      <c r="P25" s="38">
        <v>0.0013850979753126655</v>
      </c>
      <c r="Q25" s="37">
        <v>191</v>
      </c>
      <c r="R25" s="38">
        <v>0.0015906327553756724</v>
      </c>
      <c r="S25" s="37">
        <v>119</v>
      </c>
      <c r="T25" s="38">
        <v>0.0012374435871305867</v>
      </c>
      <c r="U25" s="38">
        <v>-0.3769633507853403</v>
      </c>
      <c r="V25" t="s">
        <v>300</v>
      </c>
    </row>
    <row r="26" spans="1:22" ht="15">
      <c r="A26" s="158" t="s">
        <v>176</v>
      </c>
      <c r="B26" s="26" t="s">
        <v>177</v>
      </c>
      <c r="C26" s="103">
        <v>2966</v>
      </c>
      <c r="D26" s="105">
        <v>0.021951183410056394</v>
      </c>
      <c r="E26" s="103">
        <v>2854</v>
      </c>
      <c r="F26" s="105">
        <v>0.022521029622966083</v>
      </c>
      <c r="G26" s="103">
        <v>2784</v>
      </c>
      <c r="H26" s="105">
        <v>0.022971244688312225</v>
      </c>
      <c r="I26" s="103">
        <v>2605</v>
      </c>
      <c r="J26" s="105">
        <v>0.022370692246257953</v>
      </c>
      <c r="K26" s="103">
        <v>2746</v>
      </c>
      <c r="L26" s="105">
        <v>0.02290585742646936</v>
      </c>
      <c r="M26" s="103">
        <v>2688</v>
      </c>
      <c r="N26" s="105">
        <v>0.022231227927980088</v>
      </c>
      <c r="O26" s="103">
        <v>2607</v>
      </c>
      <c r="P26" s="105">
        <v>0.021240884833177168</v>
      </c>
      <c r="Q26" s="103">
        <v>2703</v>
      </c>
      <c r="R26" s="105">
        <v>0.02251036826063059</v>
      </c>
      <c r="S26" s="103">
        <v>2035</v>
      </c>
      <c r="T26" s="105">
        <v>0.021161325208493648</v>
      </c>
      <c r="U26" s="105">
        <v>-0.24713281539030707</v>
      </c>
      <c r="V26" t="s">
        <v>301</v>
      </c>
    </row>
    <row r="27" spans="1:22" ht="15">
      <c r="A27" s="158" t="s">
        <v>178</v>
      </c>
      <c r="B27" s="26" t="s">
        <v>179</v>
      </c>
      <c r="C27" s="103">
        <v>243</v>
      </c>
      <c r="D27" s="105">
        <v>0.0017984280406755577</v>
      </c>
      <c r="E27" s="103">
        <v>222</v>
      </c>
      <c r="F27" s="105">
        <v>0.0017518109937976422</v>
      </c>
      <c r="G27" s="103">
        <v>236</v>
      </c>
      <c r="H27" s="105">
        <v>0.00194727505260118</v>
      </c>
      <c r="I27" s="103">
        <v>240</v>
      </c>
      <c r="J27" s="105">
        <v>0.0020610234699047635</v>
      </c>
      <c r="K27" s="103">
        <v>235</v>
      </c>
      <c r="L27" s="105">
        <v>0.001960260923241187</v>
      </c>
      <c r="M27" s="103">
        <v>253</v>
      </c>
      <c r="N27" s="105">
        <v>0.0020924481643522915</v>
      </c>
      <c r="O27" s="103">
        <v>239</v>
      </c>
      <c r="P27" s="105">
        <v>0.0019472848005866296</v>
      </c>
      <c r="Q27" s="103">
        <v>208</v>
      </c>
      <c r="R27" s="105">
        <v>0.0017322073985242923</v>
      </c>
      <c r="S27" s="103">
        <v>144</v>
      </c>
      <c r="T27" s="105">
        <v>0.0014974107272840715</v>
      </c>
      <c r="U27" s="105">
        <v>-0.3076923076923077</v>
      </c>
      <c r="V27" t="s">
        <v>302</v>
      </c>
    </row>
    <row r="28" spans="1:22" ht="15">
      <c r="A28" s="158" t="s">
        <v>180</v>
      </c>
      <c r="B28" s="162" t="s">
        <v>181</v>
      </c>
      <c r="C28" s="103">
        <v>447</v>
      </c>
      <c r="D28" s="105">
        <v>0.0033082194822303466</v>
      </c>
      <c r="E28" s="103">
        <v>436</v>
      </c>
      <c r="F28" s="105">
        <v>0.0034404936634944683</v>
      </c>
      <c r="G28" s="103">
        <v>437</v>
      </c>
      <c r="H28" s="105">
        <v>0.003605759313503032</v>
      </c>
      <c r="I28" s="103">
        <v>394</v>
      </c>
      <c r="J28" s="105">
        <v>0.00338351352976032</v>
      </c>
      <c r="K28" s="103">
        <v>407</v>
      </c>
      <c r="L28" s="105">
        <v>0.0033950050883368647</v>
      </c>
      <c r="M28" s="103">
        <v>383</v>
      </c>
      <c r="N28" s="105">
        <v>0.0031676191578929955</v>
      </c>
      <c r="O28" s="103">
        <v>430</v>
      </c>
      <c r="P28" s="105">
        <v>0.0035034831140261535</v>
      </c>
      <c r="Q28" s="103">
        <v>386</v>
      </c>
      <c r="R28" s="105">
        <v>0.003214577191492197</v>
      </c>
      <c r="S28" s="103">
        <v>305</v>
      </c>
      <c r="T28" s="105">
        <v>0.0031715991098725123</v>
      </c>
      <c r="U28" s="105">
        <v>-0.20984455958549222</v>
      </c>
      <c r="V28" t="s">
        <v>303</v>
      </c>
    </row>
    <row r="29" spans="1:22" ht="15">
      <c r="A29" s="158" t="s">
        <v>182</v>
      </c>
      <c r="B29" s="26" t="s">
        <v>183</v>
      </c>
      <c r="C29" s="103">
        <v>197</v>
      </c>
      <c r="D29" s="105">
        <v>0.0014579848724818308</v>
      </c>
      <c r="E29" s="103">
        <v>196</v>
      </c>
      <c r="F29" s="105">
        <v>0.0015466439404699904</v>
      </c>
      <c r="G29" s="103">
        <v>190</v>
      </c>
      <c r="H29" s="105">
        <v>0.0015677214406534922</v>
      </c>
      <c r="I29" s="103">
        <v>159</v>
      </c>
      <c r="J29" s="105">
        <v>0.0013654280488119058</v>
      </c>
      <c r="K29" s="103">
        <v>202</v>
      </c>
      <c r="L29" s="105">
        <v>0.0016849902404030628</v>
      </c>
      <c r="M29" s="103">
        <v>169</v>
      </c>
      <c r="N29" s="105">
        <v>0.0013977222916029145</v>
      </c>
      <c r="O29" s="103">
        <v>159</v>
      </c>
      <c r="P29" s="105">
        <v>0.0012954739886747871</v>
      </c>
      <c r="Q29" s="103">
        <v>151</v>
      </c>
      <c r="R29" s="105">
        <v>0.0012575159479671547</v>
      </c>
      <c r="S29" s="103">
        <v>114</v>
      </c>
      <c r="T29" s="105">
        <v>0.0011854501590998897</v>
      </c>
      <c r="U29" s="105">
        <v>-0.24503311258278146</v>
      </c>
      <c r="V29" t="s">
        <v>304</v>
      </c>
    </row>
    <row r="30" spans="1:22" ht="15.75" thickBot="1">
      <c r="A30" s="161" t="s">
        <v>184</v>
      </c>
      <c r="B30" s="41" t="s">
        <v>185</v>
      </c>
      <c r="C30" s="119">
        <v>128</v>
      </c>
      <c r="D30" s="121">
        <v>0.0009473201201912403</v>
      </c>
      <c r="E30" s="119">
        <v>147</v>
      </c>
      <c r="F30" s="121">
        <v>0.0011599829553524928</v>
      </c>
      <c r="G30" s="119">
        <v>149</v>
      </c>
      <c r="H30" s="121">
        <v>0.0012294236560914228</v>
      </c>
      <c r="I30" s="119">
        <v>137</v>
      </c>
      <c r="J30" s="121">
        <v>0.001176500897403969</v>
      </c>
      <c r="K30" s="119">
        <v>155</v>
      </c>
      <c r="L30" s="121">
        <v>0.0012929380557548257</v>
      </c>
      <c r="M30" s="119">
        <v>161</v>
      </c>
      <c r="N30" s="121">
        <v>0.0013315579227696406</v>
      </c>
      <c r="O30" s="119">
        <v>145</v>
      </c>
      <c r="P30" s="121">
        <v>0.0011814070965902148</v>
      </c>
      <c r="Q30" s="119">
        <v>139</v>
      </c>
      <c r="R30" s="121">
        <v>0.0011575809057445994</v>
      </c>
      <c r="S30" s="119">
        <v>108</v>
      </c>
      <c r="T30" s="121">
        <v>0.0011230580454630534</v>
      </c>
      <c r="U30" s="121">
        <v>-0.22302158273381295</v>
      </c>
      <c r="V30" t="s">
        <v>305</v>
      </c>
    </row>
    <row r="31" spans="1:21" ht="15.75" thickBot="1">
      <c r="A31" s="15" t="s">
        <v>186</v>
      </c>
      <c r="B31" s="16" t="s">
        <v>187</v>
      </c>
      <c r="C31" s="298">
        <v>57817</v>
      </c>
      <c r="D31" s="18">
        <v>0.4279000577273198</v>
      </c>
      <c r="E31" s="298">
        <v>53769</v>
      </c>
      <c r="F31" s="18">
        <v>0.4242933573220965</v>
      </c>
      <c r="G31" s="298">
        <v>51582</v>
      </c>
      <c r="H31" s="18">
        <v>0.4256116176409918</v>
      </c>
      <c r="I31" s="298">
        <v>49303</v>
      </c>
      <c r="J31" s="18">
        <v>0.4233943339029773</v>
      </c>
      <c r="K31" s="298">
        <v>49699</v>
      </c>
      <c r="L31" s="18">
        <v>0.4145659898900585</v>
      </c>
      <c r="M31" s="298">
        <v>50450</v>
      </c>
      <c r="N31" s="18">
        <v>0.41724905095483455</v>
      </c>
      <c r="O31" s="298">
        <v>50765</v>
      </c>
      <c r="P31" s="18">
        <v>0.41361469833380865</v>
      </c>
      <c r="Q31" s="298">
        <v>49090</v>
      </c>
      <c r="R31" s="18">
        <v>0.4088176018921035</v>
      </c>
      <c r="S31" s="298">
        <v>39298</v>
      </c>
      <c r="T31" s="18">
        <v>0.4086475469500655</v>
      </c>
      <c r="U31" s="18">
        <v>-0.19947036056223263</v>
      </c>
    </row>
    <row r="32" spans="1:22" ht="15">
      <c r="A32" s="157" t="s">
        <v>188</v>
      </c>
      <c r="B32" s="503" t="s">
        <v>189</v>
      </c>
      <c r="C32" s="22">
        <v>323</v>
      </c>
      <c r="D32" s="23">
        <v>0.0023905031157950827</v>
      </c>
      <c r="E32" s="22">
        <v>357</v>
      </c>
      <c r="F32" s="23">
        <v>0.002817101462998911</v>
      </c>
      <c r="G32" s="22">
        <v>429</v>
      </c>
      <c r="H32" s="23">
        <v>0.003539749989686043</v>
      </c>
      <c r="I32" s="22">
        <v>444</v>
      </c>
      <c r="J32" s="23">
        <v>0.0038128934193238126</v>
      </c>
      <c r="K32" s="22">
        <v>478</v>
      </c>
      <c r="L32" s="23">
        <v>0.00398725413323101</v>
      </c>
      <c r="M32" s="22">
        <v>436</v>
      </c>
      <c r="N32" s="23">
        <v>0.003605958101413437</v>
      </c>
      <c r="O32" s="22">
        <v>361</v>
      </c>
      <c r="P32" s="23">
        <v>0.00294129628875219</v>
      </c>
      <c r="Q32" s="22">
        <v>440</v>
      </c>
      <c r="R32" s="23">
        <v>0.0036642848814936956</v>
      </c>
      <c r="S32" s="22">
        <v>332</v>
      </c>
      <c r="T32" s="23">
        <v>0.003452363621238275</v>
      </c>
      <c r="U32" s="23">
        <v>-0.24545454545454545</v>
      </c>
      <c r="V32" t="s">
        <v>306</v>
      </c>
    </row>
    <row r="33" spans="1:22" ht="15">
      <c r="A33" s="158" t="s">
        <v>190</v>
      </c>
      <c r="B33" s="504" t="s">
        <v>191</v>
      </c>
      <c r="C33" s="103">
        <v>4353</v>
      </c>
      <c r="D33" s="105">
        <v>0.032216285024941164</v>
      </c>
      <c r="E33" s="103">
        <v>4353</v>
      </c>
      <c r="F33" s="105">
        <v>0.03434969935135647</v>
      </c>
      <c r="G33" s="103">
        <v>4137</v>
      </c>
      <c r="H33" s="105">
        <v>0.03413507157886051</v>
      </c>
      <c r="I33" s="103">
        <v>4011</v>
      </c>
      <c r="J33" s="105">
        <v>0.03444485474078336</v>
      </c>
      <c r="K33" s="103">
        <v>4295</v>
      </c>
      <c r="L33" s="105">
        <v>0.03582689644817404</v>
      </c>
      <c r="M33" s="103">
        <v>4384</v>
      </c>
      <c r="N33" s="105">
        <v>0.03625807412063418</v>
      </c>
      <c r="O33" s="103">
        <v>4646</v>
      </c>
      <c r="P33" s="105">
        <v>0.03785391290178026</v>
      </c>
      <c r="Q33" s="103">
        <v>4763</v>
      </c>
      <c r="R33" s="105">
        <v>0.03966588384216926</v>
      </c>
      <c r="S33" s="103">
        <v>3673</v>
      </c>
      <c r="T33" s="105">
        <v>0.03819437223134996</v>
      </c>
      <c r="U33" s="105">
        <v>-0.2288473651060256</v>
      </c>
      <c r="V33" t="s">
        <v>307</v>
      </c>
    </row>
    <row r="34" spans="1:22" ht="15">
      <c r="A34" s="158" t="s">
        <v>192</v>
      </c>
      <c r="B34" s="504" t="s">
        <v>193</v>
      </c>
      <c r="C34" s="103">
        <v>6577</v>
      </c>
      <c r="D34" s="105">
        <v>0.04867597211326396</v>
      </c>
      <c r="E34" s="103">
        <v>6441</v>
      </c>
      <c r="F34" s="105">
        <v>0.05082619194166943</v>
      </c>
      <c r="G34" s="103">
        <v>6183</v>
      </c>
      <c r="H34" s="105">
        <v>0.05101695614505549</v>
      </c>
      <c r="I34" s="103">
        <v>5892</v>
      </c>
      <c r="J34" s="105">
        <v>0.05059812618616195</v>
      </c>
      <c r="K34" s="103">
        <v>6070</v>
      </c>
      <c r="L34" s="105">
        <v>0.05063312257052768</v>
      </c>
      <c r="M34" s="103">
        <v>6062</v>
      </c>
      <c r="N34" s="105">
        <v>0.05013605048341343</v>
      </c>
      <c r="O34" s="103">
        <v>6291</v>
      </c>
      <c r="P34" s="105">
        <v>0.05125677272171751</v>
      </c>
      <c r="Q34" s="103">
        <v>5920</v>
      </c>
      <c r="R34" s="105">
        <v>0.049301287496460636</v>
      </c>
      <c r="S34" s="103">
        <v>4716</v>
      </c>
      <c r="T34" s="105">
        <v>0.049040201318553335</v>
      </c>
      <c r="U34" s="105">
        <v>-0.20337837837837838</v>
      </c>
      <c r="V34" t="s">
        <v>308</v>
      </c>
    </row>
    <row r="35" spans="1:22" ht="15">
      <c r="A35" s="158" t="s">
        <v>194</v>
      </c>
      <c r="B35" s="504" t="s">
        <v>195</v>
      </c>
      <c r="C35" s="103">
        <v>11776</v>
      </c>
      <c r="D35" s="105">
        <v>0.0871534510575941</v>
      </c>
      <c r="E35" s="103">
        <v>10834</v>
      </c>
      <c r="F35" s="105">
        <v>0.08549153291352998</v>
      </c>
      <c r="G35" s="103">
        <v>10474</v>
      </c>
      <c r="H35" s="105">
        <v>0.08642270720739305</v>
      </c>
      <c r="I35" s="103">
        <v>10137</v>
      </c>
      <c r="J35" s="105">
        <v>0.08705247881010245</v>
      </c>
      <c r="K35" s="103">
        <v>10089</v>
      </c>
      <c r="L35" s="105">
        <v>0.08415775512587377</v>
      </c>
      <c r="M35" s="103">
        <v>10222</v>
      </c>
      <c r="N35" s="105">
        <v>0.08454152227671594</v>
      </c>
      <c r="O35" s="103">
        <v>10282</v>
      </c>
      <c r="P35" s="105">
        <v>0.08377398460096958</v>
      </c>
      <c r="Q35" s="103">
        <v>9883</v>
      </c>
      <c r="R35" s="105">
        <v>0.08230483519045953</v>
      </c>
      <c r="S35" s="103">
        <v>7972</v>
      </c>
      <c r="T35" s="105">
        <v>0.08289832165214317</v>
      </c>
      <c r="U35" s="105">
        <v>-0.19336233937063646</v>
      </c>
      <c r="V35" t="s">
        <v>309</v>
      </c>
    </row>
    <row r="36" spans="1:22" ht="15">
      <c r="A36" s="158" t="s">
        <v>196</v>
      </c>
      <c r="B36" s="504" t="s">
        <v>197</v>
      </c>
      <c r="C36" s="103">
        <v>29049</v>
      </c>
      <c r="D36" s="105">
        <v>0.21498986071433857</v>
      </c>
      <c r="E36" s="103">
        <v>26514</v>
      </c>
      <c r="F36" s="105">
        <v>0.20922304815112922</v>
      </c>
      <c r="G36" s="103">
        <v>25211</v>
      </c>
      <c r="H36" s="105">
        <v>0.2080201328437642</v>
      </c>
      <c r="I36" s="103">
        <v>23866</v>
      </c>
      <c r="J36" s="105">
        <v>0.2049516088864462</v>
      </c>
      <c r="K36" s="103">
        <v>23638</v>
      </c>
      <c r="L36" s="105">
        <v>0.19717722427053266</v>
      </c>
      <c r="M36" s="103">
        <v>24117</v>
      </c>
      <c r="N36" s="105">
        <v>0.1994607603940088</v>
      </c>
      <c r="O36" s="103">
        <v>24041</v>
      </c>
      <c r="P36" s="105">
        <v>0.1958772966146576</v>
      </c>
      <c r="Q36" s="103">
        <v>23045</v>
      </c>
      <c r="R36" s="105">
        <v>0.19191692066823232</v>
      </c>
      <c r="S36" s="103">
        <v>18489</v>
      </c>
      <c r="T36" s="105">
        <v>0.19226129817191107</v>
      </c>
      <c r="U36" s="105">
        <v>-0.19770015187676285</v>
      </c>
      <c r="V36" t="s">
        <v>310</v>
      </c>
    </row>
    <row r="37" spans="1:22" ht="15">
      <c r="A37" s="25">
        <v>55</v>
      </c>
      <c r="B37" s="504" t="s">
        <v>198</v>
      </c>
      <c r="C37" s="103">
        <v>5109</v>
      </c>
      <c r="D37" s="105">
        <v>0.037811394484820675</v>
      </c>
      <c r="E37" s="103">
        <v>4686</v>
      </c>
      <c r="F37" s="105">
        <v>0.036977415842052934</v>
      </c>
      <c r="G37" s="103">
        <v>4524</v>
      </c>
      <c r="H37" s="105">
        <v>0.037328272618507366</v>
      </c>
      <c r="I37" s="103">
        <v>4297</v>
      </c>
      <c r="J37" s="105">
        <v>0.036900907709086536</v>
      </c>
      <c r="K37" s="103">
        <v>4430</v>
      </c>
      <c r="L37" s="105">
        <v>0.036953003787057265</v>
      </c>
      <c r="M37" s="103">
        <v>4565</v>
      </c>
      <c r="N37" s="105">
        <v>0.03775504296548701</v>
      </c>
      <c r="O37" s="103">
        <v>4494</v>
      </c>
      <c r="P37" s="105">
        <v>0.036615472359147756</v>
      </c>
      <c r="Q37" s="103">
        <v>4362</v>
      </c>
      <c r="R37" s="105">
        <v>0.036326387847898864</v>
      </c>
      <c r="S37" s="103">
        <v>3554</v>
      </c>
      <c r="T37" s="105">
        <v>0.03695692864421937</v>
      </c>
      <c r="U37" s="105">
        <v>-0.18523613021549748</v>
      </c>
      <c r="V37" t="s">
        <v>311</v>
      </c>
    </row>
    <row r="38" spans="1:22" ht="15">
      <c r="A38" s="158" t="s">
        <v>199</v>
      </c>
      <c r="B38" s="504" t="s">
        <v>200</v>
      </c>
      <c r="C38" s="103">
        <v>456</v>
      </c>
      <c r="D38" s="105">
        <v>0.0033748279281812935</v>
      </c>
      <c r="E38" s="103">
        <v>468</v>
      </c>
      <c r="F38" s="105">
        <v>0.003693006959897732</v>
      </c>
      <c r="G38" s="103">
        <v>487</v>
      </c>
      <c r="H38" s="105">
        <v>0.004018317587359215</v>
      </c>
      <c r="I38" s="103">
        <v>471</v>
      </c>
      <c r="J38" s="105">
        <v>0.004044758559688099</v>
      </c>
      <c r="K38" s="103">
        <v>563</v>
      </c>
      <c r="L38" s="105">
        <v>0.00469628467993527</v>
      </c>
      <c r="M38" s="103">
        <v>506</v>
      </c>
      <c r="N38" s="105">
        <v>0.004184896328704583</v>
      </c>
      <c r="O38" s="103">
        <v>502</v>
      </c>
      <c r="P38" s="105">
        <v>0.004090112844746812</v>
      </c>
      <c r="Q38" s="103">
        <v>518</v>
      </c>
      <c r="R38" s="105">
        <v>0.004313862655940305</v>
      </c>
      <c r="S38" s="103">
        <v>429</v>
      </c>
      <c r="T38" s="105">
        <v>0.004461036125033796</v>
      </c>
      <c r="U38" s="105">
        <v>-0.1718146718146718</v>
      </c>
      <c r="V38" t="s">
        <v>312</v>
      </c>
    </row>
    <row r="39" spans="1:22" ht="15.75" thickBot="1">
      <c r="A39" s="159" t="s">
        <v>201</v>
      </c>
      <c r="B39" s="505" t="s">
        <v>202</v>
      </c>
      <c r="C39" s="109">
        <v>174</v>
      </c>
      <c r="D39" s="111">
        <v>0.0012877632883849673</v>
      </c>
      <c r="E39" s="109">
        <v>116</v>
      </c>
      <c r="F39" s="111">
        <v>0.0009153606994618311</v>
      </c>
      <c r="G39" s="109">
        <v>137</v>
      </c>
      <c r="H39" s="111">
        <v>0.0011304096703659392</v>
      </c>
      <c r="I39" s="109">
        <v>185</v>
      </c>
      <c r="J39" s="111">
        <v>0.0015887055913849219</v>
      </c>
      <c r="K39" s="109">
        <v>136</v>
      </c>
      <c r="L39" s="111">
        <v>0.0011344488747268148</v>
      </c>
      <c r="M39" s="109">
        <v>158</v>
      </c>
      <c r="N39" s="111">
        <v>0.0013067462844571628</v>
      </c>
      <c r="O39" s="109">
        <v>148</v>
      </c>
      <c r="P39" s="111">
        <v>0.0012058500020369087</v>
      </c>
      <c r="Q39" s="109">
        <v>159</v>
      </c>
      <c r="R39" s="111">
        <v>0.0013241393094488582</v>
      </c>
      <c r="S39" s="109">
        <v>133</v>
      </c>
      <c r="T39" s="111">
        <v>0.0013830251856165382</v>
      </c>
      <c r="U39" s="111">
        <v>-0.16352201257861634</v>
      </c>
      <c r="V39" t="s">
        <v>313</v>
      </c>
    </row>
    <row r="40" spans="1:21" ht="15.75" thickBot="1">
      <c r="A40" s="15" t="s">
        <v>203</v>
      </c>
      <c r="B40" s="16" t="s">
        <v>204</v>
      </c>
      <c r="C40" s="298">
        <v>33090</v>
      </c>
      <c r="D40" s="18">
        <v>0.2448970529463136</v>
      </c>
      <c r="E40" s="298">
        <v>31169</v>
      </c>
      <c r="F40" s="18">
        <v>0.2459558417372915</v>
      </c>
      <c r="G40" s="298">
        <v>29788</v>
      </c>
      <c r="H40" s="18">
        <v>0.2457857172325591</v>
      </c>
      <c r="I40" s="298">
        <v>28952</v>
      </c>
      <c r="J40" s="18">
        <v>0.24862813125284464</v>
      </c>
      <c r="K40" s="298">
        <v>30269</v>
      </c>
      <c r="L40" s="18">
        <v>0.2524899484493085</v>
      </c>
      <c r="M40" s="298">
        <v>30083</v>
      </c>
      <c r="N40" s="18">
        <v>0.24880283845142295</v>
      </c>
      <c r="O40" s="298">
        <v>30888</v>
      </c>
      <c r="P40" s="18">
        <v>0.2516641544791624</v>
      </c>
      <c r="Q40" s="298">
        <v>30359</v>
      </c>
      <c r="R40" s="18">
        <v>0.2528273289028798</v>
      </c>
      <c r="S40" s="298">
        <v>24605</v>
      </c>
      <c r="T40" s="18">
        <v>0.2558596593390596</v>
      </c>
      <c r="U40" s="18">
        <v>-0.1895319345169472</v>
      </c>
    </row>
    <row r="41" spans="1:22" ht="15">
      <c r="A41" s="160" t="s">
        <v>205</v>
      </c>
      <c r="B41" s="36" t="s">
        <v>206</v>
      </c>
      <c r="C41" s="37">
        <v>635</v>
      </c>
      <c r="D41" s="38">
        <v>0.004699595908761231</v>
      </c>
      <c r="E41" s="37">
        <v>680</v>
      </c>
      <c r="F41" s="38">
        <v>0.0053659075485693545</v>
      </c>
      <c r="G41" s="37">
        <v>727</v>
      </c>
      <c r="H41" s="38">
        <v>0.005998597301868889</v>
      </c>
      <c r="I41" s="37">
        <v>663</v>
      </c>
      <c r="J41" s="38">
        <v>0.005693577335611909</v>
      </c>
      <c r="K41" s="37">
        <v>737</v>
      </c>
      <c r="L41" s="38">
        <v>0.006147711916718106</v>
      </c>
      <c r="M41" s="37">
        <v>644</v>
      </c>
      <c r="N41" s="38">
        <v>0.005326231691078562</v>
      </c>
      <c r="O41" s="37">
        <v>610</v>
      </c>
      <c r="P41" s="38">
        <v>0.0049700574408278</v>
      </c>
      <c r="Q41" s="37">
        <v>642</v>
      </c>
      <c r="R41" s="38">
        <v>0.005346524758906711</v>
      </c>
      <c r="S41" s="37">
        <v>507</v>
      </c>
      <c r="T41" s="38">
        <v>0.005272133602312668</v>
      </c>
      <c r="U41" s="38">
        <v>-0.2102803738317757</v>
      </c>
      <c r="V41" t="s">
        <v>314</v>
      </c>
    </row>
    <row r="42" spans="1:22" ht="15">
      <c r="A42" s="158" t="s">
        <v>207</v>
      </c>
      <c r="B42" s="26" t="s">
        <v>208</v>
      </c>
      <c r="C42" s="103">
        <v>771</v>
      </c>
      <c r="D42" s="105">
        <v>0.005706123536464424</v>
      </c>
      <c r="E42" s="103">
        <v>785</v>
      </c>
      <c r="F42" s="105">
        <v>0.006194466802392564</v>
      </c>
      <c r="G42" s="103">
        <v>654</v>
      </c>
      <c r="H42" s="105">
        <v>0.005396262222038863</v>
      </c>
      <c r="I42" s="103">
        <v>637</v>
      </c>
      <c r="J42" s="105">
        <v>0.005470299793038893</v>
      </c>
      <c r="K42" s="103">
        <v>716</v>
      </c>
      <c r="L42" s="105">
        <v>0.0059725396640029375</v>
      </c>
      <c r="M42" s="103">
        <v>706</v>
      </c>
      <c r="N42" s="105">
        <v>0.005839005549536436</v>
      </c>
      <c r="O42" s="103">
        <v>698</v>
      </c>
      <c r="P42" s="105">
        <v>0.005687049333930827</v>
      </c>
      <c r="Q42" s="103">
        <v>768</v>
      </c>
      <c r="R42" s="105">
        <v>0.006395842702243542</v>
      </c>
      <c r="S42" s="103">
        <v>581</v>
      </c>
      <c r="T42" s="105">
        <v>0.006041636337166982</v>
      </c>
      <c r="U42" s="105">
        <v>-0.24348958333333334</v>
      </c>
      <c r="V42" t="s">
        <v>315</v>
      </c>
    </row>
    <row r="43" spans="1:22" ht="15">
      <c r="A43" s="158" t="s">
        <v>209</v>
      </c>
      <c r="B43" s="26" t="s">
        <v>210</v>
      </c>
      <c r="C43" s="103">
        <v>12246</v>
      </c>
      <c r="D43" s="105">
        <v>0.09063189212392131</v>
      </c>
      <c r="E43" s="103">
        <v>11485</v>
      </c>
      <c r="F43" s="105">
        <v>0.09062860028723388</v>
      </c>
      <c r="G43" s="103">
        <v>11000</v>
      </c>
      <c r="H43" s="105">
        <v>0.09076282024836008</v>
      </c>
      <c r="I43" s="103">
        <v>10662</v>
      </c>
      <c r="J43" s="105">
        <v>0.09156096765051912</v>
      </c>
      <c r="K43" s="103">
        <v>11211</v>
      </c>
      <c r="L43" s="105">
        <v>0.09351695834236999</v>
      </c>
      <c r="M43" s="103">
        <v>11103</v>
      </c>
      <c r="N43" s="105">
        <v>0.09182787339448024</v>
      </c>
      <c r="O43" s="103">
        <v>11409</v>
      </c>
      <c r="P43" s="105">
        <v>0.09295636941377765</v>
      </c>
      <c r="Q43" s="103">
        <v>11302</v>
      </c>
      <c r="R43" s="105">
        <v>0.0941221539332767</v>
      </c>
      <c r="S43" s="103">
        <v>9034</v>
      </c>
      <c r="T43" s="105">
        <v>0.0939417257658632</v>
      </c>
      <c r="U43" s="105">
        <v>-0.20067244735445053</v>
      </c>
      <c r="V43" t="s">
        <v>316</v>
      </c>
    </row>
    <row r="44" spans="1:22" ht="15">
      <c r="A44" s="158" t="s">
        <v>211</v>
      </c>
      <c r="B44" s="26" t="s">
        <v>212</v>
      </c>
      <c r="C44" s="103">
        <v>8564</v>
      </c>
      <c r="D44" s="105">
        <v>0.06338163679154517</v>
      </c>
      <c r="E44" s="103">
        <v>7807</v>
      </c>
      <c r="F44" s="105">
        <v>0.06160535328188375</v>
      </c>
      <c r="G44" s="103">
        <v>7274</v>
      </c>
      <c r="H44" s="105">
        <v>0.060018977680597385</v>
      </c>
      <c r="I44" s="103">
        <v>7162</v>
      </c>
      <c r="J44" s="105">
        <v>0.06150437538107465</v>
      </c>
      <c r="K44" s="103">
        <v>7554</v>
      </c>
      <c r="L44" s="105">
        <v>0.06301196176239969</v>
      </c>
      <c r="M44" s="103">
        <v>7554</v>
      </c>
      <c r="N44" s="105">
        <v>0.06247570527081902</v>
      </c>
      <c r="O44" s="103">
        <v>7923</v>
      </c>
      <c r="P44" s="105">
        <v>0.06455371328471911</v>
      </c>
      <c r="Q44" s="103">
        <v>7870</v>
      </c>
      <c r="R44" s="105">
        <v>0.06554073185762588</v>
      </c>
      <c r="S44" s="103">
        <v>6754</v>
      </c>
      <c r="T44" s="105">
        <v>0.0702327225838654</v>
      </c>
      <c r="U44" s="105">
        <v>-0.1418043202033037</v>
      </c>
      <c r="V44" t="s">
        <v>317</v>
      </c>
    </row>
    <row r="45" spans="1:22" ht="15">
      <c r="A45" s="158" t="s">
        <v>213</v>
      </c>
      <c r="B45" s="26" t="s">
        <v>214</v>
      </c>
      <c r="C45" s="103">
        <v>8143</v>
      </c>
      <c r="D45" s="105">
        <v>0.06026584170872867</v>
      </c>
      <c r="E45" s="103">
        <v>7995</v>
      </c>
      <c r="F45" s="105">
        <v>0.06308886889825292</v>
      </c>
      <c r="G45" s="103">
        <v>7685</v>
      </c>
      <c r="H45" s="105">
        <v>0.0634102066916952</v>
      </c>
      <c r="I45" s="103">
        <v>7596</v>
      </c>
      <c r="J45" s="105">
        <v>0.06523139282248576</v>
      </c>
      <c r="K45" s="103">
        <v>7827</v>
      </c>
      <c r="L45" s="105">
        <v>0.06528920104769691</v>
      </c>
      <c r="M45" s="103">
        <v>7812</v>
      </c>
      <c r="N45" s="105">
        <v>0.06460950616569212</v>
      </c>
      <c r="O45" s="103">
        <v>7965</v>
      </c>
      <c r="P45" s="105">
        <v>0.06489591396097283</v>
      </c>
      <c r="Q45" s="103">
        <v>7580</v>
      </c>
      <c r="R45" s="105">
        <v>0.0631256350039141</v>
      </c>
      <c r="S45" s="103">
        <v>6084</v>
      </c>
      <c r="T45" s="105">
        <v>0.06326560322775203</v>
      </c>
      <c r="U45" s="105">
        <v>-0.19736147757255937</v>
      </c>
      <c r="V45" t="s">
        <v>318</v>
      </c>
    </row>
    <row r="46" spans="1:22" ht="15">
      <c r="A46" s="158" t="s">
        <v>215</v>
      </c>
      <c r="B46" s="26" t="s">
        <v>216</v>
      </c>
      <c r="C46" s="103">
        <v>1744</v>
      </c>
      <c r="D46" s="105">
        <v>0.012907236637605648</v>
      </c>
      <c r="E46" s="103">
        <v>1481</v>
      </c>
      <c r="F46" s="105">
        <v>0.01168663099916355</v>
      </c>
      <c r="G46" s="103">
        <v>1574</v>
      </c>
      <c r="H46" s="105">
        <v>0.012987334460992615</v>
      </c>
      <c r="I46" s="103">
        <v>1351</v>
      </c>
      <c r="J46" s="105">
        <v>0.011601844616005564</v>
      </c>
      <c r="K46" s="103">
        <v>1354</v>
      </c>
      <c r="L46" s="105">
        <v>0.011294439532206667</v>
      </c>
      <c r="M46" s="103">
        <v>1318</v>
      </c>
      <c r="N46" s="105">
        <v>0.010900579765281901</v>
      </c>
      <c r="O46" s="103">
        <v>1353</v>
      </c>
      <c r="P46" s="105">
        <v>0.011023750356459038</v>
      </c>
      <c r="Q46" s="103">
        <v>1258</v>
      </c>
      <c r="R46" s="105">
        <v>0.010476523592997883</v>
      </c>
      <c r="S46" s="103">
        <v>903</v>
      </c>
      <c r="T46" s="105">
        <v>0.009390013102343863</v>
      </c>
      <c r="U46" s="105">
        <v>-0.2821939586645469</v>
      </c>
      <c r="V46" t="s">
        <v>319</v>
      </c>
    </row>
    <row r="47" spans="1:22" ht="15">
      <c r="A47" s="158" t="s">
        <v>217</v>
      </c>
      <c r="B47" s="26" t="s">
        <v>218</v>
      </c>
      <c r="C47" s="103">
        <v>472</v>
      </c>
      <c r="D47" s="105">
        <v>0.0034932429432051985</v>
      </c>
      <c r="E47" s="103">
        <v>434</v>
      </c>
      <c r="F47" s="105">
        <v>0.003424711582469264</v>
      </c>
      <c r="G47" s="103">
        <v>400</v>
      </c>
      <c r="H47" s="105">
        <v>0.0033004661908494575</v>
      </c>
      <c r="I47" s="103">
        <v>408</v>
      </c>
      <c r="J47" s="105">
        <v>0.003503739898838098</v>
      </c>
      <c r="K47" s="103">
        <v>427</v>
      </c>
      <c r="L47" s="105">
        <v>0.0035618358052084548</v>
      </c>
      <c r="M47" s="103">
        <v>430</v>
      </c>
      <c r="N47" s="105">
        <v>0.00355633482478848</v>
      </c>
      <c r="O47" s="103">
        <v>428</v>
      </c>
      <c r="P47" s="105">
        <v>0.0034871878437283577</v>
      </c>
      <c r="Q47" s="103">
        <v>443</v>
      </c>
      <c r="R47" s="105">
        <v>0.0036892686420493346</v>
      </c>
      <c r="S47" s="103">
        <v>369</v>
      </c>
      <c r="T47" s="105">
        <v>0.0038371149886654334</v>
      </c>
      <c r="U47" s="105">
        <v>-0.1670428893905192</v>
      </c>
      <c r="V47" t="s">
        <v>320</v>
      </c>
    </row>
    <row r="48" spans="1:22" ht="15.75" thickBot="1">
      <c r="A48" s="161" t="s">
        <v>219</v>
      </c>
      <c r="B48" s="41" t="s">
        <v>220</v>
      </c>
      <c r="C48" s="119">
        <v>515</v>
      </c>
      <c r="D48" s="121">
        <v>0.0038114832960819433</v>
      </c>
      <c r="E48" s="119">
        <v>502</v>
      </c>
      <c r="F48" s="121">
        <v>0.0039613023373262</v>
      </c>
      <c r="G48" s="119">
        <v>474</v>
      </c>
      <c r="H48" s="121">
        <v>0.003911052436156607</v>
      </c>
      <c r="I48" s="119">
        <v>473</v>
      </c>
      <c r="J48" s="121">
        <v>0.004061933755270638</v>
      </c>
      <c r="K48" s="119">
        <v>443</v>
      </c>
      <c r="L48" s="121">
        <v>0.003695300378705727</v>
      </c>
      <c r="M48" s="119">
        <v>516</v>
      </c>
      <c r="N48" s="121">
        <v>0.0042676017897461775</v>
      </c>
      <c r="O48" s="119">
        <v>502</v>
      </c>
      <c r="P48" s="121">
        <v>0.004090112844746812</v>
      </c>
      <c r="Q48" s="119">
        <v>496</v>
      </c>
      <c r="R48" s="121">
        <v>0.00413064841186562</v>
      </c>
      <c r="S48" s="119">
        <v>373</v>
      </c>
      <c r="T48" s="121">
        <v>0.0038787097310899903</v>
      </c>
      <c r="U48" s="121">
        <v>-0.24798387096774194</v>
      </c>
      <c r="V48" t="s">
        <v>321</v>
      </c>
    </row>
    <row r="49" spans="1:21" ht="15.75" thickBot="1">
      <c r="A49" s="15" t="s">
        <v>221</v>
      </c>
      <c r="B49" s="16" t="s">
        <v>222</v>
      </c>
      <c r="C49" s="298">
        <v>4456</v>
      </c>
      <c r="D49" s="18">
        <v>0.03297858168415755</v>
      </c>
      <c r="E49" s="298">
        <v>4202</v>
      </c>
      <c r="F49" s="18">
        <v>0.03315815223395357</v>
      </c>
      <c r="G49" s="298">
        <v>4281</v>
      </c>
      <c r="H49" s="18">
        <v>0.03532323940756632</v>
      </c>
      <c r="I49" s="298">
        <v>3868</v>
      </c>
      <c r="J49" s="18">
        <v>0.033216828256631775</v>
      </c>
      <c r="K49" s="298">
        <v>4328</v>
      </c>
      <c r="L49" s="18">
        <v>0.036102167131012164</v>
      </c>
      <c r="M49" s="298">
        <v>4584</v>
      </c>
      <c r="N49" s="18">
        <v>0.03791218334146603</v>
      </c>
      <c r="O49" s="298">
        <v>4942</v>
      </c>
      <c r="P49" s="18">
        <v>0.04026561290585408</v>
      </c>
      <c r="Q49" s="298">
        <v>5026</v>
      </c>
      <c r="R49" s="18">
        <v>0.04185612685088026</v>
      </c>
      <c r="S49" s="298">
        <v>4152</v>
      </c>
      <c r="T49" s="18">
        <v>0.04317534263669072</v>
      </c>
      <c r="U49" s="18">
        <v>-0.17389574214086748</v>
      </c>
    </row>
    <row r="50" spans="1:22" ht="15">
      <c r="A50" s="157" t="s">
        <v>223</v>
      </c>
      <c r="B50" s="503" t="s">
        <v>224</v>
      </c>
      <c r="C50" s="22">
        <v>262</v>
      </c>
      <c r="D50" s="23">
        <v>0.0019390458710164449</v>
      </c>
      <c r="E50" s="22">
        <v>274</v>
      </c>
      <c r="F50" s="23">
        <v>0.0021621451004529457</v>
      </c>
      <c r="G50" s="22">
        <v>259</v>
      </c>
      <c r="H50" s="23">
        <v>0.0021370518585750236</v>
      </c>
      <c r="I50" s="22">
        <v>263</v>
      </c>
      <c r="J50" s="23">
        <v>0.0022585382191039702</v>
      </c>
      <c r="K50" s="22">
        <v>309</v>
      </c>
      <c r="L50" s="23">
        <v>0.0025775345756660715</v>
      </c>
      <c r="M50" s="22">
        <v>274</v>
      </c>
      <c r="N50" s="23">
        <v>0.002266129632539636</v>
      </c>
      <c r="O50" s="22">
        <v>296</v>
      </c>
      <c r="P50" s="23">
        <v>0.0024117000040738174</v>
      </c>
      <c r="Q50" s="22">
        <v>301</v>
      </c>
      <c r="R50" s="23">
        <v>0.002506703975749097</v>
      </c>
      <c r="S50" s="22">
        <v>198</v>
      </c>
      <c r="T50" s="23">
        <v>0.002058939750015598</v>
      </c>
      <c r="U50" s="23">
        <v>-0.34219269102990035</v>
      </c>
      <c r="V50" t="s">
        <v>322</v>
      </c>
    </row>
    <row r="51" spans="1:22" ht="15">
      <c r="A51" s="158" t="s">
        <v>225</v>
      </c>
      <c r="B51" s="504" t="s">
        <v>226</v>
      </c>
      <c r="C51" s="103">
        <v>414</v>
      </c>
      <c r="D51" s="105">
        <v>0.0030639885137435426</v>
      </c>
      <c r="E51" s="103">
        <v>355</v>
      </c>
      <c r="F51" s="105">
        <v>0.002801319381973707</v>
      </c>
      <c r="G51" s="103">
        <v>387</v>
      </c>
      <c r="H51" s="105">
        <v>0.00319320103964685</v>
      </c>
      <c r="I51" s="103">
        <v>263</v>
      </c>
      <c r="J51" s="105">
        <v>0.0022585382191039702</v>
      </c>
      <c r="K51" s="103">
        <v>343</v>
      </c>
      <c r="L51" s="105">
        <v>0.0028611467943477752</v>
      </c>
      <c r="M51" s="103">
        <v>359</v>
      </c>
      <c r="N51" s="105">
        <v>0.0029691260513931735</v>
      </c>
      <c r="O51" s="103">
        <v>301</v>
      </c>
      <c r="P51" s="105">
        <v>0.0024524381798183077</v>
      </c>
      <c r="Q51" s="103">
        <v>350</v>
      </c>
      <c r="R51" s="105">
        <v>0.0029147720648245307</v>
      </c>
      <c r="S51" s="103">
        <v>259</v>
      </c>
      <c r="T51" s="105">
        <v>0.0026932595719901</v>
      </c>
      <c r="U51" s="105">
        <v>-0.26</v>
      </c>
      <c r="V51" t="s">
        <v>323</v>
      </c>
    </row>
    <row r="52" spans="1:22" ht="15.75" thickBot="1">
      <c r="A52" s="159" t="s">
        <v>227</v>
      </c>
      <c r="B52" s="505" t="s">
        <v>228</v>
      </c>
      <c r="C52" s="109">
        <v>3780</v>
      </c>
      <c r="D52" s="111">
        <v>0.027975547299397562</v>
      </c>
      <c r="E52" s="109">
        <v>3573</v>
      </c>
      <c r="F52" s="111">
        <v>0.028194687751526917</v>
      </c>
      <c r="G52" s="109">
        <v>3635</v>
      </c>
      <c r="H52" s="111">
        <v>0.029992986509344444</v>
      </c>
      <c r="I52" s="109">
        <v>3342</v>
      </c>
      <c r="J52" s="111">
        <v>0.02869975181842383</v>
      </c>
      <c r="K52" s="109">
        <v>3676</v>
      </c>
      <c r="L52" s="111">
        <v>0.030663485760998314</v>
      </c>
      <c r="M52" s="109">
        <v>3951</v>
      </c>
      <c r="N52" s="111">
        <v>0.032676927657533224</v>
      </c>
      <c r="O52" s="109">
        <v>4345</v>
      </c>
      <c r="P52" s="111">
        <v>0.03540147472196195</v>
      </c>
      <c r="Q52" s="109">
        <v>4375</v>
      </c>
      <c r="R52" s="111">
        <v>0.03643465081030663</v>
      </c>
      <c r="S52" s="109">
        <v>3695</v>
      </c>
      <c r="T52" s="111">
        <v>0.03842314331468502</v>
      </c>
      <c r="U52" s="111">
        <v>-0.15542857142857142</v>
      </c>
      <c r="V52" t="s">
        <v>324</v>
      </c>
    </row>
    <row r="53" spans="1:22" ht="15.75" thickBot="1">
      <c r="A53" s="181" t="s">
        <v>229</v>
      </c>
      <c r="B53" s="155" t="s">
        <v>230</v>
      </c>
      <c r="C53" s="506">
        <v>2645</v>
      </c>
      <c r="D53" s="13">
        <v>0.0195754821711393</v>
      </c>
      <c r="E53" s="506">
        <v>2191</v>
      </c>
      <c r="F53" s="13">
        <v>0.017289269763110963</v>
      </c>
      <c r="G53" s="506">
        <v>2131</v>
      </c>
      <c r="H53" s="13">
        <v>0.017583233631750485</v>
      </c>
      <c r="I53" s="506">
        <v>2036</v>
      </c>
      <c r="J53" s="13">
        <v>0.01748434910302541</v>
      </c>
      <c r="K53" s="506">
        <v>2305</v>
      </c>
      <c r="L53" s="13">
        <v>0.019227240119450793</v>
      </c>
      <c r="M53" s="506">
        <v>2372</v>
      </c>
      <c r="N53" s="13">
        <v>0.01961773535906576</v>
      </c>
      <c r="O53" s="506">
        <v>2533</v>
      </c>
      <c r="P53" s="13">
        <v>0.02063795983215871</v>
      </c>
      <c r="Q53" s="506">
        <v>2906</v>
      </c>
      <c r="R53" s="13">
        <v>0.024200936058228817</v>
      </c>
      <c r="S53" s="506">
        <v>2484</v>
      </c>
      <c r="T53" s="13">
        <v>0.02583033504565023</v>
      </c>
      <c r="U53" s="13">
        <v>-0.14521679284239505</v>
      </c>
      <c r="V53" t="s">
        <v>325</v>
      </c>
    </row>
    <row r="54" spans="1:24" ht="15.75" customHeight="1" thickBot="1">
      <c r="A54" s="529" t="s">
        <v>91</v>
      </c>
      <c r="B54" s="559"/>
      <c r="C54" s="165">
        <v>135118</v>
      </c>
      <c r="D54" s="166">
        <v>1</v>
      </c>
      <c r="E54" s="165">
        <v>126726</v>
      </c>
      <c r="F54" s="166">
        <v>1</v>
      </c>
      <c r="G54" s="165">
        <v>121195</v>
      </c>
      <c r="H54" s="166">
        <v>1</v>
      </c>
      <c r="I54" s="165">
        <v>116447</v>
      </c>
      <c r="J54" s="166">
        <v>1</v>
      </c>
      <c r="K54" s="165">
        <v>119882</v>
      </c>
      <c r="L54" s="166">
        <v>1</v>
      </c>
      <c r="M54" s="165">
        <v>120911</v>
      </c>
      <c r="N54" s="166">
        <v>1</v>
      </c>
      <c r="O54" s="165">
        <v>122735</v>
      </c>
      <c r="P54" s="166">
        <v>1</v>
      </c>
      <c r="Q54" s="165">
        <v>120078</v>
      </c>
      <c r="R54" s="166">
        <v>1</v>
      </c>
      <c r="S54" s="165">
        <v>96166</v>
      </c>
      <c r="T54" s="166">
        <v>1</v>
      </c>
      <c r="U54" s="167">
        <v>-0.19913722746881193</v>
      </c>
      <c r="V54" t="s">
        <v>116</v>
      </c>
      <c r="X54" s="507">
        <f>SUM(S53,S49,S40,S31,S24,S20,S16,S7,S6)</f>
        <v>96166</v>
      </c>
    </row>
    <row r="56" spans="15:19" ht="15">
      <c r="O56" s="507"/>
      <c r="Q56" s="507"/>
      <c r="S56" s="507"/>
    </row>
  </sheetData>
  <sheetProtection/>
  <mergeCells count="16">
    <mergeCell ref="A54:B54"/>
    <mergeCell ref="C3:T3"/>
    <mergeCell ref="S4:T4"/>
    <mergeCell ref="A3:A5"/>
    <mergeCell ref="B3:B5"/>
    <mergeCell ref="C4:D4"/>
    <mergeCell ref="E4:F4"/>
    <mergeCell ref="M4:N4"/>
    <mergeCell ref="Q4:R4"/>
    <mergeCell ref="A1:U1"/>
    <mergeCell ref="A2:U2"/>
    <mergeCell ref="U3:U5"/>
    <mergeCell ref="G4:H4"/>
    <mergeCell ref="I4:J4"/>
    <mergeCell ref="K4:L4"/>
    <mergeCell ref="O4:P4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9"/>
  <sheetViews>
    <sheetView zoomScalePageLayoutView="0" workbookViewId="0" topLeftCell="A1">
      <selection activeCell="A1" sqref="A1:L1"/>
    </sheetView>
  </sheetViews>
  <sheetFormatPr defaultColWidth="11.421875" defaultRowHeight="15"/>
  <cols>
    <col min="1" max="1" width="10.28125" style="0" customWidth="1"/>
    <col min="2" max="2" width="39.421875" style="0" customWidth="1"/>
    <col min="3" max="12" width="13.7109375" style="0" customWidth="1"/>
  </cols>
  <sheetData>
    <row r="1" spans="1:12" ht="24.75" customHeight="1" thickBot="1" thickTop="1">
      <c r="A1" s="620" t="s">
        <v>358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2"/>
    </row>
    <row r="2" spans="1:12" ht="24.75" customHeight="1" thickBot="1" thickTop="1">
      <c r="A2" s="623" t="s">
        <v>24</v>
      </c>
      <c r="B2" s="626" t="s">
        <v>138</v>
      </c>
      <c r="C2" s="629" t="s">
        <v>95</v>
      </c>
      <c r="D2" s="630"/>
      <c r="E2" s="631"/>
      <c r="F2" s="631"/>
      <c r="G2" s="631"/>
      <c r="H2" s="631"/>
      <c r="I2" s="631"/>
      <c r="J2" s="632"/>
      <c r="K2" s="633" t="s">
        <v>91</v>
      </c>
      <c r="L2" s="626"/>
    </row>
    <row r="3" spans="1:12" ht="24.75" customHeight="1">
      <c r="A3" s="624"/>
      <c r="B3" s="627"/>
      <c r="C3" s="635" t="s">
        <v>96</v>
      </c>
      <c r="D3" s="636"/>
      <c r="E3" s="635" t="s">
        <v>97</v>
      </c>
      <c r="F3" s="637"/>
      <c r="G3" s="638" t="s">
        <v>98</v>
      </c>
      <c r="H3" s="636"/>
      <c r="I3" s="635" t="s">
        <v>99</v>
      </c>
      <c r="J3" s="637"/>
      <c r="K3" s="634"/>
      <c r="L3" s="627"/>
    </row>
    <row r="4" spans="1:12" ht="24.75" customHeight="1" thickBot="1">
      <c r="A4" s="625"/>
      <c r="B4" s="628"/>
      <c r="C4" s="169" t="s">
        <v>26</v>
      </c>
      <c r="D4" s="168" t="s">
        <v>27</v>
      </c>
      <c r="E4" s="170" t="s">
        <v>26</v>
      </c>
      <c r="F4" s="168" t="s">
        <v>27</v>
      </c>
      <c r="G4" s="171" t="s">
        <v>26</v>
      </c>
      <c r="H4" s="168" t="s">
        <v>27</v>
      </c>
      <c r="I4" s="171" t="s">
        <v>26</v>
      </c>
      <c r="J4" s="172" t="s">
        <v>27</v>
      </c>
      <c r="K4" s="173" t="s">
        <v>26</v>
      </c>
      <c r="L4" s="174" t="s">
        <v>27</v>
      </c>
    </row>
    <row r="5" spans="1:13" ht="29.25" thickBot="1">
      <c r="A5" s="164" t="s">
        <v>28</v>
      </c>
      <c r="B5" s="46" t="s">
        <v>139</v>
      </c>
      <c r="C5" s="12">
        <v>882</v>
      </c>
      <c r="D5" s="13">
        <v>0.021747170648716622</v>
      </c>
      <c r="E5" s="299">
        <v>490</v>
      </c>
      <c r="F5" s="70">
        <v>0.010771124593335091</v>
      </c>
      <c r="G5" s="452">
        <v>148</v>
      </c>
      <c r="H5" s="70">
        <v>0.014710267369048801</v>
      </c>
      <c r="I5" s="452">
        <v>10</v>
      </c>
      <c r="J5" s="141">
        <v>0.17857142857142858</v>
      </c>
      <c r="K5" s="453">
        <v>1530</v>
      </c>
      <c r="L5" s="70">
        <v>0.015909988977393257</v>
      </c>
      <c r="M5" t="s">
        <v>285</v>
      </c>
    </row>
    <row r="6" spans="1:12" ht="15.75" thickBot="1">
      <c r="A6" s="15" t="s">
        <v>30</v>
      </c>
      <c r="B6" s="16" t="s">
        <v>140</v>
      </c>
      <c r="C6" s="298">
        <v>7850</v>
      </c>
      <c r="D6" s="18">
        <v>0.19355475010479078</v>
      </c>
      <c r="E6" s="298">
        <v>4551</v>
      </c>
      <c r="F6" s="18">
        <v>0.10003956739646531</v>
      </c>
      <c r="G6" s="454">
        <v>339</v>
      </c>
      <c r="H6" s="18">
        <v>0.03369446377099692</v>
      </c>
      <c r="I6" s="454">
        <v>9</v>
      </c>
      <c r="J6" s="148">
        <v>0.1607142857142857</v>
      </c>
      <c r="K6" s="298">
        <v>12749</v>
      </c>
      <c r="L6" s="18">
        <v>0.13257284279267104</v>
      </c>
    </row>
    <row r="7" spans="1:13" ht="15">
      <c r="A7" s="157" t="s">
        <v>141</v>
      </c>
      <c r="B7" s="21" t="s">
        <v>142</v>
      </c>
      <c r="C7" s="22">
        <v>1313</v>
      </c>
      <c r="D7" s="23">
        <v>0.03237418941243189</v>
      </c>
      <c r="E7" s="22">
        <v>975</v>
      </c>
      <c r="F7" s="23">
        <v>0.021432339752044314</v>
      </c>
      <c r="G7" s="74">
        <v>84</v>
      </c>
      <c r="H7" s="23">
        <v>0.00834907066891959</v>
      </c>
      <c r="I7" s="74">
        <v>1</v>
      </c>
      <c r="J7" s="142">
        <v>0.017857142857142856</v>
      </c>
      <c r="K7" s="76">
        <v>2373</v>
      </c>
      <c r="L7" s="23">
        <v>0.024676080943368758</v>
      </c>
      <c r="M7" t="s">
        <v>286</v>
      </c>
    </row>
    <row r="8" spans="1:13" ht="28.5">
      <c r="A8" s="158" t="s">
        <v>143</v>
      </c>
      <c r="B8" s="26" t="s">
        <v>144</v>
      </c>
      <c r="C8" s="103">
        <v>462</v>
      </c>
      <c r="D8" s="105">
        <v>0.011391375101708708</v>
      </c>
      <c r="E8" s="103">
        <v>595</v>
      </c>
      <c r="F8" s="105">
        <v>0.013079222720478324</v>
      </c>
      <c r="G8" s="175">
        <v>85</v>
      </c>
      <c r="H8" s="105">
        <v>0.00844846436735911</v>
      </c>
      <c r="I8" s="175">
        <v>8</v>
      </c>
      <c r="J8" s="143">
        <v>0.14285714285714285</v>
      </c>
      <c r="K8" s="176">
        <v>1150</v>
      </c>
      <c r="L8" s="105">
        <v>0.011958488447060291</v>
      </c>
      <c r="M8" t="s">
        <v>287</v>
      </c>
    </row>
    <row r="9" spans="1:13" ht="15">
      <c r="A9" s="158" t="s">
        <v>145</v>
      </c>
      <c r="B9" s="26" t="s">
        <v>146</v>
      </c>
      <c r="C9" s="103">
        <v>1609</v>
      </c>
      <c r="D9" s="105">
        <v>0.03967255960746604</v>
      </c>
      <c r="E9" s="103">
        <v>827</v>
      </c>
      <c r="F9" s="105">
        <v>0.01817902048711861</v>
      </c>
      <c r="G9" s="175">
        <v>62</v>
      </c>
      <c r="H9" s="105">
        <v>0.006162409303250174</v>
      </c>
      <c r="I9" s="175">
        <v>0</v>
      </c>
      <c r="J9" s="143">
        <v>0</v>
      </c>
      <c r="K9" s="176">
        <v>2498</v>
      </c>
      <c r="L9" s="105">
        <v>0.02597591664413618</v>
      </c>
      <c r="M9" t="s">
        <v>288</v>
      </c>
    </row>
    <row r="10" spans="1:13" ht="15">
      <c r="A10" s="158" t="s">
        <v>147</v>
      </c>
      <c r="B10" s="26" t="s">
        <v>148</v>
      </c>
      <c r="C10" s="103">
        <v>3398</v>
      </c>
      <c r="D10" s="105">
        <v>0.08378331730650687</v>
      </c>
      <c r="E10" s="103">
        <v>1704</v>
      </c>
      <c r="F10" s="105">
        <v>0.03745713532049591</v>
      </c>
      <c r="G10" s="175">
        <v>51</v>
      </c>
      <c r="H10" s="105">
        <v>0.005069078620415466</v>
      </c>
      <c r="I10" s="175">
        <v>0</v>
      </c>
      <c r="J10" s="143">
        <v>0</v>
      </c>
      <c r="K10" s="176">
        <v>5153</v>
      </c>
      <c r="L10" s="105">
        <v>0.053584426928436256</v>
      </c>
      <c r="M10" t="s">
        <v>289</v>
      </c>
    </row>
    <row r="11" spans="1:13" ht="15">
      <c r="A11" s="158" t="s">
        <v>149</v>
      </c>
      <c r="B11" s="26" t="s">
        <v>150</v>
      </c>
      <c r="C11" s="103">
        <v>180</v>
      </c>
      <c r="D11" s="105">
        <v>0.004438198091574821</v>
      </c>
      <c r="E11" s="103">
        <v>80</v>
      </c>
      <c r="F11" s="105">
        <v>0.0017585509540138924</v>
      </c>
      <c r="G11" s="175">
        <v>20</v>
      </c>
      <c r="H11" s="105">
        <v>0.001987873968790379</v>
      </c>
      <c r="I11" s="175">
        <v>0</v>
      </c>
      <c r="J11" s="143">
        <v>0</v>
      </c>
      <c r="K11" s="176">
        <v>280</v>
      </c>
      <c r="L11" s="105">
        <v>0.0029116319697190273</v>
      </c>
      <c r="M11" t="s">
        <v>290</v>
      </c>
    </row>
    <row r="12" spans="1:13" ht="15">
      <c r="A12" s="158" t="s">
        <v>151</v>
      </c>
      <c r="B12" s="26" t="s">
        <v>152</v>
      </c>
      <c r="C12" s="103">
        <v>469</v>
      </c>
      <c r="D12" s="105">
        <v>0.011563971694158837</v>
      </c>
      <c r="E12" s="103">
        <v>44</v>
      </c>
      <c r="F12" s="105">
        <v>0.0009672030247076409</v>
      </c>
      <c r="G12" s="175">
        <v>5</v>
      </c>
      <c r="H12" s="105">
        <v>0.0004969684921975947</v>
      </c>
      <c r="I12" s="175">
        <v>0</v>
      </c>
      <c r="J12" s="143">
        <v>0</v>
      </c>
      <c r="K12" s="176">
        <v>518</v>
      </c>
      <c r="L12" s="105">
        <v>0.0053865191439802</v>
      </c>
      <c r="M12" t="s">
        <v>291</v>
      </c>
    </row>
    <row r="13" spans="1:13" ht="15">
      <c r="A13" s="158" t="s">
        <v>153</v>
      </c>
      <c r="B13" s="26" t="s">
        <v>154</v>
      </c>
      <c r="C13" s="103">
        <v>166</v>
      </c>
      <c r="D13" s="105">
        <v>0.0040930049066745565</v>
      </c>
      <c r="E13" s="103">
        <v>164</v>
      </c>
      <c r="F13" s="105">
        <v>0.0036050294557284797</v>
      </c>
      <c r="G13" s="175">
        <v>19</v>
      </c>
      <c r="H13" s="105">
        <v>0.0018884802703508596</v>
      </c>
      <c r="I13" s="175">
        <v>0</v>
      </c>
      <c r="J13" s="143">
        <v>0</v>
      </c>
      <c r="K13" s="176">
        <v>349</v>
      </c>
      <c r="L13" s="105">
        <v>0.003629141276542645</v>
      </c>
      <c r="M13" t="s">
        <v>292</v>
      </c>
    </row>
    <row r="14" spans="1:13" ht="15.75" thickBot="1">
      <c r="A14" s="159" t="s">
        <v>155</v>
      </c>
      <c r="B14" s="31" t="s">
        <v>156</v>
      </c>
      <c r="C14" s="109">
        <v>253</v>
      </c>
      <c r="D14" s="111">
        <v>0.006238133984269053</v>
      </c>
      <c r="E14" s="109">
        <v>162</v>
      </c>
      <c r="F14" s="111">
        <v>0.003561065681878133</v>
      </c>
      <c r="G14" s="177">
        <v>13</v>
      </c>
      <c r="H14" s="111">
        <v>0.001292118079713746</v>
      </c>
      <c r="I14" s="177">
        <v>0</v>
      </c>
      <c r="J14" s="144">
        <v>0</v>
      </c>
      <c r="K14" s="178">
        <v>428</v>
      </c>
      <c r="L14" s="111">
        <v>0.004450637439427656</v>
      </c>
      <c r="M14" t="s">
        <v>293</v>
      </c>
    </row>
    <row r="15" spans="1:12" ht="43.5" thickBot="1">
      <c r="A15" s="15" t="s">
        <v>157</v>
      </c>
      <c r="B15" s="16" t="s">
        <v>158</v>
      </c>
      <c r="C15" s="298">
        <v>518</v>
      </c>
      <c r="D15" s="18">
        <v>0.01277214784130976</v>
      </c>
      <c r="E15" s="298">
        <v>673</v>
      </c>
      <c r="F15" s="18">
        <v>0.014793809900641872</v>
      </c>
      <c r="G15" s="454">
        <v>95</v>
      </c>
      <c r="H15" s="18">
        <v>0.009442401351754299</v>
      </c>
      <c r="I15" s="454">
        <v>0</v>
      </c>
      <c r="J15" s="148">
        <v>0</v>
      </c>
      <c r="K15" s="298">
        <v>1286</v>
      </c>
      <c r="L15" s="18">
        <v>0.013372709689495246</v>
      </c>
    </row>
    <row r="16" spans="1:13" ht="28.5">
      <c r="A16" s="160" t="s">
        <v>159</v>
      </c>
      <c r="B16" s="36" t="s">
        <v>162</v>
      </c>
      <c r="C16" s="37">
        <v>254</v>
      </c>
      <c r="D16" s="38">
        <v>0.006262790640333357</v>
      </c>
      <c r="E16" s="37">
        <v>344</v>
      </c>
      <c r="F16" s="38">
        <v>0.007561769102259739</v>
      </c>
      <c r="G16" s="79">
        <v>49</v>
      </c>
      <c r="H16" s="38">
        <v>0.004870291223536427</v>
      </c>
      <c r="I16" s="79">
        <v>0</v>
      </c>
      <c r="J16" s="145">
        <v>0</v>
      </c>
      <c r="K16" s="81">
        <v>647</v>
      </c>
      <c r="L16" s="38">
        <v>0.00672794958717218</v>
      </c>
      <c r="M16" t="s">
        <v>294</v>
      </c>
    </row>
    <row r="17" spans="1:13" ht="28.5">
      <c r="A17" s="158" t="s">
        <v>161</v>
      </c>
      <c r="B17" s="26" t="s">
        <v>162</v>
      </c>
      <c r="C17" s="103">
        <v>153</v>
      </c>
      <c r="D17" s="105">
        <v>0.0037724683778385974</v>
      </c>
      <c r="E17" s="103">
        <v>210</v>
      </c>
      <c r="F17" s="105">
        <v>0.004616196254286467</v>
      </c>
      <c r="G17" s="175">
        <v>38</v>
      </c>
      <c r="H17" s="105">
        <v>0.0037769605407017193</v>
      </c>
      <c r="I17" s="175">
        <v>0</v>
      </c>
      <c r="J17" s="143">
        <v>0</v>
      </c>
      <c r="K17" s="176">
        <v>401</v>
      </c>
      <c r="L17" s="105">
        <v>0.004169872928061893</v>
      </c>
      <c r="M17" t="s">
        <v>295</v>
      </c>
    </row>
    <row r="18" spans="1:13" ht="15.75" thickBot="1">
      <c r="A18" s="161" t="s">
        <v>163</v>
      </c>
      <c r="B18" s="41" t="s">
        <v>164</v>
      </c>
      <c r="C18" s="119">
        <v>111</v>
      </c>
      <c r="D18" s="121">
        <v>0.002736888823137806</v>
      </c>
      <c r="E18" s="119">
        <v>119</v>
      </c>
      <c r="F18" s="121">
        <v>0.002615844544095665</v>
      </c>
      <c r="G18" s="179">
        <v>8</v>
      </c>
      <c r="H18" s="121">
        <v>0.0007951495875161516</v>
      </c>
      <c r="I18" s="179">
        <v>0</v>
      </c>
      <c r="J18" s="146">
        <v>0</v>
      </c>
      <c r="K18" s="180">
        <v>238</v>
      </c>
      <c r="L18" s="121">
        <v>0.0024748871742611735</v>
      </c>
      <c r="M18" t="s">
        <v>296</v>
      </c>
    </row>
    <row r="19" spans="1:12" ht="43.5" thickBot="1">
      <c r="A19" s="15" t="s">
        <v>165</v>
      </c>
      <c r="B19" s="16" t="s">
        <v>166</v>
      </c>
      <c r="C19" s="298">
        <v>2109</v>
      </c>
      <c r="D19" s="18">
        <v>0.05200088763961831</v>
      </c>
      <c r="E19" s="298">
        <v>4327</v>
      </c>
      <c r="F19" s="18">
        <v>0.09511562472522642</v>
      </c>
      <c r="G19" s="454">
        <v>801</v>
      </c>
      <c r="H19" s="18">
        <v>0.07961435245005467</v>
      </c>
      <c r="I19" s="454">
        <v>0</v>
      </c>
      <c r="J19" s="148">
        <v>0</v>
      </c>
      <c r="K19" s="298">
        <v>7237</v>
      </c>
      <c r="L19" s="18">
        <v>0.07525528773163072</v>
      </c>
    </row>
    <row r="20" spans="1:13" ht="28.5">
      <c r="A20" s="157" t="s">
        <v>167</v>
      </c>
      <c r="B20" s="21" t="s">
        <v>168</v>
      </c>
      <c r="C20" s="22">
        <v>950</v>
      </c>
      <c r="D20" s="23">
        <v>0.02342382326108933</v>
      </c>
      <c r="E20" s="22">
        <v>1870</v>
      </c>
      <c r="F20" s="23">
        <v>0.04110612855007474</v>
      </c>
      <c r="G20" s="74">
        <v>372</v>
      </c>
      <c r="H20" s="23">
        <v>0.03697445581950105</v>
      </c>
      <c r="I20" s="74">
        <v>0</v>
      </c>
      <c r="J20" s="142">
        <v>0</v>
      </c>
      <c r="K20" s="76">
        <v>3192</v>
      </c>
      <c r="L20" s="23">
        <v>0.033192604454796916</v>
      </c>
      <c r="M20" t="s">
        <v>297</v>
      </c>
    </row>
    <row r="21" spans="1:13" ht="28.5">
      <c r="A21" s="158" t="s">
        <v>169</v>
      </c>
      <c r="B21" s="26" t="s">
        <v>168</v>
      </c>
      <c r="C21" s="103">
        <v>820</v>
      </c>
      <c r="D21" s="105">
        <v>0.02021845797272974</v>
      </c>
      <c r="E21" s="103">
        <v>1758</v>
      </c>
      <c r="F21" s="105">
        <v>0.03864415721445529</v>
      </c>
      <c r="G21" s="175">
        <v>336</v>
      </c>
      <c r="H21" s="105">
        <v>0.03339628267567836</v>
      </c>
      <c r="I21" s="175">
        <v>0</v>
      </c>
      <c r="J21" s="143">
        <v>0</v>
      </c>
      <c r="K21" s="176">
        <v>2914</v>
      </c>
      <c r="L21" s="105">
        <v>0.030301769856290166</v>
      </c>
      <c r="M21" t="s">
        <v>298</v>
      </c>
    </row>
    <row r="22" spans="1:13" ht="15.75" thickBot="1">
      <c r="A22" s="159" t="s">
        <v>170</v>
      </c>
      <c r="B22" s="31" t="s">
        <v>171</v>
      </c>
      <c r="C22" s="109">
        <v>339</v>
      </c>
      <c r="D22" s="111">
        <v>0.008358606405799246</v>
      </c>
      <c r="E22" s="109">
        <v>699</v>
      </c>
      <c r="F22" s="111">
        <v>0.015365338960696386</v>
      </c>
      <c r="G22" s="177">
        <v>93</v>
      </c>
      <c r="H22" s="111">
        <v>0.009243613954875262</v>
      </c>
      <c r="I22" s="177">
        <v>0</v>
      </c>
      <c r="J22" s="144">
        <v>0</v>
      </c>
      <c r="K22" s="178">
        <v>1131</v>
      </c>
      <c r="L22" s="111">
        <v>0.011760913420543645</v>
      </c>
      <c r="M22" t="s">
        <v>299</v>
      </c>
    </row>
    <row r="23" spans="1:12" ht="15.75" thickBot="1">
      <c r="A23" s="15" t="s">
        <v>172</v>
      </c>
      <c r="B23" s="16" t="s">
        <v>173</v>
      </c>
      <c r="C23" s="298">
        <v>933</v>
      </c>
      <c r="D23" s="18">
        <v>0.023004660107996153</v>
      </c>
      <c r="E23" s="298">
        <v>1673</v>
      </c>
      <c r="F23" s="18">
        <v>0.03677569682581553</v>
      </c>
      <c r="G23" s="454">
        <v>215</v>
      </c>
      <c r="H23" s="18">
        <v>0.02136964516449657</v>
      </c>
      <c r="I23" s="454">
        <v>4</v>
      </c>
      <c r="J23" s="148">
        <v>0.07142857142857142</v>
      </c>
      <c r="K23" s="298">
        <v>2825</v>
      </c>
      <c r="L23" s="18">
        <v>0.02937628683734376</v>
      </c>
    </row>
    <row r="24" spans="1:13" ht="28.5">
      <c r="A24" s="160" t="s">
        <v>174</v>
      </c>
      <c r="B24" s="36" t="s">
        <v>175</v>
      </c>
      <c r="C24" s="37">
        <v>41</v>
      </c>
      <c r="D24" s="38">
        <v>0.0010109228986364869</v>
      </c>
      <c r="E24" s="37">
        <v>69</v>
      </c>
      <c r="F24" s="38">
        <v>0.0015167501978369823</v>
      </c>
      <c r="G24" s="79">
        <v>9</v>
      </c>
      <c r="H24" s="38">
        <v>0.0008945432859556704</v>
      </c>
      <c r="I24" s="79">
        <v>0</v>
      </c>
      <c r="J24" s="145">
        <v>0</v>
      </c>
      <c r="K24" s="81">
        <v>119</v>
      </c>
      <c r="L24" s="38">
        <v>0.0012374435871305867</v>
      </c>
      <c r="M24" t="s">
        <v>300</v>
      </c>
    </row>
    <row r="25" spans="1:13" ht="28.5">
      <c r="A25" s="158" t="s">
        <v>176</v>
      </c>
      <c r="B25" s="26" t="s">
        <v>177</v>
      </c>
      <c r="C25" s="103">
        <v>621</v>
      </c>
      <c r="D25" s="105">
        <v>0.015311783415933134</v>
      </c>
      <c r="E25" s="103">
        <v>1266</v>
      </c>
      <c r="F25" s="105">
        <v>0.02782906884726985</v>
      </c>
      <c r="G25" s="175">
        <v>147</v>
      </c>
      <c r="H25" s="105">
        <v>0.014610873670609283</v>
      </c>
      <c r="I25" s="175">
        <v>1</v>
      </c>
      <c r="J25" s="143">
        <v>0.017857142857142856</v>
      </c>
      <c r="K25" s="176">
        <v>2035</v>
      </c>
      <c r="L25" s="105">
        <v>0.021161325208493648</v>
      </c>
      <c r="M25" t="s">
        <v>301</v>
      </c>
    </row>
    <row r="26" spans="1:13" ht="15">
      <c r="A26" s="158" t="s">
        <v>178</v>
      </c>
      <c r="B26" s="26" t="s">
        <v>179</v>
      </c>
      <c r="C26" s="103">
        <v>64</v>
      </c>
      <c r="D26" s="105">
        <v>0.0015780259881154918</v>
      </c>
      <c r="E26" s="103">
        <v>65</v>
      </c>
      <c r="F26" s="105">
        <v>0.0014288226501362876</v>
      </c>
      <c r="G26" s="175">
        <v>13</v>
      </c>
      <c r="H26" s="105">
        <v>0.001292118079713746</v>
      </c>
      <c r="I26" s="175">
        <v>2</v>
      </c>
      <c r="J26" s="143">
        <v>0.03571428571428571</v>
      </c>
      <c r="K26" s="176">
        <v>144</v>
      </c>
      <c r="L26" s="105">
        <v>0.0014974107272840715</v>
      </c>
      <c r="M26" t="s">
        <v>302</v>
      </c>
    </row>
    <row r="27" spans="1:13" ht="28.5">
      <c r="A27" s="158" t="s">
        <v>180</v>
      </c>
      <c r="B27" s="162" t="s">
        <v>181</v>
      </c>
      <c r="C27" s="103">
        <v>126</v>
      </c>
      <c r="D27" s="105">
        <v>0.0031067386641023746</v>
      </c>
      <c r="E27" s="103">
        <v>151</v>
      </c>
      <c r="F27" s="105">
        <v>0.003319264925701222</v>
      </c>
      <c r="G27" s="175">
        <v>28</v>
      </c>
      <c r="H27" s="105">
        <v>0.0027830235563065303</v>
      </c>
      <c r="I27" s="175">
        <v>0</v>
      </c>
      <c r="J27" s="143">
        <v>0</v>
      </c>
      <c r="K27" s="176">
        <v>305</v>
      </c>
      <c r="L27" s="105">
        <v>0.0031715991098725123</v>
      </c>
      <c r="M27" t="s">
        <v>303</v>
      </c>
    </row>
    <row r="28" spans="1:13" ht="15">
      <c r="A28" s="158" t="s">
        <v>182</v>
      </c>
      <c r="B28" s="26" t="s">
        <v>183</v>
      </c>
      <c r="C28" s="103">
        <v>40</v>
      </c>
      <c r="D28" s="105">
        <v>0.0009862662425721824</v>
      </c>
      <c r="E28" s="103">
        <v>59</v>
      </c>
      <c r="F28" s="105">
        <v>0.0012969313285852457</v>
      </c>
      <c r="G28" s="175">
        <v>15</v>
      </c>
      <c r="H28" s="105">
        <v>0.001490905476592784</v>
      </c>
      <c r="I28" s="175">
        <v>0</v>
      </c>
      <c r="J28" s="143">
        <v>0</v>
      </c>
      <c r="K28" s="176">
        <v>114</v>
      </c>
      <c r="L28" s="105">
        <v>0.0011854501590998897</v>
      </c>
      <c r="M28" t="s">
        <v>304</v>
      </c>
    </row>
    <row r="29" spans="1:13" ht="15.75" thickBot="1">
      <c r="A29" s="161" t="s">
        <v>184</v>
      </c>
      <c r="B29" s="41" t="s">
        <v>185</v>
      </c>
      <c r="C29" s="119">
        <v>41</v>
      </c>
      <c r="D29" s="121">
        <v>0.0010109228986364869</v>
      </c>
      <c r="E29" s="119">
        <v>63</v>
      </c>
      <c r="F29" s="121">
        <v>0.0013848588762859404</v>
      </c>
      <c r="G29" s="179">
        <v>3</v>
      </c>
      <c r="H29" s="121">
        <v>0.0002981810953185569</v>
      </c>
      <c r="I29" s="179">
        <v>1</v>
      </c>
      <c r="J29" s="146">
        <v>0.017857142857142856</v>
      </c>
      <c r="K29" s="180">
        <v>108</v>
      </c>
      <c r="L29" s="121">
        <v>0.0011230580454630534</v>
      </c>
      <c r="M29" t="s">
        <v>305</v>
      </c>
    </row>
    <row r="30" spans="1:12" ht="15.75" thickBot="1">
      <c r="A30" s="15" t="s">
        <v>186</v>
      </c>
      <c r="B30" s="16" t="s">
        <v>187</v>
      </c>
      <c r="C30" s="298">
        <v>17283</v>
      </c>
      <c r="D30" s="18">
        <v>0.4261409867593757</v>
      </c>
      <c r="E30" s="298">
        <v>17625</v>
      </c>
      <c r="F30" s="18">
        <v>0.38743075705618574</v>
      </c>
      <c r="G30" s="454">
        <v>4389</v>
      </c>
      <c r="H30" s="18">
        <v>0.43623894245104855</v>
      </c>
      <c r="I30" s="454">
        <v>1</v>
      </c>
      <c r="J30" s="148">
        <v>0.017857142857142856</v>
      </c>
      <c r="K30" s="298">
        <v>39298</v>
      </c>
      <c r="L30" s="18">
        <v>0.4086475469500655</v>
      </c>
    </row>
    <row r="31" spans="1:13" ht="28.5">
      <c r="A31" s="157" t="s">
        <v>188</v>
      </c>
      <c r="B31" s="21" t="s">
        <v>189</v>
      </c>
      <c r="C31" s="22">
        <v>138</v>
      </c>
      <c r="D31" s="23">
        <v>0.0034026185368740292</v>
      </c>
      <c r="E31" s="22">
        <v>153</v>
      </c>
      <c r="F31" s="23">
        <v>0.0033632286995515697</v>
      </c>
      <c r="G31" s="74">
        <v>40</v>
      </c>
      <c r="H31" s="23">
        <v>0.003975747937580758</v>
      </c>
      <c r="I31" s="74">
        <v>1</v>
      </c>
      <c r="J31" s="142">
        <v>0.017857142857142856</v>
      </c>
      <c r="K31" s="76">
        <v>332</v>
      </c>
      <c r="L31" s="23">
        <v>0.003452363621238275</v>
      </c>
      <c r="M31" t="s">
        <v>306</v>
      </c>
    </row>
    <row r="32" spans="1:13" ht="15">
      <c r="A32" s="158" t="s">
        <v>190</v>
      </c>
      <c r="B32" s="26" t="s">
        <v>191</v>
      </c>
      <c r="C32" s="103">
        <v>1073</v>
      </c>
      <c r="D32" s="105">
        <v>0.02645659195699879</v>
      </c>
      <c r="E32" s="103">
        <v>1694</v>
      </c>
      <c r="F32" s="105">
        <v>0.03723731645124417</v>
      </c>
      <c r="G32" s="175">
        <v>906</v>
      </c>
      <c r="H32" s="105">
        <v>0.09005069078620416</v>
      </c>
      <c r="I32" s="175">
        <v>0</v>
      </c>
      <c r="J32" s="143">
        <v>0</v>
      </c>
      <c r="K32" s="176">
        <v>3673</v>
      </c>
      <c r="L32" s="105">
        <v>0.03819437223134996</v>
      </c>
      <c r="M32" t="s">
        <v>307</v>
      </c>
    </row>
    <row r="33" spans="1:13" ht="15">
      <c r="A33" s="158" t="s">
        <v>192</v>
      </c>
      <c r="B33" s="26" t="s">
        <v>193</v>
      </c>
      <c r="C33" s="103">
        <v>1925</v>
      </c>
      <c r="D33" s="105">
        <v>0.04746406292378627</v>
      </c>
      <c r="E33" s="103">
        <v>2085</v>
      </c>
      <c r="F33" s="105">
        <v>0.04583223423898707</v>
      </c>
      <c r="G33" s="175">
        <v>706</v>
      </c>
      <c r="H33" s="105">
        <v>0.07017195109830038</v>
      </c>
      <c r="I33" s="175">
        <v>0</v>
      </c>
      <c r="J33" s="143">
        <v>0</v>
      </c>
      <c r="K33" s="176">
        <v>4716</v>
      </c>
      <c r="L33" s="105">
        <v>0.049040201318553335</v>
      </c>
      <c r="M33" t="s">
        <v>308</v>
      </c>
    </row>
    <row r="34" spans="1:13" ht="15">
      <c r="A34" s="158" t="s">
        <v>194</v>
      </c>
      <c r="B34" s="26" t="s">
        <v>195</v>
      </c>
      <c r="C34" s="103">
        <v>3442</v>
      </c>
      <c r="D34" s="105">
        <v>0.08486821017333629</v>
      </c>
      <c r="E34" s="103">
        <v>3946</v>
      </c>
      <c r="F34" s="105">
        <v>0.08674052580673525</v>
      </c>
      <c r="G34" s="175">
        <v>584</v>
      </c>
      <c r="H34" s="105">
        <v>0.05804591988867905</v>
      </c>
      <c r="I34" s="175">
        <v>0</v>
      </c>
      <c r="J34" s="143">
        <v>0</v>
      </c>
      <c r="K34" s="176">
        <v>7972</v>
      </c>
      <c r="L34" s="105">
        <v>0.08289832165214317</v>
      </c>
      <c r="M34" t="s">
        <v>309</v>
      </c>
    </row>
    <row r="35" spans="1:13" ht="15">
      <c r="A35" s="158" t="s">
        <v>196</v>
      </c>
      <c r="B35" s="26" t="s">
        <v>197</v>
      </c>
      <c r="C35" s="103">
        <v>9343</v>
      </c>
      <c r="D35" s="105">
        <v>0.23036713760879748</v>
      </c>
      <c r="E35" s="103">
        <v>7759</v>
      </c>
      <c r="F35" s="105">
        <v>0.17055746065242242</v>
      </c>
      <c r="G35" s="175">
        <v>1387</v>
      </c>
      <c r="H35" s="105">
        <v>0.13785905973561277</v>
      </c>
      <c r="I35" s="175">
        <v>0</v>
      </c>
      <c r="J35" s="143">
        <v>0</v>
      </c>
      <c r="K35" s="176">
        <v>18489</v>
      </c>
      <c r="L35" s="105">
        <v>0.19226129817191107</v>
      </c>
      <c r="M35" t="s">
        <v>310</v>
      </c>
    </row>
    <row r="36" spans="1:13" ht="15">
      <c r="A36" s="163">
        <v>55</v>
      </c>
      <c r="B36" s="26" t="s">
        <v>198</v>
      </c>
      <c r="C36" s="103">
        <v>1167</v>
      </c>
      <c r="D36" s="105">
        <v>0.02877431762704342</v>
      </c>
      <c r="E36" s="103">
        <v>1715</v>
      </c>
      <c r="F36" s="105">
        <v>0.03769893607667282</v>
      </c>
      <c r="G36" s="175">
        <v>672</v>
      </c>
      <c r="H36" s="105">
        <v>0.06679256535135672</v>
      </c>
      <c r="I36" s="175">
        <v>0</v>
      </c>
      <c r="J36" s="143">
        <v>0</v>
      </c>
      <c r="K36" s="176">
        <v>3554</v>
      </c>
      <c r="L36" s="105">
        <v>0.03695692864421937</v>
      </c>
      <c r="M36" t="s">
        <v>311</v>
      </c>
    </row>
    <row r="37" spans="1:13" ht="28.5">
      <c r="A37" s="158" t="s">
        <v>199</v>
      </c>
      <c r="B37" s="26" t="s">
        <v>200</v>
      </c>
      <c r="C37" s="103">
        <v>149</v>
      </c>
      <c r="D37" s="105">
        <v>0.0036738417535813793</v>
      </c>
      <c r="E37" s="103">
        <v>215</v>
      </c>
      <c r="F37" s="105">
        <v>0.0047261056889123364</v>
      </c>
      <c r="G37" s="175">
        <v>65</v>
      </c>
      <c r="H37" s="105">
        <v>0.0064605903985687305</v>
      </c>
      <c r="I37" s="175">
        <v>0</v>
      </c>
      <c r="J37" s="143">
        <v>0</v>
      </c>
      <c r="K37" s="176">
        <v>429</v>
      </c>
      <c r="L37" s="105">
        <v>0.004461036125033796</v>
      </c>
      <c r="M37" t="s">
        <v>312</v>
      </c>
    </row>
    <row r="38" spans="1:13" ht="29.25" thickBot="1">
      <c r="A38" s="159" t="s">
        <v>201</v>
      </c>
      <c r="B38" s="31" t="s">
        <v>202</v>
      </c>
      <c r="C38" s="109">
        <v>46</v>
      </c>
      <c r="D38" s="111">
        <v>0.0011342061789580097</v>
      </c>
      <c r="E38" s="109">
        <v>58</v>
      </c>
      <c r="F38" s="111">
        <v>0.001274949441660072</v>
      </c>
      <c r="G38" s="177">
        <v>29</v>
      </c>
      <c r="H38" s="111">
        <v>0.0028824172547460493</v>
      </c>
      <c r="I38" s="177">
        <v>0</v>
      </c>
      <c r="J38" s="144">
        <v>0</v>
      </c>
      <c r="K38" s="178">
        <v>133</v>
      </c>
      <c r="L38" s="111">
        <v>0.0013830251856165382</v>
      </c>
      <c r="M38" t="s">
        <v>313</v>
      </c>
    </row>
    <row r="39" spans="1:12" ht="15.75" thickBot="1">
      <c r="A39" s="15" t="s">
        <v>203</v>
      </c>
      <c r="B39" s="16" t="s">
        <v>204</v>
      </c>
      <c r="C39" s="298">
        <v>8000</v>
      </c>
      <c r="D39" s="18">
        <v>0.19725324851443649</v>
      </c>
      <c r="E39" s="298">
        <v>13285</v>
      </c>
      <c r="F39" s="18">
        <v>0.292029367800932</v>
      </c>
      <c r="G39" s="454">
        <v>3318</v>
      </c>
      <c r="H39" s="18">
        <v>0.32978829142232385</v>
      </c>
      <c r="I39" s="454">
        <v>2</v>
      </c>
      <c r="J39" s="148">
        <v>0.03571428571428571</v>
      </c>
      <c r="K39" s="298">
        <v>24605</v>
      </c>
      <c r="L39" s="18">
        <v>0.2558596593390596</v>
      </c>
    </row>
    <row r="40" spans="1:13" ht="28.5">
      <c r="A40" s="160" t="s">
        <v>205</v>
      </c>
      <c r="B40" s="36" t="s">
        <v>206</v>
      </c>
      <c r="C40" s="37">
        <v>184</v>
      </c>
      <c r="D40" s="38">
        <v>0.004536824715832039</v>
      </c>
      <c r="E40" s="37">
        <v>278</v>
      </c>
      <c r="F40" s="38">
        <v>0.006110964565198277</v>
      </c>
      <c r="G40" s="79">
        <v>45</v>
      </c>
      <c r="H40" s="38">
        <v>0.004472716429778352</v>
      </c>
      <c r="I40" s="79">
        <v>0</v>
      </c>
      <c r="J40" s="145">
        <v>0</v>
      </c>
      <c r="K40" s="81">
        <v>507</v>
      </c>
      <c r="L40" s="38">
        <v>0.005272133602312668</v>
      </c>
      <c r="M40" t="s">
        <v>314</v>
      </c>
    </row>
    <row r="41" spans="1:13" ht="28.5">
      <c r="A41" s="158" t="s">
        <v>207</v>
      </c>
      <c r="B41" s="26" t="s">
        <v>208</v>
      </c>
      <c r="C41" s="103">
        <v>203</v>
      </c>
      <c r="D41" s="105">
        <v>0.005005301181053826</v>
      </c>
      <c r="E41" s="103">
        <v>282</v>
      </c>
      <c r="F41" s="105">
        <v>0.0061988921128989715</v>
      </c>
      <c r="G41" s="175">
        <v>95</v>
      </c>
      <c r="H41" s="105">
        <v>0.009442401351754299</v>
      </c>
      <c r="I41" s="175">
        <v>1</v>
      </c>
      <c r="J41" s="143">
        <v>0.017857142857142856</v>
      </c>
      <c r="K41" s="176">
        <v>581</v>
      </c>
      <c r="L41" s="105">
        <v>0.006041636337166982</v>
      </c>
      <c r="M41" t="s">
        <v>315</v>
      </c>
    </row>
    <row r="42" spans="1:13" ht="15">
      <c r="A42" s="158" t="s">
        <v>209</v>
      </c>
      <c r="B42" s="26" t="s">
        <v>210</v>
      </c>
      <c r="C42" s="103">
        <v>3277</v>
      </c>
      <c r="D42" s="105">
        <v>0.08079986192272604</v>
      </c>
      <c r="E42" s="103">
        <v>4449</v>
      </c>
      <c r="F42" s="105">
        <v>0.09779741493009758</v>
      </c>
      <c r="G42" s="175">
        <v>1307</v>
      </c>
      <c r="H42" s="105">
        <v>0.12990756386045127</v>
      </c>
      <c r="I42" s="175">
        <v>1</v>
      </c>
      <c r="J42" s="143">
        <v>0.017857142857142856</v>
      </c>
      <c r="K42" s="176">
        <v>9034</v>
      </c>
      <c r="L42" s="105">
        <v>0.0939417257658632</v>
      </c>
      <c r="M42" t="s">
        <v>316</v>
      </c>
    </row>
    <row r="43" spans="1:13" ht="15">
      <c r="A43" s="158" t="s">
        <v>211</v>
      </c>
      <c r="B43" s="26" t="s">
        <v>212</v>
      </c>
      <c r="C43" s="103">
        <v>1964</v>
      </c>
      <c r="D43" s="105">
        <v>0.04842567251029416</v>
      </c>
      <c r="E43" s="103">
        <v>3880</v>
      </c>
      <c r="F43" s="105">
        <v>0.08528972126967378</v>
      </c>
      <c r="G43" s="175">
        <v>910</v>
      </c>
      <c r="H43" s="105">
        <v>0.09044826557996224</v>
      </c>
      <c r="I43" s="175">
        <v>0</v>
      </c>
      <c r="J43" s="143">
        <v>0</v>
      </c>
      <c r="K43" s="176">
        <v>6754</v>
      </c>
      <c r="L43" s="105">
        <v>0.0702327225838654</v>
      </c>
      <c r="M43" t="s">
        <v>317</v>
      </c>
    </row>
    <row r="44" spans="1:13" ht="15">
      <c r="A44" s="158" t="s">
        <v>213</v>
      </c>
      <c r="B44" s="26" t="s">
        <v>214</v>
      </c>
      <c r="C44" s="103">
        <v>1773</v>
      </c>
      <c r="D44" s="105">
        <v>0.04371625120201198</v>
      </c>
      <c r="E44" s="103">
        <v>3532</v>
      </c>
      <c r="F44" s="105">
        <v>0.07764002461971335</v>
      </c>
      <c r="G44" s="175">
        <v>779</v>
      </c>
      <c r="H44" s="105">
        <v>0.07742769108438526</v>
      </c>
      <c r="I44" s="175">
        <v>0</v>
      </c>
      <c r="J44" s="143">
        <v>0</v>
      </c>
      <c r="K44" s="176">
        <v>6084</v>
      </c>
      <c r="L44" s="105">
        <v>0.06326560322775203</v>
      </c>
      <c r="M44" t="s">
        <v>318</v>
      </c>
    </row>
    <row r="45" spans="1:13" ht="15">
      <c r="A45" s="158" t="s">
        <v>215</v>
      </c>
      <c r="B45" s="26" t="s">
        <v>216</v>
      </c>
      <c r="C45" s="103">
        <v>347</v>
      </c>
      <c r="D45" s="105">
        <v>0.00855585965431368</v>
      </c>
      <c r="E45" s="103">
        <v>468</v>
      </c>
      <c r="F45" s="105">
        <v>0.010287523080981272</v>
      </c>
      <c r="G45" s="175">
        <v>88</v>
      </c>
      <c r="H45" s="105">
        <v>0.008746645462677666</v>
      </c>
      <c r="I45" s="175">
        <v>0</v>
      </c>
      <c r="J45" s="143">
        <v>0</v>
      </c>
      <c r="K45" s="176">
        <v>903</v>
      </c>
      <c r="L45" s="105">
        <v>0.009390013102343863</v>
      </c>
      <c r="M45" t="s">
        <v>319</v>
      </c>
    </row>
    <row r="46" spans="1:13" ht="28.5">
      <c r="A46" s="158" t="s">
        <v>217</v>
      </c>
      <c r="B46" s="26" t="s">
        <v>218</v>
      </c>
      <c r="C46" s="103">
        <v>127</v>
      </c>
      <c r="D46" s="105">
        <v>0.0031313953201666787</v>
      </c>
      <c r="E46" s="103">
        <v>181</v>
      </c>
      <c r="F46" s="105">
        <v>0.003978721533456431</v>
      </c>
      <c r="G46" s="175">
        <v>61</v>
      </c>
      <c r="H46" s="105">
        <v>0.006063015604810655</v>
      </c>
      <c r="I46" s="175">
        <v>0</v>
      </c>
      <c r="J46" s="143">
        <v>0</v>
      </c>
      <c r="K46" s="176">
        <v>369</v>
      </c>
      <c r="L46" s="105">
        <v>0.0038371149886654334</v>
      </c>
      <c r="M46" t="s">
        <v>320</v>
      </c>
    </row>
    <row r="47" spans="1:13" ht="29.25" thickBot="1">
      <c r="A47" s="161" t="s">
        <v>219</v>
      </c>
      <c r="B47" s="41" t="s">
        <v>220</v>
      </c>
      <c r="C47" s="119">
        <v>125</v>
      </c>
      <c r="D47" s="121">
        <v>0.00308208200803807</v>
      </c>
      <c r="E47" s="119">
        <v>215</v>
      </c>
      <c r="F47" s="121">
        <v>0.0047261056889123364</v>
      </c>
      <c r="G47" s="179">
        <v>33</v>
      </c>
      <c r="H47" s="121">
        <v>0.003279992048504125</v>
      </c>
      <c r="I47" s="179">
        <v>0</v>
      </c>
      <c r="J47" s="146">
        <v>0</v>
      </c>
      <c r="K47" s="180">
        <v>373</v>
      </c>
      <c r="L47" s="121">
        <v>0.0038787097310899903</v>
      </c>
      <c r="M47" t="s">
        <v>321</v>
      </c>
    </row>
    <row r="48" spans="1:12" ht="29.25" thickBot="1">
      <c r="A48" s="15" t="s">
        <v>221</v>
      </c>
      <c r="B48" s="16" t="s">
        <v>222</v>
      </c>
      <c r="C48" s="298">
        <v>1505</v>
      </c>
      <c r="D48" s="18">
        <v>0.03710826737677836</v>
      </c>
      <c r="E48" s="298">
        <v>2085</v>
      </c>
      <c r="F48" s="18">
        <v>0.04583223423898707</v>
      </c>
      <c r="G48" s="454">
        <v>549</v>
      </c>
      <c r="H48" s="18">
        <v>0.054567140443295886</v>
      </c>
      <c r="I48" s="454">
        <v>13</v>
      </c>
      <c r="J48" s="148">
        <v>0.23214285714285712</v>
      </c>
      <c r="K48" s="298">
        <v>4152</v>
      </c>
      <c r="L48" s="18">
        <v>0.04317534263669072</v>
      </c>
    </row>
    <row r="49" spans="1:13" ht="28.5">
      <c r="A49" s="157" t="s">
        <v>223</v>
      </c>
      <c r="B49" s="21" t="s">
        <v>224</v>
      </c>
      <c r="C49" s="22">
        <v>76</v>
      </c>
      <c r="D49" s="23">
        <v>0.0018739058608871464</v>
      </c>
      <c r="E49" s="22">
        <v>102</v>
      </c>
      <c r="F49" s="23">
        <v>0.0022421524663677134</v>
      </c>
      <c r="G49" s="74">
        <v>16</v>
      </c>
      <c r="H49" s="23">
        <v>0.0015902991750323032</v>
      </c>
      <c r="I49" s="74">
        <v>4</v>
      </c>
      <c r="J49" s="142">
        <v>0.07142857142857142</v>
      </c>
      <c r="K49" s="76">
        <v>198</v>
      </c>
      <c r="L49" s="23">
        <v>0.002058939750015598</v>
      </c>
      <c r="M49" t="s">
        <v>322</v>
      </c>
    </row>
    <row r="50" spans="1:13" ht="28.5">
      <c r="A50" s="158" t="s">
        <v>225</v>
      </c>
      <c r="B50" s="26" t="s">
        <v>226</v>
      </c>
      <c r="C50" s="103">
        <v>117</v>
      </c>
      <c r="D50" s="105">
        <v>0.002884828759523633</v>
      </c>
      <c r="E50" s="103">
        <v>109</v>
      </c>
      <c r="F50" s="105">
        <v>0.0023960256748439285</v>
      </c>
      <c r="G50" s="175">
        <v>32</v>
      </c>
      <c r="H50" s="105">
        <v>0.0031805983500646064</v>
      </c>
      <c r="I50" s="175">
        <v>1</v>
      </c>
      <c r="J50" s="143">
        <v>0.017857142857142856</v>
      </c>
      <c r="K50" s="176">
        <v>259</v>
      </c>
      <c r="L50" s="105">
        <v>0.0026932595719901</v>
      </c>
      <c r="M50" t="s">
        <v>323</v>
      </c>
    </row>
    <row r="51" spans="1:13" ht="29.25" thickBot="1">
      <c r="A51" s="159" t="s">
        <v>227</v>
      </c>
      <c r="B51" s="31" t="s">
        <v>228</v>
      </c>
      <c r="C51" s="109">
        <v>1312</v>
      </c>
      <c r="D51" s="111">
        <v>0.03234953275636758</v>
      </c>
      <c r="E51" s="109">
        <v>1874</v>
      </c>
      <c r="F51" s="111">
        <v>0.04119405609777543</v>
      </c>
      <c r="G51" s="177">
        <v>501</v>
      </c>
      <c r="H51" s="111">
        <v>0.04979624291819898</v>
      </c>
      <c r="I51" s="177">
        <v>8</v>
      </c>
      <c r="J51" s="144">
        <v>0.14285714285714285</v>
      </c>
      <c r="K51" s="178">
        <v>3695</v>
      </c>
      <c r="L51" s="111">
        <v>0.03842314331468502</v>
      </c>
      <c r="M51" t="s">
        <v>324</v>
      </c>
    </row>
    <row r="52" spans="1:13" ht="15.75" thickBot="1">
      <c r="A52" s="181" t="s">
        <v>229</v>
      </c>
      <c r="B52" s="155" t="s">
        <v>230</v>
      </c>
      <c r="C52" s="182">
        <v>1477</v>
      </c>
      <c r="D52" s="183">
        <v>0.036417881006977834</v>
      </c>
      <c r="E52" s="182">
        <v>783</v>
      </c>
      <c r="F52" s="183">
        <v>0.017211817462410975</v>
      </c>
      <c r="G52" s="184">
        <v>207</v>
      </c>
      <c r="H52" s="183">
        <v>0.02057449557698042</v>
      </c>
      <c r="I52" s="184">
        <v>17</v>
      </c>
      <c r="J52" s="455">
        <v>0.30357142857142855</v>
      </c>
      <c r="K52" s="185">
        <v>2484</v>
      </c>
      <c r="L52" s="183">
        <v>0.02583033504565023</v>
      </c>
      <c r="M52" t="s">
        <v>325</v>
      </c>
    </row>
    <row r="53" spans="1:15" ht="15.75" thickBot="1">
      <c r="A53" s="529" t="s">
        <v>91</v>
      </c>
      <c r="B53" s="559"/>
      <c r="C53" s="165">
        <v>40557</v>
      </c>
      <c r="D53" s="166">
        <v>1</v>
      </c>
      <c r="E53" s="165">
        <v>45492</v>
      </c>
      <c r="F53" s="166">
        <v>1</v>
      </c>
      <c r="G53" s="165">
        <v>10061</v>
      </c>
      <c r="H53" s="166">
        <v>1</v>
      </c>
      <c r="I53" s="165">
        <v>56</v>
      </c>
      <c r="J53" s="166">
        <v>1</v>
      </c>
      <c r="K53" s="165">
        <v>96166</v>
      </c>
      <c r="L53" s="166">
        <v>1</v>
      </c>
      <c r="M53" t="s">
        <v>116</v>
      </c>
      <c r="O53" s="507">
        <f>SUM(K49:K52,K40:K47,K31:K38,K20:K22,K16:K18,K24:K29,K7:K14,K5)</f>
        <v>96166</v>
      </c>
    </row>
    <row r="54" spans="1:12" ht="15">
      <c r="A54" s="53"/>
      <c r="B54" s="53"/>
      <c r="C54" s="186"/>
      <c r="D54" s="136"/>
      <c r="E54" s="186"/>
      <c r="F54" s="136"/>
      <c r="G54" s="186"/>
      <c r="H54" s="136"/>
      <c r="I54" s="186"/>
      <c r="J54" s="136"/>
      <c r="K54" s="186"/>
      <c r="L54" s="136"/>
    </row>
    <row r="55" spans="1:12" ht="15">
      <c r="A55" s="58" t="s">
        <v>104</v>
      </c>
      <c r="B55" s="187"/>
      <c r="C55" s="187"/>
      <c r="D55" s="187"/>
      <c r="E55" s="187"/>
      <c r="F55" s="187"/>
      <c r="G55" s="187"/>
      <c r="H55" s="187"/>
      <c r="I55" s="187"/>
      <c r="J55" s="187"/>
      <c r="K55" s="139"/>
      <c r="L55" s="187"/>
    </row>
    <row r="56" spans="1:12" ht="15">
      <c r="A56" s="86" t="s">
        <v>105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</row>
    <row r="57" spans="1:12" ht="15">
      <c r="A57" s="188"/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</row>
    <row r="58" spans="1:12" ht="15">
      <c r="A58" s="188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</row>
    <row r="59" spans="1:12" ht="15">
      <c r="A59" s="188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</row>
  </sheetData>
  <sheetProtection/>
  <mergeCells count="10">
    <mergeCell ref="A53:B53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12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7.7109375" style="0" customWidth="1"/>
    <col min="2" max="2" width="41.7109375" style="0" customWidth="1"/>
    <col min="3" max="11" width="18.57421875" style="0" customWidth="1"/>
  </cols>
  <sheetData>
    <row r="1" spans="1:11" ht="24.75" customHeight="1" thickBot="1" thickTop="1">
      <c r="A1" s="620" t="s">
        <v>359</v>
      </c>
      <c r="B1" s="621"/>
      <c r="C1" s="621"/>
      <c r="D1" s="621"/>
      <c r="E1" s="621"/>
      <c r="F1" s="621"/>
      <c r="G1" s="621"/>
      <c r="H1" s="621"/>
      <c r="I1" s="621"/>
      <c r="J1" s="621"/>
      <c r="K1" s="622"/>
    </row>
    <row r="2" spans="1:11" ht="24.75" customHeight="1" thickBot="1" thickTop="1">
      <c r="A2" s="533" t="s">
        <v>24</v>
      </c>
      <c r="B2" s="545" t="s">
        <v>138</v>
      </c>
      <c r="C2" s="547" t="s">
        <v>106</v>
      </c>
      <c r="D2" s="548"/>
      <c r="E2" s="549"/>
      <c r="F2" s="549"/>
      <c r="G2" s="549"/>
      <c r="H2" s="549"/>
      <c r="I2" s="549"/>
      <c r="J2" s="549"/>
      <c r="K2" s="546"/>
    </row>
    <row r="3" spans="1:11" ht="24.75" customHeight="1" thickBot="1">
      <c r="A3" s="533"/>
      <c r="B3" s="545"/>
      <c r="C3" s="560" t="s">
        <v>107</v>
      </c>
      <c r="D3" s="561"/>
      <c r="E3" s="561"/>
      <c r="F3" s="561"/>
      <c r="G3" s="561"/>
      <c r="H3" s="561"/>
      <c r="I3" s="562"/>
      <c r="J3" s="563" t="s">
        <v>91</v>
      </c>
      <c r="K3" s="564"/>
    </row>
    <row r="4" spans="1:11" ht="24.75" customHeight="1">
      <c r="A4" s="533"/>
      <c r="B4" s="545"/>
      <c r="C4" s="557" t="s">
        <v>96</v>
      </c>
      <c r="D4" s="556"/>
      <c r="E4" s="557" t="s">
        <v>97</v>
      </c>
      <c r="F4" s="558"/>
      <c r="G4" s="555" t="s">
        <v>98</v>
      </c>
      <c r="H4" s="558"/>
      <c r="I4" s="88" t="s">
        <v>99</v>
      </c>
      <c r="J4" s="565"/>
      <c r="K4" s="566"/>
    </row>
    <row r="5" spans="1:11" ht="24.75" customHeight="1" thickBot="1">
      <c r="A5" s="534"/>
      <c r="B5" s="546"/>
      <c r="C5" s="64" t="s">
        <v>26</v>
      </c>
      <c r="D5" s="67" t="s">
        <v>27</v>
      </c>
      <c r="E5" s="64" t="s">
        <v>26</v>
      </c>
      <c r="F5" s="67" t="s">
        <v>27</v>
      </c>
      <c r="G5" s="66" t="s">
        <v>26</v>
      </c>
      <c r="H5" s="65" t="s">
        <v>27</v>
      </c>
      <c r="I5" s="89" t="s">
        <v>26</v>
      </c>
      <c r="J5" s="64" t="s">
        <v>26</v>
      </c>
      <c r="K5" s="67" t="s">
        <v>27</v>
      </c>
    </row>
    <row r="6" spans="1:12" ht="29.25" thickBot="1">
      <c r="A6" s="164" t="s">
        <v>28</v>
      </c>
      <c r="B6" s="46" t="s">
        <v>139</v>
      </c>
      <c r="C6" s="299">
        <v>311</v>
      </c>
      <c r="D6" s="92">
        <v>0.01966860612193271</v>
      </c>
      <c r="E6" s="299">
        <v>159</v>
      </c>
      <c r="F6" s="70">
        <v>0.012018140589569161</v>
      </c>
      <c r="G6" s="93">
        <v>41</v>
      </c>
      <c r="H6" s="92">
        <v>0.01615445232466509</v>
      </c>
      <c r="I6" s="94">
        <v>0</v>
      </c>
      <c r="J6" s="95">
        <v>511</v>
      </c>
      <c r="K6" s="70">
        <v>0.016179590285913304</v>
      </c>
      <c r="L6" t="s">
        <v>285</v>
      </c>
    </row>
    <row r="7" spans="1:11" ht="15.75" thickBot="1">
      <c r="A7" s="15" t="s">
        <v>30</v>
      </c>
      <c r="B7" s="16" t="s">
        <v>140</v>
      </c>
      <c r="C7" s="298">
        <v>2146</v>
      </c>
      <c r="D7" s="96">
        <v>0.1357197065519858</v>
      </c>
      <c r="E7" s="298">
        <v>1134</v>
      </c>
      <c r="F7" s="18">
        <v>0.08571428571428573</v>
      </c>
      <c r="G7" s="97">
        <v>80</v>
      </c>
      <c r="H7" s="96">
        <v>0.03152088258471237</v>
      </c>
      <c r="I7" s="98">
        <v>1</v>
      </c>
      <c r="J7" s="97">
        <v>3361</v>
      </c>
      <c r="K7" s="18">
        <v>0.10641800968875663</v>
      </c>
    </row>
    <row r="8" spans="1:12" ht="15">
      <c r="A8" s="157" t="s">
        <v>141</v>
      </c>
      <c r="B8" s="21" t="s">
        <v>142</v>
      </c>
      <c r="C8" s="22">
        <v>383</v>
      </c>
      <c r="D8" s="99">
        <v>0.024222109790032885</v>
      </c>
      <c r="E8" s="22">
        <v>307</v>
      </c>
      <c r="F8" s="23">
        <v>0.02320483749055178</v>
      </c>
      <c r="G8" s="100">
        <v>26</v>
      </c>
      <c r="H8" s="99">
        <v>0.01024428684003152</v>
      </c>
      <c r="I8" s="101">
        <v>0</v>
      </c>
      <c r="J8" s="102">
        <v>716</v>
      </c>
      <c r="K8" s="23">
        <v>0.022670423962258178</v>
      </c>
      <c r="L8" t="s">
        <v>286</v>
      </c>
    </row>
    <row r="9" spans="1:12" ht="28.5">
      <c r="A9" s="158" t="s">
        <v>143</v>
      </c>
      <c r="B9" s="26" t="s">
        <v>144</v>
      </c>
      <c r="C9" s="103">
        <v>129</v>
      </c>
      <c r="D9" s="104">
        <v>0.008158360738679484</v>
      </c>
      <c r="E9" s="103">
        <v>239</v>
      </c>
      <c r="F9" s="105">
        <v>0.018065003779289494</v>
      </c>
      <c r="G9" s="106">
        <v>21</v>
      </c>
      <c r="H9" s="104">
        <v>0.008274231678486997</v>
      </c>
      <c r="I9" s="107">
        <v>1</v>
      </c>
      <c r="J9" s="108">
        <v>390</v>
      </c>
      <c r="K9" s="105">
        <v>0.012348415286704873</v>
      </c>
      <c r="L9" t="s">
        <v>287</v>
      </c>
    </row>
    <row r="10" spans="1:12" ht="15">
      <c r="A10" s="158" t="s">
        <v>145</v>
      </c>
      <c r="B10" s="26" t="s">
        <v>146</v>
      </c>
      <c r="C10" s="103">
        <v>495</v>
      </c>
      <c r="D10" s="104">
        <v>0.03130533771818872</v>
      </c>
      <c r="E10" s="103">
        <v>214</v>
      </c>
      <c r="F10" s="105">
        <v>0.01617535903250189</v>
      </c>
      <c r="G10" s="106">
        <v>9</v>
      </c>
      <c r="H10" s="104">
        <v>0.0035460992907801418</v>
      </c>
      <c r="I10" s="107">
        <v>0</v>
      </c>
      <c r="J10" s="108">
        <v>718</v>
      </c>
      <c r="K10" s="105">
        <v>0.022733749168856662</v>
      </c>
      <c r="L10" t="s">
        <v>288</v>
      </c>
    </row>
    <row r="11" spans="1:12" ht="15">
      <c r="A11" s="158" t="s">
        <v>147</v>
      </c>
      <c r="B11" s="26" t="s">
        <v>148</v>
      </c>
      <c r="C11" s="103">
        <v>865</v>
      </c>
      <c r="D11" s="104">
        <v>0.05470528712370352</v>
      </c>
      <c r="E11" s="103">
        <v>239</v>
      </c>
      <c r="F11" s="105">
        <v>0.018065003779289494</v>
      </c>
      <c r="G11" s="106">
        <v>3</v>
      </c>
      <c r="H11" s="104">
        <v>0.001182033096926714</v>
      </c>
      <c r="I11" s="107">
        <v>0</v>
      </c>
      <c r="J11" s="108">
        <v>1107</v>
      </c>
      <c r="K11" s="105">
        <v>0.0350505018522623</v>
      </c>
      <c r="L11" t="s">
        <v>289</v>
      </c>
    </row>
    <row r="12" spans="1:12" ht="15">
      <c r="A12" s="158" t="s">
        <v>149</v>
      </c>
      <c r="B12" s="26" t="s">
        <v>150</v>
      </c>
      <c r="C12" s="103">
        <v>47</v>
      </c>
      <c r="D12" s="104">
        <v>0.0029724260055653934</v>
      </c>
      <c r="E12" s="103">
        <v>13</v>
      </c>
      <c r="F12" s="105">
        <v>0.0009826152683295537</v>
      </c>
      <c r="G12" s="106">
        <v>8</v>
      </c>
      <c r="H12" s="104">
        <v>0.0031520882584712374</v>
      </c>
      <c r="I12" s="107">
        <v>0</v>
      </c>
      <c r="J12" s="108">
        <v>68</v>
      </c>
      <c r="K12" s="105">
        <v>0.0021530570243485417</v>
      </c>
      <c r="L12" t="s">
        <v>290</v>
      </c>
    </row>
    <row r="13" spans="1:12" ht="15">
      <c r="A13" s="158" t="s">
        <v>151</v>
      </c>
      <c r="B13" s="26" t="s">
        <v>152</v>
      </c>
      <c r="C13" s="103">
        <v>110</v>
      </c>
      <c r="D13" s="104">
        <v>0.006956741715153049</v>
      </c>
      <c r="E13" s="103">
        <v>7</v>
      </c>
      <c r="F13" s="105">
        <v>0.0005291005291005291</v>
      </c>
      <c r="G13" s="106">
        <v>2</v>
      </c>
      <c r="H13" s="104">
        <v>0.0007880220646178094</v>
      </c>
      <c r="I13" s="107">
        <v>0</v>
      </c>
      <c r="J13" s="108">
        <v>119</v>
      </c>
      <c r="K13" s="105">
        <v>0.0037678497926099492</v>
      </c>
      <c r="L13" t="s">
        <v>291</v>
      </c>
    </row>
    <row r="14" spans="1:12" ht="15">
      <c r="A14" s="158" t="s">
        <v>153</v>
      </c>
      <c r="B14" s="26" t="s">
        <v>154</v>
      </c>
      <c r="C14" s="103">
        <v>50</v>
      </c>
      <c r="D14" s="104">
        <v>0.003162155325069567</v>
      </c>
      <c r="E14" s="103">
        <v>71</v>
      </c>
      <c r="F14" s="105">
        <v>0.005366591080876794</v>
      </c>
      <c r="G14" s="106">
        <v>4</v>
      </c>
      <c r="H14" s="104">
        <v>0.0015760441292356187</v>
      </c>
      <c r="I14" s="107">
        <v>0</v>
      </c>
      <c r="J14" s="108">
        <v>125</v>
      </c>
      <c r="K14" s="105">
        <v>0.003957825412405408</v>
      </c>
      <c r="L14" t="s">
        <v>292</v>
      </c>
    </row>
    <row r="15" spans="1:12" ht="15.75" thickBot="1">
      <c r="A15" s="159" t="s">
        <v>155</v>
      </c>
      <c r="B15" s="31" t="s">
        <v>156</v>
      </c>
      <c r="C15" s="109">
        <v>67</v>
      </c>
      <c r="D15" s="110">
        <v>0.00423728813559322</v>
      </c>
      <c r="E15" s="109">
        <v>44</v>
      </c>
      <c r="F15" s="111">
        <v>0.003325774754346183</v>
      </c>
      <c r="G15" s="112">
        <v>7</v>
      </c>
      <c r="H15" s="110">
        <v>0.0027580772261623326</v>
      </c>
      <c r="I15" s="113">
        <v>0</v>
      </c>
      <c r="J15" s="114">
        <v>118</v>
      </c>
      <c r="K15" s="111">
        <v>0.0037361871893107053</v>
      </c>
      <c r="L15" t="s">
        <v>293</v>
      </c>
    </row>
    <row r="16" spans="1:11" ht="29.25" thickBot="1">
      <c r="A16" s="15" t="s">
        <v>157</v>
      </c>
      <c r="B16" s="16" t="s">
        <v>158</v>
      </c>
      <c r="C16" s="298">
        <v>218</v>
      </c>
      <c r="D16" s="96">
        <v>0.013786997217303313</v>
      </c>
      <c r="E16" s="298">
        <v>246</v>
      </c>
      <c r="F16" s="18">
        <v>0.018594104308390022</v>
      </c>
      <c r="G16" s="97">
        <v>30</v>
      </c>
      <c r="H16" s="96">
        <v>0.011820330969267137</v>
      </c>
      <c r="I16" s="98">
        <v>0</v>
      </c>
      <c r="J16" s="97">
        <v>494</v>
      </c>
      <c r="K16" s="18">
        <v>0.015641326029826173</v>
      </c>
    </row>
    <row r="17" spans="1:12" ht="28.5">
      <c r="A17" s="160" t="s">
        <v>159</v>
      </c>
      <c r="B17" s="36" t="s">
        <v>162</v>
      </c>
      <c r="C17" s="37">
        <v>102</v>
      </c>
      <c r="D17" s="115">
        <v>0.006450796863141917</v>
      </c>
      <c r="E17" s="37">
        <v>124</v>
      </c>
      <c r="F17" s="38">
        <v>0.009372637944066516</v>
      </c>
      <c r="G17" s="116">
        <v>13</v>
      </c>
      <c r="H17" s="115">
        <v>0.00512214342001576</v>
      </c>
      <c r="I17" s="117">
        <v>0</v>
      </c>
      <c r="J17" s="118">
        <v>239</v>
      </c>
      <c r="K17" s="38">
        <v>0.00756736218851914</v>
      </c>
      <c r="L17" t="s">
        <v>294</v>
      </c>
    </row>
    <row r="18" spans="1:12" ht="28.5">
      <c r="A18" s="158" t="s">
        <v>161</v>
      </c>
      <c r="B18" s="26" t="s">
        <v>162</v>
      </c>
      <c r="C18" s="103">
        <v>63</v>
      </c>
      <c r="D18" s="104">
        <v>0.003984315709587655</v>
      </c>
      <c r="E18" s="103">
        <v>85</v>
      </c>
      <c r="F18" s="105">
        <v>0.006424792139077854</v>
      </c>
      <c r="G18" s="106">
        <v>15</v>
      </c>
      <c r="H18" s="104">
        <v>0.00591016548463357</v>
      </c>
      <c r="I18" s="107">
        <v>0</v>
      </c>
      <c r="J18" s="108">
        <v>163</v>
      </c>
      <c r="K18" s="105">
        <v>0.005161004337776652</v>
      </c>
      <c r="L18" t="s">
        <v>295</v>
      </c>
    </row>
    <row r="19" spans="1:12" ht="15.75" thickBot="1">
      <c r="A19" s="161" t="s">
        <v>163</v>
      </c>
      <c r="B19" s="41" t="s">
        <v>164</v>
      </c>
      <c r="C19" s="119">
        <v>53</v>
      </c>
      <c r="D19" s="120">
        <v>0.0033518846445737415</v>
      </c>
      <c r="E19" s="119">
        <v>37</v>
      </c>
      <c r="F19" s="121">
        <v>0.002796674225245654</v>
      </c>
      <c r="G19" s="122">
        <v>2</v>
      </c>
      <c r="H19" s="120">
        <v>0.0007880220646178094</v>
      </c>
      <c r="I19" s="123">
        <v>0</v>
      </c>
      <c r="J19" s="124">
        <v>92</v>
      </c>
      <c r="K19" s="121">
        <v>0.0029129595035303803</v>
      </c>
      <c r="L19" t="s">
        <v>296</v>
      </c>
    </row>
    <row r="20" spans="1:11" ht="29.25" thickBot="1">
      <c r="A20" s="15" t="s">
        <v>165</v>
      </c>
      <c r="B20" s="16" t="s">
        <v>166</v>
      </c>
      <c r="C20" s="298">
        <v>786</v>
      </c>
      <c r="D20" s="96">
        <v>0.049709081710093604</v>
      </c>
      <c r="E20" s="298">
        <v>1382</v>
      </c>
      <c r="F20" s="18">
        <v>0.10445956160241873</v>
      </c>
      <c r="G20" s="97">
        <v>222</v>
      </c>
      <c r="H20" s="96">
        <v>0.08747044917257683</v>
      </c>
      <c r="I20" s="98">
        <v>0</v>
      </c>
      <c r="J20" s="97">
        <v>2390</v>
      </c>
      <c r="K20" s="18">
        <v>0.07567362188519139</v>
      </c>
    </row>
    <row r="21" spans="1:12" ht="28.5">
      <c r="A21" s="157" t="s">
        <v>167</v>
      </c>
      <c r="B21" s="21" t="s">
        <v>168</v>
      </c>
      <c r="C21" s="22">
        <v>347</v>
      </c>
      <c r="D21" s="99">
        <v>0.0219453579559828</v>
      </c>
      <c r="E21" s="22">
        <v>568</v>
      </c>
      <c r="F21" s="23">
        <v>0.042932728647014355</v>
      </c>
      <c r="G21" s="100">
        <v>100</v>
      </c>
      <c r="H21" s="99">
        <v>0.039401103230890466</v>
      </c>
      <c r="I21" s="101">
        <v>0</v>
      </c>
      <c r="J21" s="102">
        <v>1015</v>
      </c>
      <c r="K21" s="23">
        <v>0.03213754234873191</v>
      </c>
      <c r="L21" t="s">
        <v>297</v>
      </c>
    </row>
    <row r="22" spans="1:12" ht="28.5">
      <c r="A22" s="158" t="s">
        <v>169</v>
      </c>
      <c r="B22" s="26" t="s">
        <v>168</v>
      </c>
      <c r="C22" s="103">
        <v>304</v>
      </c>
      <c r="D22" s="104">
        <v>0.01922590437642297</v>
      </c>
      <c r="E22" s="103">
        <v>604</v>
      </c>
      <c r="F22" s="105">
        <v>0.04565381708238851</v>
      </c>
      <c r="G22" s="106">
        <v>98</v>
      </c>
      <c r="H22" s="104">
        <v>0.038613081166272656</v>
      </c>
      <c r="I22" s="107">
        <v>0</v>
      </c>
      <c r="J22" s="108">
        <v>1006</v>
      </c>
      <c r="K22" s="105">
        <v>0.03185257891903872</v>
      </c>
      <c r="L22" t="s">
        <v>298</v>
      </c>
    </row>
    <row r="23" spans="1:12" ht="15.75" thickBot="1">
      <c r="A23" s="159" t="s">
        <v>170</v>
      </c>
      <c r="B23" s="31" t="s">
        <v>171</v>
      </c>
      <c r="C23" s="109">
        <v>135</v>
      </c>
      <c r="D23" s="110">
        <v>0.008537819377687833</v>
      </c>
      <c r="E23" s="109">
        <v>210</v>
      </c>
      <c r="F23" s="111">
        <v>0.015873015873015876</v>
      </c>
      <c r="G23" s="112">
        <v>24</v>
      </c>
      <c r="H23" s="110">
        <v>0.009456264775413711</v>
      </c>
      <c r="I23" s="113">
        <v>0</v>
      </c>
      <c r="J23" s="114">
        <v>369</v>
      </c>
      <c r="K23" s="111">
        <v>0.011683500617420765</v>
      </c>
      <c r="L23" t="s">
        <v>299</v>
      </c>
    </row>
    <row r="24" spans="1:11" ht="15.75" thickBot="1">
      <c r="A24" s="15" t="s">
        <v>172</v>
      </c>
      <c r="B24" s="16" t="s">
        <v>173</v>
      </c>
      <c r="C24" s="298">
        <v>291</v>
      </c>
      <c r="D24" s="96">
        <v>0.018403743991904885</v>
      </c>
      <c r="E24" s="298">
        <v>411</v>
      </c>
      <c r="F24" s="18">
        <v>0.031065759637188207</v>
      </c>
      <c r="G24" s="97">
        <v>44</v>
      </c>
      <c r="H24" s="96">
        <v>0.017336485421591805</v>
      </c>
      <c r="I24" s="98">
        <v>0</v>
      </c>
      <c r="J24" s="97">
        <v>746</v>
      </c>
      <c r="K24" s="18">
        <v>0.023620302061235478</v>
      </c>
    </row>
    <row r="25" spans="1:12" ht="28.5">
      <c r="A25" s="160" t="s">
        <v>174</v>
      </c>
      <c r="B25" s="36" t="s">
        <v>175</v>
      </c>
      <c r="C25" s="37">
        <v>10</v>
      </c>
      <c r="D25" s="115">
        <v>0.0006324310650139133</v>
      </c>
      <c r="E25" s="37">
        <v>16</v>
      </c>
      <c r="F25" s="38">
        <v>0.0012093726379440665</v>
      </c>
      <c r="G25" s="116">
        <v>5</v>
      </c>
      <c r="H25" s="115">
        <v>0.001970055161544523</v>
      </c>
      <c r="I25" s="117">
        <v>0</v>
      </c>
      <c r="J25" s="118">
        <v>31</v>
      </c>
      <c r="K25" s="38">
        <v>0.000981540702276541</v>
      </c>
      <c r="L25" t="s">
        <v>300</v>
      </c>
    </row>
    <row r="26" spans="1:12" ht="28.5">
      <c r="A26" s="158" t="s">
        <v>176</v>
      </c>
      <c r="B26" s="26" t="s">
        <v>177</v>
      </c>
      <c r="C26" s="103">
        <v>186</v>
      </c>
      <c r="D26" s="104">
        <v>0.011763217809258793</v>
      </c>
      <c r="E26" s="103">
        <v>284</v>
      </c>
      <c r="F26" s="105">
        <v>0.021466364323507178</v>
      </c>
      <c r="G26" s="106">
        <v>25</v>
      </c>
      <c r="H26" s="104">
        <v>0.009850275807722617</v>
      </c>
      <c r="I26" s="107">
        <v>0</v>
      </c>
      <c r="J26" s="108">
        <v>495</v>
      </c>
      <c r="K26" s="105">
        <v>0.015672988633125415</v>
      </c>
      <c r="L26" t="s">
        <v>301</v>
      </c>
    </row>
    <row r="27" spans="1:12" ht="15">
      <c r="A27" s="158" t="s">
        <v>178</v>
      </c>
      <c r="B27" s="26" t="s">
        <v>179</v>
      </c>
      <c r="C27" s="103">
        <v>26</v>
      </c>
      <c r="D27" s="104">
        <v>0.0016443207690361753</v>
      </c>
      <c r="E27" s="103">
        <v>14</v>
      </c>
      <c r="F27" s="105">
        <v>0.0010582010582010583</v>
      </c>
      <c r="G27" s="106">
        <v>1</v>
      </c>
      <c r="H27" s="104">
        <v>0.0003940110323089047</v>
      </c>
      <c r="I27" s="107">
        <v>0</v>
      </c>
      <c r="J27" s="108">
        <v>41</v>
      </c>
      <c r="K27" s="105">
        <v>0.0012981667352689739</v>
      </c>
      <c r="L27" t="s">
        <v>302</v>
      </c>
    </row>
    <row r="28" spans="1:12" ht="28.5">
      <c r="A28" s="158" t="s">
        <v>180</v>
      </c>
      <c r="B28" s="189" t="s">
        <v>181</v>
      </c>
      <c r="C28" s="103">
        <v>45</v>
      </c>
      <c r="D28" s="104">
        <v>0.0028459397925626106</v>
      </c>
      <c r="E28" s="103">
        <v>49</v>
      </c>
      <c r="F28" s="105">
        <v>0.003703703703703704</v>
      </c>
      <c r="G28" s="106">
        <v>6</v>
      </c>
      <c r="H28" s="104">
        <v>0.002364066193853428</v>
      </c>
      <c r="I28" s="107">
        <v>0</v>
      </c>
      <c r="J28" s="108">
        <v>100</v>
      </c>
      <c r="K28" s="105">
        <v>0.0031662603299243263</v>
      </c>
      <c r="L28" t="s">
        <v>303</v>
      </c>
    </row>
    <row r="29" spans="1:12" ht="15">
      <c r="A29" s="158" t="s">
        <v>182</v>
      </c>
      <c r="B29" s="26" t="s">
        <v>183</v>
      </c>
      <c r="C29" s="103">
        <v>18</v>
      </c>
      <c r="D29" s="104">
        <v>0.0011383759170250443</v>
      </c>
      <c r="E29" s="103">
        <v>27</v>
      </c>
      <c r="F29" s="105">
        <v>0.0020408163265306124</v>
      </c>
      <c r="G29" s="106">
        <v>6</v>
      </c>
      <c r="H29" s="104">
        <v>0.002364066193853428</v>
      </c>
      <c r="I29" s="107">
        <v>0</v>
      </c>
      <c r="J29" s="108">
        <v>51</v>
      </c>
      <c r="K29" s="105">
        <v>0.0016147927682614064</v>
      </c>
      <c r="L29" t="s">
        <v>304</v>
      </c>
    </row>
    <row r="30" spans="1:12" ht="15.75" thickBot="1">
      <c r="A30" s="161" t="s">
        <v>184</v>
      </c>
      <c r="B30" s="41" t="s">
        <v>185</v>
      </c>
      <c r="C30" s="119">
        <v>6</v>
      </c>
      <c r="D30" s="120">
        <v>0.0003794586390083481</v>
      </c>
      <c r="E30" s="119">
        <v>21</v>
      </c>
      <c r="F30" s="121">
        <v>0.0015873015873015873</v>
      </c>
      <c r="G30" s="122">
        <v>1</v>
      </c>
      <c r="H30" s="120">
        <v>0.0003940110323089047</v>
      </c>
      <c r="I30" s="123">
        <v>0</v>
      </c>
      <c r="J30" s="124">
        <v>28</v>
      </c>
      <c r="K30" s="121">
        <v>0.0008865528923788111</v>
      </c>
      <c r="L30" t="s">
        <v>305</v>
      </c>
    </row>
    <row r="31" spans="1:11" ht="15.75" thickBot="1">
      <c r="A31" s="15" t="s">
        <v>186</v>
      </c>
      <c r="B31" s="16" t="s">
        <v>187</v>
      </c>
      <c r="C31" s="298">
        <v>7796</v>
      </c>
      <c r="D31" s="96">
        <v>0.493043258284847</v>
      </c>
      <c r="E31" s="298">
        <v>4672</v>
      </c>
      <c r="F31" s="18">
        <v>0.3531368102796675</v>
      </c>
      <c r="G31" s="97">
        <v>996</v>
      </c>
      <c r="H31" s="96">
        <v>0.392434988179669</v>
      </c>
      <c r="I31" s="98">
        <v>0</v>
      </c>
      <c r="J31" s="97">
        <v>13464</v>
      </c>
      <c r="K31" s="18">
        <v>0.42630529082101126</v>
      </c>
    </row>
    <row r="32" spans="1:12" ht="28.5">
      <c r="A32" s="157" t="s">
        <v>188</v>
      </c>
      <c r="B32" s="21" t="s">
        <v>189</v>
      </c>
      <c r="C32" s="22">
        <v>45</v>
      </c>
      <c r="D32" s="99">
        <v>0.0028459397925626106</v>
      </c>
      <c r="E32" s="22">
        <v>55</v>
      </c>
      <c r="F32" s="23">
        <v>0.0041572184429327285</v>
      </c>
      <c r="G32" s="100">
        <v>14</v>
      </c>
      <c r="H32" s="99">
        <v>0.005516154452324665</v>
      </c>
      <c r="I32" s="101">
        <v>0</v>
      </c>
      <c r="J32" s="102">
        <v>114</v>
      </c>
      <c r="K32" s="23">
        <v>0.003609536776113732</v>
      </c>
      <c r="L32" t="s">
        <v>306</v>
      </c>
    </row>
    <row r="33" spans="1:12" ht="15">
      <c r="A33" s="158" t="s">
        <v>190</v>
      </c>
      <c r="B33" s="26" t="s">
        <v>191</v>
      </c>
      <c r="C33" s="103">
        <v>423</v>
      </c>
      <c r="D33" s="104">
        <v>0.02675183405008854</v>
      </c>
      <c r="E33" s="103">
        <v>517</v>
      </c>
      <c r="F33" s="105">
        <v>0.03907785336356765</v>
      </c>
      <c r="G33" s="106">
        <v>226</v>
      </c>
      <c r="H33" s="104">
        <v>0.08904649330181245</v>
      </c>
      <c r="I33" s="107">
        <v>0</v>
      </c>
      <c r="J33" s="108">
        <v>1166</v>
      </c>
      <c r="K33" s="105">
        <v>0.03691859544691765</v>
      </c>
      <c r="L33" t="s">
        <v>307</v>
      </c>
    </row>
    <row r="34" spans="1:12" ht="15">
      <c r="A34" s="158" t="s">
        <v>192</v>
      </c>
      <c r="B34" s="26" t="s">
        <v>193</v>
      </c>
      <c r="C34" s="103">
        <v>714</v>
      </c>
      <c r="D34" s="104">
        <v>0.04515557804199342</v>
      </c>
      <c r="E34" s="103">
        <v>578</v>
      </c>
      <c r="F34" s="105">
        <v>0.0436885865457294</v>
      </c>
      <c r="G34" s="106">
        <v>186</v>
      </c>
      <c r="H34" s="104">
        <v>0.07328605200945626</v>
      </c>
      <c r="I34" s="107">
        <v>0</v>
      </c>
      <c r="J34" s="108">
        <v>1478</v>
      </c>
      <c r="K34" s="105">
        <v>0.046797327676281544</v>
      </c>
      <c r="L34" t="s">
        <v>308</v>
      </c>
    </row>
    <row r="35" spans="1:12" ht="15">
      <c r="A35" s="158" t="s">
        <v>194</v>
      </c>
      <c r="B35" s="26" t="s">
        <v>195</v>
      </c>
      <c r="C35" s="103">
        <v>1352</v>
      </c>
      <c r="D35" s="104">
        <v>0.08550467998988111</v>
      </c>
      <c r="E35" s="103">
        <v>957</v>
      </c>
      <c r="F35" s="105">
        <v>0.07233560090702948</v>
      </c>
      <c r="G35" s="106">
        <v>108</v>
      </c>
      <c r="H35" s="104">
        <v>0.0425531914893617</v>
      </c>
      <c r="I35" s="107">
        <v>0</v>
      </c>
      <c r="J35" s="108">
        <v>2417</v>
      </c>
      <c r="K35" s="105">
        <v>0.07652851217427097</v>
      </c>
      <c r="L35" t="s">
        <v>309</v>
      </c>
    </row>
    <row r="36" spans="1:12" ht="15">
      <c r="A36" s="158" t="s">
        <v>196</v>
      </c>
      <c r="B36" s="26" t="s">
        <v>197</v>
      </c>
      <c r="C36" s="103">
        <v>4686</v>
      </c>
      <c r="D36" s="104">
        <v>0.29635719706551994</v>
      </c>
      <c r="E36" s="103">
        <v>1844</v>
      </c>
      <c r="F36" s="105">
        <v>0.13938019652305367</v>
      </c>
      <c r="G36" s="106">
        <v>200</v>
      </c>
      <c r="H36" s="104">
        <v>0.07880220646178093</v>
      </c>
      <c r="I36" s="107">
        <v>0</v>
      </c>
      <c r="J36" s="108">
        <v>6730</v>
      </c>
      <c r="K36" s="105">
        <v>0.21308932020390717</v>
      </c>
      <c r="L36" t="s">
        <v>310</v>
      </c>
    </row>
    <row r="37" spans="1:12" ht="15">
      <c r="A37" s="163">
        <v>55</v>
      </c>
      <c r="B37" s="26" t="s">
        <v>198</v>
      </c>
      <c r="C37" s="103">
        <v>488</v>
      </c>
      <c r="D37" s="104">
        <v>0.03086263597267898</v>
      </c>
      <c r="E37" s="103">
        <v>600</v>
      </c>
      <c r="F37" s="105">
        <v>0.045351473922902494</v>
      </c>
      <c r="G37" s="106">
        <v>242</v>
      </c>
      <c r="H37" s="104">
        <v>0.09535066981875491</v>
      </c>
      <c r="I37" s="107">
        <v>0</v>
      </c>
      <c r="J37" s="108">
        <v>1330</v>
      </c>
      <c r="K37" s="105">
        <v>0.042111262387993544</v>
      </c>
      <c r="L37" t="s">
        <v>311</v>
      </c>
    </row>
    <row r="38" spans="1:12" ht="28.5">
      <c r="A38" s="158" t="s">
        <v>199</v>
      </c>
      <c r="B38" s="26" t="s">
        <v>200</v>
      </c>
      <c r="C38" s="103">
        <v>73</v>
      </c>
      <c r="D38" s="104">
        <v>0.004616746774601568</v>
      </c>
      <c r="E38" s="103">
        <v>105</v>
      </c>
      <c r="F38" s="105">
        <v>0.007936507936507938</v>
      </c>
      <c r="G38" s="106">
        <v>17</v>
      </c>
      <c r="H38" s="104">
        <v>0.00669818754925138</v>
      </c>
      <c r="I38" s="107">
        <v>0</v>
      </c>
      <c r="J38" s="108">
        <v>195</v>
      </c>
      <c r="K38" s="105">
        <v>0.0061742076433524366</v>
      </c>
      <c r="L38" t="s">
        <v>312</v>
      </c>
    </row>
    <row r="39" spans="1:12" ht="29.25" thickBot="1">
      <c r="A39" s="159" t="s">
        <v>201</v>
      </c>
      <c r="B39" s="31" t="s">
        <v>202</v>
      </c>
      <c r="C39" s="109">
        <v>15</v>
      </c>
      <c r="D39" s="110">
        <v>0.0009486465975208702</v>
      </c>
      <c r="E39" s="109">
        <v>16</v>
      </c>
      <c r="F39" s="111">
        <v>0.0012093726379440665</v>
      </c>
      <c r="G39" s="112">
        <v>3</v>
      </c>
      <c r="H39" s="110">
        <v>0.001182033096926714</v>
      </c>
      <c r="I39" s="113">
        <v>0</v>
      </c>
      <c r="J39" s="114">
        <v>34</v>
      </c>
      <c r="K39" s="111">
        <v>0.0010765285121742709</v>
      </c>
      <c r="L39" t="s">
        <v>313</v>
      </c>
    </row>
    <row r="40" spans="1:11" ht="15.75" thickBot="1">
      <c r="A40" s="15" t="s">
        <v>203</v>
      </c>
      <c r="B40" s="16" t="s">
        <v>204</v>
      </c>
      <c r="C40" s="298">
        <v>2981</v>
      </c>
      <c r="D40" s="96">
        <v>0.1885277004806476</v>
      </c>
      <c r="E40" s="298">
        <v>4031</v>
      </c>
      <c r="F40" s="18">
        <v>0.3046863189720333</v>
      </c>
      <c r="G40" s="97">
        <v>874</v>
      </c>
      <c r="H40" s="96">
        <v>0.34436564223798266</v>
      </c>
      <c r="I40" s="98">
        <v>1</v>
      </c>
      <c r="J40" s="97">
        <v>7887</v>
      </c>
      <c r="K40" s="18">
        <v>0.2497229522211316</v>
      </c>
    </row>
    <row r="41" spans="1:12" ht="28.5">
      <c r="A41" s="160" t="s">
        <v>205</v>
      </c>
      <c r="B41" s="36" t="s">
        <v>206</v>
      </c>
      <c r="C41" s="37">
        <v>74</v>
      </c>
      <c r="D41" s="115">
        <v>0.0046799898811029595</v>
      </c>
      <c r="E41" s="37">
        <v>79</v>
      </c>
      <c r="F41" s="38">
        <v>0.005971277399848828</v>
      </c>
      <c r="G41" s="116">
        <v>11</v>
      </c>
      <c r="H41" s="115">
        <v>0.004334121355397951</v>
      </c>
      <c r="I41" s="117">
        <v>0</v>
      </c>
      <c r="J41" s="118">
        <v>164</v>
      </c>
      <c r="K41" s="38">
        <v>0.0051926669410758955</v>
      </c>
      <c r="L41" t="s">
        <v>314</v>
      </c>
    </row>
    <row r="42" spans="1:12" ht="15">
      <c r="A42" s="158" t="s">
        <v>207</v>
      </c>
      <c r="B42" s="26" t="s">
        <v>208</v>
      </c>
      <c r="C42" s="103">
        <v>92</v>
      </c>
      <c r="D42" s="104">
        <v>0.0058183657981280045</v>
      </c>
      <c r="E42" s="103">
        <v>113</v>
      </c>
      <c r="F42" s="105">
        <v>0.008541194255479969</v>
      </c>
      <c r="G42" s="106">
        <v>27</v>
      </c>
      <c r="H42" s="104">
        <v>0.010638297872340425</v>
      </c>
      <c r="I42" s="107">
        <v>1</v>
      </c>
      <c r="J42" s="108">
        <v>233</v>
      </c>
      <c r="K42" s="105">
        <v>0.007377386568723681</v>
      </c>
      <c r="L42" t="s">
        <v>315</v>
      </c>
    </row>
    <row r="43" spans="1:12" ht="15">
      <c r="A43" s="158" t="s">
        <v>209</v>
      </c>
      <c r="B43" s="26" t="s">
        <v>210</v>
      </c>
      <c r="C43" s="103">
        <v>1109</v>
      </c>
      <c r="D43" s="104">
        <v>0.07013660511004301</v>
      </c>
      <c r="E43" s="103">
        <v>1255</v>
      </c>
      <c r="F43" s="105">
        <v>0.09486016628873772</v>
      </c>
      <c r="G43" s="106">
        <v>331</v>
      </c>
      <c r="H43" s="104">
        <v>0.13041765169424743</v>
      </c>
      <c r="I43" s="107">
        <v>0</v>
      </c>
      <c r="J43" s="108">
        <v>2695</v>
      </c>
      <c r="K43" s="105">
        <v>0.0853307158914606</v>
      </c>
      <c r="L43" t="s">
        <v>316</v>
      </c>
    </row>
    <row r="44" spans="1:12" ht="15">
      <c r="A44" s="158" t="s">
        <v>211</v>
      </c>
      <c r="B44" s="26" t="s">
        <v>212</v>
      </c>
      <c r="C44" s="103">
        <v>785</v>
      </c>
      <c r="D44" s="104">
        <v>0.0496458386035922</v>
      </c>
      <c r="E44" s="103">
        <v>1210</v>
      </c>
      <c r="F44" s="105">
        <v>0.09145880574452005</v>
      </c>
      <c r="G44" s="106">
        <v>287</v>
      </c>
      <c r="H44" s="104">
        <v>0.11308116627265562</v>
      </c>
      <c r="I44" s="107">
        <v>0</v>
      </c>
      <c r="J44" s="108">
        <v>2282</v>
      </c>
      <c r="K44" s="105">
        <v>0.07225406072887312</v>
      </c>
      <c r="L44" t="s">
        <v>317</v>
      </c>
    </row>
    <row r="45" spans="1:12" ht="15">
      <c r="A45" s="158" t="s">
        <v>213</v>
      </c>
      <c r="B45" s="26" t="s">
        <v>214</v>
      </c>
      <c r="C45" s="103">
        <v>638</v>
      </c>
      <c r="D45" s="104">
        <v>0.04034910194788768</v>
      </c>
      <c r="E45" s="103">
        <v>1041</v>
      </c>
      <c r="F45" s="105">
        <v>0.07868480725623583</v>
      </c>
      <c r="G45" s="106">
        <v>173</v>
      </c>
      <c r="H45" s="104">
        <v>0.0681639085894405</v>
      </c>
      <c r="I45" s="107">
        <v>0</v>
      </c>
      <c r="J45" s="108">
        <v>1852</v>
      </c>
      <c r="K45" s="105">
        <v>0.05863914131019852</v>
      </c>
      <c r="L45" t="s">
        <v>318</v>
      </c>
    </row>
    <row r="46" spans="1:12" ht="15">
      <c r="A46" s="158" t="s">
        <v>215</v>
      </c>
      <c r="B46" s="26" t="s">
        <v>216</v>
      </c>
      <c r="C46" s="103">
        <v>164</v>
      </c>
      <c r="D46" s="104">
        <v>0.01037186946622818</v>
      </c>
      <c r="E46" s="103">
        <v>192</v>
      </c>
      <c r="F46" s="105">
        <v>0.014512471655328797</v>
      </c>
      <c r="G46" s="106">
        <v>23</v>
      </c>
      <c r="H46" s="104">
        <v>0.009062253743104808</v>
      </c>
      <c r="I46" s="107">
        <v>0</v>
      </c>
      <c r="J46" s="108">
        <v>379</v>
      </c>
      <c r="K46" s="105">
        <v>0.012000126650413197</v>
      </c>
      <c r="L46" t="s">
        <v>319</v>
      </c>
    </row>
    <row r="47" spans="1:12" ht="28.5">
      <c r="A47" s="158" t="s">
        <v>217</v>
      </c>
      <c r="B47" s="26" t="s">
        <v>218</v>
      </c>
      <c r="C47" s="103">
        <v>67</v>
      </c>
      <c r="D47" s="104">
        <v>0.00423728813559322</v>
      </c>
      <c r="E47" s="103">
        <v>83</v>
      </c>
      <c r="F47" s="105">
        <v>0.006273620559334845</v>
      </c>
      <c r="G47" s="106">
        <v>14</v>
      </c>
      <c r="H47" s="104">
        <v>0.005516154452324665</v>
      </c>
      <c r="I47" s="107">
        <v>0</v>
      </c>
      <c r="J47" s="108">
        <v>164</v>
      </c>
      <c r="K47" s="105">
        <v>0.0051926669410758955</v>
      </c>
      <c r="L47" t="s">
        <v>320</v>
      </c>
    </row>
    <row r="48" spans="1:12" ht="29.25" thickBot="1">
      <c r="A48" s="161" t="s">
        <v>219</v>
      </c>
      <c r="B48" s="41" t="s">
        <v>220</v>
      </c>
      <c r="C48" s="119">
        <v>52</v>
      </c>
      <c r="D48" s="120">
        <v>0.0032886415380723507</v>
      </c>
      <c r="E48" s="119">
        <v>58</v>
      </c>
      <c r="F48" s="121">
        <v>0.004383975812547241</v>
      </c>
      <c r="G48" s="122">
        <v>8</v>
      </c>
      <c r="H48" s="120">
        <v>0.0031520882584712374</v>
      </c>
      <c r="I48" s="123">
        <v>0</v>
      </c>
      <c r="J48" s="124">
        <v>118</v>
      </c>
      <c r="K48" s="121">
        <v>0.0037361871893107053</v>
      </c>
      <c r="L48" t="s">
        <v>321</v>
      </c>
    </row>
    <row r="49" spans="1:11" ht="29.25" thickBot="1">
      <c r="A49" s="15" t="s">
        <v>221</v>
      </c>
      <c r="B49" s="16" t="s">
        <v>222</v>
      </c>
      <c r="C49" s="298">
        <v>744</v>
      </c>
      <c r="D49" s="96">
        <v>0.047052871237035165</v>
      </c>
      <c r="E49" s="298">
        <v>942</v>
      </c>
      <c r="F49" s="18">
        <v>0.07120181405895691</v>
      </c>
      <c r="G49" s="97">
        <v>194</v>
      </c>
      <c r="H49" s="96">
        <v>0.0764381402679275</v>
      </c>
      <c r="I49" s="98">
        <v>1</v>
      </c>
      <c r="J49" s="97">
        <v>1881</v>
      </c>
      <c r="K49" s="18">
        <v>0.05955735680587658</v>
      </c>
    </row>
    <row r="50" spans="1:12" ht="28.5">
      <c r="A50" s="157" t="s">
        <v>223</v>
      </c>
      <c r="B50" s="21" t="s">
        <v>224</v>
      </c>
      <c r="C50" s="22">
        <v>42</v>
      </c>
      <c r="D50" s="99">
        <v>0.002656210473058437</v>
      </c>
      <c r="E50" s="22">
        <v>51</v>
      </c>
      <c r="F50" s="23">
        <v>0.0038548752834467125</v>
      </c>
      <c r="G50" s="100">
        <v>6</v>
      </c>
      <c r="H50" s="99">
        <v>0.002364066193853428</v>
      </c>
      <c r="I50" s="101">
        <v>0</v>
      </c>
      <c r="J50" s="102">
        <v>99</v>
      </c>
      <c r="K50" s="23">
        <v>0.0031345977266250837</v>
      </c>
      <c r="L50" t="s">
        <v>322</v>
      </c>
    </row>
    <row r="51" spans="1:12" ht="28.5">
      <c r="A51" s="158" t="s">
        <v>225</v>
      </c>
      <c r="B51" s="26" t="s">
        <v>226</v>
      </c>
      <c r="C51" s="103">
        <v>51</v>
      </c>
      <c r="D51" s="104">
        <v>0.0032253984315709586</v>
      </c>
      <c r="E51" s="103">
        <v>54</v>
      </c>
      <c r="F51" s="105">
        <v>0.004081632653061225</v>
      </c>
      <c r="G51" s="106">
        <v>11</v>
      </c>
      <c r="H51" s="104">
        <v>0.004334121355397951</v>
      </c>
      <c r="I51" s="107">
        <v>0</v>
      </c>
      <c r="J51" s="108">
        <v>116</v>
      </c>
      <c r="K51" s="105">
        <v>0.003672861982712219</v>
      </c>
      <c r="L51" t="s">
        <v>323</v>
      </c>
    </row>
    <row r="52" spans="1:12" ht="15.75" thickBot="1">
      <c r="A52" s="159" t="s">
        <v>227</v>
      </c>
      <c r="B52" s="31" t="s">
        <v>228</v>
      </c>
      <c r="C52" s="109">
        <v>651</v>
      </c>
      <c r="D52" s="110">
        <v>0.04117126233240577</v>
      </c>
      <c r="E52" s="109">
        <v>837</v>
      </c>
      <c r="F52" s="111">
        <v>0.06326530612244897</v>
      </c>
      <c r="G52" s="112">
        <v>177</v>
      </c>
      <c r="H52" s="110">
        <v>0.06973995271867613</v>
      </c>
      <c r="I52" s="113">
        <v>1</v>
      </c>
      <c r="J52" s="114">
        <v>1666</v>
      </c>
      <c r="K52" s="111">
        <v>0.05274989709653928</v>
      </c>
      <c r="L52" t="s">
        <v>324</v>
      </c>
    </row>
    <row r="53" spans="1:12" ht="15.75" thickBot="1">
      <c r="A53" s="181" t="s">
        <v>229</v>
      </c>
      <c r="B53" s="155" t="s">
        <v>230</v>
      </c>
      <c r="C53" s="12">
        <v>539</v>
      </c>
      <c r="D53" s="125">
        <v>0.034088034404249935</v>
      </c>
      <c r="E53" s="12">
        <v>253</v>
      </c>
      <c r="F53" s="13">
        <v>0.01912320483749055</v>
      </c>
      <c r="G53" s="126">
        <v>57</v>
      </c>
      <c r="H53" s="125">
        <v>0.022458628841607563</v>
      </c>
      <c r="I53" s="127">
        <v>0</v>
      </c>
      <c r="J53" s="128">
        <v>849</v>
      </c>
      <c r="K53" s="18">
        <v>0.026881550201057532</v>
      </c>
      <c r="L53" t="s">
        <v>325</v>
      </c>
    </row>
    <row r="54" spans="1:14" ht="15.75" thickBot="1">
      <c r="A54" s="529" t="s">
        <v>91</v>
      </c>
      <c r="B54" s="639"/>
      <c r="C54" s="190">
        <v>15812</v>
      </c>
      <c r="D54" s="191">
        <v>1</v>
      </c>
      <c r="E54" s="190">
        <v>13230</v>
      </c>
      <c r="F54" s="166">
        <v>1</v>
      </c>
      <c r="G54" s="192">
        <v>2538</v>
      </c>
      <c r="H54" s="191">
        <v>1</v>
      </c>
      <c r="I54" s="193">
        <v>3</v>
      </c>
      <c r="J54" s="192">
        <v>31583</v>
      </c>
      <c r="K54" s="166">
        <v>1</v>
      </c>
      <c r="L54" t="s">
        <v>116</v>
      </c>
      <c r="N54" s="507">
        <f>SUM(J53,J4,J40,J50:J52,J31,J20,J24,J16,J6,J7)</f>
        <v>31583</v>
      </c>
    </row>
    <row r="55" spans="1:11" ht="15">
      <c r="A55" s="53"/>
      <c r="B55" s="53"/>
      <c r="C55" s="135"/>
      <c r="D55" s="136"/>
      <c r="E55" s="135"/>
      <c r="F55" s="136"/>
      <c r="G55" s="135"/>
      <c r="H55" s="136"/>
      <c r="I55" s="135"/>
      <c r="J55" s="135"/>
      <c r="K55" s="136"/>
    </row>
    <row r="56" spans="1:11" ht="15">
      <c r="A56" s="194" t="s">
        <v>104</v>
      </c>
      <c r="B56" s="187"/>
      <c r="C56" s="187"/>
      <c r="D56" s="187"/>
      <c r="E56" s="187"/>
      <c r="F56" s="187"/>
      <c r="G56" s="187"/>
      <c r="H56" s="187"/>
      <c r="I56" s="187"/>
      <c r="J56" s="195"/>
      <c r="K56" s="187"/>
    </row>
    <row r="57" spans="1:11" ht="15">
      <c r="A57" s="196" t="s">
        <v>105</v>
      </c>
      <c r="B57" s="187"/>
      <c r="C57" s="187"/>
      <c r="D57" s="187"/>
      <c r="E57" s="187"/>
      <c r="F57" s="187"/>
      <c r="G57" s="187"/>
      <c r="H57" s="187"/>
      <c r="I57" s="187"/>
      <c r="J57" s="195"/>
      <c r="K57" s="187"/>
    </row>
    <row r="58" spans="1:11" ht="15">
      <c r="A58" s="196"/>
      <c r="B58" s="187"/>
      <c r="C58" s="187"/>
      <c r="D58" s="187"/>
      <c r="E58" s="187"/>
      <c r="F58" s="187"/>
      <c r="G58" s="187"/>
      <c r="H58" s="187"/>
      <c r="I58" s="187"/>
      <c r="J58" s="195"/>
      <c r="K58" s="187"/>
    </row>
    <row r="59" spans="1:11" ht="15">
      <c r="A59" s="196"/>
      <c r="B59" s="84"/>
      <c r="C59" s="87"/>
      <c r="D59" s="87"/>
      <c r="E59" s="87"/>
      <c r="F59" s="87"/>
      <c r="G59" s="87"/>
      <c r="H59" s="87"/>
      <c r="I59" s="87"/>
      <c r="J59" s="137"/>
      <c r="K59" s="87"/>
    </row>
    <row r="60" spans="1:11" ht="15">
      <c r="A60" s="187"/>
      <c r="B60" s="84"/>
      <c r="C60" s="87"/>
      <c r="D60" s="87"/>
      <c r="E60" s="87"/>
      <c r="F60" s="87"/>
      <c r="G60" s="87"/>
      <c r="H60" s="87"/>
      <c r="I60" s="87"/>
      <c r="J60" s="137"/>
      <c r="K60" s="87"/>
    </row>
    <row r="61" spans="1:11" ht="15">
      <c r="A61" s="188"/>
      <c r="B61" s="187"/>
      <c r="C61" s="187"/>
      <c r="D61" s="187"/>
      <c r="E61" s="187"/>
      <c r="F61" s="187"/>
      <c r="G61" s="187"/>
      <c r="H61" s="187"/>
      <c r="I61" s="187"/>
      <c r="J61" s="195"/>
      <c r="K61" s="187"/>
    </row>
    <row r="62" spans="1:11" ht="15">
      <c r="A62" s="188"/>
      <c r="B62" s="84"/>
      <c r="C62" s="84"/>
      <c r="D62" s="84"/>
      <c r="E62" s="84"/>
      <c r="F62" s="84"/>
      <c r="G62" s="84"/>
      <c r="H62" s="187"/>
      <c r="I62" s="187"/>
      <c r="J62" s="195"/>
      <c r="K62" s="187"/>
    </row>
    <row r="63" spans="1:11" ht="15">
      <c r="A63" s="188"/>
      <c r="B63" s="84"/>
      <c r="C63" s="84"/>
      <c r="D63" s="84"/>
      <c r="E63" s="84"/>
      <c r="F63" s="84"/>
      <c r="G63" s="84"/>
      <c r="H63" s="187"/>
      <c r="I63" s="187"/>
      <c r="J63" s="195"/>
      <c r="K63" s="187"/>
    </row>
    <row r="64" spans="1:11" ht="15">
      <c r="A64" s="188"/>
      <c r="B64" s="84"/>
      <c r="C64" s="84"/>
      <c r="D64" s="187"/>
      <c r="E64" s="84"/>
      <c r="F64" s="187"/>
      <c r="G64" s="84"/>
      <c r="H64" s="187"/>
      <c r="I64" s="84"/>
      <c r="J64" s="84"/>
      <c r="K64" s="187"/>
    </row>
    <row r="65" spans="1:11" ht="15">
      <c r="A65" s="188"/>
      <c r="B65" s="84"/>
      <c r="C65" s="87"/>
      <c r="D65" s="187"/>
      <c r="E65" s="87"/>
      <c r="F65" s="187"/>
      <c r="G65" s="87"/>
      <c r="H65" s="187"/>
      <c r="I65" s="87"/>
      <c r="J65" s="87"/>
      <c r="K65" s="187"/>
    </row>
    <row r="66" spans="1:11" ht="15">
      <c r="A66" s="188"/>
      <c r="B66" s="84"/>
      <c r="C66" s="87"/>
      <c r="D66" s="187"/>
      <c r="E66" s="87"/>
      <c r="F66" s="187"/>
      <c r="G66" s="87"/>
      <c r="H66" s="187"/>
      <c r="I66" s="87"/>
      <c r="J66" s="87"/>
      <c r="K66" s="187"/>
    </row>
    <row r="67" spans="1:11" ht="15">
      <c r="A67" s="188"/>
      <c r="B67" s="84"/>
      <c r="C67" s="87"/>
      <c r="D67" s="187"/>
      <c r="E67" s="87"/>
      <c r="F67" s="187"/>
      <c r="G67" s="87"/>
      <c r="H67" s="187"/>
      <c r="I67" s="87"/>
      <c r="J67" s="87"/>
      <c r="K67" s="187"/>
    </row>
    <row r="68" spans="1:11" ht="15">
      <c r="A68" s="188"/>
      <c r="B68" s="84"/>
      <c r="C68" s="87"/>
      <c r="D68" s="187"/>
      <c r="E68" s="87"/>
      <c r="F68" s="187"/>
      <c r="G68" s="87"/>
      <c r="H68" s="187"/>
      <c r="I68" s="87"/>
      <c r="J68" s="87"/>
      <c r="K68" s="187"/>
    </row>
    <row r="69" spans="1:11" ht="15">
      <c r="A69" s="188"/>
      <c r="B69" s="84"/>
      <c r="C69" s="87"/>
      <c r="D69" s="187"/>
      <c r="E69" s="87"/>
      <c r="F69" s="187"/>
      <c r="G69" s="87"/>
      <c r="H69" s="187"/>
      <c r="I69" s="87"/>
      <c r="J69" s="87"/>
      <c r="K69" s="187"/>
    </row>
    <row r="70" spans="1:11" ht="15">
      <c r="A70" s="188"/>
      <c r="B70" s="84"/>
      <c r="C70" s="87"/>
      <c r="D70" s="187"/>
      <c r="E70" s="87"/>
      <c r="F70" s="187"/>
      <c r="G70" s="87"/>
      <c r="H70" s="187"/>
      <c r="I70" s="87"/>
      <c r="J70" s="87"/>
      <c r="K70" s="187"/>
    </row>
    <row r="71" spans="1:11" ht="15">
      <c r="A71" s="188"/>
      <c r="B71" s="84"/>
      <c r="C71" s="87"/>
      <c r="D71" s="187"/>
      <c r="E71" s="87"/>
      <c r="F71" s="187"/>
      <c r="G71" s="87"/>
      <c r="H71" s="187"/>
      <c r="I71" s="87"/>
      <c r="J71" s="87"/>
      <c r="K71" s="187"/>
    </row>
    <row r="72" spans="1:11" ht="15">
      <c r="A72" s="188"/>
      <c r="B72" s="84"/>
      <c r="C72" s="87"/>
      <c r="D72" s="187"/>
      <c r="E72" s="87"/>
      <c r="F72" s="187"/>
      <c r="G72" s="87"/>
      <c r="H72" s="187"/>
      <c r="I72" s="87"/>
      <c r="J72" s="87"/>
      <c r="K72" s="187"/>
    </row>
    <row r="73" spans="1:11" ht="15">
      <c r="A73" s="188"/>
      <c r="B73" s="84"/>
      <c r="C73" s="87"/>
      <c r="D73" s="187"/>
      <c r="E73" s="87"/>
      <c r="F73" s="187"/>
      <c r="G73" s="87"/>
      <c r="H73" s="187"/>
      <c r="I73" s="87"/>
      <c r="J73" s="87"/>
      <c r="K73" s="187"/>
    </row>
    <row r="74" spans="1:11" ht="15">
      <c r="A74" s="188"/>
      <c r="B74" s="84"/>
      <c r="C74" s="87"/>
      <c r="D74" s="187"/>
      <c r="E74" s="87"/>
      <c r="F74" s="187"/>
      <c r="G74" s="87"/>
      <c r="H74" s="187"/>
      <c r="I74" s="87"/>
      <c r="J74" s="87"/>
      <c r="K74" s="187"/>
    </row>
    <row r="75" spans="1:11" ht="15">
      <c r="A75" s="188"/>
      <c r="B75" s="84"/>
      <c r="C75" s="87"/>
      <c r="D75" s="187"/>
      <c r="E75" s="87"/>
      <c r="F75" s="187"/>
      <c r="G75" s="87"/>
      <c r="H75" s="187"/>
      <c r="I75" s="87"/>
      <c r="J75" s="87"/>
      <c r="K75" s="187"/>
    </row>
    <row r="76" spans="1:11" ht="15">
      <c r="A76" s="188"/>
      <c r="B76" s="84"/>
      <c r="C76" s="87"/>
      <c r="D76" s="187"/>
      <c r="E76" s="87"/>
      <c r="F76" s="187"/>
      <c r="G76" s="87"/>
      <c r="H76" s="187"/>
      <c r="I76" s="87"/>
      <c r="J76" s="87"/>
      <c r="K76" s="187"/>
    </row>
    <row r="77" spans="1:11" ht="15">
      <c r="A77" s="188"/>
      <c r="B77" s="84"/>
      <c r="C77" s="87"/>
      <c r="D77" s="187"/>
      <c r="E77" s="87"/>
      <c r="F77" s="187"/>
      <c r="G77" s="87"/>
      <c r="H77" s="187"/>
      <c r="I77" s="87"/>
      <c r="J77" s="87"/>
      <c r="K77" s="187"/>
    </row>
    <row r="78" spans="1:11" ht="15">
      <c r="A78" s="188"/>
      <c r="B78" s="84"/>
      <c r="C78" s="87"/>
      <c r="D78" s="187"/>
      <c r="E78" s="87"/>
      <c r="F78" s="187"/>
      <c r="G78" s="87"/>
      <c r="H78" s="187"/>
      <c r="I78" s="87"/>
      <c r="J78" s="87"/>
      <c r="K78" s="187"/>
    </row>
    <row r="79" spans="1:11" ht="15">
      <c r="A79" s="188"/>
      <c r="B79" s="84"/>
      <c r="C79" s="87"/>
      <c r="D79" s="187"/>
      <c r="E79" s="87"/>
      <c r="F79" s="187"/>
      <c r="G79" s="87"/>
      <c r="H79" s="187"/>
      <c r="I79" s="87"/>
      <c r="J79" s="87"/>
      <c r="K79" s="187"/>
    </row>
    <row r="80" spans="1:11" ht="15">
      <c r="A80" s="188"/>
      <c r="B80" s="84"/>
      <c r="C80" s="87"/>
      <c r="D80" s="187"/>
      <c r="E80" s="87"/>
      <c r="F80" s="187"/>
      <c r="G80" s="87"/>
      <c r="H80" s="187"/>
      <c r="I80" s="87"/>
      <c r="J80" s="87"/>
      <c r="K80" s="187"/>
    </row>
    <row r="81" spans="1:11" ht="15">
      <c r="A81" s="188"/>
      <c r="B81" s="84"/>
      <c r="C81" s="87"/>
      <c r="D81" s="187"/>
      <c r="E81" s="87"/>
      <c r="F81" s="187"/>
      <c r="G81" s="87"/>
      <c r="H81" s="187"/>
      <c r="I81" s="87"/>
      <c r="J81" s="87"/>
      <c r="K81" s="187"/>
    </row>
    <row r="82" spans="1:11" ht="15">
      <c r="A82" s="188"/>
      <c r="B82" s="84"/>
      <c r="C82" s="87"/>
      <c r="D82" s="187"/>
      <c r="E82" s="87"/>
      <c r="F82" s="187"/>
      <c r="G82" s="87"/>
      <c r="H82" s="187"/>
      <c r="I82" s="87"/>
      <c r="J82" s="87"/>
      <c r="K82" s="187"/>
    </row>
    <row r="83" spans="1:11" ht="15">
      <c r="A83" s="188"/>
      <c r="B83" s="84"/>
      <c r="C83" s="87"/>
      <c r="D83" s="187"/>
      <c r="E83" s="87"/>
      <c r="F83" s="187"/>
      <c r="G83" s="87"/>
      <c r="H83" s="187"/>
      <c r="I83" s="87"/>
      <c r="J83" s="87"/>
      <c r="K83" s="187"/>
    </row>
    <row r="84" spans="1:11" ht="15">
      <c r="A84" s="188"/>
      <c r="B84" s="84"/>
      <c r="C84" s="87"/>
      <c r="D84" s="187"/>
      <c r="E84" s="87"/>
      <c r="F84" s="187"/>
      <c r="G84" s="87"/>
      <c r="H84" s="187"/>
      <c r="I84" s="87"/>
      <c r="J84" s="87"/>
      <c r="K84" s="187"/>
    </row>
    <row r="85" spans="1:11" ht="15">
      <c r="A85" s="188"/>
      <c r="B85" s="84"/>
      <c r="C85" s="87"/>
      <c r="D85" s="187"/>
      <c r="E85" s="87"/>
      <c r="F85" s="187"/>
      <c r="G85" s="87"/>
      <c r="H85" s="187"/>
      <c r="I85" s="87"/>
      <c r="J85" s="87"/>
      <c r="K85" s="187"/>
    </row>
    <row r="86" spans="1:11" ht="15">
      <c r="A86" s="188"/>
      <c r="B86" s="84"/>
      <c r="C86" s="87"/>
      <c r="D86" s="187"/>
      <c r="E86" s="87"/>
      <c r="F86" s="187"/>
      <c r="G86" s="87"/>
      <c r="H86" s="187"/>
      <c r="I86" s="87"/>
      <c r="J86" s="87"/>
      <c r="K86" s="187"/>
    </row>
    <row r="87" spans="1:11" ht="15">
      <c r="A87" s="188"/>
      <c r="B87" s="84"/>
      <c r="C87" s="87"/>
      <c r="D87" s="187"/>
      <c r="E87" s="87"/>
      <c r="F87" s="187"/>
      <c r="G87" s="87"/>
      <c r="H87" s="187"/>
      <c r="I87" s="87"/>
      <c r="J87" s="87"/>
      <c r="K87" s="187"/>
    </row>
    <row r="88" spans="1:11" ht="15">
      <c r="A88" s="188"/>
      <c r="B88" s="84"/>
      <c r="C88" s="87"/>
      <c r="D88" s="187"/>
      <c r="E88" s="87"/>
      <c r="F88" s="187"/>
      <c r="G88" s="87"/>
      <c r="H88" s="187"/>
      <c r="I88" s="87"/>
      <c r="J88" s="87"/>
      <c r="K88" s="187"/>
    </row>
    <row r="89" spans="1:11" ht="15">
      <c r="A89" s="188"/>
      <c r="B89" s="84"/>
      <c r="C89" s="87"/>
      <c r="D89" s="187"/>
      <c r="E89" s="87"/>
      <c r="F89" s="187"/>
      <c r="G89" s="87"/>
      <c r="H89" s="187"/>
      <c r="I89" s="87"/>
      <c r="J89" s="87"/>
      <c r="K89" s="187"/>
    </row>
    <row r="90" spans="1:11" ht="15">
      <c r="A90" s="188"/>
      <c r="B90" s="84"/>
      <c r="C90" s="87"/>
      <c r="D90" s="187"/>
      <c r="E90" s="87"/>
      <c r="F90" s="187"/>
      <c r="G90" s="87"/>
      <c r="H90" s="187"/>
      <c r="I90" s="87"/>
      <c r="J90" s="87"/>
      <c r="K90" s="187"/>
    </row>
    <row r="91" spans="1:11" ht="15">
      <c r="A91" s="188"/>
      <c r="B91" s="84"/>
      <c r="C91" s="87"/>
      <c r="D91" s="187"/>
      <c r="E91" s="87"/>
      <c r="F91" s="187"/>
      <c r="G91" s="87"/>
      <c r="H91" s="187"/>
      <c r="I91" s="87"/>
      <c r="J91" s="87"/>
      <c r="K91" s="187"/>
    </row>
    <row r="92" spans="1:11" ht="15">
      <c r="A92" s="188"/>
      <c r="B92" s="84"/>
      <c r="C92" s="87"/>
      <c r="D92" s="187"/>
      <c r="E92" s="87"/>
      <c r="F92" s="187"/>
      <c r="G92" s="87"/>
      <c r="H92" s="187"/>
      <c r="I92" s="87"/>
      <c r="J92" s="87"/>
      <c r="K92" s="187"/>
    </row>
    <row r="93" spans="1:11" ht="15">
      <c r="A93" s="188"/>
      <c r="B93" s="84"/>
      <c r="C93" s="87"/>
      <c r="D93" s="187"/>
      <c r="E93" s="87"/>
      <c r="F93" s="187"/>
      <c r="G93" s="87"/>
      <c r="H93" s="187"/>
      <c r="I93" s="87"/>
      <c r="J93" s="87"/>
      <c r="K93" s="187"/>
    </row>
    <row r="94" spans="1:11" ht="15">
      <c r="A94" s="188"/>
      <c r="B94" s="84"/>
      <c r="C94" s="87"/>
      <c r="D94" s="187"/>
      <c r="E94" s="87"/>
      <c r="F94" s="187"/>
      <c r="G94" s="87"/>
      <c r="H94" s="187"/>
      <c r="I94" s="87"/>
      <c r="J94" s="87"/>
      <c r="K94" s="187"/>
    </row>
    <row r="95" spans="1:11" ht="15">
      <c r="A95" s="188"/>
      <c r="B95" s="84"/>
      <c r="C95" s="87"/>
      <c r="D95" s="187"/>
      <c r="E95" s="87"/>
      <c r="F95" s="187"/>
      <c r="G95" s="87"/>
      <c r="H95" s="187"/>
      <c r="I95" s="87"/>
      <c r="J95" s="87"/>
      <c r="K95" s="187"/>
    </row>
    <row r="96" spans="1:11" ht="15">
      <c r="A96" s="188"/>
      <c r="B96" s="84"/>
      <c r="C96" s="87"/>
      <c r="D96" s="187"/>
      <c r="E96" s="87"/>
      <c r="F96" s="187"/>
      <c r="G96" s="87"/>
      <c r="H96" s="187"/>
      <c r="I96" s="87"/>
      <c r="J96" s="87"/>
      <c r="K96" s="187"/>
    </row>
    <row r="97" spans="1:11" ht="15">
      <c r="A97" s="188"/>
      <c r="B97" s="84"/>
      <c r="C97" s="87"/>
      <c r="D97" s="187"/>
      <c r="E97" s="87"/>
      <c r="F97" s="187"/>
      <c r="G97" s="87"/>
      <c r="H97" s="187"/>
      <c r="I97" s="87"/>
      <c r="J97" s="87"/>
      <c r="K97" s="187"/>
    </row>
    <row r="98" spans="1:11" ht="15">
      <c r="A98" s="188"/>
      <c r="B98" s="84"/>
      <c r="C98" s="87"/>
      <c r="D98" s="187"/>
      <c r="E98" s="87"/>
      <c r="F98" s="187"/>
      <c r="G98" s="87"/>
      <c r="H98" s="187"/>
      <c r="I98" s="87"/>
      <c r="J98" s="87"/>
      <c r="K98" s="187"/>
    </row>
    <row r="99" spans="1:11" ht="15">
      <c r="A99" s="188"/>
      <c r="B99" s="84"/>
      <c r="C99" s="87"/>
      <c r="D99" s="187"/>
      <c r="E99" s="87"/>
      <c r="F99" s="187"/>
      <c r="G99" s="87"/>
      <c r="H99" s="187"/>
      <c r="I99" s="87"/>
      <c r="J99" s="87"/>
      <c r="K99" s="187"/>
    </row>
    <row r="100" spans="1:11" ht="15">
      <c r="A100" s="188"/>
      <c r="B100" s="84"/>
      <c r="C100" s="87"/>
      <c r="D100" s="187"/>
      <c r="E100" s="87"/>
      <c r="F100" s="187"/>
      <c r="G100" s="87"/>
      <c r="H100" s="187"/>
      <c r="I100" s="87"/>
      <c r="J100" s="87"/>
      <c r="K100" s="187"/>
    </row>
    <row r="101" spans="1:11" ht="15">
      <c r="A101" s="188"/>
      <c r="B101" s="84"/>
      <c r="C101" s="87"/>
      <c r="D101" s="187"/>
      <c r="E101" s="87"/>
      <c r="F101" s="187"/>
      <c r="G101" s="87"/>
      <c r="H101" s="187"/>
      <c r="I101" s="87"/>
      <c r="J101" s="87"/>
      <c r="K101" s="187"/>
    </row>
    <row r="102" spans="1:11" ht="15">
      <c r="A102" s="188"/>
      <c r="B102" s="84"/>
      <c r="C102" s="87"/>
      <c r="D102" s="187"/>
      <c r="E102" s="87"/>
      <c r="F102" s="187"/>
      <c r="G102" s="87"/>
      <c r="H102" s="187"/>
      <c r="I102" s="87"/>
      <c r="J102" s="87"/>
      <c r="K102" s="187"/>
    </row>
    <row r="103" spans="1:11" ht="15">
      <c r="A103" s="188"/>
      <c r="B103" s="84"/>
      <c r="C103" s="87"/>
      <c r="D103" s="187"/>
      <c r="E103" s="87"/>
      <c r="F103" s="187"/>
      <c r="G103" s="87"/>
      <c r="H103" s="187"/>
      <c r="I103" s="87"/>
      <c r="J103" s="87"/>
      <c r="K103" s="187"/>
    </row>
    <row r="104" spans="1:11" ht="15">
      <c r="A104" s="188"/>
      <c r="B104" s="84"/>
      <c r="C104" s="87"/>
      <c r="D104" s="187"/>
      <c r="E104" s="87"/>
      <c r="F104" s="187"/>
      <c r="G104" s="87"/>
      <c r="H104" s="187"/>
      <c r="I104" s="87"/>
      <c r="J104" s="87"/>
      <c r="K104" s="187"/>
    </row>
    <row r="105" spans="1:11" ht="15">
      <c r="A105" s="188"/>
      <c r="B105" s="84"/>
      <c r="C105" s="87"/>
      <c r="D105" s="187"/>
      <c r="E105" s="87"/>
      <c r="F105" s="187"/>
      <c r="G105" s="87"/>
      <c r="H105" s="187"/>
      <c r="I105" s="87"/>
      <c r="J105" s="87"/>
      <c r="K105" s="187"/>
    </row>
    <row r="106" spans="1:11" ht="15">
      <c r="A106" s="188"/>
      <c r="B106" s="84"/>
      <c r="C106" s="87"/>
      <c r="D106" s="187"/>
      <c r="E106" s="87"/>
      <c r="F106" s="187"/>
      <c r="G106" s="87"/>
      <c r="H106" s="187"/>
      <c r="I106" s="87"/>
      <c r="J106" s="87"/>
      <c r="K106" s="187"/>
    </row>
    <row r="107" spans="1:11" ht="15">
      <c r="A107" s="188"/>
      <c r="B107" s="187"/>
      <c r="C107" s="187"/>
      <c r="D107" s="187"/>
      <c r="E107" s="187"/>
      <c r="F107" s="187"/>
      <c r="G107" s="187"/>
      <c r="H107" s="187"/>
      <c r="I107" s="187"/>
      <c r="J107" s="195"/>
      <c r="K107" s="187"/>
    </row>
    <row r="108" spans="1:11" ht="15">
      <c r="A108" s="188"/>
      <c r="B108" s="187"/>
      <c r="C108" s="187"/>
      <c r="D108" s="187"/>
      <c r="E108" s="187"/>
      <c r="F108" s="187"/>
      <c r="G108" s="187"/>
      <c r="H108" s="187"/>
      <c r="I108" s="187"/>
      <c r="J108" s="195"/>
      <c r="K108" s="187"/>
    </row>
    <row r="109" spans="1:11" ht="15">
      <c r="A109" s="188"/>
      <c r="B109" s="187"/>
      <c r="C109" s="187"/>
      <c r="D109" s="187"/>
      <c r="E109" s="187"/>
      <c r="F109" s="187"/>
      <c r="G109" s="187"/>
      <c r="H109" s="187"/>
      <c r="I109" s="187"/>
      <c r="J109" s="195"/>
      <c r="K109" s="187"/>
    </row>
    <row r="110" spans="1:11" ht="15">
      <c r="A110" s="188"/>
      <c r="B110" s="187"/>
      <c r="C110" s="187"/>
      <c r="D110" s="187"/>
      <c r="E110" s="187"/>
      <c r="F110" s="187"/>
      <c r="G110" s="187"/>
      <c r="H110" s="187"/>
      <c r="I110" s="187"/>
      <c r="J110" s="195"/>
      <c r="K110" s="187"/>
    </row>
    <row r="111" spans="1:11" ht="15">
      <c r="A111" s="188"/>
      <c r="B111" s="187"/>
      <c r="C111" s="187"/>
      <c r="D111" s="187"/>
      <c r="E111" s="187"/>
      <c r="F111" s="187"/>
      <c r="G111" s="187"/>
      <c r="H111" s="187"/>
      <c r="I111" s="187"/>
      <c r="J111" s="195"/>
      <c r="K111" s="187"/>
    </row>
    <row r="112" spans="1:11" ht="15">
      <c r="A112" s="188"/>
      <c r="B112" s="187"/>
      <c r="C112" s="187"/>
      <c r="D112" s="187"/>
      <c r="E112" s="187"/>
      <c r="F112" s="187"/>
      <c r="G112" s="187"/>
      <c r="H112" s="187"/>
      <c r="I112" s="187"/>
      <c r="J112" s="195"/>
      <c r="K112" s="187"/>
    </row>
  </sheetData>
  <sheetProtection/>
  <mergeCells count="10">
    <mergeCell ref="A54:B54"/>
    <mergeCell ref="A1:K1"/>
    <mergeCell ref="A2:A5"/>
    <mergeCell ref="B2:B5"/>
    <mergeCell ref="C2:K2"/>
    <mergeCell ref="C3:I3"/>
    <mergeCell ref="J3:K4"/>
    <mergeCell ref="C4:D4"/>
    <mergeCell ref="E4:F4"/>
    <mergeCell ref="G4:H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9"/>
  <sheetViews>
    <sheetView zoomScalePageLayoutView="0" workbookViewId="0" topLeftCell="A1">
      <selection activeCell="A1" sqref="A1:L1"/>
    </sheetView>
  </sheetViews>
  <sheetFormatPr defaultColWidth="11.421875" defaultRowHeight="15"/>
  <cols>
    <col min="1" max="1" width="7.7109375" style="0" customWidth="1"/>
    <col min="2" max="2" width="41.28125" style="0" customWidth="1"/>
    <col min="3" max="12" width="15.57421875" style="0" customWidth="1"/>
  </cols>
  <sheetData>
    <row r="1" spans="1:12" ht="24.75" customHeight="1" thickBot="1" thickTop="1">
      <c r="A1" s="620" t="s">
        <v>360</v>
      </c>
      <c r="B1" s="621"/>
      <c r="C1" s="602"/>
      <c r="D1" s="602"/>
      <c r="E1" s="602"/>
      <c r="F1" s="602"/>
      <c r="G1" s="602"/>
      <c r="H1" s="602"/>
      <c r="I1" s="602"/>
      <c r="J1" s="602"/>
      <c r="K1" s="602"/>
      <c r="L1" s="603"/>
    </row>
    <row r="2" spans="1:12" ht="24.75" customHeight="1" thickBot="1" thickTop="1">
      <c r="A2" s="533" t="s">
        <v>24</v>
      </c>
      <c r="B2" s="545" t="s">
        <v>13</v>
      </c>
      <c r="C2" s="533" t="s">
        <v>109</v>
      </c>
      <c r="D2" s="548"/>
      <c r="E2" s="549"/>
      <c r="F2" s="549"/>
      <c r="G2" s="549"/>
      <c r="H2" s="549"/>
      <c r="I2" s="549"/>
      <c r="J2" s="549"/>
      <c r="K2" s="549"/>
      <c r="L2" s="546"/>
    </row>
    <row r="3" spans="1:12" ht="24.75" customHeight="1" thickBot="1">
      <c r="A3" s="533"/>
      <c r="B3" s="545"/>
      <c r="C3" s="560" t="s">
        <v>107</v>
      </c>
      <c r="D3" s="561"/>
      <c r="E3" s="561"/>
      <c r="F3" s="561"/>
      <c r="G3" s="561"/>
      <c r="H3" s="561"/>
      <c r="I3" s="561"/>
      <c r="J3" s="561"/>
      <c r="K3" s="563" t="s">
        <v>91</v>
      </c>
      <c r="L3" s="564"/>
    </row>
    <row r="4" spans="1:12" ht="24.75" customHeight="1">
      <c r="A4" s="533"/>
      <c r="B4" s="545"/>
      <c r="C4" s="555" t="s">
        <v>96</v>
      </c>
      <c r="D4" s="556"/>
      <c r="E4" s="557" t="s">
        <v>97</v>
      </c>
      <c r="F4" s="558"/>
      <c r="G4" s="555" t="s">
        <v>98</v>
      </c>
      <c r="H4" s="558"/>
      <c r="I4" s="555" t="s">
        <v>99</v>
      </c>
      <c r="J4" s="558"/>
      <c r="K4" s="565"/>
      <c r="L4" s="566"/>
    </row>
    <row r="5" spans="1:12" ht="24.75" customHeight="1" thickBot="1">
      <c r="A5" s="534"/>
      <c r="B5" s="546"/>
      <c r="C5" s="6" t="s">
        <v>26</v>
      </c>
      <c r="D5" s="7" t="s">
        <v>27</v>
      </c>
      <c r="E5" s="8" t="s">
        <v>26</v>
      </c>
      <c r="F5" s="7" t="s">
        <v>27</v>
      </c>
      <c r="G5" s="6" t="s">
        <v>26</v>
      </c>
      <c r="H5" s="9" t="s">
        <v>27</v>
      </c>
      <c r="I5" s="6" t="s">
        <v>26</v>
      </c>
      <c r="J5" s="7" t="s">
        <v>27</v>
      </c>
      <c r="K5" s="8" t="s">
        <v>26</v>
      </c>
      <c r="L5" s="7" t="s">
        <v>27</v>
      </c>
    </row>
    <row r="6" spans="1:13" ht="29.25" thickBot="1">
      <c r="A6" s="164" t="s">
        <v>28</v>
      </c>
      <c r="B6" s="46" t="s">
        <v>139</v>
      </c>
      <c r="C6" s="299">
        <v>571</v>
      </c>
      <c r="D6" s="92">
        <v>0.023077233965161863</v>
      </c>
      <c r="E6" s="299">
        <v>3.31</v>
      </c>
      <c r="F6" s="70">
        <v>0.010259748310706094</v>
      </c>
      <c r="G6" s="93">
        <v>107</v>
      </c>
      <c r="H6" s="92">
        <v>0.014223049315432673</v>
      </c>
      <c r="I6" s="299">
        <v>10</v>
      </c>
      <c r="J6" s="141">
        <v>0.18867924528301888</v>
      </c>
      <c r="K6" s="95">
        <v>1019</v>
      </c>
      <c r="L6" s="70">
        <v>0.015778634582926866</v>
      </c>
      <c r="M6" t="s">
        <v>285</v>
      </c>
    </row>
    <row r="7" spans="1:12" ht="15.75" thickBot="1">
      <c r="A7" s="15" t="s">
        <v>30</v>
      </c>
      <c r="B7" s="16" t="s">
        <v>140</v>
      </c>
      <c r="C7" s="298">
        <v>5702</v>
      </c>
      <c r="D7" s="96">
        <v>0.23044901588328007</v>
      </c>
      <c r="E7" s="298">
        <v>34.17</v>
      </c>
      <c r="F7" s="18">
        <v>0.10591407848242514</v>
      </c>
      <c r="G7" s="97">
        <v>259</v>
      </c>
      <c r="H7" s="96">
        <v>0.03442775488501927</v>
      </c>
      <c r="I7" s="298">
        <v>8</v>
      </c>
      <c r="J7" s="148">
        <v>0.1509433962264151</v>
      </c>
      <c r="K7" s="97">
        <v>9386</v>
      </c>
      <c r="L7" s="18">
        <v>0.14533686378346575</v>
      </c>
    </row>
    <row r="8" spans="1:13" ht="15">
      <c r="A8" s="157" t="s">
        <v>141</v>
      </c>
      <c r="B8" s="21" t="s">
        <v>142</v>
      </c>
      <c r="C8" s="22">
        <v>930</v>
      </c>
      <c r="D8" s="99">
        <v>0.037586388069352945</v>
      </c>
      <c r="E8" s="22">
        <v>6.68</v>
      </c>
      <c r="F8" s="23">
        <v>0.020705473932180272</v>
      </c>
      <c r="G8" s="100">
        <v>58</v>
      </c>
      <c r="H8" s="99">
        <v>0.007709690283131729</v>
      </c>
      <c r="I8" s="22">
        <v>1</v>
      </c>
      <c r="J8" s="142">
        <v>0.018867924528301886</v>
      </c>
      <c r="K8" s="102">
        <v>1657</v>
      </c>
      <c r="L8" s="23">
        <v>0.02565770118146204</v>
      </c>
      <c r="M8" t="s">
        <v>286</v>
      </c>
    </row>
    <row r="9" spans="1:13" ht="28.5">
      <c r="A9" s="158" t="s">
        <v>143</v>
      </c>
      <c r="B9" s="26" t="s">
        <v>144</v>
      </c>
      <c r="C9" s="103">
        <v>332</v>
      </c>
      <c r="D9" s="104">
        <v>0.013417936386048579</v>
      </c>
      <c r="E9" s="103">
        <v>3.56</v>
      </c>
      <c r="F9" s="105">
        <v>0.011034653772239786</v>
      </c>
      <c r="G9" s="106">
        <v>64</v>
      </c>
      <c r="H9" s="104">
        <v>0.008507244450352254</v>
      </c>
      <c r="I9" s="103">
        <v>7</v>
      </c>
      <c r="J9" s="143">
        <v>0.1320754716981132</v>
      </c>
      <c r="K9" s="108">
        <v>759</v>
      </c>
      <c r="L9" s="105">
        <v>0.011752682677567705</v>
      </c>
      <c r="M9" t="s">
        <v>287</v>
      </c>
    </row>
    <row r="10" spans="1:13" ht="15">
      <c r="A10" s="158" t="s">
        <v>145</v>
      </c>
      <c r="B10" s="26" t="s">
        <v>146</v>
      </c>
      <c r="C10" s="103">
        <v>1113</v>
      </c>
      <c r="D10" s="104">
        <v>0.044982419270096594</v>
      </c>
      <c r="E10" s="103">
        <v>6.13</v>
      </c>
      <c r="F10" s="105">
        <v>0.01900068191680615</v>
      </c>
      <c r="G10" s="106">
        <v>53</v>
      </c>
      <c r="H10" s="104">
        <v>0.0070450618104479605</v>
      </c>
      <c r="I10" s="103">
        <v>0</v>
      </c>
      <c r="J10" s="143">
        <v>0</v>
      </c>
      <c r="K10" s="108">
        <v>1779</v>
      </c>
      <c r="L10" s="105">
        <v>0.027546801690899802</v>
      </c>
      <c r="M10" t="s">
        <v>288</v>
      </c>
    </row>
    <row r="11" spans="1:13" ht="15">
      <c r="A11" s="158" t="s">
        <v>147</v>
      </c>
      <c r="B11" s="26" t="s">
        <v>148</v>
      </c>
      <c r="C11" s="103">
        <v>2533</v>
      </c>
      <c r="D11" s="104">
        <v>0.10237238815018389</v>
      </c>
      <c r="E11" s="103">
        <v>14.65</v>
      </c>
      <c r="F11" s="105">
        <v>0.0454094600458744</v>
      </c>
      <c r="G11" s="106">
        <v>48</v>
      </c>
      <c r="H11" s="104">
        <v>0.0063804333377641895</v>
      </c>
      <c r="I11" s="103">
        <v>0</v>
      </c>
      <c r="J11" s="143">
        <v>0</v>
      </c>
      <c r="K11" s="108">
        <v>4046</v>
      </c>
      <c r="L11" s="105">
        <v>0.06265000541955064</v>
      </c>
      <c r="M11" t="s">
        <v>289</v>
      </c>
    </row>
    <row r="12" spans="1:13" ht="15">
      <c r="A12" s="158" t="s">
        <v>149</v>
      </c>
      <c r="B12" s="26" t="s">
        <v>150</v>
      </c>
      <c r="C12" s="103">
        <v>133</v>
      </c>
      <c r="D12" s="104">
        <v>0.005375257648627895</v>
      </c>
      <c r="E12" s="103">
        <v>0.67</v>
      </c>
      <c r="F12" s="105">
        <v>0.002076746636910297</v>
      </c>
      <c r="G12" s="106">
        <v>12</v>
      </c>
      <c r="H12" s="104">
        <v>0.0015951083344410474</v>
      </c>
      <c r="I12" s="103">
        <v>0</v>
      </c>
      <c r="J12" s="143">
        <v>0</v>
      </c>
      <c r="K12" s="108">
        <v>212</v>
      </c>
      <c r="L12" s="105">
        <v>0.0032826992459082387</v>
      </c>
      <c r="M12" t="s">
        <v>290</v>
      </c>
    </row>
    <row r="13" spans="1:13" ht="15">
      <c r="A13" s="158" t="s">
        <v>151</v>
      </c>
      <c r="B13" s="26" t="s">
        <v>152</v>
      </c>
      <c r="C13" s="103">
        <v>359</v>
      </c>
      <c r="D13" s="104">
        <v>0.014509154104191083</v>
      </c>
      <c r="E13" s="103">
        <v>0.37</v>
      </c>
      <c r="F13" s="105">
        <v>0.0011468600830698654</v>
      </c>
      <c r="G13" s="106">
        <v>3</v>
      </c>
      <c r="H13" s="104">
        <v>0.00039877708361026184</v>
      </c>
      <c r="I13" s="103">
        <v>0</v>
      </c>
      <c r="J13" s="143">
        <v>0</v>
      </c>
      <c r="K13" s="108">
        <v>399</v>
      </c>
      <c r="L13" s="105">
        <v>0.006178287731685789</v>
      </c>
      <c r="M13" t="s">
        <v>291</v>
      </c>
    </row>
    <row r="14" spans="1:13" ht="15">
      <c r="A14" s="158" t="s">
        <v>153</v>
      </c>
      <c r="B14" s="26" t="s">
        <v>154</v>
      </c>
      <c r="C14" s="103">
        <v>116</v>
      </c>
      <c r="D14" s="104">
        <v>0.0046881946409085395</v>
      </c>
      <c r="E14" s="103">
        <v>0.93</v>
      </c>
      <c r="F14" s="105">
        <v>0.002882648316905338</v>
      </c>
      <c r="G14" s="106">
        <v>15</v>
      </c>
      <c r="H14" s="104">
        <v>0.001993885418051309</v>
      </c>
      <c r="I14" s="103">
        <v>0</v>
      </c>
      <c r="J14" s="143">
        <v>0</v>
      </c>
      <c r="K14" s="108">
        <v>224</v>
      </c>
      <c r="L14" s="105">
        <v>0.0034685124107709697</v>
      </c>
      <c r="M14" t="s">
        <v>292</v>
      </c>
    </row>
    <row r="15" spans="1:13" ht="15.75" thickBot="1">
      <c r="A15" s="159" t="s">
        <v>155</v>
      </c>
      <c r="B15" s="31" t="s">
        <v>156</v>
      </c>
      <c r="C15" s="109">
        <v>186</v>
      </c>
      <c r="D15" s="110">
        <v>0.00751727761387059</v>
      </c>
      <c r="E15" s="109">
        <v>1.18</v>
      </c>
      <c r="F15" s="111">
        <v>0.0036575537784390307</v>
      </c>
      <c r="G15" s="112">
        <v>6</v>
      </c>
      <c r="H15" s="110">
        <v>0.0007975541672205237</v>
      </c>
      <c r="I15" s="109">
        <v>0</v>
      </c>
      <c r="J15" s="144">
        <v>0</v>
      </c>
      <c r="K15" s="114">
        <v>310</v>
      </c>
      <c r="L15" s="111">
        <v>0.004800173425620538</v>
      </c>
      <c r="M15" t="s">
        <v>293</v>
      </c>
    </row>
    <row r="16" spans="1:12" ht="29.25" thickBot="1">
      <c r="A16" s="15" t="s">
        <v>157</v>
      </c>
      <c r="B16" s="16" t="s">
        <v>158</v>
      </c>
      <c r="C16" s="298">
        <v>300</v>
      </c>
      <c r="D16" s="96">
        <v>0.012124641312694497</v>
      </c>
      <c r="E16" s="298">
        <v>4.2700000000000005</v>
      </c>
      <c r="F16" s="18">
        <v>0.013235385282995475</v>
      </c>
      <c r="G16" s="97">
        <v>65</v>
      </c>
      <c r="H16" s="96">
        <v>0.008640170144889006</v>
      </c>
      <c r="I16" s="298">
        <v>0</v>
      </c>
      <c r="J16" s="148">
        <v>0</v>
      </c>
      <c r="K16" s="97">
        <v>792</v>
      </c>
      <c r="L16" s="18">
        <v>0.012263668880940213</v>
      </c>
    </row>
    <row r="17" spans="1:13" ht="28.5">
      <c r="A17" s="160" t="s">
        <v>159</v>
      </c>
      <c r="B17" s="36" t="s">
        <v>162</v>
      </c>
      <c r="C17" s="37">
        <v>152</v>
      </c>
      <c r="D17" s="115">
        <v>0.00614315159843188</v>
      </c>
      <c r="E17" s="37">
        <v>2.2</v>
      </c>
      <c r="F17" s="38">
        <v>0.006819168061496498</v>
      </c>
      <c r="G17" s="116">
        <v>36</v>
      </c>
      <c r="H17" s="115">
        <v>0.004785325003323142</v>
      </c>
      <c r="I17" s="37">
        <v>0</v>
      </c>
      <c r="J17" s="145">
        <v>0</v>
      </c>
      <c r="K17" s="118">
        <v>408</v>
      </c>
      <c r="L17" s="38">
        <v>0.006317647605332838</v>
      </c>
      <c r="M17" t="s">
        <v>294</v>
      </c>
    </row>
    <row r="18" spans="1:13" ht="28.5">
      <c r="A18" s="158" t="s">
        <v>161</v>
      </c>
      <c r="B18" s="26" t="s">
        <v>162</v>
      </c>
      <c r="C18" s="103">
        <v>90</v>
      </c>
      <c r="D18" s="104">
        <v>0.003637392393808349</v>
      </c>
      <c r="E18" s="103">
        <v>1.25</v>
      </c>
      <c r="F18" s="105">
        <v>0.003874527307668465</v>
      </c>
      <c r="G18" s="106">
        <v>23</v>
      </c>
      <c r="H18" s="104">
        <v>0.003057290974345341</v>
      </c>
      <c r="I18" s="103">
        <v>0</v>
      </c>
      <c r="J18" s="143">
        <v>0</v>
      </c>
      <c r="K18" s="108">
        <v>238</v>
      </c>
      <c r="L18" s="105">
        <v>0.0036852944364441555</v>
      </c>
      <c r="M18" t="s">
        <v>295</v>
      </c>
    </row>
    <row r="19" spans="1:13" ht="15.75" thickBot="1">
      <c r="A19" s="161" t="s">
        <v>163</v>
      </c>
      <c r="B19" s="41" t="s">
        <v>164</v>
      </c>
      <c r="C19" s="119">
        <v>58</v>
      </c>
      <c r="D19" s="120">
        <v>0.0023440973204542697</v>
      </c>
      <c r="E19" s="119">
        <v>0.82</v>
      </c>
      <c r="F19" s="121">
        <v>0.0025416899138305128</v>
      </c>
      <c r="G19" s="122">
        <v>6</v>
      </c>
      <c r="H19" s="120">
        <v>0.0007975541672205237</v>
      </c>
      <c r="I19" s="119">
        <v>0</v>
      </c>
      <c r="J19" s="146">
        <v>0</v>
      </c>
      <c r="K19" s="124">
        <v>146</v>
      </c>
      <c r="L19" s="121">
        <v>0.0022607268391632213</v>
      </c>
      <c r="M19" t="s">
        <v>296</v>
      </c>
    </row>
    <row r="20" spans="1:12" ht="29.25" thickBot="1">
      <c r="A20" s="15" t="s">
        <v>165</v>
      </c>
      <c r="B20" s="16" t="s">
        <v>166</v>
      </c>
      <c r="C20" s="298">
        <v>1323</v>
      </c>
      <c r="D20" s="96">
        <v>0.05346966818898274</v>
      </c>
      <c r="E20" s="298">
        <v>29.45</v>
      </c>
      <c r="F20" s="18">
        <v>0.091283863368669</v>
      </c>
      <c r="G20" s="97">
        <v>579</v>
      </c>
      <c r="H20" s="96">
        <v>0.07696397713678053</v>
      </c>
      <c r="I20" s="298">
        <v>0</v>
      </c>
      <c r="J20" s="148">
        <v>0</v>
      </c>
      <c r="K20" s="97">
        <v>4847</v>
      </c>
      <c r="L20" s="18">
        <v>0.0750530341741379</v>
      </c>
    </row>
    <row r="21" spans="1:13" ht="28.5">
      <c r="A21" s="157" t="s">
        <v>167</v>
      </c>
      <c r="B21" s="21" t="s">
        <v>168</v>
      </c>
      <c r="C21" s="22">
        <v>603</v>
      </c>
      <c r="D21" s="99">
        <v>0.02437052903851594</v>
      </c>
      <c r="E21" s="22">
        <v>13.02</v>
      </c>
      <c r="F21" s="23">
        <v>0.04035707643667472</v>
      </c>
      <c r="G21" s="100">
        <v>272</v>
      </c>
      <c r="H21" s="99">
        <v>0.036155788913997074</v>
      </c>
      <c r="I21" s="22">
        <v>0</v>
      </c>
      <c r="J21" s="142">
        <v>0</v>
      </c>
      <c r="K21" s="102">
        <v>2177</v>
      </c>
      <c r="L21" s="23">
        <v>0.03370960499218036</v>
      </c>
      <c r="M21" t="s">
        <v>297</v>
      </c>
    </row>
    <row r="22" spans="1:13" ht="28.5">
      <c r="A22" s="158" t="s">
        <v>169</v>
      </c>
      <c r="B22" s="26" t="s">
        <v>168</v>
      </c>
      <c r="C22" s="103">
        <v>516</v>
      </c>
      <c r="D22" s="104">
        <v>0.02085438305783454</v>
      </c>
      <c r="E22" s="103">
        <v>11.54</v>
      </c>
      <c r="F22" s="105">
        <v>0.035769636104395264</v>
      </c>
      <c r="G22" s="106">
        <v>238</v>
      </c>
      <c r="H22" s="104">
        <v>0.03163631529974744</v>
      </c>
      <c r="I22" s="103">
        <v>0</v>
      </c>
      <c r="J22" s="143">
        <v>0</v>
      </c>
      <c r="K22" s="108">
        <v>1908</v>
      </c>
      <c r="L22" s="105">
        <v>0.029544293213174155</v>
      </c>
      <c r="M22" t="s">
        <v>298</v>
      </c>
    </row>
    <row r="23" spans="1:13" ht="15.75" thickBot="1">
      <c r="A23" s="159" t="s">
        <v>170</v>
      </c>
      <c r="B23" s="31" t="s">
        <v>171</v>
      </c>
      <c r="C23" s="109">
        <v>204</v>
      </c>
      <c r="D23" s="110">
        <v>0.00824475609263226</v>
      </c>
      <c r="E23" s="109">
        <v>4.89</v>
      </c>
      <c r="F23" s="111">
        <v>0.015157150827599032</v>
      </c>
      <c r="G23" s="112">
        <v>69</v>
      </c>
      <c r="H23" s="110">
        <v>0.009171872923036024</v>
      </c>
      <c r="I23" s="109">
        <v>0</v>
      </c>
      <c r="J23" s="144">
        <v>0</v>
      </c>
      <c r="K23" s="114">
        <v>762</v>
      </c>
      <c r="L23" s="111">
        <v>0.011799135968783389</v>
      </c>
      <c r="M23" t="s">
        <v>299</v>
      </c>
    </row>
    <row r="24" spans="1:12" ht="15.75" thickBot="1">
      <c r="A24" s="15" t="s">
        <v>172</v>
      </c>
      <c r="B24" s="16" t="s">
        <v>173</v>
      </c>
      <c r="C24" s="298">
        <v>642</v>
      </c>
      <c r="D24" s="96">
        <v>0.025946732409166222</v>
      </c>
      <c r="E24" s="298">
        <v>12.62</v>
      </c>
      <c r="F24" s="18">
        <v>0.03911722769822082</v>
      </c>
      <c r="G24" s="97">
        <v>171</v>
      </c>
      <c r="H24" s="96">
        <v>0.022730293765784927</v>
      </c>
      <c r="I24" s="298">
        <v>4</v>
      </c>
      <c r="J24" s="148">
        <v>0.07547169811320754</v>
      </c>
      <c r="K24" s="97">
        <v>2079</v>
      </c>
      <c r="L24" s="18">
        <v>0.032192130812468064</v>
      </c>
    </row>
    <row r="25" spans="1:13" ht="28.5">
      <c r="A25" s="160" t="s">
        <v>174</v>
      </c>
      <c r="B25" s="36" t="s">
        <v>175</v>
      </c>
      <c r="C25" s="37">
        <v>31</v>
      </c>
      <c r="D25" s="115">
        <v>0.001252879602311765</v>
      </c>
      <c r="E25" s="37">
        <v>0.53</v>
      </c>
      <c r="F25" s="38">
        <v>0.001642799578451429</v>
      </c>
      <c r="G25" s="116">
        <v>4</v>
      </c>
      <c r="H25" s="115">
        <v>0.0005317027781470159</v>
      </c>
      <c r="I25" s="37">
        <v>0</v>
      </c>
      <c r="J25" s="145">
        <v>0</v>
      </c>
      <c r="K25" s="118">
        <v>88</v>
      </c>
      <c r="L25" s="38">
        <v>0.0013626298756600238</v>
      </c>
      <c r="M25" t="s">
        <v>300</v>
      </c>
    </row>
    <row r="26" spans="1:13" ht="28.5">
      <c r="A26" s="158" t="s">
        <v>176</v>
      </c>
      <c r="B26" s="26" t="s">
        <v>177</v>
      </c>
      <c r="C26" s="103">
        <v>435</v>
      </c>
      <c r="D26" s="104">
        <v>0.017580729903407023</v>
      </c>
      <c r="E26" s="103">
        <v>9.82</v>
      </c>
      <c r="F26" s="105">
        <v>0.030438286529043457</v>
      </c>
      <c r="G26" s="106">
        <v>122</v>
      </c>
      <c r="H26" s="104">
        <v>0.016216934733483984</v>
      </c>
      <c r="I26" s="103">
        <v>1</v>
      </c>
      <c r="J26" s="143">
        <v>0.018867924528301886</v>
      </c>
      <c r="K26" s="108">
        <v>1540</v>
      </c>
      <c r="L26" s="105">
        <v>0.023846022824050416</v>
      </c>
      <c r="M26" t="s">
        <v>301</v>
      </c>
    </row>
    <row r="27" spans="1:13" ht="15">
      <c r="A27" s="158" t="s">
        <v>178</v>
      </c>
      <c r="B27" s="26" t="s">
        <v>179</v>
      </c>
      <c r="C27" s="103">
        <v>38</v>
      </c>
      <c r="D27" s="104">
        <v>0.00153578789960797</v>
      </c>
      <c r="E27" s="103">
        <v>0.51</v>
      </c>
      <c r="F27" s="105">
        <v>0.0015808071415287334</v>
      </c>
      <c r="G27" s="106">
        <v>12</v>
      </c>
      <c r="H27" s="104">
        <v>0.0015951083344410474</v>
      </c>
      <c r="I27" s="103">
        <v>2</v>
      </c>
      <c r="J27" s="143">
        <v>0.03773584905660377</v>
      </c>
      <c r="K27" s="108">
        <v>103</v>
      </c>
      <c r="L27" s="105">
        <v>0.001594896331738437</v>
      </c>
      <c r="M27" t="s">
        <v>302</v>
      </c>
    </row>
    <row r="28" spans="1:13" ht="28.5">
      <c r="A28" s="158" t="s">
        <v>180</v>
      </c>
      <c r="B28" s="189" t="s">
        <v>181</v>
      </c>
      <c r="C28" s="103">
        <v>81</v>
      </c>
      <c r="D28" s="104">
        <v>0.0032736531544275155</v>
      </c>
      <c r="E28" s="103">
        <v>1.02</v>
      </c>
      <c r="F28" s="105">
        <v>0.003161614283057467</v>
      </c>
      <c r="G28" s="106">
        <v>22</v>
      </c>
      <c r="H28" s="104">
        <v>0.002924365279808587</v>
      </c>
      <c r="I28" s="103">
        <v>0</v>
      </c>
      <c r="J28" s="143">
        <v>0</v>
      </c>
      <c r="K28" s="108">
        <v>205</v>
      </c>
      <c r="L28" s="105">
        <v>0.0031743082330716464</v>
      </c>
      <c r="M28" t="s">
        <v>303</v>
      </c>
    </row>
    <row r="29" spans="1:13" ht="15">
      <c r="A29" s="158" t="s">
        <v>182</v>
      </c>
      <c r="B29" s="26" t="s">
        <v>183</v>
      </c>
      <c r="C29" s="103">
        <v>22</v>
      </c>
      <c r="D29" s="104">
        <v>0.00088914036293093</v>
      </c>
      <c r="E29" s="103">
        <v>0.32</v>
      </c>
      <c r="F29" s="105">
        <v>0.000991878990763127</v>
      </c>
      <c r="G29" s="106">
        <v>9</v>
      </c>
      <c r="H29" s="104">
        <v>0.0011963312508307855</v>
      </c>
      <c r="I29" s="103">
        <v>0</v>
      </c>
      <c r="J29" s="143">
        <v>0</v>
      </c>
      <c r="K29" s="108">
        <v>63</v>
      </c>
      <c r="L29" s="105">
        <v>0.0009755191155293353</v>
      </c>
      <c r="M29" t="s">
        <v>304</v>
      </c>
    </row>
    <row r="30" spans="1:13" ht="15.75" thickBot="1">
      <c r="A30" s="161" t="s">
        <v>184</v>
      </c>
      <c r="B30" s="41" t="s">
        <v>185</v>
      </c>
      <c r="C30" s="119">
        <v>35</v>
      </c>
      <c r="D30" s="120">
        <v>0.0014145414864810248</v>
      </c>
      <c r="E30" s="119">
        <v>0.42</v>
      </c>
      <c r="F30" s="121">
        <v>0.001301841175376604</v>
      </c>
      <c r="G30" s="122">
        <v>2</v>
      </c>
      <c r="H30" s="120">
        <v>0.00026585138907350795</v>
      </c>
      <c r="I30" s="119">
        <v>1</v>
      </c>
      <c r="J30" s="146">
        <v>0.018867924528301886</v>
      </c>
      <c r="K30" s="124">
        <v>80</v>
      </c>
      <c r="L30" s="121">
        <v>0.0012387544324182036</v>
      </c>
      <c r="M30" t="s">
        <v>305</v>
      </c>
    </row>
    <row r="31" spans="1:12" ht="15.75" thickBot="1">
      <c r="A31" s="15" t="s">
        <v>186</v>
      </c>
      <c r="B31" s="16" t="s">
        <v>187</v>
      </c>
      <c r="C31" s="298">
        <v>9487</v>
      </c>
      <c r="D31" s="96">
        <v>0.38342157377844244</v>
      </c>
      <c r="E31" s="298">
        <v>129.52999999999997</v>
      </c>
      <c r="F31" s="18">
        <v>0.40149401772983706</v>
      </c>
      <c r="G31" s="97">
        <v>3393</v>
      </c>
      <c r="H31" s="96">
        <v>0.45101688156320613</v>
      </c>
      <c r="I31" s="298">
        <v>1</v>
      </c>
      <c r="J31" s="148">
        <v>0.018867924528301886</v>
      </c>
      <c r="K31" s="97">
        <v>25834</v>
      </c>
      <c r="L31" s="18">
        <v>0.4000247750886484</v>
      </c>
    </row>
    <row r="32" spans="1:13" ht="28.5">
      <c r="A32" s="157" t="s">
        <v>188</v>
      </c>
      <c r="B32" s="21" t="s">
        <v>189</v>
      </c>
      <c r="C32" s="22">
        <v>93</v>
      </c>
      <c r="D32" s="99">
        <v>0.003758638806935295</v>
      </c>
      <c r="E32" s="22">
        <v>0.98</v>
      </c>
      <c r="F32" s="23">
        <v>0.0030376294092120757</v>
      </c>
      <c r="G32" s="100">
        <v>26</v>
      </c>
      <c r="H32" s="99">
        <v>0.003456068057955603</v>
      </c>
      <c r="I32" s="22">
        <v>1</v>
      </c>
      <c r="J32" s="142">
        <v>0.018867924528301886</v>
      </c>
      <c r="K32" s="102">
        <v>218</v>
      </c>
      <c r="L32" s="23">
        <v>0.0033756058283396046</v>
      </c>
      <c r="M32" t="s">
        <v>306</v>
      </c>
    </row>
    <row r="33" spans="1:13" ht="15">
      <c r="A33" s="158" t="s">
        <v>190</v>
      </c>
      <c r="B33" s="26" t="s">
        <v>191</v>
      </c>
      <c r="C33" s="103">
        <v>650</v>
      </c>
      <c r="D33" s="104">
        <v>0.026270056177504754</v>
      </c>
      <c r="E33" s="103">
        <v>11.77</v>
      </c>
      <c r="F33" s="105">
        <v>0.03648254912900626</v>
      </c>
      <c r="G33" s="106">
        <v>680</v>
      </c>
      <c r="H33" s="104">
        <v>0.0903894722849927</v>
      </c>
      <c r="I33" s="103">
        <v>0</v>
      </c>
      <c r="J33" s="143">
        <v>0</v>
      </c>
      <c r="K33" s="108">
        <v>2507</v>
      </c>
      <c r="L33" s="105">
        <v>0.038819467025905455</v>
      </c>
      <c r="M33" t="s">
        <v>307</v>
      </c>
    </row>
    <row r="34" spans="1:13" ht="15">
      <c r="A34" s="158" t="s">
        <v>192</v>
      </c>
      <c r="B34" s="26" t="s">
        <v>193</v>
      </c>
      <c r="C34" s="103">
        <v>1211</v>
      </c>
      <c r="D34" s="104">
        <v>0.04894313543224346</v>
      </c>
      <c r="E34" s="103">
        <v>15.07</v>
      </c>
      <c r="F34" s="105">
        <v>0.04671130122125101</v>
      </c>
      <c r="G34" s="106">
        <v>520</v>
      </c>
      <c r="H34" s="104">
        <v>0.06912136115911206</v>
      </c>
      <c r="I34" s="103">
        <v>0</v>
      </c>
      <c r="J34" s="143">
        <v>0</v>
      </c>
      <c r="K34" s="108">
        <v>3238</v>
      </c>
      <c r="L34" s="105">
        <v>0.05013858565212679</v>
      </c>
      <c r="M34" t="s">
        <v>308</v>
      </c>
    </row>
    <row r="35" spans="1:13" ht="15">
      <c r="A35" s="158" t="s">
        <v>194</v>
      </c>
      <c r="B35" s="26" t="s">
        <v>195</v>
      </c>
      <c r="C35" s="103">
        <v>2090</v>
      </c>
      <c r="D35" s="104">
        <v>0.08446833447843835</v>
      </c>
      <c r="E35" s="103">
        <v>29.89</v>
      </c>
      <c r="F35" s="105">
        <v>0.09264769698096834</v>
      </c>
      <c r="G35" s="106">
        <v>476</v>
      </c>
      <c r="H35" s="104">
        <v>0.06327263059949488</v>
      </c>
      <c r="I35" s="103">
        <v>0</v>
      </c>
      <c r="J35" s="143">
        <v>0</v>
      </c>
      <c r="K35" s="108">
        <v>5555</v>
      </c>
      <c r="L35" s="105">
        <v>0.08601601090103901</v>
      </c>
      <c r="M35" t="s">
        <v>309</v>
      </c>
    </row>
    <row r="36" spans="1:13" ht="15">
      <c r="A36" s="158" t="s">
        <v>196</v>
      </c>
      <c r="B36" s="26" t="s">
        <v>197</v>
      </c>
      <c r="C36" s="103">
        <v>4657</v>
      </c>
      <c r="D36" s="104">
        <v>0.18821484864406096</v>
      </c>
      <c r="E36" s="103">
        <v>59.15</v>
      </c>
      <c r="F36" s="105">
        <v>0.18334263219887173</v>
      </c>
      <c r="G36" s="106">
        <v>1187</v>
      </c>
      <c r="H36" s="104">
        <v>0.1577827994151269</v>
      </c>
      <c r="I36" s="103">
        <v>0</v>
      </c>
      <c r="J36" s="143">
        <v>0</v>
      </c>
      <c r="K36" s="108">
        <v>11759</v>
      </c>
      <c r="L36" s="105">
        <v>0.18208141713507073</v>
      </c>
      <c r="M36" t="s">
        <v>310</v>
      </c>
    </row>
    <row r="37" spans="1:13" ht="15">
      <c r="A37" s="163">
        <v>55</v>
      </c>
      <c r="B37" s="26" t="s">
        <v>198</v>
      </c>
      <c r="C37" s="103">
        <v>679</v>
      </c>
      <c r="D37" s="104">
        <v>0.02744210483773189</v>
      </c>
      <c r="E37" s="103">
        <v>11.15</v>
      </c>
      <c r="F37" s="105">
        <v>0.03456078358440271</v>
      </c>
      <c r="G37" s="106">
        <v>430</v>
      </c>
      <c r="H37" s="104">
        <v>0.0571580486508042</v>
      </c>
      <c r="I37" s="103">
        <v>0</v>
      </c>
      <c r="J37" s="143">
        <v>0</v>
      </c>
      <c r="K37" s="108">
        <v>2224</v>
      </c>
      <c r="L37" s="105">
        <v>0.034437373221226066</v>
      </c>
      <c r="M37" t="s">
        <v>311</v>
      </c>
    </row>
    <row r="38" spans="1:13" ht="28.5">
      <c r="A38" s="158" t="s">
        <v>199</v>
      </c>
      <c r="B38" s="26" t="s">
        <v>200</v>
      </c>
      <c r="C38" s="103">
        <v>76</v>
      </c>
      <c r="D38" s="104">
        <v>0.00307157579921594</v>
      </c>
      <c r="E38" s="103">
        <v>1.1</v>
      </c>
      <c r="F38" s="105">
        <v>0.003409584030748249</v>
      </c>
      <c r="G38" s="106">
        <v>48</v>
      </c>
      <c r="H38" s="104">
        <v>0.0063804333377641895</v>
      </c>
      <c r="I38" s="103">
        <v>0</v>
      </c>
      <c r="J38" s="143">
        <v>0</v>
      </c>
      <c r="K38" s="108">
        <v>234</v>
      </c>
      <c r="L38" s="105">
        <v>0.003623356714823245</v>
      </c>
      <c r="M38" t="s">
        <v>312</v>
      </c>
    </row>
    <row r="39" spans="1:13" ht="29.25" thickBot="1">
      <c r="A39" s="159" t="s">
        <v>201</v>
      </c>
      <c r="B39" s="31" t="s">
        <v>202</v>
      </c>
      <c r="C39" s="109">
        <v>31</v>
      </c>
      <c r="D39" s="110">
        <v>0.001252879602311765</v>
      </c>
      <c r="E39" s="109">
        <v>0.42</v>
      </c>
      <c r="F39" s="111">
        <v>0.001301841175376604</v>
      </c>
      <c r="G39" s="112">
        <v>26</v>
      </c>
      <c r="H39" s="110">
        <v>0.003456068057955603</v>
      </c>
      <c r="I39" s="109">
        <v>0</v>
      </c>
      <c r="J39" s="144">
        <v>0</v>
      </c>
      <c r="K39" s="114">
        <v>99</v>
      </c>
      <c r="L39" s="111">
        <v>0.0015329586101175269</v>
      </c>
      <c r="M39" t="s">
        <v>313</v>
      </c>
    </row>
    <row r="40" spans="1:12" ht="15.75" thickBot="1">
      <c r="A40" s="15" t="s">
        <v>203</v>
      </c>
      <c r="B40" s="16" t="s">
        <v>204</v>
      </c>
      <c r="C40" s="298">
        <v>5019</v>
      </c>
      <c r="D40" s="96">
        <v>0.20284524916137897</v>
      </c>
      <c r="E40" s="298">
        <v>92.54</v>
      </c>
      <c r="F40" s="18">
        <v>0.2868390056413118</v>
      </c>
      <c r="G40" s="97">
        <v>2444</v>
      </c>
      <c r="H40" s="96">
        <v>0.3248703974478267</v>
      </c>
      <c r="I40" s="298">
        <v>1</v>
      </c>
      <c r="J40" s="148">
        <v>0.018867924528301886</v>
      </c>
      <c r="K40" s="97">
        <v>16718</v>
      </c>
      <c r="L40" s="18">
        <v>0.25886870751459407</v>
      </c>
    </row>
    <row r="41" spans="1:13" ht="28.5">
      <c r="A41" s="160" t="s">
        <v>205</v>
      </c>
      <c r="B41" s="36" t="s">
        <v>206</v>
      </c>
      <c r="C41" s="37">
        <v>110</v>
      </c>
      <c r="D41" s="115">
        <v>0.00444570181465465</v>
      </c>
      <c r="E41" s="37">
        <v>1.99</v>
      </c>
      <c r="F41" s="38">
        <v>0.006168247473808196</v>
      </c>
      <c r="G41" s="116">
        <v>34</v>
      </c>
      <c r="H41" s="115">
        <v>0.004519473614249634</v>
      </c>
      <c r="I41" s="37">
        <v>0</v>
      </c>
      <c r="J41" s="145">
        <v>0</v>
      </c>
      <c r="K41" s="118">
        <v>343</v>
      </c>
      <c r="L41" s="38">
        <v>0.005311159628993047</v>
      </c>
      <c r="M41" t="s">
        <v>314</v>
      </c>
    </row>
    <row r="42" spans="1:13" ht="15">
      <c r="A42" s="158" t="s">
        <v>207</v>
      </c>
      <c r="B42" s="26" t="s">
        <v>208</v>
      </c>
      <c r="C42" s="103">
        <v>111</v>
      </c>
      <c r="D42" s="104">
        <v>0.004486117285696965</v>
      </c>
      <c r="E42" s="103">
        <v>1.69</v>
      </c>
      <c r="F42" s="105">
        <v>0.0052383609199677635</v>
      </c>
      <c r="G42" s="106">
        <v>68</v>
      </c>
      <c r="H42" s="104">
        <v>0.009038947228499268</v>
      </c>
      <c r="I42" s="103">
        <v>0</v>
      </c>
      <c r="J42" s="143">
        <v>0</v>
      </c>
      <c r="K42" s="108">
        <v>348</v>
      </c>
      <c r="L42" s="105">
        <v>0.005388581781019185</v>
      </c>
      <c r="M42" t="s">
        <v>315</v>
      </c>
    </row>
    <row r="43" spans="1:13" ht="15">
      <c r="A43" s="158" t="s">
        <v>209</v>
      </c>
      <c r="B43" s="26" t="s">
        <v>210</v>
      </c>
      <c r="C43" s="103">
        <v>2168</v>
      </c>
      <c r="D43" s="104">
        <v>0.08762074121973891</v>
      </c>
      <c r="E43" s="103">
        <v>31.94</v>
      </c>
      <c r="F43" s="105">
        <v>0.0990019217655446</v>
      </c>
      <c r="G43" s="106">
        <v>976</v>
      </c>
      <c r="H43" s="104">
        <v>0.12973547786787187</v>
      </c>
      <c r="I43" s="103">
        <v>1</v>
      </c>
      <c r="J43" s="143">
        <v>0.018867924528301886</v>
      </c>
      <c r="K43" s="108">
        <v>6339</v>
      </c>
      <c r="L43" s="105">
        <v>0.0981558043387374</v>
      </c>
      <c r="M43" t="s">
        <v>316</v>
      </c>
    </row>
    <row r="44" spans="1:13" ht="15">
      <c r="A44" s="158" t="s">
        <v>211</v>
      </c>
      <c r="B44" s="26" t="s">
        <v>212</v>
      </c>
      <c r="C44" s="103">
        <v>1179</v>
      </c>
      <c r="D44" s="104">
        <v>0.04764984035888938</v>
      </c>
      <c r="E44" s="103">
        <v>26.7</v>
      </c>
      <c r="F44" s="105">
        <v>0.08275990329179841</v>
      </c>
      <c r="G44" s="106">
        <v>623</v>
      </c>
      <c r="H44" s="104">
        <v>0.08281270769639772</v>
      </c>
      <c r="I44" s="103">
        <v>0</v>
      </c>
      <c r="J44" s="143">
        <v>0</v>
      </c>
      <c r="K44" s="108">
        <v>4472</v>
      </c>
      <c r="L44" s="105">
        <v>0.06924637277217757</v>
      </c>
      <c r="M44" t="s">
        <v>317</v>
      </c>
    </row>
    <row r="45" spans="1:13" ht="15">
      <c r="A45" s="158" t="s">
        <v>213</v>
      </c>
      <c r="B45" s="26" t="s">
        <v>214</v>
      </c>
      <c r="C45" s="103">
        <v>1135</v>
      </c>
      <c r="D45" s="104">
        <v>0.045871559633027525</v>
      </c>
      <c r="E45" s="103">
        <v>24.91</v>
      </c>
      <c r="F45" s="105">
        <v>0.07721158018721716</v>
      </c>
      <c r="G45" s="106">
        <v>606</v>
      </c>
      <c r="H45" s="104">
        <v>0.08055297088927289</v>
      </c>
      <c r="I45" s="103">
        <v>0</v>
      </c>
      <c r="J45" s="143">
        <v>0</v>
      </c>
      <c r="K45" s="108">
        <v>4232</v>
      </c>
      <c r="L45" s="105">
        <v>0.06553010947492295</v>
      </c>
      <c r="M45" t="s">
        <v>318</v>
      </c>
    </row>
    <row r="46" spans="1:13" ht="15">
      <c r="A46" s="158" t="s">
        <v>215</v>
      </c>
      <c r="B46" s="26" t="s">
        <v>216</v>
      </c>
      <c r="C46" s="103">
        <v>183</v>
      </c>
      <c r="D46" s="104">
        <v>0.007396031200743645</v>
      </c>
      <c r="E46" s="103">
        <v>2.76</v>
      </c>
      <c r="F46" s="105">
        <v>0.00855495629533197</v>
      </c>
      <c r="G46" s="106">
        <v>65</v>
      </c>
      <c r="H46" s="104">
        <v>0.008640170144889008</v>
      </c>
      <c r="I46" s="103">
        <v>0</v>
      </c>
      <c r="J46" s="143">
        <v>0</v>
      </c>
      <c r="K46" s="108">
        <v>524</v>
      </c>
      <c r="L46" s="105">
        <v>0.008113841532339234</v>
      </c>
      <c r="M46" t="s">
        <v>319</v>
      </c>
    </row>
    <row r="47" spans="1:13" ht="28.5">
      <c r="A47" s="158" t="s">
        <v>217</v>
      </c>
      <c r="B47" s="26" t="s">
        <v>218</v>
      </c>
      <c r="C47" s="103">
        <v>60</v>
      </c>
      <c r="D47" s="104">
        <v>0.0024249282625388997</v>
      </c>
      <c r="E47" s="103">
        <v>0.98</v>
      </c>
      <c r="F47" s="105">
        <v>0.0030376294092120757</v>
      </c>
      <c r="G47" s="106">
        <v>47</v>
      </c>
      <c r="H47" s="104">
        <v>0.006247507643227436</v>
      </c>
      <c r="I47" s="103">
        <v>0</v>
      </c>
      <c r="J47" s="143">
        <v>0</v>
      </c>
      <c r="K47" s="108">
        <v>205</v>
      </c>
      <c r="L47" s="105">
        <v>0.0031743082330716464</v>
      </c>
      <c r="M47" t="s">
        <v>320</v>
      </c>
    </row>
    <row r="48" spans="1:13" ht="29.25" thickBot="1">
      <c r="A48" s="161" t="s">
        <v>219</v>
      </c>
      <c r="B48" s="41" t="s">
        <v>220</v>
      </c>
      <c r="C48" s="119">
        <v>73</v>
      </c>
      <c r="D48" s="120">
        <v>0.0029503293860889943</v>
      </c>
      <c r="E48" s="119">
        <v>1.57</v>
      </c>
      <c r="F48" s="121">
        <v>0.004866406298431591</v>
      </c>
      <c r="G48" s="122">
        <v>25</v>
      </c>
      <c r="H48" s="120">
        <v>0.003323142363418849</v>
      </c>
      <c r="I48" s="119">
        <v>0</v>
      </c>
      <c r="J48" s="146">
        <v>0</v>
      </c>
      <c r="K48" s="124">
        <v>255</v>
      </c>
      <c r="L48" s="121">
        <v>0.003948529753333024</v>
      </c>
      <c r="M48" t="s">
        <v>321</v>
      </c>
    </row>
    <row r="49" spans="1:12" ht="29.25" thickBot="1">
      <c r="A49" s="15" t="s">
        <v>221</v>
      </c>
      <c r="B49" s="16" t="s">
        <v>222</v>
      </c>
      <c r="C49" s="298">
        <v>761</v>
      </c>
      <c r="D49" s="96">
        <v>0.03075617346320171</v>
      </c>
      <c r="E49" s="298">
        <v>11.43</v>
      </c>
      <c r="F49" s="18">
        <v>0.03542867770132044</v>
      </c>
      <c r="G49" s="97">
        <v>355</v>
      </c>
      <c r="H49" s="96">
        <v>0.04718862156054766</v>
      </c>
      <c r="I49" s="298">
        <v>12</v>
      </c>
      <c r="J49" s="148">
        <v>0.22641509433962265</v>
      </c>
      <c r="K49" s="97">
        <v>2271</v>
      </c>
      <c r="L49" s="18">
        <v>0.03516514145027175</v>
      </c>
    </row>
    <row r="50" spans="1:13" ht="28.5">
      <c r="A50" s="157" t="s">
        <v>223</v>
      </c>
      <c r="B50" s="21" t="s">
        <v>224</v>
      </c>
      <c r="C50" s="22">
        <v>34</v>
      </c>
      <c r="D50" s="99">
        <v>0.00137412601543871</v>
      </c>
      <c r="E50" s="22">
        <v>0.51</v>
      </c>
      <c r="F50" s="23">
        <v>0.0015808071415287334</v>
      </c>
      <c r="G50" s="100">
        <v>10</v>
      </c>
      <c r="H50" s="99">
        <v>0.0013292569453675395</v>
      </c>
      <c r="I50" s="22">
        <v>4</v>
      </c>
      <c r="J50" s="142">
        <v>0.07547169811320754</v>
      </c>
      <c r="K50" s="102">
        <v>99</v>
      </c>
      <c r="L50" s="23">
        <v>0.0015329586101175269</v>
      </c>
      <c r="M50" t="s">
        <v>322</v>
      </c>
    </row>
    <row r="51" spans="1:13" ht="28.5">
      <c r="A51" s="158" t="s">
        <v>225</v>
      </c>
      <c r="B51" s="26" t="s">
        <v>226</v>
      </c>
      <c r="C51" s="103">
        <v>66</v>
      </c>
      <c r="D51" s="104">
        <v>0.00266742108879279</v>
      </c>
      <c r="E51" s="103">
        <v>0.55</v>
      </c>
      <c r="F51" s="105">
        <v>0.0017047920153741244</v>
      </c>
      <c r="G51" s="106">
        <v>21</v>
      </c>
      <c r="H51" s="104">
        <v>0.0027914395852718325</v>
      </c>
      <c r="I51" s="103">
        <v>1</v>
      </c>
      <c r="J51" s="143">
        <v>0.018867924528301886</v>
      </c>
      <c r="K51" s="108">
        <v>143</v>
      </c>
      <c r="L51" s="105">
        <v>0.0022142735479475386</v>
      </c>
      <c r="M51" t="s">
        <v>323</v>
      </c>
    </row>
    <row r="52" spans="1:13" ht="15.75" thickBot="1">
      <c r="A52" s="159" t="s">
        <v>227</v>
      </c>
      <c r="B52" s="31" t="s">
        <v>228</v>
      </c>
      <c r="C52" s="109">
        <v>661</v>
      </c>
      <c r="D52" s="110">
        <v>0.026714626358970213</v>
      </c>
      <c r="E52" s="109">
        <v>10.37</v>
      </c>
      <c r="F52" s="111">
        <v>0.03214307854441758</v>
      </c>
      <c r="G52" s="112">
        <v>324</v>
      </c>
      <c r="H52" s="110">
        <v>0.043067925029908284</v>
      </c>
      <c r="I52" s="109">
        <v>7</v>
      </c>
      <c r="J52" s="144">
        <v>0.1320754716981132</v>
      </c>
      <c r="K52" s="114">
        <v>2029</v>
      </c>
      <c r="L52" s="111">
        <v>0.03141790929220668</v>
      </c>
      <c r="M52" t="s">
        <v>324</v>
      </c>
    </row>
    <row r="53" spans="1:13" ht="15.75" thickBot="1">
      <c r="A53" s="181" t="s">
        <v>229</v>
      </c>
      <c r="B53" s="155" t="s">
        <v>230</v>
      </c>
      <c r="C53" s="12">
        <v>938</v>
      </c>
      <c r="D53" s="125">
        <v>0.03790971183769147</v>
      </c>
      <c r="E53" s="12">
        <v>5.3</v>
      </c>
      <c r="F53" s="13">
        <v>0.016427995784514288</v>
      </c>
      <c r="G53" s="126">
        <v>150</v>
      </c>
      <c r="H53" s="125">
        <v>0.019938854180513093</v>
      </c>
      <c r="I53" s="12">
        <v>17</v>
      </c>
      <c r="J53" s="147">
        <v>0.32075471698113206</v>
      </c>
      <c r="K53" s="128">
        <v>1635</v>
      </c>
      <c r="L53" s="13">
        <v>0.025317043712547033</v>
      </c>
      <c r="M53" t="s">
        <v>325</v>
      </c>
    </row>
    <row r="54" spans="1:15" ht="15.75" thickBot="1">
      <c r="A54" s="529" t="s">
        <v>91</v>
      </c>
      <c r="B54" s="639"/>
      <c r="C54" s="190">
        <v>24743</v>
      </c>
      <c r="D54" s="191">
        <v>1</v>
      </c>
      <c r="E54" s="190">
        <v>322.62</v>
      </c>
      <c r="F54" s="166">
        <v>1</v>
      </c>
      <c r="G54" s="192">
        <v>7523</v>
      </c>
      <c r="H54" s="191">
        <v>1</v>
      </c>
      <c r="I54" s="190">
        <v>53</v>
      </c>
      <c r="J54" s="166">
        <v>1</v>
      </c>
      <c r="K54" s="192">
        <v>64581</v>
      </c>
      <c r="L54" s="166">
        <v>1</v>
      </c>
      <c r="M54" t="s">
        <v>116</v>
      </c>
      <c r="O54" s="507">
        <f>SUM(K53,K49,K40,K24,K20,K31,K16,K6,K7)</f>
        <v>64581</v>
      </c>
    </row>
    <row r="55" spans="1:12" ht="15">
      <c r="A55" s="53"/>
      <c r="B55" s="53"/>
      <c r="C55" s="135"/>
      <c r="D55" s="136"/>
      <c r="E55" s="135"/>
      <c r="F55" s="136"/>
      <c r="G55" s="135"/>
      <c r="H55" s="136"/>
      <c r="I55" s="135"/>
      <c r="J55" s="136"/>
      <c r="K55" s="135"/>
      <c r="L55" s="136"/>
    </row>
    <row r="56" spans="1:12" ht="15">
      <c r="A56" s="194" t="s">
        <v>104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95"/>
      <c r="L56" s="187"/>
    </row>
    <row r="57" spans="1:12" ht="15">
      <c r="A57" s="196" t="s">
        <v>105</v>
      </c>
      <c r="B57" s="187"/>
      <c r="C57" s="187"/>
      <c r="D57" s="187"/>
      <c r="E57" s="187"/>
      <c r="F57" s="187"/>
      <c r="G57" s="187"/>
      <c r="H57" s="187"/>
      <c r="I57" s="187"/>
      <c r="J57" s="187"/>
      <c r="K57" s="195"/>
      <c r="L57" s="187"/>
    </row>
    <row r="58" spans="1:12" ht="15">
      <c r="A58" s="196"/>
      <c r="B58" s="187"/>
      <c r="C58" s="187"/>
      <c r="D58" s="187"/>
      <c r="E58" s="187"/>
      <c r="F58" s="187"/>
      <c r="G58" s="187"/>
      <c r="H58" s="187"/>
      <c r="I58" s="187"/>
      <c r="J58" s="187"/>
      <c r="K58" s="195"/>
      <c r="L58" s="187"/>
    </row>
    <row r="59" spans="1:12" ht="15">
      <c r="A59" s="187"/>
      <c r="B59" s="84"/>
      <c r="C59" s="87"/>
      <c r="D59" s="87"/>
      <c r="E59" s="187"/>
      <c r="F59" s="187"/>
      <c r="G59" s="187"/>
      <c r="H59" s="187"/>
      <c r="I59" s="187"/>
      <c r="J59" s="187"/>
      <c r="K59" s="195"/>
      <c r="L59" s="187"/>
    </row>
  </sheetData>
  <sheetProtection/>
  <mergeCells count="11">
    <mergeCell ref="G4:H4"/>
    <mergeCell ref="I4:J4"/>
    <mergeCell ref="A54:B54"/>
    <mergeCell ref="A1:L1"/>
    <mergeCell ref="A2:A5"/>
    <mergeCell ref="B2:B5"/>
    <mergeCell ref="C2:L2"/>
    <mergeCell ref="C3:J3"/>
    <mergeCell ref="K3:L4"/>
    <mergeCell ref="C4:D4"/>
    <mergeCell ref="E4:F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59"/>
  <sheetViews>
    <sheetView zoomScale="82" zoomScaleNormal="82" zoomScalePageLayoutView="0" workbookViewId="0" topLeftCell="A1">
      <selection activeCell="A1" sqref="A1:R1"/>
    </sheetView>
  </sheetViews>
  <sheetFormatPr defaultColWidth="11.421875" defaultRowHeight="15"/>
  <cols>
    <col min="1" max="1" width="7.7109375" style="0" customWidth="1"/>
    <col min="2" max="2" width="61.7109375" style="0" customWidth="1"/>
    <col min="3" max="18" width="11.28125" style="0" customWidth="1"/>
  </cols>
  <sheetData>
    <row r="1" spans="1:18" ht="24.75" customHeight="1" thickBot="1" thickTop="1">
      <c r="A1" s="600" t="s">
        <v>361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40"/>
    </row>
    <row r="2" spans="1:18" ht="24.75" customHeight="1" thickBot="1" thickTop="1">
      <c r="A2" s="533" t="s">
        <v>24</v>
      </c>
      <c r="B2" s="545" t="s">
        <v>138</v>
      </c>
      <c r="C2" s="572" t="s">
        <v>111</v>
      </c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42" t="s">
        <v>91</v>
      </c>
    </row>
    <row r="3" spans="1:18" ht="24.75" customHeight="1" thickBot="1">
      <c r="A3" s="570"/>
      <c r="B3" s="545"/>
      <c r="C3" s="573" t="s">
        <v>112</v>
      </c>
      <c r="D3" s="549"/>
      <c r="E3" s="549"/>
      <c r="F3" s="549"/>
      <c r="G3" s="549"/>
      <c r="H3" s="534" t="s">
        <v>113</v>
      </c>
      <c r="I3" s="549"/>
      <c r="J3" s="549"/>
      <c r="K3" s="549"/>
      <c r="L3" s="549"/>
      <c r="M3" s="534" t="s">
        <v>114</v>
      </c>
      <c r="N3" s="549"/>
      <c r="O3" s="549"/>
      <c r="P3" s="549"/>
      <c r="Q3" s="546"/>
      <c r="R3" s="542"/>
    </row>
    <row r="4" spans="1:18" ht="24.75" customHeight="1">
      <c r="A4" s="570"/>
      <c r="B4" s="545"/>
      <c r="C4" s="563" t="s">
        <v>107</v>
      </c>
      <c r="D4" s="574"/>
      <c r="E4" s="574"/>
      <c r="F4" s="564"/>
      <c r="G4" s="575" t="s">
        <v>91</v>
      </c>
      <c r="H4" s="563" t="s">
        <v>107</v>
      </c>
      <c r="I4" s="574"/>
      <c r="J4" s="574"/>
      <c r="K4" s="564"/>
      <c r="L4" s="575" t="s">
        <v>91</v>
      </c>
      <c r="M4" s="563" t="s">
        <v>107</v>
      </c>
      <c r="N4" s="574"/>
      <c r="O4" s="574"/>
      <c r="P4" s="564"/>
      <c r="Q4" s="575" t="s">
        <v>91</v>
      </c>
      <c r="R4" s="542"/>
    </row>
    <row r="5" spans="1:18" ht="24.75" customHeight="1" thickBot="1">
      <c r="A5" s="571"/>
      <c r="B5" s="546"/>
      <c r="C5" s="6" t="s">
        <v>96</v>
      </c>
      <c r="D5" s="197" t="s">
        <v>97</v>
      </c>
      <c r="E5" s="197" t="s">
        <v>98</v>
      </c>
      <c r="F5" s="7" t="s">
        <v>99</v>
      </c>
      <c r="G5" s="543"/>
      <c r="H5" s="6" t="s">
        <v>96</v>
      </c>
      <c r="I5" s="197" t="s">
        <v>97</v>
      </c>
      <c r="J5" s="197" t="s">
        <v>98</v>
      </c>
      <c r="K5" s="7" t="s">
        <v>99</v>
      </c>
      <c r="L5" s="543"/>
      <c r="M5" s="6" t="s">
        <v>96</v>
      </c>
      <c r="N5" s="197" t="s">
        <v>97</v>
      </c>
      <c r="O5" s="8" t="s">
        <v>98</v>
      </c>
      <c r="P5" s="7" t="s">
        <v>99</v>
      </c>
      <c r="Q5" s="543"/>
      <c r="R5" s="543"/>
    </row>
    <row r="6" spans="1:19" ht="15.75" thickBot="1">
      <c r="A6" s="164" t="s">
        <v>28</v>
      </c>
      <c r="B6" s="46" t="s">
        <v>139</v>
      </c>
      <c r="C6" s="299">
        <v>142</v>
      </c>
      <c r="D6" s="405">
        <v>65</v>
      </c>
      <c r="E6" s="456">
        <v>13</v>
      </c>
      <c r="F6" s="435">
        <v>0</v>
      </c>
      <c r="G6" s="457">
        <v>220</v>
      </c>
      <c r="H6" s="299">
        <v>467</v>
      </c>
      <c r="I6" s="405">
        <v>318</v>
      </c>
      <c r="J6" s="456">
        <v>88</v>
      </c>
      <c r="K6" s="435">
        <v>7</v>
      </c>
      <c r="L6" s="457">
        <v>880</v>
      </c>
      <c r="M6" s="299">
        <v>273</v>
      </c>
      <c r="N6" s="405">
        <v>107</v>
      </c>
      <c r="O6" s="456">
        <v>47</v>
      </c>
      <c r="P6" s="435">
        <v>3</v>
      </c>
      <c r="Q6" s="457">
        <v>430</v>
      </c>
      <c r="R6" s="457">
        <v>1530</v>
      </c>
      <c r="S6" t="s">
        <v>285</v>
      </c>
    </row>
    <row r="7" spans="1:18" ht="15.75" thickBot="1">
      <c r="A7" s="15" t="s">
        <v>30</v>
      </c>
      <c r="B7" s="16" t="s">
        <v>140</v>
      </c>
      <c r="C7" s="71">
        <v>1260</v>
      </c>
      <c r="D7" s="458">
        <v>706</v>
      </c>
      <c r="E7" s="458">
        <v>30</v>
      </c>
      <c r="F7" s="459">
        <v>0</v>
      </c>
      <c r="G7" s="71">
        <v>1996</v>
      </c>
      <c r="H7" s="71">
        <v>4735</v>
      </c>
      <c r="I7" s="458">
        <v>2928</v>
      </c>
      <c r="J7" s="458">
        <v>213</v>
      </c>
      <c r="K7" s="459">
        <v>4</v>
      </c>
      <c r="L7" s="71">
        <v>7880</v>
      </c>
      <c r="M7" s="71">
        <v>1855</v>
      </c>
      <c r="N7" s="458">
        <v>917</v>
      </c>
      <c r="O7" s="458">
        <v>96</v>
      </c>
      <c r="P7" s="459">
        <v>5</v>
      </c>
      <c r="Q7" s="71">
        <v>2873</v>
      </c>
      <c r="R7" s="198">
        <v>12749</v>
      </c>
    </row>
    <row r="8" spans="1:19" ht="15">
      <c r="A8" s="157" t="s">
        <v>141</v>
      </c>
      <c r="B8" s="21" t="s">
        <v>142</v>
      </c>
      <c r="C8" s="22">
        <v>181</v>
      </c>
      <c r="D8" s="199">
        <v>149</v>
      </c>
      <c r="E8" s="200">
        <v>7</v>
      </c>
      <c r="F8" s="201">
        <v>0</v>
      </c>
      <c r="G8" s="202">
        <v>337</v>
      </c>
      <c r="H8" s="22">
        <v>736</v>
      </c>
      <c r="I8" s="199">
        <v>592</v>
      </c>
      <c r="J8" s="200">
        <v>52</v>
      </c>
      <c r="K8" s="201">
        <v>0</v>
      </c>
      <c r="L8" s="202">
        <v>1380</v>
      </c>
      <c r="M8" s="22">
        <v>396</v>
      </c>
      <c r="N8" s="199">
        <v>234</v>
      </c>
      <c r="O8" s="200">
        <v>25</v>
      </c>
      <c r="P8" s="201">
        <v>1</v>
      </c>
      <c r="Q8" s="202">
        <v>656</v>
      </c>
      <c r="R8" s="202">
        <v>2373</v>
      </c>
      <c r="S8" t="s">
        <v>286</v>
      </c>
    </row>
    <row r="9" spans="1:19" ht="28.5">
      <c r="A9" s="158" t="s">
        <v>143</v>
      </c>
      <c r="B9" s="26" t="s">
        <v>144</v>
      </c>
      <c r="C9" s="103">
        <v>72</v>
      </c>
      <c r="D9" s="203">
        <v>96</v>
      </c>
      <c r="E9" s="204">
        <v>5</v>
      </c>
      <c r="F9" s="205">
        <v>0</v>
      </c>
      <c r="G9" s="206">
        <v>173</v>
      </c>
      <c r="H9" s="103">
        <v>273</v>
      </c>
      <c r="I9" s="203">
        <v>380</v>
      </c>
      <c r="J9" s="204">
        <v>56</v>
      </c>
      <c r="K9" s="205">
        <v>4</v>
      </c>
      <c r="L9" s="206">
        <v>713</v>
      </c>
      <c r="M9" s="103">
        <v>117</v>
      </c>
      <c r="N9" s="203">
        <v>119</v>
      </c>
      <c r="O9" s="204">
        <v>24</v>
      </c>
      <c r="P9" s="205">
        <v>4</v>
      </c>
      <c r="Q9" s="206">
        <v>264</v>
      </c>
      <c r="R9" s="206">
        <v>1150</v>
      </c>
      <c r="S9" t="s">
        <v>287</v>
      </c>
    </row>
    <row r="10" spans="1:19" ht="15">
      <c r="A10" s="158" t="s">
        <v>145</v>
      </c>
      <c r="B10" s="26" t="s">
        <v>146</v>
      </c>
      <c r="C10" s="103">
        <v>253</v>
      </c>
      <c r="D10" s="203">
        <v>125</v>
      </c>
      <c r="E10" s="204">
        <v>4</v>
      </c>
      <c r="F10" s="205">
        <v>0</v>
      </c>
      <c r="G10" s="206">
        <v>382</v>
      </c>
      <c r="H10" s="103">
        <v>947</v>
      </c>
      <c r="I10" s="203">
        <v>500</v>
      </c>
      <c r="J10" s="204">
        <v>36</v>
      </c>
      <c r="K10" s="205">
        <v>0</v>
      </c>
      <c r="L10" s="206">
        <v>1483</v>
      </c>
      <c r="M10" s="103">
        <v>409</v>
      </c>
      <c r="N10" s="203">
        <v>202</v>
      </c>
      <c r="O10" s="204">
        <v>22</v>
      </c>
      <c r="P10" s="205">
        <v>0</v>
      </c>
      <c r="Q10" s="206">
        <v>633</v>
      </c>
      <c r="R10" s="206">
        <v>2498</v>
      </c>
      <c r="S10" t="s">
        <v>288</v>
      </c>
    </row>
    <row r="11" spans="1:19" ht="15">
      <c r="A11" s="158" t="s">
        <v>147</v>
      </c>
      <c r="B11" s="26" t="s">
        <v>148</v>
      </c>
      <c r="C11" s="103">
        <v>602</v>
      </c>
      <c r="D11" s="203">
        <v>281</v>
      </c>
      <c r="E11" s="204">
        <v>11</v>
      </c>
      <c r="F11" s="205">
        <v>0</v>
      </c>
      <c r="G11" s="206">
        <v>894</v>
      </c>
      <c r="H11" s="103">
        <v>2128</v>
      </c>
      <c r="I11" s="203">
        <v>1164</v>
      </c>
      <c r="J11" s="204">
        <v>32</v>
      </c>
      <c r="K11" s="205">
        <v>0</v>
      </c>
      <c r="L11" s="206">
        <v>3324</v>
      </c>
      <c r="M11" s="103">
        <v>668</v>
      </c>
      <c r="N11" s="203">
        <v>259</v>
      </c>
      <c r="O11" s="204">
        <v>8</v>
      </c>
      <c r="P11" s="205">
        <v>0</v>
      </c>
      <c r="Q11" s="206">
        <v>935</v>
      </c>
      <c r="R11" s="206">
        <v>5153</v>
      </c>
      <c r="S11" t="s">
        <v>289</v>
      </c>
    </row>
    <row r="12" spans="1:19" ht="15">
      <c r="A12" s="158" t="s">
        <v>149</v>
      </c>
      <c r="B12" s="26" t="s">
        <v>150</v>
      </c>
      <c r="C12" s="103">
        <v>26</v>
      </c>
      <c r="D12" s="203">
        <v>8</v>
      </c>
      <c r="E12" s="204">
        <v>1</v>
      </c>
      <c r="F12" s="205">
        <v>0</v>
      </c>
      <c r="G12" s="206">
        <v>35</v>
      </c>
      <c r="H12" s="103">
        <v>119</v>
      </c>
      <c r="I12" s="203">
        <v>58</v>
      </c>
      <c r="J12" s="204">
        <v>13</v>
      </c>
      <c r="K12" s="205">
        <v>0</v>
      </c>
      <c r="L12" s="206">
        <v>190</v>
      </c>
      <c r="M12" s="103">
        <v>35</v>
      </c>
      <c r="N12" s="203">
        <v>14</v>
      </c>
      <c r="O12" s="204">
        <v>6</v>
      </c>
      <c r="P12" s="205">
        <v>0</v>
      </c>
      <c r="Q12" s="206">
        <v>55</v>
      </c>
      <c r="R12" s="206">
        <v>280</v>
      </c>
      <c r="S12" t="s">
        <v>290</v>
      </c>
    </row>
    <row r="13" spans="1:19" ht="15">
      <c r="A13" s="158" t="s">
        <v>151</v>
      </c>
      <c r="B13" s="26" t="s">
        <v>152</v>
      </c>
      <c r="C13" s="103">
        <v>55</v>
      </c>
      <c r="D13" s="203">
        <v>9</v>
      </c>
      <c r="E13" s="204">
        <v>0</v>
      </c>
      <c r="F13" s="205">
        <v>0</v>
      </c>
      <c r="G13" s="206">
        <v>64</v>
      </c>
      <c r="H13" s="103">
        <v>298</v>
      </c>
      <c r="I13" s="203">
        <v>28</v>
      </c>
      <c r="J13" s="204">
        <v>3</v>
      </c>
      <c r="K13" s="205">
        <v>0</v>
      </c>
      <c r="L13" s="206">
        <v>329</v>
      </c>
      <c r="M13" s="103">
        <v>116</v>
      </c>
      <c r="N13" s="203">
        <v>7</v>
      </c>
      <c r="O13" s="204">
        <v>2</v>
      </c>
      <c r="P13" s="205">
        <v>0</v>
      </c>
      <c r="Q13" s="206">
        <v>125</v>
      </c>
      <c r="R13" s="206">
        <v>518</v>
      </c>
      <c r="S13" t="s">
        <v>291</v>
      </c>
    </row>
    <row r="14" spans="1:19" ht="15">
      <c r="A14" s="158" t="s">
        <v>153</v>
      </c>
      <c r="B14" s="26" t="s">
        <v>154</v>
      </c>
      <c r="C14" s="103">
        <v>30</v>
      </c>
      <c r="D14" s="203">
        <v>17</v>
      </c>
      <c r="E14" s="204">
        <v>0</v>
      </c>
      <c r="F14" s="205">
        <v>0</v>
      </c>
      <c r="G14" s="206">
        <v>47</v>
      </c>
      <c r="H14" s="103">
        <v>92</v>
      </c>
      <c r="I14" s="203">
        <v>104</v>
      </c>
      <c r="J14" s="204">
        <v>12</v>
      </c>
      <c r="K14" s="205">
        <v>0</v>
      </c>
      <c r="L14" s="206">
        <v>208</v>
      </c>
      <c r="M14" s="103">
        <v>44</v>
      </c>
      <c r="N14" s="203">
        <v>43</v>
      </c>
      <c r="O14" s="204">
        <v>7</v>
      </c>
      <c r="P14" s="205">
        <v>0</v>
      </c>
      <c r="Q14" s="206">
        <v>94</v>
      </c>
      <c r="R14" s="206">
        <v>349</v>
      </c>
      <c r="S14" t="s">
        <v>292</v>
      </c>
    </row>
    <row r="15" spans="1:19" ht="15.75" thickBot="1">
      <c r="A15" s="159" t="s">
        <v>155</v>
      </c>
      <c r="B15" s="31" t="s">
        <v>156</v>
      </c>
      <c r="C15" s="109">
        <v>41</v>
      </c>
      <c r="D15" s="207">
        <v>21</v>
      </c>
      <c r="E15" s="208">
        <v>2</v>
      </c>
      <c r="F15" s="209">
        <v>0</v>
      </c>
      <c r="G15" s="210">
        <v>64</v>
      </c>
      <c r="H15" s="109">
        <v>142</v>
      </c>
      <c r="I15" s="207">
        <v>102</v>
      </c>
      <c r="J15" s="208">
        <v>9</v>
      </c>
      <c r="K15" s="209">
        <v>0</v>
      </c>
      <c r="L15" s="210">
        <v>253</v>
      </c>
      <c r="M15" s="109">
        <v>70</v>
      </c>
      <c r="N15" s="207">
        <v>39</v>
      </c>
      <c r="O15" s="208">
        <v>2</v>
      </c>
      <c r="P15" s="209">
        <v>0</v>
      </c>
      <c r="Q15" s="210">
        <v>111</v>
      </c>
      <c r="R15" s="210">
        <v>428</v>
      </c>
      <c r="S15" t="s">
        <v>293</v>
      </c>
    </row>
    <row r="16" spans="1:18" ht="29.25" thickBot="1">
      <c r="A16" s="15" t="s">
        <v>157</v>
      </c>
      <c r="B16" s="16" t="s">
        <v>158</v>
      </c>
      <c r="C16" s="298">
        <v>77</v>
      </c>
      <c r="D16" s="400">
        <v>99</v>
      </c>
      <c r="E16" s="400">
        <v>8</v>
      </c>
      <c r="F16" s="436">
        <v>0</v>
      </c>
      <c r="G16" s="298">
        <v>184</v>
      </c>
      <c r="H16" s="298">
        <v>343</v>
      </c>
      <c r="I16" s="400">
        <v>439</v>
      </c>
      <c r="J16" s="400">
        <v>68</v>
      </c>
      <c r="K16" s="436">
        <v>0</v>
      </c>
      <c r="L16" s="298">
        <v>850</v>
      </c>
      <c r="M16" s="298">
        <v>98</v>
      </c>
      <c r="N16" s="400">
        <v>135</v>
      </c>
      <c r="O16" s="400">
        <v>19</v>
      </c>
      <c r="P16" s="436">
        <v>0</v>
      </c>
      <c r="Q16" s="298">
        <v>252</v>
      </c>
      <c r="R16" s="98">
        <v>1286</v>
      </c>
    </row>
    <row r="17" spans="1:19" ht="15">
      <c r="A17" s="160" t="s">
        <v>159</v>
      </c>
      <c r="B17" s="36" t="s">
        <v>162</v>
      </c>
      <c r="C17" s="37">
        <v>40</v>
      </c>
      <c r="D17" s="211">
        <v>59</v>
      </c>
      <c r="E17" s="212">
        <v>6</v>
      </c>
      <c r="F17" s="213">
        <v>0</v>
      </c>
      <c r="G17" s="214">
        <v>105</v>
      </c>
      <c r="H17" s="37">
        <v>166</v>
      </c>
      <c r="I17" s="211">
        <v>220</v>
      </c>
      <c r="J17" s="212">
        <v>35</v>
      </c>
      <c r="K17" s="213">
        <v>0</v>
      </c>
      <c r="L17" s="214">
        <v>421</v>
      </c>
      <c r="M17" s="37">
        <v>48</v>
      </c>
      <c r="N17" s="211">
        <v>65</v>
      </c>
      <c r="O17" s="212">
        <v>8</v>
      </c>
      <c r="P17" s="213">
        <v>0</v>
      </c>
      <c r="Q17" s="214">
        <v>121</v>
      </c>
      <c r="R17" s="214">
        <v>647</v>
      </c>
      <c r="S17" t="s">
        <v>294</v>
      </c>
    </row>
    <row r="18" spans="1:19" ht="15">
      <c r="A18" s="158" t="s">
        <v>161</v>
      </c>
      <c r="B18" s="26" t="s">
        <v>162</v>
      </c>
      <c r="C18" s="103">
        <v>20</v>
      </c>
      <c r="D18" s="203">
        <v>19</v>
      </c>
      <c r="E18" s="204">
        <v>2</v>
      </c>
      <c r="F18" s="205">
        <v>0</v>
      </c>
      <c r="G18" s="206">
        <v>41</v>
      </c>
      <c r="H18" s="103">
        <v>101</v>
      </c>
      <c r="I18" s="203">
        <v>152</v>
      </c>
      <c r="J18" s="204">
        <v>26</v>
      </c>
      <c r="K18" s="205">
        <v>0</v>
      </c>
      <c r="L18" s="206">
        <v>279</v>
      </c>
      <c r="M18" s="103">
        <v>32</v>
      </c>
      <c r="N18" s="203">
        <v>39</v>
      </c>
      <c r="O18" s="204">
        <v>10</v>
      </c>
      <c r="P18" s="205">
        <v>0</v>
      </c>
      <c r="Q18" s="206">
        <v>81</v>
      </c>
      <c r="R18" s="206">
        <v>401</v>
      </c>
      <c r="S18" t="s">
        <v>295</v>
      </c>
    </row>
    <row r="19" spans="1:19" ht="15.75" thickBot="1">
      <c r="A19" s="161" t="s">
        <v>163</v>
      </c>
      <c r="B19" s="41" t="s">
        <v>164</v>
      </c>
      <c r="C19" s="119">
        <v>17</v>
      </c>
      <c r="D19" s="215">
        <v>21</v>
      </c>
      <c r="E19" s="216">
        <v>0</v>
      </c>
      <c r="F19" s="217">
        <v>0</v>
      </c>
      <c r="G19" s="218">
        <v>38</v>
      </c>
      <c r="H19" s="119">
        <v>76</v>
      </c>
      <c r="I19" s="215">
        <v>67</v>
      </c>
      <c r="J19" s="216">
        <v>7</v>
      </c>
      <c r="K19" s="217">
        <v>0</v>
      </c>
      <c r="L19" s="218">
        <v>150</v>
      </c>
      <c r="M19" s="119">
        <v>18</v>
      </c>
      <c r="N19" s="215">
        <v>31</v>
      </c>
      <c r="O19" s="216">
        <v>1</v>
      </c>
      <c r="P19" s="217">
        <v>0</v>
      </c>
      <c r="Q19" s="218">
        <v>50</v>
      </c>
      <c r="R19" s="218">
        <v>238</v>
      </c>
      <c r="S19" t="s">
        <v>296</v>
      </c>
    </row>
    <row r="20" spans="1:18" ht="29.25" thickBot="1">
      <c r="A20" s="15" t="s">
        <v>165</v>
      </c>
      <c r="B20" s="16" t="s">
        <v>166</v>
      </c>
      <c r="C20" s="71">
        <v>282</v>
      </c>
      <c r="D20" s="458">
        <v>493</v>
      </c>
      <c r="E20" s="458">
        <v>59</v>
      </c>
      <c r="F20" s="459">
        <v>0</v>
      </c>
      <c r="G20" s="71">
        <v>834</v>
      </c>
      <c r="H20" s="71">
        <v>1412</v>
      </c>
      <c r="I20" s="458">
        <v>2884</v>
      </c>
      <c r="J20" s="458">
        <v>510</v>
      </c>
      <c r="K20" s="459">
        <v>0</v>
      </c>
      <c r="L20" s="71">
        <v>4806</v>
      </c>
      <c r="M20" s="71">
        <v>415</v>
      </c>
      <c r="N20" s="458">
        <v>950</v>
      </c>
      <c r="O20" s="458">
        <v>232</v>
      </c>
      <c r="P20" s="459">
        <v>0</v>
      </c>
      <c r="Q20" s="71">
        <v>1597</v>
      </c>
      <c r="R20" s="198">
        <v>7237</v>
      </c>
    </row>
    <row r="21" spans="1:19" ht="15">
      <c r="A21" s="157" t="s">
        <v>167</v>
      </c>
      <c r="B21" s="21" t="s">
        <v>168</v>
      </c>
      <c r="C21" s="22">
        <v>135</v>
      </c>
      <c r="D21" s="199">
        <v>207</v>
      </c>
      <c r="E21" s="200">
        <v>29</v>
      </c>
      <c r="F21" s="201">
        <v>0</v>
      </c>
      <c r="G21" s="202">
        <v>371</v>
      </c>
      <c r="H21" s="22">
        <v>633</v>
      </c>
      <c r="I21" s="199">
        <v>1255</v>
      </c>
      <c r="J21" s="200">
        <v>237</v>
      </c>
      <c r="K21" s="201">
        <v>0</v>
      </c>
      <c r="L21" s="202">
        <v>2125</v>
      </c>
      <c r="M21" s="22">
        <v>182</v>
      </c>
      <c r="N21" s="199">
        <v>408</v>
      </c>
      <c r="O21" s="200">
        <v>106</v>
      </c>
      <c r="P21" s="201">
        <v>0</v>
      </c>
      <c r="Q21" s="202">
        <v>696</v>
      </c>
      <c r="R21" s="202">
        <v>3192</v>
      </c>
      <c r="S21" t="s">
        <v>297</v>
      </c>
    </row>
    <row r="22" spans="1:19" ht="15">
      <c r="A22" s="158" t="s">
        <v>169</v>
      </c>
      <c r="B22" s="26" t="s">
        <v>168</v>
      </c>
      <c r="C22" s="103">
        <v>93</v>
      </c>
      <c r="D22" s="203">
        <v>205</v>
      </c>
      <c r="E22" s="204">
        <v>27</v>
      </c>
      <c r="F22" s="205">
        <v>0</v>
      </c>
      <c r="G22" s="206">
        <v>325</v>
      </c>
      <c r="H22" s="103">
        <v>547</v>
      </c>
      <c r="I22" s="203">
        <v>1175</v>
      </c>
      <c r="J22" s="204">
        <v>209</v>
      </c>
      <c r="K22" s="205">
        <v>0</v>
      </c>
      <c r="L22" s="206">
        <v>1931</v>
      </c>
      <c r="M22" s="103">
        <v>180</v>
      </c>
      <c r="N22" s="203">
        <v>378</v>
      </c>
      <c r="O22" s="204">
        <v>100</v>
      </c>
      <c r="P22" s="205">
        <v>0</v>
      </c>
      <c r="Q22" s="206">
        <v>658</v>
      </c>
      <c r="R22" s="206">
        <v>2914</v>
      </c>
      <c r="S22" t="s">
        <v>298</v>
      </c>
    </row>
    <row r="23" spans="1:19" ht="15.75" thickBot="1">
      <c r="A23" s="159" t="s">
        <v>170</v>
      </c>
      <c r="B23" s="31" t="s">
        <v>171</v>
      </c>
      <c r="C23" s="109">
        <v>54</v>
      </c>
      <c r="D23" s="207">
        <v>81</v>
      </c>
      <c r="E23" s="208">
        <v>3</v>
      </c>
      <c r="F23" s="209">
        <v>0</v>
      </c>
      <c r="G23" s="210">
        <v>138</v>
      </c>
      <c r="H23" s="109">
        <v>232</v>
      </c>
      <c r="I23" s="207">
        <v>454</v>
      </c>
      <c r="J23" s="208">
        <v>64</v>
      </c>
      <c r="K23" s="209">
        <v>0</v>
      </c>
      <c r="L23" s="210">
        <v>750</v>
      </c>
      <c r="M23" s="109">
        <v>53</v>
      </c>
      <c r="N23" s="207">
        <v>164</v>
      </c>
      <c r="O23" s="208">
        <v>26</v>
      </c>
      <c r="P23" s="209">
        <v>0</v>
      </c>
      <c r="Q23" s="210">
        <v>243</v>
      </c>
      <c r="R23" s="210">
        <v>1131</v>
      </c>
      <c r="S23" t="s">
        <v>299</v>
      </c>
    </row>
    <row r="24" spans="1:18" ht="15.75" thickBot="1">
      <c r="A24" s="15" t="s">
        <v>172</v>
      </c>
      <c r="B24" s="16" t="s">
        <v>173</v>
      </c>
      <c r="C24" s="298">
        <v>113</v>
      </c>
      <c r="D24" s="400">
        <v>153</v>
      </c>
      <c r="E24" s="400">
        <v>9</v>
      </c>
      <c r="F24" s="436">
        <v>1</v>
      </c>
      <c r="G24" s="298">
        <v>276</v>
      </c>
      <c r="H24" s="298">
        <v>530</v>
      </c>
      <c r="I24" s="400">
        <v>958</v>
      </c>
      <c r="J24" s="400">
        <v>119</v>
      </c>
      <c r="K24" s="436">
        <v>1</v>
      </c>
      <c r="L24" s="298">
        <v>1608</v>
      </c>
      <c r="M24" s="298">
        <v>290</v>
      </c>
      <c r="N24" s="400">
        <v>562</v>
      </c>
      <c r="O24" s="400">
        <v>87</v>
      </c>
      <c r="P24" s="436">
        <v>2</v>
      </c>
      <c r="Q24" s="298">
        <v>941</v>
      </c>
      <c r="R24" s="98">
        <v>2825</v>
      </c>
    </row>
    <row r="25" spans="1:19" ht="15">
      <c r="A25" s="160" t="s">
        <v>174</v>
      </c>
      <c r="B25" s="36" t="s">
        <v>175</v>
      </c>
      <c r="C25" s="37">
        <v>4</v>
      </c>
      <c r="D25" s="211">
        <v>10</v>
      </c>
      <c r="E25" s="212">
        <v>1</v>
      </c>
      <c r="F25" s="213">
        <v>0</v>
      </c>
      <c r="G25" s="214">
        <v>15</v>
      </c>
      <c r="H25" s="37">
        <v>24</v>
      </c>
      <c r="I25" s="211">
        <v>43</v>
      </c>
      <c r="J25" s="212">
        <v>3</v>
      </c>
      <c r="K25" s="213">
        <v>0</v>
      </c>
      <c r="L25" s="214">
        <v>70</v>
      </c>
      <c r="M25" s="37">
        <v>13</v>
      </c>
      <c r="N25" s="211">
        <v>16</v>
      </c>
      <c r="O25" s="212">
        <v>5</v>
      </c>
      <c r="P25" s="213">
        <v>0</v>
      </c>
      <c r="Q25" s="214">
        <v>34</v>
      </c>
      <c r="R25" s="214">
        <v>119</v>
      </c>
      <c r="S25" t="s">
        <v>300</v>
      </c>
    </row>
    <row r="26" spans="1:19" ht="28.5">
      <c r="A26" s="158" t="s">
        <v>176</v>
      </c>
      <c r="B26" s="26" t="s">
        <v>177</v>
      </c>
      <c r="C26" s="103">
        <v>65</v>
      </c>
      <c r="D26" s="203">
        <v>102</v>
      </c>
      <c r="E26" s="204">
        <v>5</v>
      </c>
      <c r="F26" s="205">
        <v>0</v>
      </c>
      <c r="G26" s="206">
        <v>172</v>
      </c>
      <c r="H26" s="103">
        <v>352</v>
      </c>
      <c r="I26" s="203">
        <v>704</v>
      </c>
      <c r="J26" s="204">
        <v>81</v>
      </c>
      <c r="K26" s="205">
        <v>0</v>
      </c>
      <c r="L26" s="206">
        <v>1137</v>
      </c>
      <c r="M26" s="103">
        <v>204</v>
      </c>
      <c r="N26" s="203">
        <v>460</v>
      </c>
      <c r="O26" s="204">
        <v>61</v>
      </c>
      <c r="P26" s="205">
        <v>1</v>
      </c>
      <c r="Q26" s="206">
        <v>726</v>
      </c>
      <c r="R26" s="206">
        <v>2035</v>
      </c>
      <c r="S26" t="s">
        <v>301</v>
      </c>
    </row>
    <row r="27" spans="1:19" ht="15">
      <c r="A27" s="158" t="s">
        <v>178</v>
      </c>
      <c r="B27" s="26" t="s">
        <v>179</v>
      </c>
      <c r="C27" s="103">
        <v>16</v>
      </c>
      <c r="D27" s="203">
        <v>10</v>
      </c>
      <c r="E27" s="204">
        <v>0</v>
      </c>
      <c r="F27" s="205">
        <v>1</v>
      </c>
      <c r="G27" s="206">
        <v>27</v>
      </c>
      <c r="H27" s="103">
        <v>38</v>
      </c>
      <c r="I27" s="203">
        <v>39</v>
      </c>
      <c r="J27" s="204">
        <v>10</v>
      </c>
      <c r="K27" s="205">
        <v>0</v>
      </c>
      <c r="L27" s="206">
        <v>87</v>
      </c>
      <c r="M27" s="103">
        <v>10</v>
      </c>
      <c r="N27" s="203">
        <v>16</v>
      </c>
      <c r="O27" s="204">
        <v>3</v>
      </c>
      <c r="P27" s="205">
        <v>1</v>
      </c>
      <c r="Q27" s="206">
        <v>30</v>
      </c>
      <c r="R27" s="206">
        <v>144</v>
      </c>
      <c r="S27" t="s">
        <v>302</v>
      </c>
    </row>
    <row r="28" spans="1:19" ht="15">
      <c r="A28" s="158" t="s">
        <v>180</v>
      </c>
      <c r="B28" s="189" t="s">
        <v>181</v>
      </c>
      <c r="C28" s="103">
        <v>14</v>
      </c>
      <c r="D28" s="203">
        <v>23</v>
      </c>
      <c r="E28" s="204">
        <v>3</v>
      </c>
      <c r="F28" s="205">
        <v>0</v>
      </c>
      <c r="G28" s="206">
        <v>40</v>
      </c>
      <c r="H28" s="103">
        <v>76</v>
      </c>
      <c r="I28" s="203">
        <v>87</v>
      </c>
      <c r="J28" s="204">
        <v>15</v>
      </c>
      <c r="K28" s="205">
        <v>0</v>
      </c>
      <c r="L28" s="206">
        <v>178</v>
      </c>
      <c r="M28" s="103">
        <v>36</v>
      </c>
      <c r="N28" s="203">
        <v>41</v>
      </c>
      <c r="O28" s="204">
        <v>10</v>
      </c>
      <c r="P28" s="205">
        <v>0</v>
      </c>
      <c r="Q28" s="206">
        <v>87</v>
      </c>
      <c r="R28" s="206">
        <v>305</v>
      </c>
      <c r="S28" t="s">
        <v>303</v>
      </c>
    </row>
    <row r="29" spans="1:19" ht="15">
      <c r="A29" s="158" t="s">
        <v>182</v>
      </c>
      <c r="B29" s="26" t="s">
        <v>183</v>
      </c>
      <c r="C29" s="103">
        <v>5</v>
      </c>
      <c r="D29" s="203">
        <v>5</v>
      </c>
      <c r="E29" s="204">
        <v>0</v>
      </c>
      <c r="F29" s="205">
        <v>0</v>
      </c>
      <c r="G29" s="206">
        <v>10</v>
      </c>
      <c r="H29" s="103">
        <v>19</v>
      </c>
      <c r="I29" s="203">
        <v>43</v>
      </c>
      <c r="J29" s="204">
        <v>9</v>
      </c>
      <c r="K29" s="205">
        <v>0</v>
      </c>
      <c r="L29" s="206">
        <v>71</v>
      </c>
      <c r="M29" s="103">
        <v>16</v>
      </c>
      <c r="N29" s="203">
        <v>11</v>
      </c>
      <c r="O29" s="204">
        <v>6</v>
      </c>
      <c r="P29" s="205">
        <v>0</v>
      </c>
      <c r="Q29" s="206">
        <v>33</v>
      </c>
      <c r="R29" s="206">
        <v>114</v>
      </c>
      <c r="S29" t="s">
        <v>304</v>
      </c>
    </row>
    <row r="30" spans="1:19" ht="15.75" thickBot="1">
      <c r="A30" s="161" t="s">
        <v>184</v>
      </c>
      <c r="B30" s="41" t="s">
        <v>185</v>
      </c>
      <c r="C30" s="119">
        <v>9</v>
      </c>
      <c r="D30" s="215">
        <v>3</v>
      </c>
      <c r="E30" s="216">
        <v>0</v>
      </c>
      <c r="F30" s="217">
        <v>0</v>
      </c>
      <c r="G30" s="218">
        <v>12</v>
      </c>
      <c r="H30" s="119">
        <v>21</v>
      </c>
      <c r="I30" s="215">
        <v>42</v>
      </c>
      <c r="J30" s="216">
        <v>1</v>
      </c>
      <c r="K30" s="217">
        <v>1</v>
      </c>
      <c r="L30" s="218">
        <v>65</v>
      </c>
      <c r="M30" s="119">
        <v>11</v>
      </c>
      <c r="N30" s="215">
        <v>18</v>
      </c>
      <c r="O30" s="216">
        <v>2</v>
      </c>
      <c r="P30" s="217">
        <v>0</v>
      </c>
      <c r="Q30" s="218">
        <v>31</v>
      </c>
      <c r="R30" s="218">
        <v>108</v>
      </c>
      <c r="S30" t="s">
        <v>305</v>
      </c>
    </row>
    <row r="31" spans="1:18" ht="15.75" thickBot="1">
      <c r="A31" s="15" t="s">
        <v>186</v>
      </c>
      <c r="B31" s="16" t="s">
        <v>187</v>
      </c>
      <c r="C31" s="298">
        <v>3533</v>
      </c>
      <c r="D31" s="400">
        <v>3250</v>
      </c>
      <c r="E31" s="400">
        <v>432</v>
      </c>
      <c r="F31" s="436">
        <v>0</v>
      </c>
      <c r="G31" s="298">
        <v>7215</v>
      </c>
      <c r="H31" s="298">
        <v>10435</v>
      </c>
      <c r="I31" s="400">
        <v>11014</v>
      </c>
      <c r="J31" s="400">
        <v>2477</v>
      </c>
      <c r="K31" s="436">
        <v>0</v>
      </c>
      <c r="L31" s="298">
        <v>23926</v>
      </c>
      <c r="M31" s="298">
        <v>3315</v>
      </c>
      <c r="N31" s="400">
        <v>3361</v>
      </c>
      <c r="O31" s="400">
        <v>1480</v>
      </c>
      <c r="P31" s="436">
        <v>1</v>
      </c>
      <c r="Q31" s="298">
        <v>8157</v>
      </c>
      <c r="R31" s="98">
        <v>39298</v>
      </c>
    </row>
    <row r="32" spans="1:19" ht="15">
      <c r="A32" s="157" t="s">
        <v>188</v>
      </c>
      <c r="B32" s="21" t="s">
        <v>189</v>
      </c>
      <c r="C32" s="22">
        <v>17</v>
      </c>
      <c r="D32" s="199">
        <v>20</v>
      </c>
      <c r="E32" s="200">
        <v>5</v>
      </c>
      <c r="F32" s="201">
        <v>0</v>
      </c>
      <c r="G32" s="202">
        <v>42</v>
      </c>
      <c r="H32" s="22">
        <v>88</v>
      </c>
      <c r="I32" s="199">
        <v>95</v>
      </c>
      <c r="J32" s="200">
        <v>18</v>
      </c>
      <c r="K32" s="201">
        <v>0</v>
      </c>
      <c r="L32" s="202">
        <v>201</v>
      </c>
      <c r="M32" s="22">
        <v>33</v>
      </c>
      <c r="N32" s="199">
        <v>38</v>
      </c>
      <c r="O32" s="200">
        <v>17</v>
      </c>
      <c r="P32" s="201">
        <v>1</v>
      </c>
      <c r="Q32" s="202">
        <v>89</v>
      </c>
      <c r="R32" s="202">
        <v>332</v>
      </c>
      <c r="S32" t="s">
        <v>306</v>
      </c>
    </row>
    <row r="33" spans="1:19" ht="15">
      <c r="A33" s="158" t="s">
        <v>190</v>
      </c>
      <c r="B33" s="26" t="s">
        <v>191</v>
      </c>
      <c r="C33" s="103">
        <v>149</v>
      </c>
      <c r="D33" s="203">
        <v>257</v>
      </c>
      <c r="E33" s="204">
        <v>53</v>
      </c>
      <c r="F33" s="205">
        <v>0</v>
      </c>
      <c r="G33" s="206">
        <v>459</v>
      </c>
      <c r="H33" s="103">
        <v>611</v>
      </c>
      <c r="I33" s="203">
        <v>1067</v>
      </c>
      <c r="J33" s="204">
        <v>447</v>
      </c>
      <c r="K33" s="205">
        <v>0</v>
      </c>
      <c r="L33" s="206">
        <v>2125</v>
      </c>
      <c r="M33" s="103">
        <v>313</v>
      </c>
      <c r="N33" s="203">
        <v>370</v>
      </c>
      <c r="O33" s="204">
        <v>406</v>
      </c>
      <c r="P33" s="205">
        <v>0</v>
      </c>
      <c r="Q33" s="206">
        <v>1089</v>
      </c>
      <c r="R33" s="206">
        <v>3673</v>
      </c>
      <c r="S33" t="s">
        <v>307</v>
      </c>
    </row>
    <row r="34" spans="1:19" ht="15">
      <c r="A34" s="158" t="s">
        <v>192</v>
      </c>
      <c r="B34" s="26" t="s">
        <v>193</v>
      </c>
      <c r="C34" s="103">
        <v>302</v>
      </c>
      <c r="D34" s="203">
        <v>315</v>
      </c>
      <c r="E34" s="204">
        <v>52</v>
      </c>
      <c r="F34" s="205">
        <v>0</v>
      </c>
      <c r="G34" s="206">
        <v>669</v>
      </c>
      <c r="H34" s="103">
        <v>1177</v>
      </c>
      <c r="I34" s="203">
        <v>1338</v>
      </c>
      <c r="J34" s="204">
        <v>368</v>
      </c>
      <c r="K34" s="205">
        <v>0</v>
      </c>
      <c r="L34" s="206">
        <v>2883</v>
      </c>
      <c r="M34" s="103">
        <v>446</v>
      </c>
      <c r="N34" s="203">
        <v>432</v>
      </c>
      <c r="O34" s="204">
        <v>286</v>
      </c>
      <c r="P34" s="205">
        <v>0</v>
      </c>
      <c r="Q34" s="206">
        <v>1164</v>
      </c>
      <c r="R34" s="206">
        <v>4716</v>
      </c>
      <c r="S34" t="s">
        <v>308</v>
      </c>
    </row>
    <row r="35" spans="1:19" ht="15">
      <c r="A35" s="158" t="s">
        <v>194</v>
      </c>
      <c r="B35" s="26" t="s">
        <v>195</v>
      </c>
      <c r="C35" s="103">
        <v>662</v>
      </c>
      <c r="D35" s="203">
        <v>790</v>
      </c>
      <c r="E35" s="204">
        <v>73</v>
      </c>
      <c r="F35" s="205">
        <v>0</v>
      </c>
      <c r="G35" s="206">
        <v>1525</v>
      </c>
      <c r="H35" s="103">
        <v>2175</v>
      </c>
      <c r="I35" s="203">
        <v>2458</v>
      </c>
      <c r="J35" s="204">
        <v>378</v>
      </c>
      <c r="K35" s="205">
        <v>0</v>
      </c>
      <c r="L35" s="206">
        <v>5011</v>
      </c>
      <c r="M35" s="103">
        <v>605</v>
      </c>
      <c r="N35" s="203">
        <v>698</v>
      </c>
      <c r="O35" s="204">
        <v>133</v>
      </c>
      <c r="P35" s="205">
        <v>0</v>
      </c>
      <c r="Q35" s="206">
        <v>1436</v>
      </c>
      <c r="R35" s="206">
        <v>7972</v>
      </c>
      <c r="S35" t="s">
        <v>309</v>
      </c>
    </row>
    <row r="36" spans="1:19" ht="15">
      <c r="A36" s="158" t="s">
        <v>196</v>
      </c>
      <c r="B36" s="26" t="s">
        <v>197</v>
      </c>
      <c r="C36" s="103">
        <v>2143</v>
      </c>
      <c r="D36" s="203">
        <v>1516</v>
      </c>
      <c r="E36" s="204">
        <v>174</v>
      </c>
      <c r="F36" s="205">
        <v>0</v>
      </c>
      <c r="G36" s="206">
        <v>3833</v>
      </c>
      <c r="H36" s="103">
        <v>5561</v>
      </c>
      <c r="I36" s="203">
        <v>4834</v>
      </c>
      <c r="J36" s="204">
        <v>843</v>
      </c>
      <c r="K36" s="205">
        <v>0</v>
      </c>
      <c r="L36" s="206">
        <v>11238</v>
      </c>
      <c r="M36" s="103">
        <v>1639</v>
      </c>
      <c r="N36" s="203">
        <v>1409</v>
      </c>
      <c r="O36" s="204">
        <v>370</v>
      </c>
      <c r="P36" s="205">
        <v>0</v>
      </c>
      <c r="Q36" s="206">
        <v>3418</v>
      </c>
      <c r="R36" s="206">
        <v>18489</v>
      </c>
      <c r="S36" t="s">
        <v>310</v>
      </c>
    </row>
    <row r="37" spans="1:19" ht="15">
      <c r="A37" s="163">
        <v>55</v>
      </c>
      <c r="B37" s="26" t="s">
        <v>198</v>
      </c>
      <c r="C37" s="103">
        <v>234</v>
      </c>
      <c r="D37" s="203">
        <v>322</v>
      </c>
      <c r="E37" s="204">
        <v>67</v>
      </c>
      <c r="F37" s="205">
        <v>0</v>
      </c>
      <c r="G37" s="206">
        <v>623</v>
      </c>
      <c r="H37" s="103">
        <v>709</v>
      </c>
      <c r="I37" s="203">
        <v>1051</v>
      </c>
      <c r="J37" s="204">
        <v>369</v>
      </c>
      <c r="K37" s="205">
        <v>0</v>
      </c>
      <c r="L37" s="206">
        <v>2129</v>
      </c>
      <c r="M37" s="103">
        <v>224</v>
      </c>
      <c r="N37" s="203">
        <v>342</v>
      </c>
      <c r="O37" s="204">
        <v>236</v>
      </c>
      <c r="P37" s="205">
        <v>0</v>
      </c>
      <c r="Q37" s="206">
        <v>802</v>
      </c>
      <c r="R37" s="206">
        <v>3554</v>
      </c>
      <c r="S37" t="s">
        <v>311</v>
      </c>
    </row>
    <row r="38" spans="1:19" ht="15">
      <c r="A38" s="158" t="s">
        <v>199</v>
      </c>
      <c r="B38" s="26" t="s">
        <v>200</v>
      </c>
      <c r="C38" s="103">
        <v>17</v>
      </c>
      <c r="D38" s="203">
        <v>24</v>
      </c>
      <c r="E38" s="204">
        <v>4</v>
      </c>
      <c r="F38" s="205">
        <v>0</v>
      </c>
      <c r="G38" s="206">
        <v>45</v>
      </c>
      <c r="H38" s="103">
        <v>92</v>
      </c>
      <c r="I38" s="203">
        <v>134</v>
      </c>
      <c r="J38" s="204">
        <v>40</v>
      </c>
      <c r="K38" s="205">
        <v>0</v>
      </c>
      <c r="L38" s="206">
        <v>266</v>
      </c>
      <c r="M38" s="103">
        <v>40</v>
      </c>
      <c r="N38" s="203">
        <v>57</v>
      </c>
      <c r="O38" s="204">
        <v>21</v>
      </c>
      <c r="P38" s="205">
        <v>0</v>
      </c>
      <c r="Q38" s="206">
        <v>118</v>
      </c>
      <c r="R38" s="206">
        <v>429</v>
      </c>
      <c r="S38" t="s">
        <v>312</v>
      </c>
    </row>
    <row r="39" spans="1:19" ht="15.75" thickBot="1">
      <c r="A39" s="159" t="s">
        <v>201</v>
      </c>
      <c r="B39" s="31" t="s">
        <v>202</v>
      </c>
      <c r="C39" s="109">
        <v>9</v>
      </c>
      <c r="D39" s="207">
        <v>6</v>
      </c>
      <c r="E39" s="208">
        <v>4</v>
      </c>
      <c r="F39" s="209">
        <v>0</v>
      </c>
      <c r="G39" s="210">
        <v>19</v>
      </c>
      <c r="H39" s="109">
        <v>22</v>
      </c>
      <c r="I39" s="207">
        <v>37</v>
      </c>
      <c r="J39" s="208">
        <v>14</v>
      </c>
      <c r="K39" s="209">
        <v>0</v>
      </c>
      <c r="L39" s="210">
        <v>73</v>
      </c>
      <c r="M39" s="109">
        <v>15</v>
      </c>
      <c r="N39" s="207">
        <v>15</v>
      </c>
      <c r="O39" s="208">
        <v>11</v>
      </c>
      <c r="P39" s="209">
        <v>0</v>
      </c>
      <c r="Q39" s="210">
        <v>41</v>
      </c>
      <c r="R39" s="210">
        <v>133</v>
      </c>
      <c r="S39" t="s">
        <v>313</v>
      </c>
    </row>
    <row r="40" spans="1:18" ht="15.75" thickBot="1">
      <c r="A40" s="15" t="s">
        <v>203</v>
      </c>
      <c r="B40" s="16" t="s">
        <v>204</v>
      </c>
      <c r="C40" s="298">
        <v>1377</v>
      </c>
      <c r="D40" s="400">
        <v>2159</v>
      </c>
      <c r="E40" s="400">
        <v>289</v>
      </c>
      <c r="F40" s="436">
        <v>0</v>
      </c>
      <c r="G40" s="298">
        <v>3825</v>
      </c>
      <c r="H40" s="298">
        <v>4764</v>
      </c>
      <c r="I40" s="400">
        <v>8300</v>
      </c>
      <c r="J40" s="400">
        <v>2045</v>
      </c>
      <c r="K40" s="436">
        <v>0</v>
      </c>
      <c r="L40" s="298">
        <v>15109</v>
      </c>
      <c r="M40" s="298">
        <v>1859</v>
      </c>
      <c r="N40" s="400">
        <v>2826</v>
      </c>
      <c r="O40" s="400">
        <v>984</v>
      </c>
      <c r="P40" s="436">
        <v>2</v>
      </c>
      <c r="Q40" s="298">
        <v>5671</v>
      </c>
      <c r="R40" s="98">
        <v>24605</v>
      </c>
    </row>
    <row r="41" spans="1:19" ht="15">
      <c r="A41" s="160" t="s">
        <v>205</v>
      </c>
      <c r="B41" s="36" t="s">
        <v>206</v>
      </c>
      <c r="C41" s="37">
        <v>20</v>
      </c>
      <c r="D41" s="211">
        <v>35</v>
      </c>
      <c r="E41" s="212">
        <v>6</v>
      </c>
      <c r="F41" s="213">
        <v>0</v>
      </c>
      <c r="G41" s="214">
        <v>61</v>
      </c>
      <c r="H41" s="37">
        <v>114</v>
      </c>
      <c r="I41" s="211">
        <v>167</v>
      </c>
      <c r="J41" s="212">
        <v>27</v>
      </c>
      <c r="K41" s="213">
        <v>0</v>
      </c>
      <c r="L41" s="214">
        <v>308</v>
      </c>
      <c r="M41" s="37">
        <v>50</v>
      </c>
      <c r="N41" s="211">
        <v>76</v>
      </c>
      <c r="O41" s="212">
        <v>12</v>
      </c>
      <c r="P41" s="213">
        <v>0</v>
      </c>
      <c r="Q41" s="214">
        <v>138</v>
      </c>
      <c r="R41" s="214">
        <v>507</v>
      </c>
      <c r="S41" t="s">
        <v>314</v>
      </c>
    </row>
    <row r="42" spans="1:19" ht="15">
      <c r="A42" s="158" t="s">
        <v>207</v>
      </c>
      <c r="B42" s="26" t="s">
        <v>208</v>
      </c>
      <c r="C42" s="103">
        <v>31</v>
      </c>
      <c r="D42" s="203">
        <v>35</v>
      </c>
      <c r="E42" s="204">
        <v>6</v>
      </c>
      <c r="F42" s="205">
        <v>0</v>
      </c>
      <c r="G42" s="206">
        <v>72</v>
      </c>
      <c r="H42" s="103">
        <v>111</v>
      </c>
      <c r="I42" s="203">
        <v>160</v>
      </c>
      <c r="J42" s="204">
        <v>41</v>
      </c>
      <c r="K42" s="205">
        <v>0</v>
      </c>
      <c r="L42" s="206">
        <v>312</v>
      </c>
      <c r="M42" s="103">
        <v>61</v>
      </c>
      <c r="N42" s="203">
        <v>87</v>
      </c>
      <c r="O42" s="204">
        <v>48</v>
      </c>
      <c r="P42" s="205">
        <v>1</v>
      </c>
      <c r="Q42" s="206">
        <v>197</v>
      </c>
      <c r="R42" s="206">
        <v>581</v>
      </c>
      <c r="S42" t="s">
        <v>315</v>
      </c>
    </row>
    <row r="43" spans="1:19" ht="15">
      <c r="A43" s="158" t="s">
        <v>209</v>
      </c>
      <c r="B43" s="26" t="s">
        <v>210</v>
      </c>
      <c r="C43" s="103">
        <v>545</v>
      </c>
      <c r="D43" s="203">
        <v>681</v>
      </c>
      <c r="E43" s="204">
        <v>105</v>
      </c>
      <c r="F43" s="205">
        <v>0</v>
      </c>
      <c r="G43" s="206">
        <v>1331</v>
      </c>
      <c r="H43" s="103">
        <v>1861</v>
      </c>
      <c r="I43" s="203">
        <v>2618</v>
      </c>
      <c r="J43" s="204">
        <v>788</v>
      </c>
      <c r="K43" s="205">
        <v>0</v>
      </c>
      <c r="L43" s="206">
        <v>5267</v>
      </c>
      <c r="M43" s="103">
        <v>871</v>
      </c>
      <c r="N43" s="203">
        <v>1150</v>
      </c>
      <c r="O43" s="204">
        <v>414</v>
      </c>
      <c r="P43" s="205">
        <v>1</v>
      </c>
      <c r="Q43" s="206">
        <v>2436</v>
      </c>
      <c r="R43" s="206">
        <v>9034</v>
      </c>
      <c r="S43" t="s">
        <v>316</v>
      </c>
    </row>
    <row r="44" spans="1:19" ht="15">
      <c r="A44" s="158" t="s">
        <v>211</v>
      </c>
      <c r="B44" s="26" t="s">
        <v>212</v>
      </c>
      <c r="C44" s="103">
        <v>379</v>
      </c>
      <c r="D44" s="203">
        <v>679</v>
      </c>
      <c r="E44" s="204">
        <v>77</v>
      </c>
      <c r="F44" s="205">
        <v>0</v>
      </c>
      <c r="G44" s="206">
        <v>1135</v>
      </c>
      <c r="H44" s="103">
        <v>1222</v>
      </c>
      <c r="I44" s="203">
        <v>2538</v>
      </c>
      <c r="J44" s="204">
        <v>587</v>
      </c>
      <c r="K44" s="205">
        <v>0</v>
      </c>
      <c r="L44" s="206">
        <v>4347</v>
      </c>
      <c r="M44" s="103">
        <v>363</v>
      </c>
      <c r="N44" s="203">
        <v>663</v>
      </c>
      <c r="O44" s="204">
        <v>246</v>
      </c>
      <c r="P44" s="205">
        <v>0</v>
      </c>
      <c r="Q44" s="206">
        <v>1272</v>
      </c>
      <c r="R44" s="206">
        <v>6754</v>
      </c>
      <c r="S44" t="s">
        <v>317</v>
      </c>
    </row>
    <row r="45" spans="1:19" ht="15">
      <c r="A45" s="158" t="s">
        <v>213</v>
      </c>
      <c r="B45" s="26" t="s">
        <v>214</v>
      </c>
      <c r="C45" s="103">
        <v>319</v>
      </c>
      <c r="D45" s="203">
        <v>610</v>
      </c>
      <c r="E45" s="204">
        <v>69</v>
      </c>
      <c r="F45" s="205">
        <v>0</v>
      </c>
      <c r="G45" s="206">
        <v>998</v>
      </c>
      <c r="H45" s="103">
        <v>1092</v>
      </c>
      <c r="I45" s="203">
        <v>2276</v>
      </c>
      <c r="J45" s="204">
        <v>491</v>
      </c>
      <c r="K45" s="205">
        <v>0</v>
      </c>
      <c r="L45" s="206">
        <v>3859</v>
      </c>
      <c r="M45" s="103">
        <v>362</v>
      </c>
      <c r="N45" s="203">
        <v>646</v>
      </c>
      <c r="O45" s="204">
        <v>219</v>
      </c>
      <c r="P45" s="205">
        <v>0</v>
      </c>
      <c r="Q45" s="206">
        <v>1227</v>
      </c>
      <c r="R45" s="206">
        <v>6084</v>
      </c>
      <c r="S45" t="s">
        <v>318</v>
      </c>
    </row>
    <row r="46" spans="1:19" ht="15">
      <c r="A46" s="158" t="s">
        <v>215</v>
      </c>
      <c r="B46" s="26" t="s">
        <v>216</v>
      </c>
      <c r="C46" s="103">
        <v>54</v>
      </c>
      <c r="D46" s="203">
        <v>73</v>
      </c>
      <c r="E46" s="204">
        <v>16</v>
      </c>
      <c r="F46" s="205">
        <v>0</v>
      </c>
      <c r="G46" s="206">
        <v>143</v>
      </c>
      <c r="H46" s="103">
        <v>217</v>
      </c>
      <c r="I46" s="203">
        <v>296</v>
      </c>
      <c r="J46" s="204">
        <v>50</v>
      </c>
      <c r="K46" s="205">
        <v>0</v>
      </c>
      <c r="L46" s="206">
        <v>563</v>
      </c>
      <c r="M46" s="103">
        <v>76</v>
      </c>
      <c r="N46" s="203">
        <v>99</v>
      </c>
      <c r="O46" s="204">
        <v>22</v>
      </c>
      <c r="P46" s="205">
        <v>0</v>
      </c>
      <c r="Q46" s="206">
        <v>197</v>
      </c>
      <c r="R46" s="206">
        <v>903</v>
      </c>
      <c r="S46" t="s">
        <v>319</v>
      </c>
    </row>
    <row r="47" spans="1:19" ht="15">
      <c r="A47" s="158" t="s">
        <v>217</v>
      </c>
      <c r="B47" s="26" t="s">
        <v>218</v>
      </c>
      <c r="C47" s="103">
        <v>12</v>
      </c>
      <c r="D47" s="203">
        <v>23</v>
      </c>
      <c r="E47" s="204">
        <v>6</v>
      </c>
      <c r="F47" s="205">
        <v>0</v>
      </c>
      <c r="G47" s="206">
        <v>41</v>
      </c>
      <c r="H47" s="103">
        <v>78</v>
      </c>
      <c r="I47" s="203">
        <v>114</v>
      </c>
      <c r="J47" s="204">
        <v>40</v>
      </c>
      <c r="K47" s="205">
        <v>0</v>
      </c>
      <c r="L47" s="206">
        <v>232</v>
      </c>
      <c r="M47" s="103">
        <v>37</v>
      </c>
      <c r="N47" s="203">
        <v>44</v>
      </c>
      <c r="O47" s="204">
        <v>15</v>
      </c>
      <c r="P47" s="205">
        <v>0</v>
      </c>
      <c r="Q47" s="206">
        <v>96</v>
      </c>
      <c r="R47" s="206">
        <v>369</v>
      </c>
      <c r="S47" t="s">
        <v>320</v>
      </c>
    </row>
    <row r="48" spans="1:19" ht="15.75" thickBot="1">
      <c r="A48" s="161" t="s">
        <v>219</v>
      </c>
      <c r="B48" s="41" t="s">
        <v>220</v>
      </c>
      <c r="C48" s="119">
        <v>17</v>
      </c>
      <c r="D48" s="215">
        <v>23</v>
      </c>
      <c r="E48" s="216">
        <v>4</v>
      </c>
      <c r="F48" s="217">
        <v>0</v>
      </c>
      <c r="G48" s="218">
        <v>44</v>
      </c>
      <c r="H48" s="119">
        <v>69</v>
      </c>
      <c r="I48" s="215">
        <v>131</v>
      </c>
      <c r="J48" s="216">
        <v>21</v>
      </c>
      <c r="K48" s="217">
        <v>0</v>
      </c>
      <c r="L48" s="218">
        <v>221</v>
      </c>
      <c r="M48" s="119">
        <v>39</v>
      </c>
      <c r="N48" s="215">
        <v>61</v>
      </c>
      <c r="O48" s="216">
        <v>8</v>
      </c>
      <c r="P48" s="217">
        <v>0</v>
      </c>
      <c r="Q48" s="218">
        <v>108</v>
      </c>
      <c r="R48" s="218">
        <v>373</v>
      </c>
      <c r="S48" t="s">
        <v>321</v>
      </c>
    </row>
    <row r="49" spans="1:18" ht="15.75" thickBot="1">
      <c r="A49" s="15" t="s">
        <v>221</v>
      </c>
      <c r="B49" s="16" t="s">
        <v>222</v>
      </c>
      <c r="C49" s="298">
        <v>203</v>
      </c>
      <c r="D49" s="400">
        <v>250</v>
      </c>
      <c r="E49" s="400">
        <v>37</v>
      </c>
      <c r="F49" s="436">
        <v>1</v>
      </c>
      <c r="G49" s="298">
        <v>491</v>
      </c>
      <c r="H49" s="298">
        <v>863</v>
      </c>
      <c r="I49" s="400">
        <v>1236</v>
      </c>
      <c r="J49" s="400">
        <v>323</v>
      </c>
      <c r="K49" s="436">
        <v>6</v>
      </c>
      <c r="L49" s="298">
        <v>2428</v>
      </c>
      <c r="M49" s="298">
        <v>439</v>
      </c>
      <c r="N49" s="400">
        <v>599</v>
      </c>
      <c r="O49" s="400">
        <v>189</v>
      </c>
      <c r="P49" s="436">
        <v>6</v>
      </c>
      <c r="Q49" s="298">
        <v>1233</v>
      </c>
      <c r="R49" s="98">
        <v>4152</v>
      </c>
    </row>
    <row r="50" spans="1:19" ht="28.5">
      <c r="A50" s="157" t="s">
        <v>223</v>
      </c>
      <c r="B50" s="21" t="s">
        <v>224</v>
      </c>
      <c r="C50" s="22">
        <v>3</v>
      </c>
      <c r="D50" s="199">
        <v>23</v>
      </c>
      <c r="E50" s="200">
        <v>1</v>
      </c>
      <c r="F50" s="201">
        <v>0</v>
      </c>
      <c r="G50" s="202">
        <v>27</v>
      </c>
      <c r="H50" s="22">
        <v>51</v>
      </c>
      <c r="I50" s="199">
        <v>60</v>
      </c>
      <c r="J50" s="200">
        <v>10</v>
      </c>
      <c r="K50" s="201">
        <v>3</v>
      </c>
      <c r="L50" s="202">
        <v>124</v>
      </c>
      <c r="M50" s="22">
        <v>22</v>
      </c>
      <c r="N50" s="199">
        <v>19</v>
      </c>
      <c r="O50" s="200">
        <v>5</v>
      </c>
      <c r="P50" s="201">
        <v>1</v>
      </c>
      <c r="Q50" s="202">
        <v>47</v>
      </c>
      <c r="R50" s="202">
        <v>198</v>
      </c>
      <c r="S50" t="s">
        <v>322</v>
      </c>
    </row>
    <row r="51" spans="1:19" ht="15">
      <c r="A51" s="158" t="s">
        <v>225</v>
      </c>
      <c r="B51" s="26" t="s">
        <v>226</v>
      </c>
      <c r="C51" s="103">
        <v>21</v>
      </c>
      <c r="D51" s="203">
        <v>12</v>
      </c>
      <c r="E51" s="204">
        <v>1</v>
      </c>
      <c r="F51" s="205">
        <v>0</v>
      </c>
      <c r="G51" s="206">
        <v>34</v>
      </c>
      <c r="H51" s="103">
        <v>81</v>
      </c>
      <c r="I51" s="203">
        <v>80</v>
      </c>
      <c r="J51" s="204">
        <v>21</v>
      </c>
      <c r="K51" s="205">
        <v>0</v>
      </c>
      <c r="L51" s="206">
        <v>182</v>
      </c>
      <c r="M51" s="103">
        <v>15</v>
      </c>
      <c r="N51" s="203">
        <v>17</v>
      </c>
      <c r="O51" s="204">
        <v>10</v>
      </c>
      <c r="P51" s="205">
        <v>1</v>
      </c>
      <c r="Q51" s="206">
        <v>43</v>
      </c>
      <c r="R51" s="206">
        <v>259</v>
      </c>
      <c r="S51" t="s">
        <v>323</v>
      </c>
    </row>
    <row r="52" spans="1:19" ht="15.75" thickBot="1">
      <c r="A52" s="159" t="s">
        <v>227</v>
      </c>
      <c r="B52" s="31" t="s">
        <v>228</v>
      </c>
      <c r="C52" s="109">
        <v>179</v>
      </c>
      <c r="D52" s="207">
        <v>215</v>
      </c>
      <c r="E52" s="208">
        <v>35</v>
      </c>
      <c r="F52" s="209">
        <v>1</v>
      </c>
      <c r="G52" s="210">
        <v>430</v>
      </c>
      <c r="H52" s="109">
        <v>731</v>
      </c>
      <c r="I52" s="207">
        <v>1096</v>
      </c>
      <c r="J52" s="208">
        <v>292</v>
      </c>
      <c r="K52" s="209">
        <v>3</v>
      </c>
      <c r="L52" s="210">
        <v>2122</v>
      </c>
      <c r="M52" s="109">
        <v>402</v>
      </c>
      <c r="N52" s="207">
        <v>563</v>
      </c>
      <c r="O52" s="208">
        <v>174</v>
      </c>
      <c r="P52" s="209">
        <v>4</v>
      </c>
      <c r="Q52" s="210">
        <v>1143</v>
      </c>
      <c r="R52" s="210">
        <v>3695</v>
      </c>
      <c r="S52" t="s">
        <v>324</v>
      </c>
    </row>
    <row r="53" spans="1:19" ht="15.75" thickBot="1">
      <c r="A53" s="181" t="s">
        <v>229</v>
      </c>
      <c r="B53" s="155" t="s">
        <v>230</v>
      </c>
      <c r="C53" s="182">
        <v>178</v>
      </c>
      <c r="D53" s="219">
        <v>114</v>
      </c>
      <c r="E53" s="220">
        <v>14</v>
      </c>
      <c r="F53" s="221">
        <v>0</v>
      </c>
      <c r="G53" s="222">
        <v>306</v>
      </c>
      <c r="H53" s="182">
        <v>790</v>
      </c>
      <c r="I53" s="219">
        <v>485</v>
      </c>
      <c r="J53" s="220">
        <v>133</v>
      </c>
      <c r="K53" s="221">
        <v>11</v>
      </c>
      <c r="L53" s="222">
        <v>1419</v>
      </c>
      <c r="M53" s="182">
        <v>509</v>
      </c>
      <c r="N53" s="219">
        <v>184</v>
      </c>
      <c r="O53" s="220">
        <v>60</v>
      </c>
      <c r="P53" s="221">
        <v>6</v>
      </c>
      <c r="Q53" s="222">
        <v>759</v>
      </c>
      <c r="R53" s="222">
        <v>2484</v>
      </c>
      <c r="S53" t="s">
        <v>325</v>
      </c>
    </row>
    <row r="54" spans="1:21" ht="15.75" thickBot="1">
      <c r="A54" s="529" t="s">
        <v>91</v>
      </c>
      <c r="B54" s="559"/>
      <c r="C54" s="165">
        <v>7165</v>
      </c>
      <c r="D54" s="223">
        <v>7289</v>
      </c>
      <c r="E54" s="223">
        <v>891</v>
      </c>
      <c r="F54" s="224">
        <v>2</v>
      </c>
      <c r="G54" s="225">
        <v>15347</v>
      </c>
      <c r="H54" s="165">
        <v>24339</v>
      </c>
      <c r="I54" s="223">
        <v>28562</v>
      </c>
      <c r="J54" s="223">
        <v>5976</v>
      </c>
      <c r="K54" s="224">
        <v>29</v>
      </c>
      <c r="L54" s="225">
        <v>58906</v>
      </c>
      <c r="M54" s="165">
        <v>9053</v>
      </c>
      <c r="N54" s="223">
        <v>9641</v>
      </c>
      <c r="O54" s="223">
        <v>3194</v>
      </c>
      <c r="P54" s="224">
        <v>25</v>
      </c>
      <c r="Q54" s="225">
        <v>21913</v>
      </c>
      <c r="R54" s="225">
        <v>96166</v>
      </c>
      <c r="S54" t="s">
        <v>116</v>
      </c>
      <c r="U54" s="507">
        <f>SUM(R53,R49,R40,R31,R24,R20,R16,R6,R7)</f>
        <v>96166</v>
      </c>
    </row>
    <row r="55" spans="1:18" ht="15">
      <c r="A55" s="53"/>
      <c r="B55" s="53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</row>
    <row r="56" spans="1:18" ht="15">
      <c r="A56" s="58" t="s">
        <v>104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</row>
    <row r="57" spans="1:18" ht="15">
      <c r="A57" s="86" t="s">
        <v>105</v>
      </c>
      <c r="B57" s="187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</row>
    <row r="58" spans="1:18" ht="15">
      <c r="A58" s="149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39"/>
    </row>
    <row r="59" spans="1:18" ht="15">
      <c r="A59" s="188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</row>
  </sheetData>
  <sheetProtection/>
  <mergeCells count="15">
    <mergeCell ref="G4:G5"/>
    <mergeCell ref="H4:K4"/>
    <mergeCell ref="L4:L5"/>
    <mergeCell ref="M4:P4"/>
    <mergeCell ref="Q4:Q5"/>
    <mergeCell ref="A54:B54"/>
    <mergeCell ref="A1:R1"/>
    <mergeCell ref="A2:A5"/>
    <mergeCell ref="B2:B5"/>
    <mergeCell ref="C2:Q2"/>
    <mergeCell ref="R2:R5"/>
    <mergeCell ref="C3:G3"/>
    <mergeCell ref="H3:L3"/>
    <mergeCell ref="M3:Q3"/>
    <mergeCell ref="C4:F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58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9.00390625" style="0" customWidth="1"/>
    <col min="2" max="2" width="65.7109375" style="0" customWidth="1"/>
    <col min="3" max="18" width="11.140625" style="0" customWidth="1"/>
  </cols>
  <sheetData>
    <row r="1" spans="1:18" ht="24.75" customHeight="1" thickBot="1" thickTop="1">
      <c r="A1" s="600" t="s">
        <v>362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40"/>
    </row>
    <row r="2" spans="1:18" ht="19.5" customHeight="1" thickBot="1" thickTop="1">
      <c r="A2" s="533" t="s">
        <v>24</v>
      </c>
      <c r="B2" s="545" t="s">
        <v>138</v>
      </c>
      <c r="C2" s="572" t="s">
        <v>111</v>
      </c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42" t="s">
        <v>91</v>
      </c>
    </row>
    <row r="3" spans="1:18" ht="19.5" customHeight="1" thickBot="1">
      <c r="A3" s="570"/>
      <c r="B3" s="545"/>
      <c r="C3" s="573" t="s">
        <v>112</v>
      </c>
      <c r="D3" s="549"/>
      <c r="E3" s="549"/>
      <c r="F3" s="549"/>
      <c r="G3" s="549"/>
      <c r="H3" s="534" t="s">
        <v>113</v>
      </c>
      <c r="I3" s="549"/>
      <c r="J3" s="549"/>
      <c r="K3" s="549"/>
      <c r="L3" s="549"/>
      <c r="M3" s="534" t="s">
        <v>114</v>
      </c>
      <c r="N3" s="549"/>
      <c r="O3" s="549"/>
      <c r="P3" s="549"/>
      <c r="Q3" s="546"/>
      <c r="R3" s="542"/>
    </row>
    <row r="4" spans="1:18" ht="19.5" customHeight="1">
      <c r="A4" s="570"/>
      <c r="B4" s="545"/>
      <c r="C4" s="563" t="s">
        <v>107</v>
      </c>
      <c r="D4" s="574"/>
      <c r="E4" s="574"/>
      <c r="F4" s="564"/>
      <c r="G4" s="575" t="s">
        <v>91</v>
      </c>
      <c r="H4" s="563" t="s">
        <v>107</v>
      </c>
      <c r="I4" s="574"/>
      <c r="J4" s="574"/>
      <c r="K4" s="564"/>
      <c r="L4" s="575" t="s">
        <v>91</v>
      </c>
      <c r="M4" s="563" t="s">
        <v>107</v>
      </c>
      <c r="N4" s="574"/>
      <c r="O4" s="574"/>
      <c r="P4" s="564"/>
      <c r="Q4" s="575" t="s">
        <v>91</v>
      </c>
      <c r="R4" s="542"/>
    </row>
    <row r="5" spans="1:18" ht="19.5" customHeight="1" thickBot="1">
      <c r="A5" s="571"/>
      <c r="B5" s="546"/>
      <c r="C5" s="6" t="s">
        <v>96</v>
      </c>
      <c r="D5" s="197" t="s">
        <v>97</v>
      </c>
      <c r="E5" s="197" t="s">
        <v>98</v>
      </c>
      <c r="F5" s="7" t="s">
        <v>99</v>
      </c>
      <c r="G5" s="543"/>
      <c r="H5" s="6" t="s">
        <v>96</v>
      </c>
      <c r="I5" s="197" t="s">
        <v>97</v>
      </c>
      <c r="J5" s="197" t="s">
        <v>98</v>
      </c>
      <c r="K5" s="7" t="s">
        <v>99</v>
      </c>
      <c r="L5" s="543"/>
      <c r="M5" s="6" t="s">
        <v>96</v>
      </c>
      <c r="N5" s="197" t="s">
        <v>97</v>
      </c>
      <c r="O5" s="8" t="s">
        <v>98</v>
      </c>
      <c r="P5" s="7" t="s">
        <v>99</v>
      </c>
      <c r="Q5" s="543"/>
      <c r="R5" s="543"/>
    </row>
    <row r="6" spans="1:19" ht="15.75" thickBot="1">
      <c r="A6" s="164" t="s">
        <v>28</v>
      </c>
      <c r="B6" s="46" t="s">
        <v>139</v>
      </c>
      <c r="C6" s="226">
        <v>0.019818562456385205</v>
      </c>
      <c r="D6" s="460">
        <v>0.008917546988612978</v>
      </c>
      <c r="E6" s="460">
        <v>0.01459034792368126</v>
      </c>
      <c r="F6" s="461">
        <v>0</v>
      </c>
      <c r="G6" s="462">
        <v>0.014335049195282466</v>
      </c>
      <c r="H6" s="463">
        <v>0.019187312543654217</v>
      </c>
      <c r="I6" s="460">
        <v>0.011133674112457111</v>
      </c>
      <c r="J6" s="460">
        <v>0.014725568942436412</v>
      </c>
      <c r="K6" s="461">
        <v>0.24137931034482757</v>
      </c>
      <c r="L6" s="462">
        <v>0.014939055444267137</v>
      </c>
      <c r="M6" s="463">
        <v>0.03015574947531205</v>
      </c>
      <c r="N6" s="460">
        <v>0.011098433772430244</v>
      </c>
      <c r="O6" s="460">
        <v>0.014715090795241076</v>
      </c>
      <c r="P6" s="461">
        <v>0.12</v>
      </c>
      <c r="Q6" s="462">
        <v>0.019623054807648428</v>
      </c>
      <c r="R6" s="462">
        <v>0.015909988977393257</v>
      </c>
      <c r="S6" t="s">
        <v>285</v>
      </c>
    </row>
    <row r="7" spans="1:18" ht="15.75" thickBot="1">
      <c r="A7" s="15" t="s">
        <v>30</v>
      </c>
      <c r="B7" s="16" t="s">
        <v>140</v>
      </c>
      <c r="C7" s="227">
        <v>0.17585484996510817</v>
      </c>
      <c r="D7" s="464">
        <v>0.09685827959939633</v>
      </c>
      <c r="E7" s="464">
        <v>0.03367003367003367</v>
      </c>
      <c r="F7" s="73">
        <v>0</v>
      </c>
      <c r="G7" s="465">
        <v>0.13005799178992639</v>
      </c>
      <c r="H7" s="466">
        <v>0.19454373639015568</v>
      </c>
      <c r="I7" s="464">
        <v>0.10251382956375601</v>
      </c>
      <c r="J7" s="464">
        <v>0.0356425702811245</v>
      </c>
      <c r="K7" s="73">
        <v>0.13793103448275862</v>
      </c>
      <c r="L7" s="465">
        <v>0.13377245102366483</v>
      </c>
      <c r="M7" s="466">
        <v>0.20490445156301781</v>
      </c>
      <c r="N7" s="464">
        <v>0.09511461466652836</v>
      </c>
      <c r="O7" s="464">
        <v>0.030056355666875385</v>
      </c>
      <c r="P7" s="73">
        <v>0.2</v>
      </c>
      <c r="Q7" s="465">
        <v>0.13110938712179987</v>
      </c>
      <c r="R7" s="465">
        <v>0.13257284279267104</v>
      </c>
    </row>
    <row r="8" spans="1:19" ht="15">
      <c r="A8" s="157" t="s">
        <v>141</v>
      </c>
      <c r="B8" s="21" t="s">
        <v>142</v>
      </c>
      <c r="C8" s="228">
        <v>0.025261688764829027</v>
      </c>
      <c r="D8" s="229">
        <v>0.02044176155851283</v>
      </c>
      <c r="E8" s="229">
        <v>0.007856341189674524</v>
      </c>
      <c r="F8" s="230">
        <v>0</v>
      </c>
      <c r="G8" s="231">
        <v>0.021958688994591778</v>
      </c>
      <c r="H8" s="232">
        <v>0.030239533259377952</v>
      </c>
      <c r="I8" s="229">
        <v>0.02072683985715286</v>
      </c>
      <c r="J8" s="229">
        <v>0.008701472556894244</v>
      </c>
      <c r="K8" s="230">
        <v>0</v>
      </c>
      <c r="L8" s="231">
        <v>0.023427155128509833</v>
      </c>
      <c r="M8" s="232">
        <v>0.04374240583232078</v>
      </c>
      <c r="N8" s="229">
        <v>0.0242713411471839</v>
      </c>
      <c r="O8" s="229">
        <v>0.007827175954915467</v>
      </c>
      <c r="P8" s="230">
        <v>0.04</v>
      </c>
      <c r="Q8" s="231">
        <v>0.029936567334459</v>
      </c>
      <c r="R8" s="231">
        <v>0.024676080943368758</v>
      </c>
      <c r="S8" t="s">
        <v>286</v>
      </c>
    </row>
    <row r="9" spans="1:19" ht="28.5">
      <c r="A9" s="158" t="s">
        <v>143</v>
      </c>
      <c r="B9" s="26" t="s">
        <v>144</v>
      </c>
      <c r="C9" s="233">
        <v>0.010048848569434752</v>
      </c>
      <c r="D9" s="234">
        <v>0.013170530937028399</v>
      </c>
      <c r="E9" s="234">
        <v>0.005611672278338945</v>
      </c>
      <c r="F9" s="235">
        <v>0</v>
      </c>
      <c r="G9" s="236">
        <v>0.01127256141265394</v>
      </c>
      <c r="H9" s="237">
        <v>0.011216566005176877</v>
      </c>
      <c r="I9" s="234">
        <v>0.013304390448848118</v>
      </c>
      <c r="J9" s="234">
        <v>0.009370816599732263</v>
      </c>
      <c r="K9" s="235">
        <v>0.13793103448275862</v>
      </c>
      <c r="L9" s="236">
        <v>0.012104030149730079</v>
      </c>
      <c r="M9" s="237">
        <v>0.012923892632276592</v>
      </c>
      <c r="N9" s="234">
        <v>0.012343117933824293</v>
      </c>
      <c r="O9" s="234">
        <v>0.007514088916718847</v>
      </c>
      <c r="P9" s="235">
        <v>0.16</v>
      </c>
      <c r="Q9" s="236">
        <v>0.012047642951672523</v>
      </c>
      <c r="R9" s="236">
        <v>0.011958488447060291</v>
      </c>
      <c r="S9" t="s">
        <v>287</v>
      </c>
    </row>
    <row r="10" spans="1:19" ht="15">
      <c r="A10" s="158" t="s">
        <v>145</v>
      </c>
      <c r="B10" s="26" t="s">
        <v>146</v>
      </c>
      <c r="C10" s="233">
        <v>0.03531053733426378</v>
      </c>
      <c r="D10" s="234">
        <v>0.01714912882425573</v>
      </c>
      <c r="E10" s="234">
        <v>0.004489337822671156</v>
      </c>
      <c r="F10" s="235">
        <v>0</v>
      </c>
      <c r="G10" s="236">
        <v>0.024890858148172282</v>
      </c>
      <c r="H10" s="237">
        <v>0.03890874727803114</v>
      </c>
      <c r="I10" s="234">
        <v>0.017505776906379104</v>
      </c>
      <c r="J10" s="234">
        <v>0.006024096385542169</v>
      </c>
      <c r="K10" s="235">
        <v>0</v>
      </c>
      <c r="L10" s="236">
        <v>0.025175703663463823</v>
      </c>
      <c r="M10" s="237">
        <v>0.045178393902573735</v>
      </c>
      <c r="N10" s="234">
        <v>0.020952183383466445</v>
      </c>
      <c r="O10" s="234">
        <v>0.0068879148403256105</v>
      </c>
      <c r="P10" s="235">
        <v>0</v>
      </c>
      <c r="Q10" s="236">
        <v>0.02888696207730571</v>
      </c>
      <c r="R10" s="236">
        <v>0.02597591664413618</v>
      </c>
      <c r="S10" t="s">
        <v>288</v>
      </c>
    </row>
    <row r="11" spans="1:19" ht="15">
      <c r="A11" s="158" t="s">
        <v>147</v>
      </c>
      <c r="B11" s="26" t="s">
        <v>148</v>
      </c>
      <c r="C11" s="233">
        <v>0.0840195394277739</v>
      </c>
      <c r="D11" s="234">
        <v>0.038551241596926876</v>
      </c>
      <c r="E11" s="234">
        <v>0.012345679012345678</v>
      </c>
      <c r="F11" s="235">
        <v>0</v>
      </c>
      <c r="G11" s="236">
        <v>0.05825242718446602</v>
      </c>
      <c r="H11" s="237">
        <v>0.08743169398907105</v>
      </c>
      <c r="I11" s="234">
        <v>0.040753448638050555</v>
      </c>
      <c r="J11" s="234">
        <v>0.00535475234270415</v>
      </c>
      <c r="K11" s="235">
        <v>0</v>
      </c>
      <c r="L11" s="236">
        <v>0.05642888670084542</v>
      </c>
      <c r="M11" s="237">
        <v>0.07378769468684414</v>
      </c>
      <c r="N11" s="234">
        <v>0.026864433150088164</v>
      </c>
      <c r="O11" s="234">
        <v>0.002504696305572949</v>
      </c>
      <c r="P11" s="235">
        <v>0</v>
      </c>
      <c r="Q11" s="236">
        <v>0.04266873545384018</v>
      </c>
      <c r="R11" s="236">
        <v>0.053584426928436256</v>
      </c>
      <c r="S11" t="s">
        <v>289</v>
      </c>
    </row>
    <row r="12" spans="1:19" ht="15">
      <c r="A12" s="158" t="s">
        <v>149</v>
      </c>
      <c r="B12" s="26" t="s">
        <v>150</v>
      </c>
      <c r="C12" s="233">
        <v>0.0036287508722958827</v>
      </c>
      <c r="D12" s="234">
        <v>0.0010975442447523666</v>
      </c>
      <c r="E12" s="234">
        <v>0.001122334455667789</v>
      </c>
      <c r="F12" s="235">
        <v>0</v>
      </c>
      <c r="G12" s="236">
        <v>0.002280576008340392</v>
      </c>
      <c r="H12" s="237">
        <v>0.004889272361230945</v>
      </c>
      <c r="I12" s="234">
        <v>0.002030670121139976</v>
      </c>
      <c r="J12" s="234">
        <v>0.002175368139223561</v>
      </c>
      <c r="K12" s="235">
        <v>0</v>
      </c>
      <c r="L12" s="236">
        <v>0.003225477880012223</v>
      </c>
      <c r="M12" s="237">
        <v>0.0038661217276041095</v>
      </c>
      <c r="N12" s="234">
        <v>0.0014521315216263872</v>
      </c>
      <c r="O12" s="234">
        <v>0.0018785222291797118</v>
      </c>
      <c r="P12" s="235">
        <v>0</v>
      </c>
      <c r="Q12" s="236">
        <v>0.0025099256149317757</v>
      </c>
      <c r="R12" s="236">
        <v>0.0029116319697190273</v>
      </c>
      <c r="S12" t="s">
        <v>290</v>
      </c>
    </row>
    <row r="13" spans="1:19" ht="15">
      <c r="A13" s="158" t="s">
        <v>151</v>
      </c>
      <c r="B13" s="26" t="s">
        <v>152</v>
      </c>
      <c r="C13" s="233">
        <v>0.007676203768318212</v>
      </c>
      <c r="D13" s="234">
        <v>0.0012347372753464122</v>
      </c>
      <c r="E13" s="234">
        <v>0</v>
      </c>
      <c r="F13" s="235">
        <v>0</v>
      </c>
      <c r="G13" s="236">
        <v>0.004170196129536718</v>
      </c>
      <c r="H13" s="237">
        <v>0.012243724064259009</v>
      </c>
      <c r="I13" s="234">
        <v>0.0009803235067572299</v>
      </c>
      <c r="J13" s="234">
        <v>0.000502008032128514</v>
      </c>
      <c r="K13" s="235">
        <v>0</v>
      </c>
      <c r="L13" s="236">
        <v>0.005585169592231692</v>
      </c>
      <c r="M13" s="237">
        <v>0.012813432011487904</v>
      </c>
      <c r="N13" s="234">
        <v>0.0007260657608131936</v>
      </c>
      <c r="O13" s="234">
        <v>0.0006261740763932373</v>
      </c>
      <c r="P13" s="235">
        <v>0</v>
      </c>
      <c r="Q13" s="236">
        <v>0.005704376397572217</v>
      </c>
      <c r="R13" s="236">
        <v>0.0053865191439802</v>
      </c>
      <c r="S13" t="s">
        <v>291</v>
      </c>
    </row>
    <row r="14" spans="1:19" ht="15">
      <c r="A14" s="158" t="s">
        <v>153</v>
      </c>
      <c r="B14" s="26" t="s">
        <v>154</v>
      </c>
      <c r="C14" s="233">
        <v>0.00418702023726448</v>
      </c>
      <c r="D14" s="234">
        <v>0.002332281520098779</v>
      </c>
      <c r="E14" s="234">
        <v>0</v>
      </c>
      <c r="F14" s="235">
        <v>0</v>
      </c>
      <c r="G14" s="236">
        <v>0.0030624877826285267</v>
      </c>
      <c r="H14" s="237">
        <v>0.003779941657422244</v>
      </c>
      <c r="I14" s="234">
        <v>0.0036412015965268537</v>
      </c>
      <c r="J14" s="234">
        <v>0.002008032128514056</v>
      </c>
      <c r="K14" s="235">
        <v>0</v>
      </c>
      <c r="L14" s="236">
        <v>0.0035310494686449593</v>
      </c>
      <c r="M14" s="237">
        <v>0.004860267314702308</v>
      </c>
      <c r="N14" s="234">
        <v>0.004460118244995332</v>
      </c>
      <c r="O14" s="234">
        <v>0.0021916092673763305</v>
      </c>
      <c r="P14" s="235">
        <v>0</v>
      </c>
      <c r="Q14" s="236">
        <v>0.004289691050974307</v>
      </c>
      <c r="R14" s="236">
        <v>0.003629141276542645</v>
      </c>
      <c r="S14" t="s">
        <v>292</v>
      </c>
    </row>
    <row r="15" spans="1:19" ht="15.75" thickBot="1">
      <c r="A15" s="159" t="s">
        <v>155</v>
      </c>
      <c r="B15" s="31" t="s">
        <v>156</v>
      </c>
      <c r="C15" s="238">
        <v>0.0057222609909281215</v>
      </c>
      <c r="D15" s="239">
        <v>0.0028810536424749623</v>
      </c>
      <c r="E15" s="239">
        <v>0.002244668911335578</v>
      </c>
      <c r="F15" s="240">
        <v>0</v>
      </c>
      <c r="G15" s="241">
        <v>0.004170196129536718</v>
      </c>
      <c r="H15" s="242">
        <v>0.005834257775586506</v>
      </c>
      <c r="I15" s="239">
        <v>0.003571178488901337</v>
      </c>
      <c r="J15" s="239">
        <v>0.0015060240963855422</v>
      </c>
      <c r="K15" s="240">
        <v>0</v>
      </c>
      <c r="L15" s="241">
        <v>0.004294978440226802</v>
      </c>
      <c r="M15" s="242">
        <v>0.007732243455208219</v>
      </c>
      <c r="N15" s="239">
        <v>0.00404522352453065</v>
      </c>
      <c r="O15" s="239">
        <v>0.0006261740763932373</v>
      </c>
      <c r="P15" s="240">
        <v>0</v>
      </c>
      <c r="Q15" s="241">
        <v>0.005065486241044129</v>
      </c>
      <c r="R15" s="241">
        <v>0.004450637439427656</v>
      </c>
      <c r="S15" t="s">
        <v>293</v>
      </c>
    </row>
    <row r="16" spans="1:18" ht="29.25" thickBot="1">
      <c r="A16" s="15" t="s">
        <v>157</v>
      </c>
      <c r="B16" s="16" t="s">
        <v>158</v>
      </c>
      <c r="C16" s="227">
        <v>0.010746685275645498</v>
      </c>
      <c r="D16" s="464">
        <v>0.013582110028810537</v>
      </c>
      <c r="E16" s="464">
        <v>0.008978675645342313</v>
      </c>
      <c r="F16" s="73">
        <v>0</v>
      </c>
      <c r="G16" s="465">
        <v>0.011989313872418063</v>
      </c>
      <c r="H16" s="466">
        <v>0.014092608570606844</v>
      </c>
      <c r="I16" s="464">
        <v>0.015370072123800853</v>
      </c>
      <c r="J16" s="464">
        <v>0.01137884872824632</v>
      </c>
      <c r="K16" s="73">
        <v>0</v>
      </c>
      <c r="L16" s="465">
        <v>0.014429769463212578</v>
      </c>
      <c r="M16" s="466">
        <v>0.010825140837291504</v>
      </c>
      <c r="N16" s="464">
        <v>0.01400269681568302</v>
      </c>
      <c r="O16" s="464">
        <v>0.005948653725735754</v>
      </c>
      <c r="P16" s="73">
        <v>0</v>
      </c>
      <c r="Q16" s="465">
        <v>0.01150002281750559</v>
      </c>
      <c r="R16" s="465">
        <v>0.013372709689495246</v>
      </c>
    </row>
    <row r="17" spans="1:19" ht="15">
      <c r="A17" s="160" t="s">
        <v>159</v>
      </c>
      <c r="B17" s="36" t="s">
        <v>162</v>
      </c>
      <c r="C17" s="243">
        <v>0.005582693649685974</v>
      </c>
      <c r="D17" s="244">
        <v>0.008094388805048704</v>
      </c>
      <c r="E17" s="244">
        <v>0.006734006734006734</v>
      </c>
      <c r="F17" s="245">
        <v>0</v>
      </c>
      <c r="G17" s="246">
        <v>0.006841728025021176</v>
      </c>
      <c r="H17" s="247">
        <v>0.0068203295123053535</v>
      </c>
      <c r="I17" s="244">
        <v>0.0077025418388068055</v>
      </c>
      <c r="J17" s="244">
        <v>0.005856760374832664</v>
      </c>
      <c r="K17" s="245">
        <v>0</v>
      </c>
      <c r="L17" s="246">
        <v>0.007146979934132347</v>
      </c>
      <c r="M17" s="247">
        <v>0.005302109797857063</v>
      </c>
      <c r="N17" s="244">
        <v>0.006742039207551084</v>
      </c>
      <c r="O17" s="244">
        <v>0.002504696305572949</v>
      </c>
      <c r="P17" s="245">
        <v>0</v>
      </c>
      <c r="Q17" s="246">
        <v>0.005521836352849907</v>
      </c>
      <c r="R17" s="246">
        <v>0.00672794958717218</v>
      </c>
      <c r="S17" t="s">
        <v>294</v>
      </c>
    </row>
    <row r="18" spans="1:19" ht="15">
      <c r="A18" s="158" t="s">
        <v>161</v>
      </c>
      <c r="B18" s="26" t="s">
        <v>162</v>
      </c>
      <c r="C18" s="233">
        <v>0.002791346824842987</v>
      </c>
      <c r="D18" s="234">
        <v>0.0026066675812868706</v>
      </c>
      <c r="E18" s="234">
        <v>0.002244668911335578</v>
      </c>
      <c r="F18" s="235">
        <v>0</v>
      </c>
      <c r="G18" s="236">
        <v>0.0026715318954844596</v>
      </c>
      <c r="H18" s="237">
        <v>0.004149718558691811</v>
      </c>
      <c r="I18" s="234">
        <v>0.005321756179539248</v>
      </c>
      <c r="J18" s="234">
        <v>0.004350736278447122</v>
      </c>
      <c r="K18" s="235">
        <v>0</v>
      </c>
      <c r="L18" s="236">
        <v>0.004736359623807422</v>
      </c>
      <c r="M18" s="237">
        <v>0.003534739865238043</v>
      </c>
      <c r="N18" s="234">
        <v>0.00404522352453065</v>
      </c>
      <c r="O18" s="234">
        <v>0.0031308703819661866</v>
      </c>
      <c r="P18" s="235">
        <v>0</v>
      </c>
      <c r="Q18" s="236">
        <v>0.0036964359056267963</v>
      </c>
      <c r="R18" s="236">
        <v>0.004169872928061893</v>
      </c>
      <c r="S18" t="s">
        <v>295</v>
      </c>
    </row>
    <row r="19" spans="1:19" ht="15.75" thickBot="1">
      <c r="A19" s="161" t="s">
        <v>163</v>
      </c>
      <c r="B19" s="41" t="s">
        <v>164</v>
      </c>
      <c r="C19" s="248">
        <v>0.0023726448011165387</v>
      </c>
      <c r="D19" s="249">
        <v>0.0028810536424749623</v>
      </c>
      <c r="E19" s="249">
        <v>0</v>
      </c>
      <c r="F19" s="250">
        <v>0</v>
      </c>
      <c r="G19" s="251">
        <v>0.002476053951912426</v>
      </c>
      <c r="H19" s="252">
        <v>0.00312256049960968</v>
      </c>
      <c r="I19" s="249">
        <v>0.0023457741054548</v>
      </c>
      <c r="J19" s="249">
        <v>0.0011713520749665328</v>
      </c>
      <c r="K19" s="250">
        <v>0</v>
      </c>
      <c r="L19" s="251">
        <v>0.0025464299052728075</v>
      </c>
      <c r="M19" s="252">
        <v>0.001988291174196399</v>
      </c>
      <c r="N19" s="249">
        <v>0.003215434083601286</v>
      </c>
      <c r="O19" s="249">
        <v>0.00031308703819661864</v>
      </c>
      <c r="P19" s="250">
        <v>0</v>
      </c>
      <c r="Q19" s="251">
        <v>0.002281750559028887</v>
      </c>
      <c r="R19" s="251">
        <v>0.0024748871742611735</v>
      </c>
      <c r="S19" t="s">
        <v>296</v>
      </c>
    </row>
    <row r="20" spans="1:18" ht="29.25" thickBot="1">
      <c r="A20" s="15" t="s">
        <v>165</v>
      </c>
      <c r="B20" s="16" t="s">
        <v>166</v>
      </c>
      <c r="C20" s="227">
        <v>0.03935799023028612</v>
      </c>
      <c r="D20" s="464">
        <v>0.06763616408286459</v>
      </c>
      <c r="E20" s="464">
        <v>0.06621773288439954</v>
      </c>
      <c r="F20" s="73">
        <v>0</v>
      </c>
      <c r="G20" s="465">
        <v>0.054342868313025344</v>
      </c>
      <c r="H20" s="466">
        <v>0.05801388717695879</v>
      </c>
      <c r="I20" s="464">
        <v>0.10097332119599467</v>
      </c>
      <c r="J20" s="464">
        <v>0.08534136546184738</v>
      </c>
      <c r="K20" s="73">
        <v>0</v>
      </c>
      <c r="L20" s="465">
        <v>0.08158761416494076</v>
      </c>
      <c r="M20" s="466">
        <v>0.04584115762730587</v>
      </c>
      <c r="N20" s="464">
        <v>0.098537496110362</v>
      </c>
      <c r="O20" s="464">
        <v>0.07263619286161553</v>
      </c>
      <c r="P20" s="73">
        <v>0</v>
      </c>
      <c r="Q20" s="465">
        <v>0.07287911285538265</v>
      </c>
      <c r="R20" s="465">
        <v>0.07525528773163072</v>
      </c>
    </row>
    <row r="21" spans="1:19" ht="15">
      <c r="A21" s="157" t="s">
        <v>167</v>
      </c>
      <c r="B21" s="21" t="s">
        <v>168</v>
      </c>
      <c r="C21" s="228">
        <v>0.01884159106769016</v>
      </c>
      <c r="D21" s="229">
        <v>0.028398957332967486</v>
      </c>
      <c r="E21" s="229">
        <v>0.03254769921436588</v>
      </c>
      <c r="F21" s="230">
        <v>0</v>
      </c>
      <c r="G21" s="231">
        <v>0.024174105688408155</v>
      </c>
      <c r="H21" s="232">
        <v>0.02600764205595957</v>
      </c>
      <c r="I21" s="229">
        <v>0.04393950003501155</v>
      </c>
      <c r="J21" s="229">
        <v>0.03965863453815261</v>
      </c>
      <c r="K21" s="230">
        <v>0</v>
      </c>
      <c r="L21" s="231">
        <v>0.03607442365803144</v>
      </c>
      <c r="M21" s="232">
        <v>0.02010383298354137</v>
      </c>
      <c r="N21" s="229">
        <v>0.04231926148739757</v>
      </c>
      <c r="O21" s="229">
        <v>0.03318722604884158</v>
      </c>
      <c r="P21" s="230">
        <v>0</v>
      </c>
      <c r="Q21" s="231">
        <v>0.0317619677816821</v>
      </c>
      <c r="R21" s="231">
        <v>0.033192604454796916</v>
      </c>
      <c r="S21" t="s">
        <v>297</v>
      </c>
    </row>
    <row r="22" spans="1:19" ht="15">
      <c r="A22" s="158" t="s">
        <v>169</v>
      </c>
      <c r="B22" s="26" t="s">
        <v>168</v>
      </c>
      <c r="C22" s="233">
        <v>0.01297976273551989</v>
      </c>
      <c r="D22" s="234">
        <v>0.028124571271779395</v>
      </c>
      <c r="E22" s="234">
        <v>0.030303030303030297</v>
      </c>
      <c r="F22" s="235">
        <v>0</v>
      </c>
      <c r="G22" s="236">
        <v>0.02117677722030364</v>
      </c>
      <c r="H22" s="237">
        <v>0.02247421833271704</v>
      </c>
      <c r="I22" s="234">
        <v>0.04113857572999089</v>
      </c>
      <c r="J22" s="234">
        <v>0.03497322623828648</v>
      </c>
      <c r="K22" s="235">
        <v>0</v>
      </c>
      <c r="L22" s="236">
        <v>0.032781040980545274</v>
      </c>
      <c r="M22" s="237">
        <v>0.01988291174196399</v>
      </c>
      <c r="N22" s="234">
        <v>0.03920755108391246</v>
      </c>
      <c r="O22" s="234">
        <v>0.031308703819661866</v>
      </c>
      <c r="P22" s="235">
        <v>0</v>
      </c>
      <c r="Q22" s="236">
        <v>0.03002783735682015</v>
      </c>
      <c r="R22" s="236">
        <v>0.030301769856290166</v>
      </c>
      <c r="S22" t="s">
        <v>298</v>
      </c>
    </row>
    <row r="23" spans="1:19" ht="15.75" thickBot="1">
      <c r="A23" s="159" t="s">
        <v>170</v>
      </c>
      <c r="B23" s="31" t="s">
        <v>171</v>
      </c>
      <c r="C23" s="238">
        <v>0.007536636427076065</v>
      </c>
      <c r="D23" s="239">
        <v>0.011112635478117711</v>
      </c>
      <c r="E23" s="239">
        <v>0.003367003367003367</v>
      </c>
      <c r="F23" s="240">
        <v>0</v>
      </c>
      <c r="G23" s="241">
        <v>0.008991985404313547</v>
      </c>
      <c r="H23" s="242">
        <v>0.009532026788282182</v>
      </c>
      <c r="I23" s="239">
        <v>0.015895245430992227</v>
      </c>
      <c r="J23" s="239">
        <v>0.0107095046854083</v>
      </c>
      <c r="K23" s="240">
        <v>0</v>
      </c>
      <c r="L23" s="241">
        <v>0.012732149526364039</v>
      </c>
      <c r="M23" s="242">
        <v>0.005854412901800509</v>
      </c>
      <c r="N23" s="239">
        <v>0.017010683539051965</v>
      </c>
      <c r="O23" s="239">
        <v>0.008140262993112084</v>
      </c>
      <c r="P23" s="240">
        <v>0</v>
      </c>
      <c r="Q23" s="241">
        <v>0.011089307716880391</v>
      </c>
      <c r="R23" s="241">
        <v>0.011760913420543645</v>
      </c>
      <c r="S23" t="s">
        <v>299</v>
      </c>
    </row>
    <row r="24" spans="1:18" ht="15.75" thickBot="1">
      <c r="A24" s="15" t="s">
        <v>172</v>
      </c>
      <c r="B24" s="16" t="s">
        <v>173</v>
      </c>
      <c r="C24" s="227">
        <v>0.015771109560362876</v>
      </c>
      <c r="D24" s="464">
        <v>0.02099053368088901</v>
      </c>
      <c r="E24" s="464">
        <v>0.0101010101010101</v>
      </c>
      <c r="F24" s="73">
        <v>0.5</v>
      </c>
      <c r="G24" s="465">
        <v>0.01798397080862709</v>
      </c>
      <c r="H24" s="466">
        <v>0.02177575085254119</v>
      </c>
      <c r="I24" s="464">
        <v>0.033541068552622365</v>
      </c>
      <c r="J24" s="464">
        <v>0.019912985274431055</v>
      </c>
      <c r="K24" s="73">
        <v>0.034482758620689655</v>
      </c>
      <c r="L24" s="465">
        <v>0.027297728584524502</v>
      </c>
      <c r="M24" s="466">
        <v>0.03203358002871977</v>
      </c>
      <c r="N24" s="464">
        <v>0.05829270822528783</v>
      </c>
      <c r="O24" s="464">
        <v>0.02723857232310582</v>
      </c>
      <c r="P24" s="73">
        <v>0.08</v>
      </c>
      <c r="Q24" s="465">
        <v>0.04294254552092365</v>
      </c>
      <c r="R24" s="465">
        <v>0.02937628683734376</v>
      </c>
    </row>
    <row r="25" spans="1:19" ht="15">
      <c r="A25" s="160" t="s">
        <v>174</v>
      </c>
      <c r="B25" s="36" t="s">
        <v>175</v>
      </c>
      <c r="C25" s="243">
        <v>0.0005582693649685974</v>
      </c>
      <c r="D25" s="244">
        <v>0.0013719303059404582</v>
      </c>
      <c r="E25" s="244">
        <v>0.001122334455667789</v>
      </c>
      <c r="F25" s="245">
        <v>0</v>
      </c>
      <c r="G25" s="246">
        <v>0.0009773897178601682</v>
      </c>
      <c r="H25" s="247">
        <v>0.0009860717367188463</v>
      </c>
      <c r="I25" s="244">
        <v>0.001505496813948603</v>
      </c>
      <c r="J25" s="244">
        <v>0.000502008032128514</v>
      </c>
      <c r="K25" s="245">
        <v>0</v>
      </c>
      <c r="L25" s="246">
        <v>0.001188333955793977</v>
      </c>
      <c r="M25" s="247">
        <v>0.0014359880702529547</v>
      </c>
      <c r="N25" s="244">
        <v>0.001659578881858728</v>
      </c>
      <c r="O25" s="244">
        <v>0.0015654351909830933</v>
      </c>
      <c r="P25" s="245">
        <v>0</v>
      </c>
      <c r="Q25" s="246">
        <v>0.0015515903801396431</v>
      </c>
      <c r="R25" s="246">
        <v>0.0012374435871305867</v>
      </c>
      <c r="S25" t="s">
        <v>300</v>
      </c>
    </row>
    <row r="26" spans="1:19" ht="28.5">
      <c r="A26" s="158" t="s">
        <v>176</v>
      </c>
      <c r="B26" s="26" t="s">
        <v>177</v>
      </c>
      <c r="C26" s="233">
        <v>0.009071877180739709</v>
      </c>
      <c r="D26" s="234">
        <v>0.013993689120592673</v>
      </c>
      <c r="E26" s="234">
        <v>0.005611672278338945</v>
      </c>
      <c r="F26" s="235">
        <v>0</v>
      </c>
      <c r="G26" s="236">
        <v>0.011207402098129928</v>
      </c>
      <c r="H26" s="237">
        <v>0.014462385471876414</v>
      </c>
      <c r="I26" s="234">
        <v>0.02464813388418178</v>
      </c>
      <c r="J26" s="234">
        <v>0.01355421686746988</v>
      </c>
      <c r="K26" s="235">
        <v>0</v>
      </c>
      <c r="L26" s="236">
        <v>0.019301938681967883</v>
      </c>
      <c r="M26" s="237">
        <v>0.022533966640892526</v>
      </c>
      <c r="N26" s="234">
        <v>0.04771289285343844</v>
      </c>
      <c r="O26" s="234">
        <v>0.019098309329993738</v>
      </c>
      <c r="P26" s="235">
        <v>0.04</v>
      </c>
      <c r="Q26" s="236">
        <v>0.03313101811709944</v>
      </c>
      <c r="R26" s="236">
        <v>0.021161325208493648</v>
      </c>
      <c r="S26" t="s">
        <v>301</v>
      </c>
    </row>
    <row r="27" spans="1:19" ht="15">
      <c r="A27" s="158" t="s">
        <v>178</v>
      </c>
      <c r="B27" s="26" t="s">
        <v>179</v>
      </c>
      <c r="C27" s="233">
        <v>0.0022330774598743894</v>
      </c>
      <c r="D27" s="234">
        <v>0.0013719303059404582</v>
      </c>
      <c r="E27" s="234">
        <v>0</v>
      </c>
      <c r="F27" s="235">
        <v>0.5</v>
      </c>
      <c r="G27" s="236">
        <v>0.0017593014921483024</v>
      </c>
      <c r="H27" s="237">
        <v>0.00156128024980484</v>
      </c>
      <c r="I27" s="234">
        <v>0.0013654505986975705</v>
      </c>
      <c r="J27" s="234">
        <v>0.0016733601070950466</v>
      </c>
      <c r="K27" s="235">
        <v>0</v>
      </c>
      <c r="L27" s="236">
        <v>0.0014769293450582282</v>
      </c>
      <c r="M27" s="237">
        <v>0.0011046062078868884</v>
      </c>
      <c r="N27" s="234">
        <v>0.001659578881858728</v>
      </c>
      <c r="O27" s="234">
        <v>0.0009392611145898559</v>
      </c>
      <c r="P27" s="235">
        <v>0.04</v>
      </c>
      <c r="Q27" s="236">
        <v>0.0013690503354173323</v>
      </c>
      <c r="R27" s="236">
        <v>0.0014974107272840715</v>
      </c>
      <c r="S27" t="s">
        <v>302</v>
      </c>
    </row>
    <row r="28" spans="1:19" ht="15">
      <c r="A28" s="158" t="s">
        <v>180</v>
      </c>
      <c r="B28" s="189" t="s">
        <v>181</v>
      </c>
      <c r="C28" s="233">
        <v>0.001953942777390091</v>
      </c>
      <c r="D28" s="234">
        <v>0.003155439703663054</v>
      </c>
      <c r="E28" s="234">
        <v>0.003367003367003367</v>
      </c>
      <c r="F28" s="235">
        <v>0</v>
      </c>
      <c r="G28" s="236">
        <v>0.002606372580960448</v>
      </c>
      <c r="H28" s="237">
        <v>0.00312256049960968</v>
      </c>
      <c r="I28" s="234">
        <v>0.0030460051817099644</v>
      </c>
      <c r="J28" s="234">
        <v>0.0025100401606425703</v>
      </c>
      <c r="K28" s="235">
        <v>0</v>
      </c>
      <c r="L28" s="236">
        <v>0.003021763487590398</v>
      </c>
      <c r="M28" s="237">
        <v>0.003976582348392798</v>
      </c>
      <c r="N28" s="234">
        <v>0.004252670884762991</v>
      </c>
      <c r="O28" s="234">
        <v>0.0031308703819661866</v>
      </c>
      <c r="P28" s="235">
        <v>0</v>
      </c>
      <c r="Q28" s="236">
        <v>0.003970245972710263</v>
      </c>
      <c r="R28" s="236">
        <v>0.0031715991098725123</v>
      </c>
      <c r="S28" t="s">
        <v>303</v>
      </c>
    </row>
    <row r="29" spans="1:19" ht="15">
      <c r="A29" s="158" t="s">
        <v>182</v>
      </c>
      <c r="B29" s="26" t="s">
        <v>183</v>
      </c>
      <c r="C29" s="233">
        <v>0.0006978367062107467</v>
      </c>
      <c r="D29" s="234">
        <v>0.0006859651529702291</v>
      </c>
      <c r="E29" s="234">
        <v>0</v>
      </c>
      <c r="F29" s="235">
        <v>0</v>
      </c>
      <c r="G29" s="236">
        <v>0.000651593145240112</v>
      </c>
      <c r="H29" s="237">
        <v>0.00078064012490242</v>
      </c>
      <c r="I29" s="234">
        <v>0.001505496813948603</v>
      </c>
      <c r="J29" s="234">
        <v>0.0015060240963855422</v>
      </c>
      <c r="K29" s="235">
        <v>0</v>
      </c>
      <c r="L29" s="236">
        <v>0.0012053101551624623</v>
      </c>
      <c r="M29" s="237">
        <v>0.0017673699326190215</v>
      </c>
      <c r="N29" s="234">
        <v>0.0011409604812778757</v>
      </c>
      <c r="O29" s="234">
        <v>0.0018785222291797118</v>
      </c>
      <c r="P29" s="235">
        <v>0</v>
      </c>
      <c r="Q29" s="236">
        <v>0.0015059553689590654</v>
      </c>
      <c r="R29" s="236">
        <v>0.0011854501590998897</v>
      </c>
      <c r="S29" t="s">
        <v>304</v>
      </c>
    </row>
    <row r="30" spans="1:19" ht="15.75" thickBot="1">
      <c r="A30" s="161" t="s">
        <v>184</v>
      </c>
      <c r="B30" s="41" t="s">
        <v>185</v>
      </c>
      <c r="C30" s="248">
        <v>0.001256106071179344</v>
      </c>
      <c r="D30" s="249">
        <v>0.00041157909178213747</v>
      </c>
      <c r="E30" s="249">
        <v>0</v>
      </c>
      <c r="F30" s="250">
        <v>0</v>
      </c>
      <c r="G30" s="251">
        <v>0.0007819117742881346</v>
      </c>
      <c r="H30" s="252">
        <v>0.0008628127696289905</v>
      </c>
      <c r="I30" s="249">
        <v>0.0014704852601358448</v>
      </c>
      <c r="J30" s="249">
        <v>0.00016733601070950468</v>
      </c>
      <c r="K30" s="250">
        <v>0.034482758620689655</v>
      </c>
      <c r="L30" s="251">
        <v>0.0011034529589515499</v>
      </c>
      <c r="M30" s="252">
        <v>0.001215066828675577</v>
      </c>
      <c r="N30" s="249">
        <v>0.0018670262420910691</v>
      </c>
      <c r="O30" s="249">
        <v>0.0006261740763932373</v>
      </c>
      <c r="P30" s="250">
        <v>0</v>
      </c>
      <c r="Q30" s="251">
        <v>0.0014146853465979098</v>
      </c>
      <c r="R30" s="251">
        <v>0.0011230580454630534</v>
      </c>
      <c r="S30" t="s">
        <v>305</v>
      </c>
    </row>
    <row r="31" spans="1:18" ht="15.75" thickBot="1">
      <c r="A31" s="15" t="s">
        <v>186</v>
      </c>
      <c r="B31" s="16" t="s">
        <v>187</v>
      </c>
      <c r="C31" s="227">
        <v>0.4930914166085135</v>
      </c>
      <c r="D31" s="464">
        <v>0.4458773494306489</v>
      </c>
      <c r="E31" s="464">
        <v>0.4848484848484848</v>
      </c>
      <c r="F31" s="73">
        <v>0</v>
      </c>
      <c r="G31" s="465">
        <v>0.4701244542907409</v>
      </c>
      <c r="H31" s="466">
        <v>0.42873577386088174</v>
      </c>
      <c r="I31" s="464">
        <v>0.3856172536937189</v>
      </c>
      <c r="J31" s="464">
        <v>0.4144912985274431</v>
      </c>
      <c r="K31" s="73">
        <v>0</v>
      </c>
      <c r="L31" s="465">
        <v>0.4061725460903812</v>
      </c>
      <c r="M31" s="466">
        <v>0.36617695791450344</v>
      </c>
      <c r="N31" s="464">
        <v>0.3486152888704491</v>
      </c>
      <c r="O31" s="464">
        <v>0.46336881653099554</v>
      </c>
      <c r="P31" s="73">
        <v>0.04</v>
      </c>
      <c r="Q31" s="465">
        <v>0.37224478619997264</v>
      </c>
      <c r="R31" s="465">
        <v>0.4086475469500655</v>
      </c>
    </row>
    <row r="32" spans="1:19" ht="15">
      <c r="A32" s="157" t="s">
        <v>188</v>
      </c>
      <c r="B32" s="21" t="s">
        <v>189</v>
      </c>
      <c r="C32" s="228">
        <v>0.0023726448011165387</v>
      </c>
      <c r="D32" s="229">
        <v>0.0027438606118809165</v>
      </c>
      <c r="E32" s="229">
        <v>0.005611672278338945</v>
      </c>
      <c r="F32" s="230">
        <v>0</v>
      </c>
      <c r="G32" s="231">
        <v>0.0027366912100084705</v>
      </c>
      <c r="H32" s="232">
        <v>0.0036155963679691035</v>
      </c>
      <c r="I32" s="229">
        <v>0.0033260976122120294</v>
      </c>
      <c r="J32" s="229">
        <v>0.0030120481927710845</v>
      </c>
      <c r="K32" s="230">
        <v>0</v>
      </c>
      <c r="L32" s="231">
        <v>0.003412216073065562</v>
      </c>
      <c r="M32" s="232">
        <v>0.0036452004860267305</v>
      </c>
      <c r="N32" s="229">
        <v>0.0039414998444144795</v>
      </c>
      <c r="O32" s="229">
        <v>0.005322479649342518</v>
      </c>
      <c r="P32" s="230">
        <v>0.04</v>
      </c>
      <c r="Q32" s="231">
        <v>0.004061515995071418</v>
      </c>
      <c r="R32" s="231">
        <v>0.003452363621238275</v>
      </c>
      <c r="S32" t="s">
        <v>306</v>
      </c>
    </row>
    <row r="33" spans="1:19" ht="15">
      <c r="A33" s="158" t="s">
        <v>190</v>
      </c>
      <c r="B33" s="26" t="s">
        <v>191</v>
      </c>
      <c r="C33" s="233">
        <v>0.02079553384508025</v>
      </c>
      <c r="D33" s="234">
        <v>0.03525860886266978</v>
      </c>
      <c r="E33" s="234">
        <v>0.05948372615039282</v>
      </c>
      <c r="F33" s="235">
        <v>0</v>
      </c>
      <c r="G33" s="236">
        <v>0.029908125366521144</v>
      </c>
      <c r="H33" s="237">
        <v>0.025103742963967293</v>
      </c>
      <c r="I33" s="234">
        <v>0.03735732791821301</v>
      </c>
      <c r="J33" s="234">
        <v>0.0747991967871486</v>
      </c>
      <c r="K33" s="235">
        <v>0</v>
      </c>
      <c r="L33" s="236">
        <v>0.03607442365803144</v>
      </c>
      <c r="M33" s="237">
        <v>0.034574174306859606</v>
      </c>
      <c r="N33" s="234">
        <v>0.0383777616429831</v>
      </c>
      <c r="O33" s="234">
        <v>0.12711333750782716</v>
      </c>
      <c r="P33" s="235">
        <v>0</v>
      </c>
      <c r="Q33" s="236">
        <v>0.04969652717564916</v>
      </c>
      <c r="R33" s="236">
        <v>0.03819437223134996</v>
      </c>
      <c r="S33" t="s">
        <v>307</v>
      </c>
    </row>
    <row r="34" spans="1:19" ht="15">
      <c r="A34" s="158" t="s">
        <v>192</v>
      </c>
      <c r="B34" s="26" t="s">
        <v>193</v>
      </c>
      <c r="C34" s="233">
        <v>0.0421493370551291</v>
      </c>
      <c r="D34" s="234">
        <v>0.04321580463712443</v>
      </c>
      <c r="E34" s="234">
        <v>0.05836139169472504</v>
      </c>
      <c r="F34" s="235">
        <v>0</v>
      </c>
      <c r="G34" s="236">
        <v>0.043591581416563496</v>
      </c>
      <c r="H34" s="237">
        <v>0.04835860142158675</v>
      </c>
      <c r="I34" s="234">
        <v>0.04684545900147048</v>
      </c>
      <c r="J34" s="234">
        <v>0.06157965194109773</v>
      </c>
      <c r="K34" s="235">
        <v>0</v>
      </c>
      <c r="L34" s="236">
        <v>0.04894238277934335</v>
      </c>
      <c r="M34" s="237">
        <v>0.049265436871755226</v>
      </c>
      <c r="N34" s="234">
        <v>0.04480862981018566</v>
      </c>
      <c r="O34" s="234">
        <v>0.08954289292423294</v>
      </c>
      <c r="P34" s="235">
        <v>0</v>
      </c>
      <c r="Q34" s="236">
        <v>0.05311915301419248</v>
      </c>
      <c r="R34" s="236">
        <v>0.049040201318553335</v>
      </c>
      <c r="S34" t="s">
        <v>308</v>
      </c>
    </row>
    <row r="35" spans="1:19" ht="15">
      <c r="A35" s="158" t="s">
        <v>194</v>
      </c>
      <c r="B35" s="26" t="s">
        <v>195</v>
      </c>
      <c r="C35" s="233">
        <v>0.09239357990230285</v>
      </c>
      <c r="D35" s="234">
        <v>0.10838249416929618</v>
      </c>
      <c r="E35" s="234">
        <v>0.0819304152637486</v>
      </c>
      <c r="F35" s="235">
        <v>0</v>
      </c>
      <c r="G35" s="236">
        <v>0.09936795464911709</v>
      </c>
      <c r="H35" s="237">
        <v>0.08936275114014544</v>
      </c>
      <c r="I35" s="234">
        <v>0.08605839927175968</v>
      </c>
      <c r="J35" s="234">
        <v>0.06325301204819278</v>
      </c>
      <c r="K35" s="235">
        <v>0</v>
      </c>
      <c r="L35" s="236">
        <v>0.08506773503548025</v>
      </c>
      <c r="M35" s="237">
        <v>0.06682867557715674</v>
      </c>
      <c r="N35" s="234">
        <v>0.07239912872108703</v>
      </c>
      <c r="O35" s="234">
        <v>0.04164057608015028</v>
      </c>
      <c r="P35" s="235">
        <v>0</v>
      </c>
      <c r="Q35" s="236">
        <v>0.06553187605530963</v>
      </c>
      <c r="R35" s="236">
        <v>0.08289832165214317</v>
      </c>
      <c r="S35" t="s">
        <v>309</v>
      </c>
    </row>
    <row r="36" spans="1:19" ht="15">
      <c r="A36" s="158" t="s">
        <v>196</v>
      </c>
      <c r="B36" s="26" t="s">
        <v>197</v>
      </c>
      <c r="C36" s="233">
        <v>0.29909281228192597</v>
      </c>
      <c r="D36" s="234">
        <v>0.20798463438057346</v>
      </c>
      <c r="E36" s="234">
        <v>0.19528619528619529</v>
      </c>
      <c r="F36" s="235">
        <v>0</v>
      </c>
      <c r="G36" s="236">
        <v>0.24975565257053498</v>
      </c>
      <c r="H36" s="237">
        <v>0.22848103866222935</v>
      </c>
      <c r="I36" s="234">
        <v>0.16924585113087318</v>
      </c>
      <c r="J36" s="234">
        <v>0.14106425702811246</v>
      </c>
      <c r="K36" s="235">
        <v>0</v>
      </c>
      <c r="L36" s="236">
        <v>0.19077852850303872</v>
      </c>
      <c r="M36" s="237">
        <v>0.181044957472661</v>
      </c>
      <c r="N36" s="234">
        <v>0.14614666528368425</v>
      </c>
      <c r="O36" s="234">
        <v>0.1158422041327489</v>
      </c>
      <c r="P36" s="235">
        <v>0</v>
      </c>
      <c r="Q36" s="236">
        <v>0.15598046821521472</v>
      </c>
      <c r="R36" s="236">
        <v>0.19226129817191107</v>
      </c>
      <c r="S36" t="s">
        <v>310</v>
      </c>
    </row>
    <row r="37" spans="1:19" ht="15">
      <c r="A37" s="163">
        <v>55</v>
      </c>
      <c r="B37" s="26" t="s">
        <v>198</v>
      </c>
      <c r="C37" s="233">
        <v>0.03265875785066294</v>
      </c>
      <c r="D37" s="234">
        <v>0.044176155851282754</v>
      </c>
      <c r="E37" s="234">
        <v>0.07519640852974187</v>
      </c>
      <c r="F37" s="235">
        <v>0</v>
      </c>
      <c r="G37" s="236">
        <v>0.04059425294845898</v>
      </c>
      <c r="H37" s="237">
        <v>0.029130202555569255</v>
      </c>
      <c r="I37" s="234">
        <v>0.03679714305720888</v>
      </c>
      <c r="J37" s="234">
        <v>0.061746987951807226</v>
      </c>
      <c r="K37" s="235">
        <v>0</v>
      </c>
      <c r="L37" s="236">
        <v>0.036142328455505385</v>
      </c>
      <c r="M37" s="237">
        <v>0.024743179056666297</v>
      </c>
      <c r="N37" s="234">
        <v>0.03547349859973031</v>
      </c>
      <c r="O37" s="234">
        <v>0.07388854101440201</v>
      </c>
      <c r="P37" s="235">
        <v>0</v>
      </c>
      <c r="Q37" s="236">
        <v>0.03659927896682335</v>
      </c>
      <c r="R37" s="236">
        <v>0.03695692864421937</v>
      </c>
      <c r="S37" t="s">
        <v>311</v>
      </c>
    </row>
    <row r="38" spans="1:19" ht="15">
      <c r="A38" s="158" t="s">
        <v>199</v>
      </c>
      <c r="B38" s="26" t="s">
        <v>200</v>
      </c>
      <c r="C38" s="233">
        <v>0.0023726448011165387</v>
      </c>
      <c r="D38" s="234">
        <v>0.0032926327342570998</v>
      </c>
      <c r="E38" s="234">
        <v>0.004489337822671156</v>
      </c>
      <c r="F38" s="235">
        <v>0</v>
      </c>
      <c r="G38" s="236">
        <v>0.0029321691535805043</v>
      </c>
      <c r="H38" s="237">
        <v>0.003779941657422244</v>
      </c>
      <c r="I38" s="234">
        <v>0.0046915482109096</v>
      </c>
      <c r="J38" s="234">
        <v>0.0066934404283801865</v>
      </c>
      <c r="K38" s="235">
        <v>0</v>
      </c>
      <c r="L38" s="236">
        <v>0.004515669032017112</v>
      </c>
      <c r="M38" s="237">
        <v>0.004418424831547554</v>
      </c>
      <c r="N38" s="234">
        <v>0.00591224976662172</v>
      </c>
      <c r="O38" s="234">
        <v>0.006574827802128992</v>
      </c>
      <c r="P38" s="235">
        <v>0</v>
      </c>
      <c r="Q38" s="236">
        <v>0.005384931319308174</v>
      </c>
      <c r="R38" s="236">
        <v>0.004461036125033796</v>
      </c>
      <c r="S38" t="s">
        <v>312</v>
      </c>
    </row>
    <row r="39" spans="1:19" ht="15.75" thickBot="1">
      <c r="A39" s="159" t="s">
        <v>201</v>
      </c>
      <c r="B39" s="31" t="s">
        <v>202</v>
      </c>
      <c r="C39" s="238">
        <v>0.001256106071179344</v>
      </c>
      <c r="D39" s="239">
        <v>0.0008231581835642749</v>
      </c>
      <c r="E39" s="239">
        <v>0.004489337822671156</v>
      </c>
      <c r="F39" s="240">
        <v>0</v>
      </c>
      <c r="G39" s="241">
        <v>0.001238026975956213</v>
      </c>
      <c r="H39" s="242">
        <v>0.0009038990919922759</v>
      </c>
      <c r="I39" s="239">
        <v>0.0012954274910720537</v>
      </c>
      <c r="J39" s="239">
        <v>0.0023427041499330657</v>
      </c>
      <c r="K39" s="240">
        <v>0</v>
      </c>
      <c r="L39" s="241">
        <v>0.001239262553899433</v>
      </c>
      <c r="M39" s="242">
        <v>0.0016569093118303324</v>
      </c>
      <c r="N39" s="239">
        <v>0.0015558552017425579</v>
      </c>
      <c r="O39" s="239">
        <v>0.0034439574201628053</v>
      </c>
      <c r="P39" s="240">
        <v>0</v>
      </c>
      <c r="Q39" s="241">
        <v>0.0018710354584036875</v>
      </c>
      <c r="R39" s="241">
        <v>0.0013830251856165382</v>
      </c>
      <c r="S39" t="s">
        <v>313</v>
      </c>
    </row>
    <row r="40" spans="1:18" ht="15.75" thickBot="1">
      <c r="A40" s="15" t="s">
        <v>203</v>
      </c>
      <c r="B40" s="16" t="s">
        <v>204</v>
      </c>
      <c r="C40" s="227">
        <v>0.19218422889043965</v>
      </c>
      <c r="D40" s="464">
        <v>0.2961997530525449</v>
      </c>
      <c r="E40" s="464">
        <v>0.32435465768799104</v>
      </c>
      <c r="F40" s="73">
        <v>0</v>
      </c>
      <c r="G40" s="465">
        <v>0.24923437805434287</v>
      </c>
      <c r="H40" s="466">
        <v>0.195735239738691</v>
      </c>
      <c r="I40" s="464">
        <v>0.29059589664589314</v>
      </c>
      <c r="J40" s="464">
        <v>0.34220214190093706</v>
      </c>
      <c r="K40" s="73">
        <v>0</v>
      </c>
      <c r="L40" s="465">
        <v>0.25649339625844564</v>
      </c>
      <c r="M40" s="466">
        <v>0.20534629404617255</v>
      </c>
      <c r="N40" s="464">
        <v>0.2931231200082979</v>
      </c>
      <c r="O40" s="464">
        <v>0.30807764558547274</v>
      </c>
      <c r="P40" s="73">
        <v>0.08</v>
      </c>
      <c r="Q40" s="465">
        <v>0.2587961484050563</v>
      </c>
      <c r="R40" s="465">
        <v>0.2558596593390596</v>
      </c>
    </row>
    <row r="41" spans="1:19" ht="15">
      <c r="A41" s="160" t="s">
        <v>205</v>
      </c>
      <c r="B41" s="36" t="s">
        <v>206</v>
      </c>
      <c r="C41" s="243">
        <v>0.002791346824842987</v>
      </c>
      <c r="D41" s="244">
        <v>0.004801756070791603</v>
      </c>
      <c r="E41" s="244">
        <v>0.006734006734006734</v>
      </c>
      <c r="F41" s="245">
        <v>0</v>
      </c>
      <c r="G41" s="246">
        <v>0.003974718185964683</v>
      </c>
      <c r="H41" s="247">
        <v>0.00468384074941452</v>
      </c>
      <c r="I41" s="244">
        <v>0.005846929486730621</v>
      </c>
      <c r="J41" s="244">
        <v>0.004518072289156626</v>
      </c>
      <c r="K41" s="245">
        <v>0</v>
      </c>
      <c r="L41" s="246">
        <v>0.005228669405493498</v>
      </c>
      <c r="M41" s="247">
        <v>0.005523031039434442</v>
      </c>
      <c r="N41" s="244">
        <v>0.007882999688828959</v>
      </c>
      <c r="O41" s="244">
        <v>0.0037570444583594235</v>
      </c>
      <c r="P41" s="245">
        <v>0</v>
      </c>
      <c r="Q41" s="246">
        <v>0.006297631542919728</v>
      </c>
      <c r="R41" s="246">
        <v>0.005272133602312668</v>
      </c>
      <c r="S41" t="s">
        <v>314</v>
      </c>
    </row>
    <row r="42" spans="1:19" ht="15">
      <c r="A42" s="158" t="s">
        <v>207</v>
      </c>
      <c r="B42" s="26" t="s">
        <v>208</v>
      </c>
      <c r="C42" s="233">
        <v>0.0043265875785066295</v>
      </c>
      <c r="D42" s="234">
        <v>0.004801756070791603</v>
      </c>
      <c r="E42" s="234">
        <v>0.006734006734006734</v>
      </c>
      <c r="F42" s="235">
        <v>0</v>
      </c>
      <c r="G42" s="236">
        <v>0.004691470645728807</v>
      </c>
      <c r="H42" s="237">
        <v>0.0045605817823246644</v>
      </c>
      <c r="I42" s="234">
        <v>0.005601848610041313</v>
      </c>
      <c r="J42" s="234">
        <v>0.0068607764390896915</v>
      </c>
      <c r="K42" s="235">
        <v>0</v>
      </c>
      <c r="L42" s="236">
        <v>0.00529657420296744</v>
      </c>
      <c r="M42" s="237">
        <v>0.006738097868110019</v>
      </c>
      <c r="N42" s="234">
        <v>0.009023960170106836</v>
      </c>
      <c r="O42" s="234">
        <v>0.015028177833437694</v>
      </c>
      <c r="P42" s="235">
        <v>0.04</v>
      </c>
      <c r="Q42" s="236">
        <v>0.008990097202573814</v>
      </c>
      <c r="R42" s="236">
        <v>0.006041636337166982</v>
      </c>
      <c r="S42" t="s">
        <v>315</v>
      </c>
    </row>
    <row r="43" spans="1:19" ht="15">
      <c r="A43" s="158" t="s">
        <v>209</v>
      </c>
      <c r="B43" s="26" t="s">
        <v>210</v>
      </c>
      <c r="C43" s="233">
        <v>0.07606420097697139</v>
      </c>
      <c r="D43" s="234">
        <v>0.0934284538345452</v>
      </c>
      <c r="E43" s="234">
        <v>0.11784511784511785</v>
      </c>
      <c r="F43" s="235">
        <v>0</v>
      </c>
      <c r="G43" s="236">
        <v>0.08672704763145891</v>
      </c>
      <c r="H43" s="237">
        <v>0.07646164591807388</v>
      </c>
      <c r="I43" s="234">
        <v>0.091660247881801</v>
      </c>
      <c r="J43" s="234">
        <v>0.1318607764390897</v>
      </c>
      <c r="K43" s="235">
        <v>0</v>
      </c>
      <c r="L43" s="236">
        <v>0.08941364207381251</v>
      </c>
      <c r="M43" s="237">
        <v>0.09621120070694797</v>
      </c>
      <c r="N43" s="234">
        <v>0.1192822321335961</v>
      </c>
      <c r="O43" s="234">
        <v>0.12961803381340012</v>
      </c>
      <c r="P43" s="235">
        <v>0.04</v>
      </c>
      <c r="Q43" s="236">
        <v>0.11116688723588736</v>
      </c>
      <c r="R43" s="236">
        <v>0.0939417257658632</v>
      </c>
      <c r="S43" t="s">
        <v>316</v>
      </c>
    </row>
    <row r="44" spans="1:19" ht="15">
      <c r="A44" s="158" t="s">
        <v>211</v>
      </c>
      <c r="B44" s="26" t="s">
        <v>212</v>
      </c>
      <c r="C44" s="233">
        <v>0.052896022330774596</v>
      </c>
      <c r="D44" s="234">
        <v>0.0931540677733571</v>
      </c>
      <c r="E44" s="234">
        <v>0.08641975308641975</v>
      </c>
      <c r="F44" s="235">
        <v>0</v>
      </c>
      <c r="G44" s="236">
        <v>0.07395582198475271</v>
      </c>
      <c r="H44" s="237">
        <v>0.050207485927934586</v>
      </c>
      <c r="I44" s="234">
        <v>0.08885932357678034</v>
      </c>
      <c r="J44" s="234">
        <v>0.09822623828647925</v>
      </c>
      <c r="K44" s="235">
        <v>0</v>
      </c>
      <c r="L44" s="236">
        <v>0.07379553865480597</v>
      </c>
      <c r="M44" s="237">
        <v>0.040097205346294046</v>
      </c>
      <c r="N44" s="234">
        <v>0.06876879991702106</v>
      </c>
      <c r="O44" s="234">
        <v>0.07701941139636818</v>
      </c>
      <c r="P44" s="235">
        <v>0</v>
      </c>
      <c r="Q44" s="236">
        <v>0.05804773422169487</v>
      </c>
      <c r="R44" s="236">
        <v>0.0702327225838654</v>
      </c>
      <c r="S44" t="s">
        <v>317</v>
      </c>
    </row>
    <row r="45" spans="1:19" ht="15">
      <c r="A45" s="158" t="s">
        <v>213</v>
      </c>
      <c r="B45" s="26" t="s">
        <v>214</v>
      </c>
      <c r="C45" s="233">
        <v>0.04452198185624564</v>
      </c>
      <c r="D45" s="234">
        <v>0.08368774866236796</v>
      </c>
      <c r="E45" s="234">
        <v>0.07744107744107744</v>
      </c>
      <c r="F45" s="235">
        <v>0</v>
      </c>
      <c r="G45" s="236">
        <v>0.06502899589496318</v>
      </c>
      <c r="H45" s="237">
        <v>0.04486626402070751</v>
      </c>
      <c r="I45" s="234">
        <v>0.07968629647783769</v>
      </c>
      <c r="J45" s="234">
        <v>0.0821619812583668</v>
      </c>
      <c r="K45" s="235">
        <v>0</v>
      </c>
      <c r="L45" s="236">
        <v>0.06551115336298509</v>
      </c>
      <c r="M45" s="237">
        <v>0.039986744725505355</v>
      </c>
      <c r="N45" s="234">
        <v>0.06700549735504616</v>
      </c>
      <c r="O45" s="234">
        <v>0.06856606136505948</v>
      </c>
      <c r="P45" s="235">
        <v>0</v>
      </c>
      <c r="Q45" s="236">
        <v>0.05599415871856889</v>
      </c>
      <c r="R45" s="236">
        <v>0.06326560322775203</v>
      </c>
      <c r="S45" t="s">
        <v>318</v>
      </c>
    </row>
    <row r="46" spans="1:19" ht="15">
      <c r="A46" s="158" t="s">
        <v>215</v>
      </c>
      <c r="B46" s="26" t="s">
        <v>216</v>
      </c>
      <c r="C46" s="233">
        <v>0.007536636427076065</v>
      </c>
      <c r="D46" s="234">
        <v>0.010015091233365345</v>
      </c>
      <c r="E46" s="234">
        <v>0.017957351290684626</v>
      </c>
      <c r="F46" s="235">
        <v>0</v>
      </c>
      <c r="G46" s="236">
        <v>0.009317781976933602</v>
      </c>
      <c r="H46" s="237">
        <v>0.008915731952832903</v>
      </c>
      <c r="I46" s="234">
        <v>0.01036341992857643</v>
      </c>
      <c r="J46" s="234">
        <v>0.008366800535475234</v>
      </c>
      <c r="K46" s="235">
        <v>0</v>
      </c>
      <c r="L46" s="236">
        <v>0.009557600244457273</v>
      </c>
      <c r="M46" s="237">
        <v>0.008395007179940354</v>
      </c>
      <c r="N46" s="234">
        <v>0.010268644331500881</v>
      </c>
      <c r="O46" s="234">
        <v>0.0068879148403256105</v>
      </c>
      <c r="P46" s="235">
        <v>0</v>
      </c>
      <c r="Q46" s="236">
        <v>0.008990097202573814</v>
      </c>
      <c r="R46" s="236">
        <v>0.009390013102343863</v>
      </c>
      <c r="S46" t="s">
        <v>319</v>
      </c>
    </row>
    <row r="47" spans="1:19" ht="15">
      <c r="A47" s="158" t="s">
        <v>217</v>
      </c>
      <c r="B47" s="26" t="s">
        <v>218</v>
      </c>
      <c r="C47" s="233">
        <v>0.001674808094905792</v>
      </c>
      <c r="D47" s="234">
        <v>0.003155439703663054</v>
      </c>
      <c r="E47" s="234">
        <v>0.006734006734006734</v>
      </c>
      <c r="F47" s="235">
        <v>0</v>
      </c>
      <c r="G47" s="236">
        <v>0.0026715318954844596</v>
      </c>
      <c r="H47" s="237">
        <v>0.0032047331443362504</v>
      </c>
      <c r="I47" s="234">
        <v>0.0039913171346544355</v>
      </c>
      <c r="J47" s="234">
        <v>0.0066934404283801865</v>
      </c>
      <c r="K47" s="235">
        <v>0</v>
      </c>
      <c r="L47" s="236">
        <v>0.003938478253488609</v>
      </c>
      <c r="M47" s="237">
        <v>0.004087042969181487</v>
      </c>
      <c r="N47" s="234">
        <v>0.004563841925111503</v>
      </c>
      <c r="O47" s="234">
        <v>0.00469630557294928</v>
      </c>
      <c r="P47" s="235">
        <v>0</v>
      </c>
      <c r="Q47" s="236">
        <v>0.004380961073335463</v>
      </c>
      <c r="R47" s="236">
        <v>0.0038371149886654334</v>
      </c>
      <c r="S47" t="s">
        <v>320</v>
      </c>
    </row>
    <row r="48" spans="1:19" ht="15.75" thickBot="1">
      <c r="A48" s="161" t="s">
        <v>219</v>
      </c>
      <c r="B48" s="41" t="s">
        <v>220</v>
      </c>
      <c r="C48" s="248">
        <v>0.0023726448011165387</v>
      </c>
      <c r="D48" s="249">
        <v>0.003155439703663054</v>
      </c>
      <c r="E48" s="249">
        <v>0.004489337822671156</v>
      </c>
      <c r="F48" s="250">
        <v>0</v>
      </c>
      <c r="G48" s="251">
        <v>0.002867009839056493</v>
      </c>
      <c r="H48" s="252">
        <v>0.002834956243066683</v>
      </c>
      <c r="I48" s="249">
        <v>0.004586513549471326</v>
      </c>
      <c r="J48" s="249">
        <v>0.0035140562248995983</v>
      </c>
      <c r="K48" s="250">
        <v>0</v>
      </c>
      <c r="L48" s="251">
        <v>0.0037517400604352696</v>
      </c>
      <c r="M48" s="252">
        <v>0.004307964210758864</v>
      </c>
      <c r="N48" s="249">
        <v>0.006327144487086401</v>
      </c>
      <c r="O48" s="249">
        <v>0.002504696305572949</v>
      </c>
      <c r="P48" s="250">
        <v>0</v>
      </c>
      <c r="Q48" s="251">
        <v>0.004928581207502396</v>
      </c>
      <c r="R48" s="251">
        <v>0.0038787097310899903</v>
      </c>
      <c r="S48" t="s">
        <v>321</v>
      </c>
    </row>
    <row r="49" spans="1:18" ht="15.75" thickBot="1">
      <c r="A49" s="15" t="s">
        <v>221</v>
      </c>
      <c r="B49" s="16" t="s">
        <v>222</v>
      </c>
      <c r="C49" s="227">
        <v>0.028332170272156315</v>
      </c>
      <c r="D49" s="464">
        <v>0.03429825764851146</v>
      </c>
      <c r="E49" s="464">
        <v>0.0415263748597082</v>
      </c>
      <c r="F49" s="73">
        <v>0.5</v>
      </c>
      <c r="G49" s="465">
        <v>0.031993223431289505</v>
      </c>
      <c r="H49" s="466">
        <v>0.03545749619951518</v>
      </c>
      <c r="I49" s="464">
        <v>0.04327428051256915</v>
      </c>
      <c r="J49" s="464">
        <v>0.05404953145917001</v>
      </c>
      <c r="K49" s="73">
        <v>0.20689655172413793</v>
      </c>
      <c r="L49" s="465">
        <v>0.04121821206668251</v>
      </c>
      <c r="M49" s="466">
        <v>0.048492212526234396</v>
      </c>
      <c r="N49" s="464">
        <v>0.06213048438958615</v>
      </c>
      <c r="O49" s="464">
        <v>0.05917345021916093</v>
      </c>
      <c r="P49" s="73">
        <v>0.24</v>
      </c>
      <c r="Q49" s="465">
        <v>0.05626796878565236</v>
      </c>
      <c r="R49" s="465">
        <v>0.04317534263669072</v>
      </c>
    </row>
    <row r="50" spans="1:19" ht="28.5">
      <c r="A50" s="157" t="s">
        <v>223</v>
      </c>
      <c r="B50" s="21" t="s">
        <v>224</v>
      </c>
      <c r="C50" s="228">
        <v>0.000418702023726448</v>
      </c>
      <c r="D50" s="229">
        <v>0.003155439703663054</v>
      </c>
      <c r="E50" s="229">
        <v>0.001122334455667789</v>
      </c>
      <c r="F50" s="230">
        <v>0</v>
      </c>
      <c r="G50" s="231">
        <v>0.0017593014921483024</v>
      </c>
      <c r="H50" s="232">
        <v>0.0020954024405275486</v>
      </c>
      <c r="I50" s="229">
        <v>0.0021006932287654925</v>
      </c>
      <c r="J50" s="229">
        <v>0.0016733601070950466</v>
      </c>
      <c r="K50" s="230">
        <v>0.10344827586206896</v>
      </c>
      <c r="L50" s="231">
        <v>0.0021050487216921873</v>
      </c>
      <c r="M50" s="232">
        <v>0.002430133657351154</v>
      </c>
      <c r="N50" s="229">
        <v>0.0019707499222072398</v>
      </c>
      <c r="O50" s="229">
        <v>0.0015654351909830933</v>
      </c>
      <c r="P50" s="230">
        <v>0.04</v>
      </c>
      <c r="Q50" s="231">
        <v>0.0021448455254871536</v>
      </c>
      <c r="R50" s="231">
        <v>0.002058939750015598</v>
      </c>
      <c r="S50" t="s">
        <v>322</v>
      </c>
    </row>
    <row r="51" spans="1:19" ht="15">
      <c r="A51" s="158" t="s">
        <v>225</v>
      </c>
      <c r="B51" s="26" t="s">
        <v>226</v>
      </c>
      <c r="C51" s="233">
        <v>0.0029309141660851363</v>
      </c>
      <c r="D51" s="234">
        <v>0.0016463163671285499</v>
      </c>
      <c r="E51" s="234">
        <v>0.001122334455667789</v>
      </c>
      <c r="F51" s="235">
        <v>0</v>
      </c>
      <c r="G51" s="236">
        <v>0.002215416693816381</v>
      </c>
      <c r="H51" s="237">
        <v>0.0033279921114261063</v>
      </c>
      <c r="I51" s="234">
        <v>0.0028009243050206565</v>
      </c>
      <c r="J51" s="234">
        <v>0.0035140562248995983</v>
      </c>
      <c r="K51" s="235">
        <v>0</v>
      </c>
      <c r="L51" s="236">
        <v>0.0030896682850643396</v>
      </c>
      <c r="M51" s="237">
        <v>0.0016569093118303324</v>
      </c>
      <c r="N51" s="234">
        <v>0.0017633025619748991</v>
      </c>
      <c r="O51" s="234">
        <v>0.0031308703819661866</v>
      </c>
      <c r="P51" s="235">
        <v>0.04</v>
      </c>
      <c r="Q51" s="236">
        <v>0.001962305480764843</v>
      </c>
      <c r="R51" s="236">
        <v>0.0026932595719901</v>
      </c>
      <c r="S51" t="s">
        <v>323</v>
      </c>
    </row>
    <row r="52" spans="1:19" ht="15.75" thickBot="1">
      <c r="A52" s="159" t="s">
        <v>227</v>
      </c>
      <c r="B52" s="31" t="s">
        <v>228</v>
      </c>
      <c r="C52" s="238">
        <v>0.024982554082344732</v>
      </c>
      <c r="D52" s="239">
        <v>0.029496501577719852</v>
      </c>
      <c r="E52" s="239">
        <v>0.039281705948372624</v>
      </c>
      <c r="F52" s="240">
        <v>0.5</v>
      </c>
      <c r="G52" s="241">
        <v>0.02801850524532482</v>
      </c>
      <c r="H52" s="242">
        <v>0.030034101647561526</v>
      </c>
      <c r="I52" s="239">
        <v>0.038372662978783</v>
      </c>
      <c r="J52" s="239">
        <v>0.048862115127175365</v>
      </c>
      <c r="K52" s="240">
        <v>0.10344827586206896</v>
      </c>
      <c r="L52" s="241">
        <v>0.03602349505992598</v>
      </c>
      <c r="M52" s="242">
        <v>0.04440516955705291</v>
      </c>
      <c r="N52" s="239">
        <v>0.05839643190540401</v>
      </c>
      <c r="O52" s="239">
        <v>0.054477144646211645</v>
      </c>
      <c r="P52" s="240">
        <v>0.16</v>
      </c>
      <c r="Q52" s="241">
        <v>0.05216081777940036</v>
      </c>
      <c r="R52" s="241">
        <v>0.03842314331468502</v>
      </c>
      <c r="S52" t="s">
        <v>324</v>
      </c>
    </row>
    <row r="53" spans="1:19" ht="15.75" thickBot="1">
      <c r="A53" s="181" t="s">
        <v>229</v>
      </c>
      <c r="B53" s="155" t="s">
        <v>230</v>
      </c>
      <c r="C53" s="253">
        <v>0.024842986741102583</v>
      </c>
      <c r="D53" s="254">
        <v>0.015640005487721223</v>
      </c>
      <c r="E53" s="254">
        <v>0.015712682379349047</v>
      </c>
      <c r="F53" s="255">
        <v>0</v>
      </c>
      <c r="G53" s="256">
        <v>0.01993875024434743</v>
      </c>
      <c r="H53" s="257">
        <v>0.03245819466699536</v>
      </c>
      <c r="I53" s="254">
        <v>0.01698060359918773</v>
      </c>
      <c r="J53" s="254">
        <v>0.022255689424364126</v>
      </c>
      <c r="K53" s="255">
        <v>0.3793103448275862</v>
      </c>
      <c r="L53" s="256">
        <v>0.02408922690388076</v>
      </c>
      <c r="M53" s="257">
        <v>0.056224455981442614</v>
      </c>
      <c r="N53" s="254">
        <v>0.019085157141375375</v>
      </c>
      <c r="O53" s="254">
        <v>0.01878522229179712</v>
      </c>
      <c r="P53" s="255">
        <v>0.24</v>
      </c>
      <c r="Q53" s="256">
        <v>0.03463697348605851</v>
      </c>
      <c r="R53" s="256">
        <v>0.02583033504565023</v>
      </c>
      <c r="S53" t="s">
        <v>325</v>
      </c>
    </row>
    <row r="54" spans="1:20" ht="15.75" thickBot="1">
      <c r="A54" s="529" t="s">
        <v>91</v>
      </c>
      <c r="B54" s="639"/>
      <c r="C54" s="258">
        <v>1</v>
      </c>
      <c r="D54" s="259">
        <v>1</v>
      </c>
      <c r="E54" s="259">
        <v>1</v>
      </c>
      <c r="F54" s="191">
        <v>1</v>
      </c>
      <c r="G54" s="260">
        <v>1</v>
      </c>
      <c r="H54" s="261">
        <v>1</v>
      </c>
      <c r="I54" s="259">
        <v>1</v>
      </c>
      <c r="J54" s="259">
        <v>1</v>
      </c>
      <c r="K54" s="191">
        <v>1</v>
      </c>
      <c r="L54" s="260">
        <v>1</v>
      </c>
      <c r="M54" s="261">
        <v>1</v>
      </c>
      <c r="N54" s="259">
        <v>1</v>
      </c>
      <c r="O54" s="259">
        <v>1</v>
      </c>
      <c r="P54" s="191">
        <v>1</v>
      </c>
      <c r="Q54" s="260">
        <v>1</v>
      </c>
      <c r="R54" s="260">
        <v>1</v>
      </c>
      <c r="S54" t="s">
        <v>116</v>
      </c>
      <c r="T54" s="520">
        <f>SUM(R53,R49,R40,R31,R24,R20,R16,R6:R7)</f>
        <v>0.9999999999999999</v>
      </c>
    </row>
    <row r="55" spans="1:18" ht="15">
      <c r="A55" s="53"/>
      <c r="B55" s="53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</row>
    <row r="56" spans="1:18" ht="15">
      <c r="A56" s="58" t="s">
        <v>104</v>
      </c>
      <c r="B56" s="53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</row>
    <row r="57" spans="1:18" ht="15">
      <c r="A57" s="86" t="s">
        <v>105</v>
      </c>
      <c r="B57" s="84"/>
      <c r="C57" s="187"/>
      <c r="D57" s="187"/>
      <c r="E57" s="187"/>
      <c r="F57" s="187"/>
      <c r="G57" s="195"/>
      <c r="H57" s="187"/>
      <c r="I57" s="187"/>
      <c r="J57" s="187"/>
      <c r="K57" s="187"/>
      <c r="L57" s="195"/>
      <c r="M57" s="187"/>
      <c r="N57" s="187"/>
      <c r="O57" s="187"/>
      <c r="P57" s="187"/>
      <c r="Q57" s="195"/>
      <c r="R57" s="187"/>
    </row>
    <row r="58" spans="1:18" ht="15">
      <c r="A58" s="188"/>
      <c r="B58" s="84"/>
      <c r="C58" s="187"/>
      <c r="D58" s="187"/>
      <c r="E58" s="187"/>
      <c r="F58" s="187"/>
      <c r="G58" s="195"/>
      <c r="H58" s="187"/>
      <c r="I58" s="187"/>
      <c r="J58" s="187"/>
      <c r="K58" s="187"/>
      <c r="L58" s="195"/>
      <c r="M58" s="187"/>
      <c r="N58" s="187"/>
      <c r="O58" s="187"/>
      <c r="P58" s="187"/>
      <c r="Q58" s="195"/>
      <c r="R58" s="187"/>
    </row>
  </sheetData>
  <sheetProtection/>
  <mergeCells count="15">
    <mergeCell ref="G4:G5"/>
    <mergeCell ref="H4:K4"/>
    <mergeCell ref="L4:L5"/>
    <mergeCell ref="M4:P4"/>
    <mergeCell ref="Q4:Q5"/>
    <mergeCell ref="A54:B54"/>
    <mergeCell ref="A1:R1"/>
    <mergeCell ref="A2:A5"/>
    <mergeCell ref="B2:B5"/>
    <mergeCell ref="C2:Q2"/>
    <mergeCell ref="R2:R5"/>
    <mergeCell ref="C3:G3"/>
    <mergeCell ref="H3:L3"/>
    <mergeCell ref="M3:Q3"/>
    <mergeCell ref="C4:F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09"/>
  <sheetViews>
    <sheetView zoomScalePageLayoutView="0" workbookViewId="0" topLeftCell="A1">
      <selection activeCell="A1" sqref="A1:L1"/>
    </sheetView>
  </sheetViews>
  <sheetFormatPr defaultColWidth="11.421875" defaultRowHeight="15"/>
  <cols>
    <col min="1" max="1" width="7.7109375" style="0" customWidth="1"/>
    <col min="2" max="2" width="41.8515625" style="0" customWidth="1"/>
    <col min="3" max="12" width="12.00390625" style="0" customWidth="1"/>
  </cols>
  <sheetData>
    <row r="1" spans="1:12" ht="49.5" customHeight="1" thickBot="1" thickTop="1">
      <c r="A1" s="620" t="s">
        <v>363</v>
      </c>
      <c r="B1" s="621"/>
      <c r="C1" s="602"/>
      <c r="D1" s="602"/>
      <c r="E1" s="602"/>
      <c r="F1" s="602"/>
      <c r="G1" s="602"/>
      <c r="H1" s="602"/>
      <c r="I1" s="602"/>
      <c r="J1" s="602"/>
      <c r="K1" s="602"/>
      <c r="L1" s="603"/>
    </row>
    <row r="2" spans="1:12" ht="24.75" customHeight="1" thickBot="1" thickTop="1">
      <c r="A2" s="551" t="s">
        <v>24</v>
      </c>
      <c r="B2" s="604" t="s">
        <v>138</v>
      </c>
      <c r="C2" s="572" t="s">
        <v>95</v>
      </c>
      <c r="D2" s="537"/>
      <c r="E2" s="537"/>
      <c r="F2" s="537"/>
      <c r="G2" s="537"/>
      <c r="H2" s="537"/>
      <c r="I2" s="537"/>
      <c r="J2" s="641"/>
      <c r="K2" s="586" t="s">
        <v>91</v>
      </c>
      <c r="L2" s="587"/>
    </row>
    <row r="3" spans="1:12" ht="24.75" customHeight="1">
      <c r="A3" s="553"/>
      <c r="B3" s="584"/>
      <c r="C3" s="555" t="s">
        <v>96</v>
      </c>
      <c r="D3" s="556"/>
      <c r="E3" s="555" t="s">
        <v>97</v>
      </c>
      <c r="F3" s="556"/>
      <c r="G3" s="555" t="s">
        <v>98</v>
      </c>
      <c r="H3" s="556"/>
      <c r="I3" s="555" t="s">
        <v>99</v>
      </c>
      <c r="J3" s="556"/>
      <c r="K3" s="579"/>
      <c r="L3" s="588"/>
    </row>
    <row r="4" spans="1:12" ht="24.75" customHeight="1" thickBot="1">
      <c r="A4" s="582"/>
      <c r="B4" s="585"/>
      <c r="C4" s="6" t="s">
        <v>26</v>
      </c>
      <c r="D4" s="7" t="s">
        <v>27</v>
      </c>
      <c r="E4" s="6" t="s">
        <v>26</v>
      </c>
      <c r="F4" s="7" t="s">
        <v>27</v>
      </c>
      <c r="G4" s="6" t="s">
        <v>26</v>
      </c>
      <c r="H4" s="7" t="s">
        <v>27</v>
      </c>
      <c r="I4" s="6" t="s">
        <v>26</v>
      </c>
      <c r="J4" s="262" t="s">
        <v>27</v>
      </c>
      <c r="K4" s="6" t="s">
        <v>26</v>
      </c>
      <c r="L4" s="7" t="s">
        <v>27</v>
      </c>
    </row>
    <row r="5" spans="1:13" ht="29.25" thickBot="1">
      <c r="A5" s="164" t="s">
        <v>28</v>
      </c>
      <c r="B5" s="46" t="s">
        <v>139</v>
      </c>
      <c r="C5" s="299">
        <v>536</v>
      </c>
      <c r="D5" s="92">
        <v>0.022403343782654125</v>
      </c>
      <c r="E5" s="299">
        <v>355</v>
      </c>
      <c r="F5" s="70">
        <v>0.010179503354934909</v>
      </c>
      <c r="G5" s="93">
        <v>112</v>
      </c>
      <c r="H5" s="92">
        <v>0.014358974358974359</v>
      </c>
      <c r="I5" s="299">
        <v>10</v>
      </c>
      <c r="J5" s="141">
        <v>0.1851851851851852</v>
      </c>
      <c r="K5" s="95">
        <v>1013</v>
      </c>
      <c r="L5" s="70">
        <v>0.015198115613700809</v>
      </c>
      <c r="M5" t="s">
        <v>285</v>
      </c>
    </row>
    <row r="6" spans="1:12" ht="15.75" thickBot="1">
      <c r="A6" s="15" t="s">
        <v>30</v>
      </c>
      <c r="B6" s="16" t="s">
        <v>140</v>
      </c>
      <c r="C6" s="298">
        <v>5379</v>
      </c>
      <c r="D6" s="96">
        <v>0.22482758620689655</v>
      </c>
      <c r="E6" s="298">
        <v>3534</v>
      </c>
      <c r="F6" s="18">
        <v>0.10133623903194358</v>
      </c>
      <c r="G6" s="97">
        <v>273</v>
      </c>
      <c r="H6" s="96">
        <v>0.035</v>
      </c>
      <c r="I6" s="298">
        <v>9</v>
      </c>
      <c r="J6" s="148">
        <v>0.16666666666666666</v>
      </c>
      <c r="K6" s="97">
        <v>9195</v>
      </c>
      <c r="L6" s="18">
        <v>0.13795328042248658</v>
      </c>
    </row>
    <row r="7" spans="1:13" ht="15">
      <c r="A7" s="157" t="s">
        <v>141</v>
      </c>
      <c r="B7" s="21" t="s">
        <v>142</v>
      </c>
      <c r="C7" s="22">
        <v>863</v>
      </c>
      <c r="D7" s="99">
        <v>0.03607105538140021</v>
      </c>
      <c r="E7" s="22">
        <v>707</v>
      </c>
      <c r="F7" s="23">
        <v>0.02027298273785628</v>
      </c>
      <c r="G7" s="100">
        <v>66</v>
      </c>
      <c r="H7" s="99">
        <v>0.008461538461538461</v>
      </c>
      <c r="I7" s="22">
        <v>1</v>
      </c>
      <c r="J7" s="142">
        <v>0.018518518518518517</v>
      </c>
      <c r="K7" s="102">
        <v>1637</v>
      </c>
      <c r="L7" s="23">
        <v>0.024560034807135464</v>
      </c>
      <c r="M7" t="s">
        <v>286</v>
      </c>
    </row>
    <row r="8" spans="1:13" ht="28.5">
      <c r="A8" s="158" t="s">
        <v>143</v>
      </c>
      <c r="B8" s="26" t="s">
        <v>144</v>
      </c>
      <c r="C8" s="103">
        <v>295</v>
      </c>
      <c r="D8" s="104">
        <v>0.01233019853709509</v>
      </c>
      <c r="E8" s="103">
        <v>406</v>
      </c>
      <c r="F8" s="105">
        <v>0.011641910879164994</v>
      </c>
      <c r="G8" s="106">
        <v>67</v>
      </c>
      <c r="H8" s="104">
        <v>0.008589743589743591</v>
      </c>
      <c r="I8" s="103">
        <v>8</v>
      </c>
      <c r="J8" s="143">
        <v>0.14814814814814814</v>
      </c>
      <c r="K8" s="108">
        <v>776</v>
      </c>
      <c r="L8" s="105">
        <v>0.0116423866892713</v>
      </c>
      <c r="M8" t="s">
        <v>287</v>
      </c>
    </row>
    <row r="9" spans="1:13" ht="15">
      <c r="A9" s="158" t="s">
        <v>145</v>
      </c>
      <c r="B9" s="26" t="s">
        <v>146</v>
      </c>
      <c r="C9" s="103">
        <v>1011</v>
      </c>
      <c r="D9" s="104">
        <v>0.04225705329153604</v>
      </c>
      <c r="E9" s="103">
        <v>630</v>
      </c>
      <c r="F9" s="105">
        <v>0.018065034122842234</v>
      </c>
      <c r="G9" s="106">
        <v>55</v>
      </c>
      <c r="H9" s="104">
        <v>0.0070512820512820505</v>
      </c>
      <c r="I9" s="103">
        <v>0</v>
      </c>
      <c r="J9" s="143">
        <v>0</v>
      </c>
      <c r="K9" s="108">
        <v>1696</v>
      </c>
      <c r="L9" s="105">
        <v>0.025445216269335217</v>
      </c>
      <c r="M9" t="s">
        <v>288</v>
      </c>
    </row>
    <row r="10" spans="1:13" ht="15">
      <c r="A10" s="158" t="s">
        <v>147</v>
      </c>
      <c r="B10" s="26" t="s">
        <v>148</v>
      </c>
      <c r="C10" s="103">
        <v>2477</v>
      </c>
      <c r="D10" s="104">
        <v>0.10353187042842216</v>
      </c>
      <c r="E10" s="103">
        <v>1481</v>
      </c>
      <c r="F10" s="105">
        <v>0.042467167517348164</v>
      </c>
      <c r="G10" s="106">
        <v>48</v>
      </c>
      <c r="H10" s="104">
        <v>0.006153846153846154</v>
      </c>
      <c r="I10" s="103">
        <v>0</v>
      </c>
      <c r="J10" s="143">
        <v>0</v>
      </c>
      <c r="K10" s="108">
        <v>4006</v>
      </c>
      <c r="L10" s="105">
        <v>0.06010232097580004</v>
      </c>
      <c r="M10" t="s">
        <v>289</v>
      </c>
    </row>
    <row r="11" spans="1:13" ht="15">
      <c r="A11" s="158" t="s">
        <v>149</v>
      </c>
      <c r="B11" s="26" t="s">
        <v>150</v>
      </c>
      <c r="C11" s="103">
        <v>118</v>
      </c>
      <c r="D11" s="104">
        <v>0.004932079414838035</v>
      </c>
      <c r="E11" s="103">
        <v>55</v>
      </c>
      <c r="F11" s="105">
        <v>0.0015771061535814646</v>
      </c>
      <c r="G11" s="106">
        <v>12</v>
      </c>
      <c r="H11" s="104">
        <v>0.0015384615384615385</v>
      </c>
      <c r="I11" s="103">
        <v>0</v>
      </c>
      <c r="J11" s="143">
        <v>0</v>
      </c>
      <c r="K11" s="108">
        <v>185</v>
      </c>
      <c r="L11" s="105">
        <v>0.002775568991643287</v>
      </c>
      <c r="M11" t="s">
        <v>290</v>
      </c>
    </row>
    <row r="12" spans="1:13" ht="15">
      <c r="A12" s="158" t="s">
        <v>151</v>
      </c>
      <c r="B12" s="26" t="s">
        <v>152</v>
      </c>
      <c r="C12" s="103">
        <v>344</v>
      </c>
      <c r="D12" s="104">
        <v>0.014378265412748172</v>
      </c>
      <c r="E12" s="103">
        <v>33</v>
      </c>
      <c r="F12" s="105">
        <v>0.0009462636921488788</v>
      </c>
      <c r="G12" s="106">
        <v>3</v>
      </c>
      <c r="H12" s="104">
        <v>0.0003846153846153846</v>
      </c>
      <c r="I12" s="103">
        <v>0</v>
      </c>
      <c r="J12" s="143">
        <v>0</v>
      </c>
      <c r="K12" s="108">
        <v>380</v>
      </c>
      <c r="L12" s="105">
        <v>0.005701168739591617</v>
      </c>
      <c r="M12" t="s">
        <v>291</v>
      </c>
    </row>
    <row r="13" spans="1:13" ht="15">
      <c r="A13" s="158" t="s">
        <v>153</v>
      </c>
      <c r="B13" s="26" t="s">
        <v>154</v>
      </c>
      <c r="C13" s="103">
        <v>105</v>
      </c>
      <c r="D13" s="104">
        <v>0.00438871473354232</v>
      </c>
      <c r="E13" s="103">
        <v>102</v>
      </c>
      <c r="F13" s="105">
        <v>0.002924815048460171</v>
      </c>
      <c r="G13" s="106">
        <v>16</v>
      </c>
      <c r="H13" s="104">
        <v>0.0020512820512820513</v>
      </c>
      <c r="I13" s="103">
        <v>0</v>
      </c>
      <c r="J13" s="143">
        <v>0</v>
      </c>
      <c r="K13" s="108">
        <v>223</v>
      </c>
      <c r="L13" s="105">
        <v>0.0033456858656024484</v>
      </c>
      <c r="M13" t="s">
        <v>292</v>
      </c>
    </row>
    <row r="14" spans="1:13" ht="15.75" thickBot="1">
      <c r="A14" s="159" t="s">
        <v>155</v>
      </c>
      <c r="B14" s="31" t="s">
        <v>156</v>
      </c>
      <c r="C14" s="109">
        <v>166</v>
      </c>
      <c r="D14" s="110">
        <v>0.006938349007314525</v>
      </c>
      <c r="E14" s="109">
        <v>120</v>
      </c>
      <c r="F14" s="111">
        <v>0.0034409588805413777</v>
      </c>
      <c r="G14" s="112">
        <v>6</v>
      </c>
      <c r="H14" s="110">
        <v>0.0007692307692307692</v>
      </c>
      <c r="I14" s="109">
        <v>0</v>
      </c>
      <c r="J14" s="144">
        <v>0</v>
      </c>
      <c r="K14" s="114">
        <v>292</v>
      </c>
      <c r="L14" s="111">
        <v>0.004380898084107242</v>
      </c>
      <c r="M14" t="s">
        <v>293</v>
      </c>
    </row>
    <row r="15" spans="1:12" ht="29.25" thickBot="1">
      <c r="A15" s="15" t="s">
        <v>157</v>
      </c>
      <c r="B15" s="16" t="s">
        <v>158</v>
      </c>
      <c r="C15" s="298">
        <v>262</v>
      </c>
      <c r="D15" s="96">
        <v>0.010950888192267503</v>
      </c>
      <c r="E15" s="298">
        <v>455</v>
      </c>
      <c r="F15" s="18">
        <v>0.01304696908871939</v>
      </c>
      <c r="G15" s="97">
        <v>67</v>
      </c>
      <c r="H15" s="96">
        <v>0.00858974358974359</v>
      </c>
      <c r="I15" s="298">
        <v>0</v>
      </c>
      <c r="J15" s="148">
        <v>0</v>
      </c>
      <c r="K15" s="97">
        <v>784</v>
      </c>
      <c r="L15" s="18">
        <v>0.011762411294315335</v>
      </c>
    </row>
    <row r="16" spans="1:13" ht="28.5">
      <c r="A16" s="160" t="s">
        <v>159</v>
      </c>
      <c r="B16" s="36" t="s">
        <v>162</v>
      </c>
      <c r="C16" s="37">
        <v>122</v>
      </c>
      <c r="D16" s="115">
        <v>0.00509926854754441</v>
      </c>
      <c r="E16" s="37">
        <v>228</v>
      </c>
      <c r="F16" s="38">
        <v>0.006537821873028617</v>
      </c>
      <c r="G16" s="116">
        <v>35</v>
      </c>
      <c r="H16" s="115">
        <v>0.004487179487179487</v>
      </c>
      <c r="I16" s="37">
        <v>0</v>
      </c>
      <c r="J16" s="145">
        <v>0</v>
      </c>
      <c r="K16" s="118">
        <v>385</v>
      </c>
      <c r="L16" s="38">
        <v>0.0057761841177441375</v>
      </c>
      <c r="M16" t="s">
        <v>294</v>
      </c>
    </row>
    <row r="17" spans="1:13" ht="28.5">
      <c r="A17" s="158" t="s">
        <v>161</v>
      </c>
      <c r="B17" s="26" t="s">
        <v>162</v>
      </c>
      <c r="C17" s="103">
        <v>77</v>
      </c>
      <c r="D17" s="104">
        <v>0.003218390804597701</v>
      </c>
      <c r="E17" s="103">
        <v>143</v>
      </c>
      <c r="F17" s="105">
        <v>0.004100475999311808</v>
      </c>
      <c r="G17" s="106">
        <v>25</v>
      </c>
      <c r="H17" s="104">
        <v>0.003205128205128205</v>
      </c>
      <c r="I17" s="103">
        <v>0</v>
      </c>
      <c r="J17" s="143">
        <v>0</v>
      </c>
      <c r="K17" s="108">
        <v>245</v>
      </c>
      <c r="L17" s="105">
        <v>0.003675753529473542</v>
      </c>
      <c r="M17" t="s">
        <v>295</v>
      </c>
    </row>
    <row r="18" spans="1:13" ht="15.75" thickBot="1">
      <c r="A18" s="161" t="s">
        <v>163</v>
      </c>
      <c r="B18" s="41" t="s">
        <v>164</v>
      </c>
      <c r="C18" s="119">
        <v>63</v>
      </c>
      <c r="D18" s="120">
        <v>0.0026332288401253925</v>
      </c>
      <c r="E18" s="119">
        <v>84</v>
      </c>
      <c r="F18" s="121">
        <v>0.0024086712163789645</v>
      </c>
      <c r="G18" s="122">
        <v>7</v>
      </c>
      <c r="H18" s="120">
        <v>0.0008974358974358974</v>
      </c>
      <c r="I18" s="119">
        <v>0</v>
      </c>
      <c r="J18" s="146">
        <v>0</v>
      </c>
      <c r="K18" s="124">
        <v>154</v>
      </c>
      <c r="L18" s="121">
        <v>0.002310473647097655</v>
      </c>
      <c r="M18" t="s">
        <v>296</v>
      </c>
    </row>
    <row r="19" spans="1:12" ht="29.25" thickBot="1">
      <c r="A19" s="15" t="s">
        <v>165</v>
      </c>
      <c r="B19" s="16" t="s">
        <v>166</v>
      </c>
      <c r="C19" s="298">
        <v>1307</v>
      </c>
      <c r="D19" s="96">
        <v>0.05462904911180773</v>
      </c>
      <c r="E19" s="298">
        <v>3181</v>
      </c>
      <c r="F19" s="18">
        <v>0.09121408499168435</v>
      </c>
      <c r="G19" s="97">
        <v>599</v>
      </c>
      <c r="H19" s="96">
        <v>0.0767948717948718</v>
      </c>
      <c r="I19" s="298">
        <v>0</v>
      </c>
      <c r="J19" s="148">
        <v>0</v>
      </c>
      <c r="K19" s="97">
        <v>5087</v>
      </c>
      <c r="L19" s="18">
        <v>0.07632064573237514</v>
      </c>
    </row>
    <row r="20" spans="1:13" ht="28.5">
      <c r="A20" s="157" t="s">
        <v>167</v>
      </c>
      <c r="B20" s="21" t="s">
        <v>168</v>
      </c>
      <c r="C20" s="22">
        <v>584</v>
      </c>
      <c r="D20" s="99">
        <v>0.024409613375130618</v>
      </c>
      <c r="E20" s="22">
        <v>1359</v>
      </c>
      <c r="F20" s="23">
        <v>0.0389688593221311</v>
      </c>
      <c r="G20" s="100">
        <v>288</v>
      </c>
      <c r="H20" s="99">
        <v>0.03692307692307692</v>
      </c>
      <c r="I20" s="22">
        <v>0</v>
      </c>
      <c r="J20" s="142">
        <v>0</v>
      </c>
      <c r="K20" s="102">
        <v>2231</v>
      </c>
      <c r="L20" s="23">
        <v>0.03347186173165499</v>
      </c>
      <c r="M20" t="s">
        <v>297</v>
      </c>
    </row>
    <row r="21" spans="1:13" ht="28.5">
      <c r="A21" s="158" t="s">
        <v>169</v>
      </c>
      <c r="B21" s="26" t="s">
        <v>168</v>
      </c>
      <c r="C21" s="103">
        <v>514</v>
      </c>
      <c r="D21" s="104">
        <v>0.02148380355276907</v>
      </c>
      <c r="E21" s="103">
        <v>1292</v>
      </c>
      <c r="F21" s="105">
        <v>0.0370476572804955</v>
      </c>
      <c r="G21" s="106">
        <v>242</v>
      </c>
      <c r="H21" s="104">
        <v>0.031025641025641027</v>
      </c>
      <c r="I21" s="103">
        <v>0</v>
      </c>
      <c r="J21" s="143">
        <v>0</v>
      </c>
      <c r="K21" s="108">
        <v>2048</v>
      </c>
      <c r="L21" s="105">
        <v>0.03072629889127271</v>
      </c>
      <c r="M21" t="s">
        <v>298</v>
      </c>
    </row>
    <row r="22" spans="1:13" ht="15.75" thickBot="1">
      <c r="A22" s="159" t="s">
        <v>170</v>
      </c>
      <c r="B22" s="31" t="s">
        <v>171</v>
      </c>
      <c r="C22" s="109">
        <v>209</v>
      </c>
      <c r="D22" s="110">
        <v>0.008735632183908045</v>
      </c>
      <c r="E22" s="109">
        <v>530</v>
      </c>
      <c r="F22" s="111">
        <v>0.015197568389057751</v>
      </c>
      <c r="G22" s="112">
        <v>69</v>
      </c>
      <c r="H22" s="110">
        <v>0.008846153846153846</v>
      </c>
      <c r="I22" s="109">
        <v>0</v>
      </c>
      <c r="J22" s="144">
        <v>0</v>
      </c>
      <c r="K22" s="114">
        <v>808</v>
      </c>
      <c r="L22" s="111">
        <v>0.012122485109447436</v>
      </c>
      <c r="M22" t="s">
        <v>299</v>
      </c>
    </row>
    <row r="23" spans="1:12" ht="15.75" thickBot="1">
      <c r="A23" s="15" t="s">
        <v>172</v>
      </c>
      <c r="B23" s="16" t="s">
        <v>173</v>
      </c>
      <c r="C23" s="298">
        <v>615</v>
      </c>
      <c r="D23" s="96">
        <v>0.025705329153605017</v>
      </c>
      <c r="E23" s="298">
        <v>1340</v>
      </c>
      <c r="F23" s="18">
        <v>0.03842404083271206</v>
      </c>
      <c r="G23" s="97">
        <v>178</v>
      </c>
      <c r="H23" s="96">
        <v>0.022820512820512822</v>
      </c>
      <c r="I23" s="298">
        <v>4</v>
      </c>
      <c r="J23" s="148">
        <v>0.07407407407407407</v>
      </c>
      <c r="K23" s="97">
        <v>2137</v>
      </c>
      <c r="L23" s="18">
        <v>0.03206157262238759</v>
      </c>
    </row>
    <row r="24" spans="1:13" ht="28.5">
      <c r="A24" s="160" t="s">
        <v>174</v>
      </c>
      <c r="B24" s="36" t="s">
        <v>175</v>
      </c>
      <c r="C24" s="37">
        <v>22</v>
      </c>
      <c r="D24" s="115">
        <v>0.0009195402298850574</v>
      </c>
      <c r="E24" s="37">
        <v>50</v>
      </c>
      <c r="F24" s="38">
        <v>0.0014337328668922406</v>
      </c>
      <c r="G24" s="116">
        <v>7</v>
      </c>
      <c r="H24" s="115">
        <v>0.0008974358974358974</v>
      </c>
      <c r="I24" s="37">
        <v>0</v>
      </c>
      <c r="J24" s="145">
        <v>0</v>
      </c>
      <c r="K24" s="118">
        <v>79</v>
      </c>
      <c r="L24" s="38">
        <v>0.001185242974809836</v>
      </c>
      <c r="M24" t="s">
        <v>300</v>
      </c>
    </row>
    <row r="25" spans="1:13" ht="28.5">
      <c r="A25" s="158" t="s">
        <v>176</v>
      </c>
      <c r="B25" s="26" t="s">
        <v>177</v>
      </c>
      <c r="C25" s="103">
        <v>427</v>
      </c>
      <c r="D25" s="104">
        <v>0.017847439916405434</v>
      </c>
      <c r="E25" s="103">
        <v>1031</v>
      </c>
      <c r="F25" s="105">
        <v>0.029563571715318003</v>
      </c>
      <c r="G25" s="106">
        <v>130</v>
      </c>
      <c r="H25" s="104">
        <v>0.01666666666666667</v>
      </c>
      <c r="I25" s="103">
        <v>1</v>
      </c>
      <c r="J25" s="143">
        <v>0.018518518518518517</v>
      </c>
      <c r="K25" s="108">
        <v>1589</v>
      </c>
      <c r="L25" s="105">
        <v>0.023839887176871258</v>
      </c>
      <c r="M25" t="s">
        <v>301</v>
      </c>
    </row>
    <row r="26" spans="1:13" ht="15">
      <c r="A26" s="158" t="s">
        <v>178</v>
      </c>
      <c r="B26" s="26" t="s">
        <v>179</v>
      </c>
      <c r="C26" s="103">
        <v>35</v>
      </c>
      <c r="D26" s="104">
        <v>0.0014629049111807733</v>
      </c>
      <c r="E26" s="103">
        <v>47</v>
      </c>
      <c r="F26" s="105">
        <v>0.0013477088948787063</v>
      </c>
      <c r="G26" s="106">
        <v>12</v>
      </c>
      <c r="H26" s="104">
        <v>0.0015384615384615385</v>
      </c>
      <c r="I26" s="103">
        <v>2</v>
      </c>
      <c r="J26" s="143">
        <v>0.037037037037037035</v>
      </c>
      <c r="K26" s="108">
        <v>96</v>
      </c>
      <c r="L26" s="105">
        <v>0.0014402952605284084</v>
      </c>
      <c r="M26" t="s">
        <v>302</v>
      </c>
    </row>
    <row r="27" spans="1:13" ht="28.5">
      <c r="A27" s="158" t="s">
        <v>180</v>
      </c>
      <c r="B27" s="189" t="s">
        <v>181</v>
      </c>
      <c r="C27" s="103">
        <v>74</v>
      </c>
      <c r="D27" s="104">
        <v>0.0030929989550679206</v>
      </c>
      <c r="E27" s="103">
        <v>118</v>
      </c>
      <c r="F27" s="105">
        <v>0.0033836095658656877</v>
      </c>
      <c r="G27" s="106">
        <v>20</v>
      </c>
      <c r="H27" s="104">
        <v>0.0025641025641025637</v>
      </c>
      <c r="I27" s="103">
        <v>0</v>
      </c>
      <c r="J27" s="143">
        <v>0</v>
      </c>
      <c r="K27" s="108">
        <v>212</v>
      </c>
      <c r="L27" s="105">
        <v>0.003180652033666902</v>
      </c>
      <c r="M27" t="s">
        <v>303</v>
      </c>
    </row>
    <row r="28" spans="1:13" ht="15">
      <c r="A28" s="158" t="s">
        <v>182</v>
      </c>
      <c r="B28" s="26" t="s">
        <v>183</v>
      </c>
      <c r="C28" s="103">
        <v>25</v>
      </c>
      <c r="D28" s="104">
        <v>0.0010449320794148381</v>
      </c>
      <c r="E28" s="103">
        <v>42</v>
      </c>
      <c r="F28" s="105">
        <v>0.0012043356081894822</v>
      </c>
      <c r="G28" s="106">
        <v>8</v>
      </c>
      <c r="H28" s="104">
        <v>0.0010256410256410256</v>
      </c>
      <c r="I28" s="103">
        <v>0</v>
      </c>
      <c r="J28" s="143">
        <v>0</v>
      </c>
      <c r="K28" s="108">
        <v>75</v>
      </c>
      <c r="L28" s="105">
        <v>0.001125230672287819</v>
      </c>
      <c r="M28" t="s">
        <v>304</v>
      </c>
    </row>
    <row r="29" spans="1:13" ht="15.75" thickBot="1">
      <c r="A29" s="161" t="s">
        <v>184</v>
      </c>
      <c r="B29" s="41" t="s">
        <v>185</v>
      </c>
      <c r="C29" s="119">
        <v>32</v>
      </c>
      <c r="D29" s="120">
        <v>0.0013375130616509927</v>
      </c>
      <c r="E29" s="119">
        <v>52</v>
      </c>
      <c r="F29" s="121">
        <v>0.0014910821815679303</v>
      </c>
      <c r="G29" s="122">
        <v>1</v>
      </c>
      <c r="H29" s="120">
        <v>0.0001282051282051282</v>
      </c>
      <c r="I29" s="119">
        <v>1</v>
      </c>
      <c r="J29" s="146">
        <v>0.018518518518518517</v>
      </c>
      <c r="K29" s="124">
        <v>86</v>
      </c>
      <c r="L29" s="121">
        <v>0.0012902645042233657</v>
      </c>
      <c r="M29" t="s">
        <v>305</v>
      </c>
    </row>
    <row r="30" spans="1:12" ht="15.75" thickBot="1">
      <c r="A30" s="15" t="s">
        <v>186</v>
      </c>
      <c r="B30" s="16" t="s">
        <v>187</v>
      </c>
      <c r="C30" s="298">
        <v>9369</v>
      </c>
      <c r="D30" s="96">
        <v>0.39159874608150474</v>
      </c>
      <c r="E30" s="298">
        <v>14045</v>
      </c>
      <c r="F30" s="18">
        <v>0.4027355623100304</v>
      </c>
      <c r="G30" s="97">
        <v>3502</v>
      </c>
      <c r="H30" s="96">
        <v>0.44897435897435894</v>
      </c>
      <c r="I30" s="298">
        <v>1</v>
      </c>
      <c r="J30" s="148">
        <v>0.018518518518518517</v>
      </c>
      <c r="K30" s="97">
        <v>26917</v>
      </c>
      <c r="L30" s="18">
        <v>0.40383778674628296</v>
      </c>
    </row>
    <row r="31" spans="1:13" ht="28.5">
      <c r="A31" s="157" t="s">
        <v>188</v>
      </c>
      <c r="B31" s="21" t="s">
        <v>189</v>
      </c>
      <c r="C31" s="22">
        <v>89</v>
      </c>
      <c r="D31" s="99">
        <v>0.0037199582027168244</v>
      </c>
      <c r="E31" s="22">
        <v>113</v>
      </c>
      <c r="F31" s="23">
        <v>0.0032402362791764637</v>
      </c>
      <c r="G31" s="100">
        <v>27</v>
      </c>
      <c r="H31" s="99">
        <v>0.0034615384615384616</v>
      </c>
      <c r="I31" s="22">
        <v>1</v>
      </c>
      <c r="J31" s="142">
        <v>0.018518518518518517</v>
      </c>
      <c r="K31" s="102">
        <v>230</v>
      </c>
      <c r="L31" s="23">
        <v>0.003450707395015978</v>
      </c>
      <c r="M31" t="s">
        <v>306</v>
      </c>
    </row>
    <row r="32" spans="1:13" ht="15">
      <c r="A32" s="158" t="s">
        <v>190</v>
      </c>
      <c r="B32" s="26" t="s">
        <v>191</v>
      </c>
      <c r="C32" s="103">
        <v>667</v>
      </c>
      <c r="D32" s="104">
        <v>0.027878787878787878</v>
      </c>
      <c r="E32" s="103">
        <v>1257</v>
      </c>
      <c r="F32" s="105">
        <v>0.03604404427367093</v>
      </c>
      <c r="G32" s="106">
        <v>678</v>
      </c>
      <c r="H32" s="104">
        <v>0.08692307692307692</v>
      </c>
      <c r="I32" s="103">
        <v>0</v>
      </c>
      <c r="J32" s="143">
        <v>0</v>
      </c>
      <c r="K32" s="108">
        <v>2602</v>
      </c>
      <c r="L32" s="105">
        <v>0.03903800279057207</v>
      </c>
      <c r="M32" t="s">
        <v>307</v>
      </c>
    </row>
    <row r="33" spans="1:13" ht="15">
      <c r="A33" s="158" t="s">
        <v>192</v>
      </c>
      <c r="B33" s="26" t="s">
        <v>193</v>
      </c>
      <c r="C33" s="103">
        <v>1263</v>
      </c>
      <c r="D33" s="104">
        <v>0.052789968652037625</v>
      </c>
      <c r="E33" s="103">
        <v>1672</v>
      </c>
      <c r="F33" s="105">
        <v>0.04794402706887653</v>
      </c>
      <c r="G33" s="106">
        <v>535</v>
      </c>
      <c r="H33" s="104">
        <v>0.0685897435897436</v>
      </c>
      <c r="I33" s="103">
        <v>0</v>
      </c>
      <c r="J33" s="143">
        <v>0</v>
      </c>
      <c r="K33" s="108">
        <v>3470</v>
      </c>
      <c r="L33" s="105">
        <v>0.05206067243784975</v>
      </c>
      <c r="M33" t="s">
        <v>308</v>
      </c>
    </row>
    <row r="34" spans="1:13" ht="15">
      <c r="A34" s="158" t="s">
        <v>194</v>
      </c>
      <c r="B34" s="26" t="s">
        <v>195</v>
      </c>
      <c r="C34" s="103">
        <v>2049</v>
      </c>
      <c r="D34" s="104">
        <v>0.08564263322884011</v>
      </c>
      <c r="E34" s="103">
        <v>3231</v>
      </c>
      <c r="F34" s="105">
        <v>0.09264781785857659</v>
      </c>
      <c r="G34" s="106">
        <v>493</v>
      </c>
      <c r="H34" s="104">
        <v>0.0632051282051282</v>
      </c>
      <c r="I34" s="103">
        <v>0</v>
      </c>
      <c r="J34" s="143">
        <v>0</v>
      </c>
      <c r="K34" s="108">
        <v>5773</v>
      </c>
      <c r="L34" s="105">
        <v>0.08661275561490106</v>
      </c>
      <c r="M34" t="s">
        <v>309</v>
      </c>
    </row>
    <row r="35" spans="1:13" ht="15">
      <c r="A35" s="158" t="s">
        <v>196</v>
      </c>
      <c r="B35" s="26" t="s">
        <v>197</v>
      </c>
      <c r="C35" s="103">
        <v>4531</v>
      </c>
      <c r="D35" s="104">
        <v>0.18938349007314526</v>
      </c>
      <c r="E35" s="103">
        <v>6299</v>
      </c>
      <c r="F35" s="105">
        <v>0.1806216665710845</v>
      </c>
      <c r="G35" s="106">
        <v>1188</v>
      </c>
      <c r="H35" s="104">
        <v>0.1523076923076923</v>
      </c>
      <c r="I35" s="103">
        <v>0</v>
      </c>
      <c r="J35" s="143">
        <v>0</v>
      </c>
      <c r="K35" s="108">
        <v>12018</v>
      </c>
      <c r="L35" s="105">
        <v>0.18030696292740012</v>
      </c>
      <c r="M35" t="s">
        <v>310</v>
      </c>
    </row>
    <row r="36" spans="1:13" ht="15">
      <c r="A36" s="163">
        <v>55</v>
      </c>
      <c r="B36" s="26" t="s">
        <v>198</v>
      </c>
      <c r="C36" s="103">
        <v>677</v>
      </c>
      <c r="D36" s="104">
        <v>0.028296760710553818</v>
      </c>
      <c r="E36" s="103">
        <v>1285</v>
      </c>
      <c r="F36" s="105">
        <v>0.03684693467913058</v>
      </c>
      <c r="G36" s="106">
        <v>504</v>
      </c>
      <c r="H36" s="104">
        <v>0.06461538461538462</v>
      </c>
      <c r="I36" s="103">
        <v>0</v>
      </c>
      <c r="J36" s="143">
        <v>0</v>
      </c>
      <c r="K36" s="108">
        <v>2466</v>
      </c>
      <c r="L36" s="105">
        <v>0.03699758450482349</v>
      </c>
      <c r="M36" t="s">
        <v>311</v>
      </c>
    </row>
    <row r="37" spans="1:13" ht="28.5">
      <c r="A37" s="158" t="s">
        <v>199</v>
      </c>
      <c r="B37" s="26" t="s">
        <v>200</v>
      </c>
      <c r="C37" s="103">
        <v>63</v>
      </c>
      <c r="D37" s="104">
        <v>0.0026332288401253925</v>
      </c>
      <c r="E37" s="103">
        <v>145</v>
      </c>
      <c r="F37" s="105">
        <v>0.004157825313987498</v>
      </c>
      <c r="G37" s="106">
        <v>52</v>
      </c>
      <c r="H37" s="104">
        <v>0.006666666666666667</v>
      </c>
      <c r="I37" s="103">
        <v>0</v>
      </c>
      <c r="J37" s="143">
        <v>0</v>
      </c>
      <c r="K37" s="108">
        <v>260</v>
      </c>
      <c r="L37" s="105">
        <v>0.003900799663931106</v>
      </c>
      <c r="M37" t="s">
        <v>312</v>
      </c>
    </row>
    <row r="38" spans="1:13" ht="29.25" thickBot="1">
      <c r="A38" s="159" t="s">
        <v>201</v>
      </c>
      <c r="B38" s="31" t="s">
        <v>202</v>
      </c>
      <c r="C38" s="109">
        <v>30</v>
      </c>
      <c r="D38" s="110">
        <v>0.0012539184952978057</v>
      </c>
      <c r="E38" s="109">
        <v>43</v>
      </c>
      <c r="F38" s="111">
        <v>0.001233010265527327</v>
      </c>
      <c r="G38" s="112">
        <v>25</v>
      </c>
      <c r="H38" s="110">
        <v>0.003205128205128205</v>
      </c>
      <c r="I38" s="109">
        <v>0</v>
      </c>
      <c r="J38" s="144">
        <v>0</v>
      </c>
      <c r="K38" s="114">
        <v>98</v>
      </c>
      <c r="L38" s="111">
        <v>0.0014703014117894166</v>
      </c>
      <c r="M38" t="s">
        <v>313</v>
      </c>
    </row>
    <row r="39" spans="1:12" ht="15.75" thickBot="1">
      <c r="A39" s="15" t="s">
        <v>203</v>
      </c>
      <c r="B39" s="16" t="s">
        <v>204</v>
      </c>
      <c r="C39" s="298">
        <v>4845</v>
      </c>
      <c r="D39" s="96">
        <v>0.20250783699059563</v>
      </c>
      <c r="E39" s="298">
        <v>10039</v>
      </c>
      <c r="F39" s="18">
        <v>0.28786488501462404</v>
      </c>
      <c r="G39" s="97">
        <v>2528</v>
      </c>
      <c r="H39" s="96">
        <v>0.32410256410256416</v>
      </c>
      <c r="I39" s="298">
        <v>2</v>
      </c>
      <c r="J39" s="148">
        <v>0.037037037037037035</v>
      </c>
      <c r="K39" s="97">
        <v>17414</v>
      </c>
      <c r="L39" s="18">
        <v>0.2612635590296011</v>
      </c>
    </row>
    <row r="40" spans="1:13" ht="28.5">
      <c r="A40" s="160" t="s">
        <v>205</v>
      </c>
      <c r="B40" s="36" t="s">
        <v>206</v>
      </c>
      <c r="C40" s="37">
        <v>105</v>
      </c>
      <c r="D40" s="115">
        <v>0.00438871473354232</v>
      </c>
      <c r="E40" s="37">
        <v>221</v>
      </c>
      <c r="F40" s="38">
        <v>0.006337099271663703</v>
      </c>
      <c r="G40" s="116">
        <v>38</v>
      </c>
      <c r="H40" s="115">
        <v>0.004871794871794872</v>
      </c>
      <c r="I40" s="37">
        <v>0</v>
      </c>
      <c r="J40" s="145">
        <v>0</v>
      </c>
      <c r="K40" s="118">
        <v>364</v>
      </c>
      <c r="L40" s="38">
        <v>0.005461119529503549</v>
      </c>
      <c r="M40" t="s">
        <v>314</v>
      </c>
    </row>
    <row r="41" spans="1:13" ht="15">
      <c r="A41" s="158" t="s">
        <v>207</v>
      </c>
      <c r="B41" s="26" t="s">
        <v>208</v>
      </c>
      <c r="C41" s="103">
        <v>116</v>
      </c>
      <c r="D41" s="104">
        <v>0.0048484848484848485</v>
      </c>
      <c r="E41" s="103">
        <v>213</v>
      </c>
      <c r="F41" s="105">
        <v>0.006107702012960945</v>
      </c>
      <c r="G41" s="106">
        <v>66</v>
      </c>
      <c r="H41" s="104">
        <v>0.008461538461538461</v>
      </c>
      <c r="I41" s="103">
        <v>1</v>
      </c>
      <c r="J41" s="143">
        <v>0.018518518518518517</v>
      </c>
      <c r="K41" s="108">
        <v>396</v>
      </c>
      <c r="L41" s="105">
        <v>0.005941217949679684</v>
      </c>
      <c r="M41" t="s">
        <v>315</v>
      </c>
    </row>
    <row r="42" spans="1:13" ht="15">
      <c r="A42" s="158" t="s">
        <v>209</v>
      </c>
      <c r="B42" s="26" t="s">
        <v>210</v>
      </c>
      <c r="C42" s="103">
        <v>2033</v>
      </c>
      <c r="D42" s="104">
        <v>0.08497387669801464</v>
      </c>
      <c r="E42" s="103">
        <v>3411</v>
      </c>
      <c r="F42" s="105">
        <v>0.09780925617938867</v>
      </c>
      <c r="G42" s="106">
        <v>985</v>
      </c>
      <c r="H42" s="104">
        <v>0.12628205128205128</v>
      </c>
      <c r="I42" s="103">
        <v>1</v>
      </c>
      <c r="J42" s="143">
        <v>0.018518518518518517</v>
      </c>
      <c r="K42" s="108">
        <v>6430</v>
      </c>
      <c r="L42" s="105">
        <v>0.09646977630414234</v>
      </c>
      <c r="M42" t="s">
        <v>316</v>
      </c>
    </row>
    <row r="43" spans="1:13" ht="15">
      <c r="A43" s="158" t="s">
        <v>211</v>
      </c>
      <c r="B43" s="26" t="s">
        <v>212</v>
      </c>
      <c r="C43" s="103">
        <v>1156</v>
      </c>
      <c r="D43" s="104">
        <v>0.04831765935214212</v>
      </c>
      <c r="E43" s="103">
        <v>2928</v>
      </c>
      <c r="F43" s="105">
        <v>0.08395939668520962</v>
      </c>
      <c r="G43" s="106">
        <v>679</v>
      </c>
      <c r="H43" s="104">
        <v>0.08705128205128206</v>
      </c>
      <c r="I43" s="103">
        <v>0</v>
      </c>
      <c r="J43" s="143">
        <v>0</v>
      </c>
      <c r="K43" s="108">
        <v>4763</v>
      </c>
      <c r="L43" s="105">
        <v>0.07145964922809174</v>
      </c>
      <c r="M43" t="s">
        <v>317</v>
      </c>
    </row>
    <row r="44" spans="1:13" ht="15">
      <c r="A44" s="158" t="s">
        <v>213</v>
      </c>
      <c r="B44" s="26" t="s">
        <v>214</v>
      </c>
      <c r="C44" s="103">
        <v>1137</v>
      </c>
      <c r="D44" s="104">
        <v>0.047523510971786836</v>
      </c>
      <c r="E44" s="103">
        <v>2667</v>
      </c>
      <c r="F44" s="105">
        <v>0.07647531112003211</v>
      </c>
      <c r="G44" s="106">
        <v>634</v>
      </c>
      <c r="H44" s="104">
        <v>0.08128205128205128</v>
      </c>
      <c r="I44" s="103">
        <v>0</v>
      </c>
      <c r="J44" s="143">
        <v>0</v>
      </c>
      <c r="K44" s="108">
        <v>4438</v>
      </c>
      <c r="L44" s="105">
        <v>0.06658364964817788</v>
      </c>
      <c r="M44" t="s">
        <v>318</v>
      </c>
    </row>
    <row r="45" spans="1:13" ht="15">
      <c r="A45" s="158" t="s">
        <v>215</v>
      </c>
      <c r="B45" s="26" t="s">
        <v>216</v>
      </c>
      <c r="C45" s="103">
        <v>144</v>
      </c>
      <c r="D45" s="104">
        <v>0.006018808777429466</v>
      </c>
      <c r="E45" s="103">
        <v>312</v>
      </c>
      <c r="F45" s="105">
        <v>0.008946493089407582</v>
      </c>
      <c r="G45" s="106">
        <v>58</v>
      </c>
      <c r="H45" s="104">
        <v>0.0074358974358974365</v>
      </c>
      <c r="I45" s="103">
        <v>0</v>
      </c>
      <c r="J45" s="143">
        <v>0</v>
      </c>
      <c r="K45" s="108">
        <v>514</v>
      </c>
      <c r="L45" s="105">
        <v>0.007711580874079186</v>
      </c>
      <c r="M45" t="s">
        <v>319</v>
      </c>
    </row>
    <row r="46" spans="1:13" ht="28.5">
      <c r="A46" s="158" t="s">
        <v>217</v>
      </c>
      <c r="B46" s="26" t="s">
        <v>218</v>
      </c>
      <c r="C46" s="103">
        <v>70</v>
      </c>
      <c r="D46" s="104">
        <v>0.0029258098223615466</v>
      </c>
      <c r="E46" s="103">
        <v>126</v>
      </c>
      <c r="F46" s="105">
        <v>0.003613006824568446</v>
      </c>
      <c r="G46" s="106">
        <v>46</v>
      </c>
      <c r="H46" s="104">
        <v>0.005897435897435898</v>
      </c>
      <c r="I46" s="103">
        <v>0</v>
      </c>
      <c r="J46" s="143">
        <v>0</v>
      </c>
      <c r="K46" s="108">
        <v>242</v>
      </c>
      <c r="L46" s="105">
        <v>0.003630744302582029</v>
      </c>
      <c r="M46" t="s">
        <v>320</v>
      </c>
    </row>
    <row r="47" spans="1:13" ht="29.25" thickBot="1">
      <c r="A47" s="161" t="s">
        <v>219</v>
      </c>
      <c r="B47" s="41" t="s">
        <v>220</v>
      </c>
      <c r="C47" s="119">
        <v>84</v>
      </c>
      <c r="D47" s="120">
        <v>0.0035109717868338558</v>
      </c>
      <c r="E47" s="119">
        <v>161</v>
      </c>
      <c r="F47" s="121">
        <v>0.004616619831393015</v>
      </c>
      <c r="G47" s="122">
        <v>22</v>
      </c>
      <c r="H47" s="120">
        <v>0.0028205128205128203</v>
      </c>
      <c r="I47" s="119">
        <v>0</v>
      </c>
      <c r="J47" s="146">
        <v>0</v>
      </c>
      <c r="K47" s="124">
        <v>267</v>
      </c>
      <c r="L47" s="121">
        <v>0.004005821193344636</v>
      </c>
      <c r="M47" t="s">
        <v>321</v>
      </c>
    </row>
    <row r="48" spans="1:12" ht="29.25" thickBot="1">
      <c r="A48" s="15" t="s">
        <v>221</v>
      </c>
      <c r="B48" s="16" t="s">
        <v>222</v>
      </c>
      <c r="C48" s="298">
        <v>782</v>
      </c>
      <c r="D48" s="96">
        <v>0.032685475444096126</v>
      </c>
      <c r="E48" s="298">
        <v>1389</v>
      </c>
      <c r="F48" s="18">
        <v>0.03982909904226643</v>
      </c>
      <c r="G48" s="97">
        <v>398</v>
      </c>
      <c r="H48" s="96">
        <v>0.05102564102564103</v>
      </c>
      <c r="I48" s="298">
        <v>12</v>
      </c>
      <c r="J48" s="148">
        <v>0.22222222222222218</v>
      </c>
      <c r="K48" s="97">
        <v>2581</v>
      </c>
      <c r="L48" s="18">
        <v>0.038722938202331476</v>
      </c>
    </row>
    <row r="49" spans="1:13" ht="28.5">
      <c r="A49" s="157" t="s">
        <v>223</v>
      </c>
      <c r="B49" s="21" t="s">
        <v>224</v>
      </c>
      <c r="C49" s="22">
        <v>36</v>
      </c>
      <c r="D49" s="99">
        <v>0.0015047021943573665</v>
      </c>
      <c r="E49" s="22">
        <v>67</v>
      </c>
      <c r="F49" s="23">
        <v>0.0019212020416356024</v>
      </c>
      <c r="G49" s="100">
        <v>13</v>
      </c>
      <c r="H49" s="99">
        <v>0.0016666666666666668</v>
      </c>
      <c r="I49" s="22">
        <v>4</v>
      </c>
      <c r="J49" s="142">
        <v>0.07407407407407407</v>
      </c>
      <c r="K49" s="102">
        <v>120</v>
      </c>
      <c r="L49" s="23">
        <v>0.0018003690756605104</v>
      </c>
      <c r="M49" t="s">
        <v>322</v>
      </c>
    </row>
    <row r="50" spans="1:13" ht="28.5">
      <c r="A50" s="158" t="s">
        <v>225</v>
      </c>
      <c r="B50" s="26" t="s">
        <v>226</v>
      </c>
      <c r="C50" s="103">
        <v>71</v>
      </c>
      <c r="D50" s="104">
        <v>0.0029676071055381396</v>
      </c>
      <c r="E50" s="103">
        <v>85</v>
      </c>
      <c r="F50" s="105">
        <v>0.002437345873716809</v>
      </c>
      <c r="G50" s="106">
        <v>20</v>
      </c>
      <c r="H50" s="104">
        <v>0.0025641025641025637</v>
      </c>
      <c r="I50" s="103">
        <v>1</v>
      </c>
      <c r="J50" s="143">
        <v>0.018518518518518517</v>
      </c>
      <c r="K50" s="108">
        <v>177</v>
      </c>
      <c r="L50" s="105">
        <v>0.0026555443865992527</v>
      </c>
      <c r="M50" t="s">
        <v>323</v>
      </c>
    </row>
    <row r="51" spans="1:13" ht="15.75" thickBot="1">
      <c r="A51" s="159" t="s">
        <v>227</v>
      </c>
      <c r="B51" s="31" t="s">
        <v>228</v>
      </c>
      <c r="C51" s="109">
        <v>675</v>
      </c>
      <c r="D51" s="110">
        <v>0.02821316614420062</v>
      </c>
      <c r="E51" s="109">
        <v>1237</v>
      </c>
      <c r="F51" s="111">
        <v>0.035470551126914024</v>
      </c>
      <c r="G51" s="112">
        <v>365</v>
      </c>
      <c r="H51" s="110">
        <v>0.046794871794871795</v>
      </c>
      <c r="I51" s="109">
        <v>7</v>
      </c>
      <c r="J51" s="144">
        <v>0.1296296296296296</v>
      </c>
      <c r="K51" s="114">
        <v>2284</v>
      </c>
      <c r="L51" s="111">
        <v>0.03426702474007171</v>
      </c>
      <c r="M51" t="s">
        <v>324</v>
      </c>
    </row>
    <row r="52" spans="1:13" ht="15.75" thickBot="1">
      <c r="A52" s="181" t="s">
        <v>229</v>
      </c>
      <c r="B52" s="155" t="s">
        <v>230</v>
      </c>
      <c r="C52" s="12">
        <v>830</v>
      </c>
      <c r="D52" s="125">
        <v>0.03469174503657262</v>
      </c>
      <c r="E52" s="12">
        <v>536</v>
      </c>
      <c r="F52" s="13">
        <v>0.01536961633308482</v>
      </c>
      <c r="G52" s="126">
        <v>143</v>
      </c>
      <c r="H52" s="125">
        <v>0.01833333333333333</v>
      </c>
      <c r="I52" s="12">
        <v>16</v>
      </c>
      <c r="J52" s="147">
        <v>0.2962962962962963</v>
      </c>
      <c r="K52" s="128">
        <v>1525</v>
      </c>
      <c r="L52" s="13">
        <v>0.022879690336518984</v>
      </c>
      <c r="M52" t="s">
        <v>325</v>
      </c>
    </row>
    <row r="53" spans="1:15" ht="15.75" thickBot="1">
      <c r="A53" s="529" t="s">
        <v>91</v>
      </c>
      <c r="B53" s="639"/>
      <c r="C53" s="190">
        <v>23925</v>
      </c>
      <c r="D53" s="191">
        <v>1</v>
      </c>
      <c r="E53" s="190">
        <v>34874</v>
      </c>
      <c r="F53" s="166">
        <v>1</v>
      </c>
      <c r="G53" s="192">
        <v>7800</v>
      </c>
      <c r="H53" s="191">
        <v>1</v>
      </c>
      <c r="I53" s="190">
        <v>54</v>
      </c>
      <c r="J53" s="166">
        <v>1</v>
      </c>
      <c r="K53" s="192">
        <v>66653</v>
      </c>
      <c r="L53" s="166">
        <v>1</v>
      </c>
      <c r="M53" t="s">
        <v>116</v>
      </c>
      <c r="O53" s="507">
        <f>SUM(K52,K48,K39,K5:K6,K15,K19,K23,K30)</f>
        <v>66653</v>
      </c>
    </row>
    <row r="54" spans="1:12" ht="15">
      <c r="A54" s="53"/>
      <c r="B54" s="53"/>
      <c r="C54" s="135"/>
      <c r="D54" s="136"/>
      <c r="E54" s="135"/>
      <c r="F54" s="136"/>
      <c r="G54" s="135"/>
      <c r="H54" s="136"/>
      <c r="I54" s="135"/>
      <c r="J54" s="136"/>
      <c r="K54" s="135"/>
      <c r="L54" s="136"/>
    </row>
    <row r="55" spans="1:12" ht="15">
      <c r="A55" s="58" t="s">
        <v>104</v>
      </c>
      <c r="B55" s="196"/>
      <c r="C55" s="196"/>
      <c r="D55" s="196"/>
      <c r="E55" s="196"/>
      <c r="F55" s="196"/>
      <c r="G55" s="196"/>
      <c r="H55" s="196"/>
      <c r="I55" s="196"/>
      <c r="J55" s="263"/>
      <c r="K55" s="264"/>
      <c r="L55" s="196"/>
    </row>
    <row r="56" spans="1:12" ht="33" customHeight="1">
      <c r="A56" s="531" t="s">
        <v>118</v>
      </c>
      <c r="B56" s="531"/>
      <c r="C56" s="531"/>
      <c r="D56" s="531"/>
      <c r="E56" s="531"/>
      <c r="F56" s="531"/>
      <c r="G56" s="531"/>
      <c r="H56" s="531"/>
      <c r="I56" s="531"/>
      <c r="J56" s="531"/>
      <c r="K56" s="531"/>
      <c r="L56" s="531"/>
    </row>
    <row r="57" spans="1:12" ht="15">
      <c r="A57" s="86" t="s">
        <v>105</v>
      </c>
      <c r="B57" s="86"/>
      <c r="C57" s="265"/>
      <c r="D57" s="265"/>
      <c r="E57" s="265"/>
      <c r="F57" s="196"/>
      <c r="G57" s="196"/>
      <c r="H57" s="196"/>
      <c r="I57" s="196"/>
      <c r="J57" s="263"/>
      <c r="K57" s="264"/>
      <c r="L57" s="196"/>
    </row>
    <row r="58" spans="1:12" ht="15">
      <c r="A58" s="149"/>
      <c r="B58" s="84"/>
      <c r="C58" s="87"/>
      <c r="D58" s="87"/>
      <c r="E58" s="87"/>
      <c r="F58" s="187"/>
      <c r="G58" s="187"/>
      <c r="H58" s="187"/>
      <c r="I58" s="187"/>
      <c r="J58" s="266"/>
      <c r="K58" s="195"/>
      <c r="L58" s="187"/>
    </row>
    <row r="59" spans="1:12" ht="15">
      <c r="A59" s="188"/>
      <c r="B59" s="84"/>
      <c r="C59" s="87"/>
      <c r="D59" s="87"/>
      <c r="E59" s="87"/>
      <c r="F59" s="187"/>
      <c r="G59" s="187"/>
      <c r="H59" s="187"/>
      <c r="I59" s="187"/>
      <c r="J59" s="266"/>
      <c r="K59" s="195"/>
      <c r="L59" s="187"/>
    </row>
    <row r="60" spans="1:12" ht="15">
      <c r="A60" s="188"/>
      <c r="B60" s="84"/>
      <c r="C60" s="87"/>
      <c r="D60" s="87"/>
      <c r="E60" s="87"/>
      <c r="F60" s="187"/>
      <c r="G60" s="187"/>
      <c r="H60" s="187"/>
      <c r="I60" s="187"/>
      <c r="J60" s="266"/>
      <c r="K60" s="195"/>
      <c r="L60" s="187"/>
    </row>
    <row r="61" spans="1:12" ht="15">
      <c r="A61" s="188"/>
      <c r="B61" s="84"/>
      <c r="C61" s="87"/>
      <c r="D61" s="87"/>
      <c r="E61" s="87"/>
      <c r="F61" s="187"/>
      <c r="G61" s="187"/>
      <c r="H61" s="187"/>
      <c r="I61" s="187"/>
      <c r="J61" s="266"/>
      <c r="K61" s="195"/>
      <c r="L61" s="187"/>
    </row>
    <row r="62" spans="1:12" ht="15">
      <c r="A62" s="188"/>
      <c r="B62" s="84"/>
      <c r="C62" s="87"/>
      <c r="D62" s="87"/>
      <c r="E62" s="87"/>
      <c r="F62" s="187"/>
      <c r="G62" s="187"/>
      <c r="H62" s="187"/>
      <c r="I62" s="187"/>
      <c r="J62" s="266"/>
      <c r="K62" s="195"/>
      <c r="L62" s="187"/>
    </row>
    <row r="63" spans="1:12" ht="15">
      <c r="A63" s="188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</row>
    <row r="64" spans="1:12" ht="15">
      <c r="A64" s="188"/>
      <c r="B64" s="84"/>
      <c r="C64" s="84"/>
      <c r="D64" s="187"/>
      <c r="E64" s="84"/>
      <c r="F64" s="187"/>
      <c r="G64" s="84"/>
      <c r="H64" s="187"/>
      <c r="I64" s="84"/>
      <c r="J64" s="266"/>
      <c r="K64" s="84"/>
      <c r="L64" s="187"/>
    </row>
    <row r="65" spans="1:12" ht="15">
      <c r="A65" s="188"/>
      <c r="B65" s="84"/>
      <c r="C65" s="84"/>
      <c r="D65" s="187"/>
      <c r="E65" s="84"/>
      <c r="F65" s="187"/>
      <c r="G65" s="84"/>
      <c r="H65" s="187"/>
      <c r="I65" s="84"/>
      <c r="J65" s="187"/>
      <c r="K65" s="84"/>
      <c r="L65" s="187"/>
    </row>
    <row r="66" spans="1:12" ht="15">
      <c r="A66" s="188"/>
      <c r="B66" s="84"/>
      <c r="C66" s="87"/>
      <c r="D66" s="187"/>
      <c r="E66" s="87"/>
      <c r="F66" s="187"/>
      <c r="G66" s="87"/>
      <c r="H66" s="187"/>
      <c r="I66" s="87"/>
      <c r="J66" s="187"/>
      <c r="K66" s="87"/>
      <c r="L66" s="187"/>
    </row>
    <row r="67" spans="1:12" ht="15">
      <c r="A67" s="188"/>
      <c r="B67" s="84"/>
      <c r="C67" s="87"/>
      <c r="D67" s="187"/>
      <c r="E67" s="87"/>
      <c r="F67" s="187"/>
      <c r="G67" s="87"/>
      <c r="H67" s="187"/>
      <c r="I67" s="87"/>
      <c r="J67" s="187"/>
      <c r="K67" s="87"/>
      <c r="L67" s="187"/>
    </row>
    <row r="68" spans="1:12" ht="15">
      <c r="A68" s="188"/>
      <c r="B68" s="84"/>
      <c r="C68" s="87"/>
      <c r="D68" s="187"/>
      <c r="E68" s="87"/>
      <c r="F68" s="187"/>
      <c r="G68" s="87"/>
      <c r="H68" s="187"/>
      <c r="I68" s="87"/>
      <c r="J68" s="187"/>
      <c r="K68" s="87"/>
      <c r="L68" s="187"/>
    </row>
    <row r="69" spans="1:12" ht="15">
      <c r="A69" s="188"/>
      <c r="B69" s="84"/>
      <c r="C69" s="87"/>
      <c r="D69" s="187"/>
      <c r="E69" s="87"/>
      <c r="F69" s="187"/>
      <c r="G69" s="87"/>
      <c r="H69" s="187"/>
      <c r="I69" s="87"/>
      <c r="J69" s="187"/>
      <c r="K69" s="87"/>
      <c r="L69" s="187"/>
    </row>
    <row r="70" spans="1:12" ht="15">
      <c r="A70" s="188"/>
      <c r="B70" s="84"/>
      <c r="C70" s="87"/>
      <c r="D70" s="187"/>
      <c r="E70" s="87"/>
      <c r="F70" s="187"/>
      <c r="G70" s="87"/>
      <c r="H70" s="187"/>
      <c r="I70" s="87"/>
      <c r="J70" s="187"/>
      <c r="K70" s="87"/>
      <c r="L70" s="187"/>
    </row>
    <row r="71" spans="1:12" ht="15">
      <c r="A71" s="188"/>
      <c r="B71" s="84"/>
      <c r="C71" s="87"/>
      <c r="D71" s="187"/>
      <c r="E71" s="87"/>
      <c r="F71" s="187"/>
      <c r="G71" s="87"/>
      <c r="H71" s="187"/>
      <c r="I71" s="87"/>
      <c r="J71" s="187"/>
      <c r="K71" s="87"/>
      <c r="L71" s="187"/>
    </row>
    <row r="72" spans="1:12" ht="15">
      <c r="A72" s="188"/>
      <c r="B72" s="84"/>
      <c r="C72" s="87"/>
      <c r="D72" s="187"/>
      <c r="E72" s="87"/>
      <c r="F72" s="187"/>
      <c r="G72" s="87"/>
      <c r="H72" s="187"/>
      <c r="I72" s="87"/>
      <c r="J72" s="187"/>
      <c r="K72" s="87"/>
      <c r="L72" s="187"/>
    </row>
    <row r="73" spans="1:12" ht="15">
      <c r="A73" s="188"/>
      <c r="B73" s="84"/>
      <c r="C73" s="87"/>
      <c r="D73" s="187"/>
      <c r="E73" s="87"/>
      <c r="F73" s="187"/>
      <c r="G73" s="87"/>
      <c r="H73" s="187"/>
      <c r="I73" s="87"/>
      <c r="J73" s="187"/>
      <c r="K73" s="87"/>
      <c r="L73" s="187"/>
    </row>
    <row r="74" spans="1:12" ht="15">
      <c r="A74" s="188"/>
      <c r="B74" s="84"/>
      <c r="C74" s="87"/>
      <c r="D74" s="187"/>
      <c r="E74" s="87"/>
      <c r="F74" s="187"/>
      <c r="G74" s="87"/>
      <c r="H74" s="187"/>
      <c r="I74" s="87"/>
      <c r="J74" s="187"/>
      <c r="K74" s="87"/>
      <c r="L74" s="187"/>
    </row>
    <row r="75" spans="1:12" ht="15">
      <c r="A75" s="188"/>
      <c r="B75" s="84"/>
      <c r="C75" s="87"/>
      <c r="D75" s="187"/>
      <c r="E75" s="87"/>
      <c r="F75" s="187"/>
      <c r="G75" s="87"/>
      <c r="H75" s="187"/>
      <c r="I75" s="87"/>
      <c r="J75" s="187"/>
      <c r="K75" s="87"/>
      <c r="L75" s="187"/>
    </row>
    <row r="76" spans="1:12" ht="15">
      <c r="A76" s="188"/>
      <c r="B76" s="84"/>
      <c r="C76" s="87"/>
      <c r="D76" s="187"/>
      <c r="E76" s="87"/>
      <c r="F76" s="187"/>
      <c r="G76" s="87"/>
      <c r="H76" s="187"/>
      <c r="I76" s="87"/>
      <c r="J76" s="187"/>
      <c r="K76" s="87"/>
      <c r="L76" s="187"/>
    </row>
    <row r="77" spans="1:12" ht="15">
      <c r="A77" s="188"/>
      <c r="B77" s="84"/>
      <c r="C77" s="87"/>
      <c r="D77" s="187"/>
      <c r="E77" s="87"/>
      <c r="F77" s="187"/>
      <c r="G77" s="87"/>
      <c r="H77" s="187"/>
      <c r="I77" s="87"/>
      <c r="J77" s="187"/>
      <c r="K77" s="87"/>
      <c r="L77" s="187"/>
    </row>
    <row r="78" spans="1:12" ht="15">
      <c r="A78" s="188"/>
      <c r="B78" s="84"/>
      <c r="C78" s="87"/>
      <c r="D78" s="187"/>
      <c r="E78" s="87"/>
      <c r="F78" s="187"/>
      <c r="G78" s="87"/>
      <c r="H78" s="187"/>
      <c r="I78" s="87"/>
      <c r="J78" s="187"/>
      <c r="K78" s="87"/>
      <c r="L78" s="187"/>
    </row>
    <row r="79" spans="1:12" ht="15">
      <c r="A79" s="188"/>
      <c r="B79" s="84"/>
      <c r="C79" s="87"/>
      <c r="D79" s="187"/>
      <c r="E79" s="87"/>
      <c r="F79" s="187"/>
      <c r="G79" s="87"/>
      <c r="H79" s="187"/>
      <c r="I79" s="87"/>
      <c r="J79" s="187"/>
      <c r="K79" s="87"/>
      <c r="L79" s="187"/>
    </row>
    <row r="80" spans="1:12" ht="15">
      <c r="A80" s="188"/>
      <c r="B80" s="84"/>
      <c r="C80" s="87"/>
      <c r="D80" s="187"/>
      <c r="E80" s="87"/>
      <c r="F80" s="187"/>
      <c r="G80" s="87"/>
      <c r="H80" s="187"/>
      <c r="I80" s="87"/>
      <c r="J80" s="187"/>
      <c r="K80" s="87"/>
      <c r="L80" s="187"/>
    </row>
    <row r="81" spans="1:12" ht="15">
      <c r="A81" s="188"/>
      <c r="B81" s="84"/>
      <c r="C81" s="87"/>
      <c r="D81" s="187"/>
      <c r="E81" s="87"/>
      <c r="F81" s="187"/>
      <c r="G81" s="87"/>
      <c r="H81" s="187"/>
      <c r="I81" s="87"/>
      <c r="J81" s="187"/>
      <c r="K81" s="87"/>
      <c r="L81" s="187"/>
    </row>
    <row r="82" spans="1:12" ht="15">
      <c r="A82" s="188"/>
      <c r="B82" s="84"/>
      <c r="C82" s="87"/>
      <c r="D82" s="187"/>
      <c r="E82" s="87"/>
      <c r="F82" s="187"/>
      <c r="G82" s="87"/>
      <c r="H82" s="187"/>
      <c r="I82" s="87"/>
      <c r="J82" s="187"/>
      <c r="K82" s="87"/>
      <c r="L82" s="187"/>
    </row>
    <row r="83" spans="1:12" ht="15">
      <c r="A83" s="188"/>
      <c r="B83" s="84"/>
      <c r="C83" s="87"/>
      <c r="D83" s="187"/>
      <c r="E83" s="87"/>
      <c r="F83" s="187"/>
      <c r="G83" s="87"/>
      <c r="H83" s="187"/>
      <c r="I83" s="87"/>
      <c r="J83" s="187"/>
      <c r="K83" s="87"/>
      <c r="L83" s="187"/>
    </row>
    <row r="84" spans="1:12" ht="15">
      <c r="A84" s="188"/>
      <c r="B84" s="84"/>
      <c r="C84" s="87"/>
      <c r="D84" s="187"/>
      <c r="E84" s="87"/>
      <c r="F84" s="187"/>
      <c r="G84" s="87"/>
      <c r="H84" s="187"/>
      <c r="I84" s="87"/>
      <c r="J84" s="187"/>
      <c r="K84" s="87"/>
      <c r="L84" s="187"/>
    </row>
    <row r="85" spans="1:12" ht="15">
      <c r="A85" s="188"/>
      <c r="B85" s="84"/>
      <c r="C85" s="87"/>
      <c r="D85" s="187"/>
      <c r="E85" s="87"/>
      <c r="F85" s="187"/>
      <c r="G85" s="87"/>
      <c r="H85" s="187"/>
      <c r="I85" s="87"/>
      <c r="J85" s="187"/>
      <c r="K85" s="87"/>
      <c r="L85" s="187"/>
    </row>
    <row r="86" spans="1:12" ht="15">
      <c r="A86" s="188"/>
      <c r="B86" s="84"/>
      <c r="C86" s="87"/>
      <c r="D86" s="187"/>
      <c r="E86" s="87"/>
      <c r="F86" s="187"/>
      <c r="G86" s="87"/>
      <c r="H86" s="187"/>
      <c r="I86" s="87"/>
      <c r="J86" s="187"/>
      <c r="K86" s="87"/>
      <c r="L86" s="187"/>
    </row>
    <row r="87" spans="1:12" ht="15">
      <c r="A87" s="188"/>
      <c r="B87" s="84"/>
      <c r="C87" s="87"/>
      <c r="D87" s="187"/>
      <c r="E87" s="87"/>
      <c r="F87" s="187"/>
      <c r="G87" s="87"/>
      <c r="H87" s="187"/>
      <c r="I87" s="87"/>
      <c r="J87" s="187"/>
      <c r="K87" s="87"/>
      <c r="L87" s="187"/>
    </row>
    <row r="88" spans="1:12" ht="15">
      <c r="A88" s="188"/>
      <c r="B88" s="84"/>
      <c r="C88" s="87"/>
      <c r="D88" s="187"/>
      <c r="E88" s="87"/>
      <c r="F88" s="187"/>
      <c r="G88" s="87"/>
      <c r="H88" s="187"/>
      <c r="I88" s="87"/>
      <c r="J88" s="187"/>
      <c r="K88" s="87"/>
      <c r="L88" s="187"/>
    </row>
    <row r="89" spans="1:12" ht="15">
      <c r="A89" s="188"/>
      <c r="B89" s="84"/>
      <c r="C89" s="87"/>
      <c r="D89" s="187"/>
      <c r="E89" s="87"/>
      <c r="F89" s="187"/>
      <c r="G89" s="87"/>
      <c r="H89" s="187"/>
      <c r="I89" s="87"/>
      <c r="J89" s="187"/>
      <c r="K89" s="87"/>
      <c r="L89" s="187"/>
    </row>
    <row r="90" spans="1:12" ht="15">
      <c r="A90" s="188"/>
      <c r="B90" s="84"/>
      <c r="C90" s="87"/>
      <c r="D90" s="187"/>
      <c r="E90" s="87"/>
      <c r="F90" s="187"/>
      <c r="G90" s="87"/>
      <c r="H90" s="187"/>
      <c r="I90" s="87"/>
      <c r="J90" s="187"/>
      <c r="K90" s="87"/>
      <c r="L90" s="187"/>
    </row>
    <row r="91" spans="1:12" ht="15">
      <c r="A91" s="188"/>
      <c r="B91" s="84"/>
      <c r="C91" s="87"/>
      <c r="D91" s="187"/>
      <c r="E91" s="87"/>
      <c r="F91" s="187"/>
      <c r="G91" s="87"/>
      <c r="H91" s="187"/>
      <c r="I91" s="87"/>
      <c r="J91" s="187"/>
      <c r="K91" s="87"/>
      <c r="L91" s="187"/>
    </row>
    <row r="92" spans="1:12" ht="15">
      <c r="A92" s="188"/>
      <c r="B92" s="84"/>
      <c r="C92" s="87"/>
      <c r="D92" s="187"/>
      <c r="E92" s="87"/>
      <c r="F92" s="187"/>
      <c r="G92" s="87"/>
      <c r="H92" s="187"/>
      <c r="I92" s="87"/>
      <c r="J92" s="187"/>
      <c r="K92" s="87"/>
      <c r="L92" s="187"/>
    </row>
    <row r="93" spans="1:12" ht="15">
      <c r="A93" s="188"/>
      <c r="B93" s="84"/>
      <c r="C93" s="87"/>
      <c r="D93" s="187"/>
      <c r="E93" s="87"/>
      <c r="F93" s="187"/>
      <c r="G93" s="87"/>
      <c r="H93" s="187"/>
      <c r="I93" s="87"/>
      <c r="J93" s="187"/>
      <c r="K93" s="87"/>
      <c r="L93" s="187"/>
    </row>
    <row r="94" spans="1:12" ht="15">
      <c r="A94" s="188"/>
      <c r="B94" s="84"/>
      <c r="C94" s="87"/>
      <c r="D94" s="187"/>
      <c r="E94" s="87"/>
      <c r="F94" s="187"/>
      <c r="G94" s="87"/>
      <c r="H94" s="187"/>
      <c r="I94" s="87"/>
      <c r="J94" s="187"/>
      <c r="K94" s="87"/>
      <c r="L94" s="187"/>
    </row>
    <row r="95" spans="1:12" ht="15">
      <c r="A95" s="188"/>
      <c r="B95" s="84"/>
      <c r="C95" s="87"/>
      <c r="D95" s="187"/>
      <c r="E95" s="87"/>
      <c r="F95" s="187"/>
      <c r="G95" s="87"/>
      <c r="H95" s="187"/>
      <c r="I95" s="87"/>
      <c r="J95" s="187"/>
      <c r="K95" s="87"/>
      <c r="L95" s="187"/>
    </row>
    <row r="96" spans="1:12" ht="15">
      <c r="A96" s="188"/>
      <c r="B96" s="84"/>
      <c r="C96" s="87"/>
      <c r="D96" s="187"/>
      <c r="E96" s="87"/>
      <c r="F96" s="187"/>
      <c r="G96" s="87"/>
      <c r="H96" s="187"/>
      <c r="I96" s="87"/>
      <c r="J96" s="187"/>
      <c r="K96" s="87"/>
      <c r="L96" s="187"/>
    </row>
    <row r="97" spans="1:12" ht="15">
      <c r="A97" s="188"/>
      <c r="B97" s="84"/>
      <c r="C97" s="87"/>
      <c r="D97" s="187"/>
      <c r="E97" s="87"/>
      <c r="F97" s="187"/>
      <c r="G97" s="87"/>
      <c r="H97" s="187"/>
      <c r="I97" s="87"/>
      <c r="J97" s="187"/>
      <c r="K97" s="87"/>
      <c r="L97" s="187"/>
    </row>
    <row r="98" spans="1:12" ht="15">
      <c r="A98" s="188"/>
      <c r="B98" s="84"/>
      <c r="C98" s="87"/>
      <c r="D98" s="187"/>
      <c r="E98" s="87"/>
      <c r="F98" s="187"/>
      <c r="G98" s="87"/>
      <c r="H98" s="187"/>
      <c r="I98" s="87"/>
      <c r="J98" s="187"/>
      <c r="K98" s="87"/>
      <c r="L98" s="187"/>
    </row>
    <row r="99" spans="1:12" ht="15">
      <c r="A99" s="188"/>
      <c r="B99" s="84"/>
      <c r="C99" s="87"/>
      <c r="D99" s="187"/>
      <c r="E99" s="87"/>
      <c r="F99" s="187"/>
      <c r="G99" s="87"/>
      <c r="H99" s="187"/>
      <c r="I99" s="87"/>
      <c r="J99" s="187"/>
      <c r="K99" s="87"/>
      <c r="L99" s="187"/>
    </row>
    <row r="100" spans="1:12" ht="15">
      <c r="A100" s="188"/>
      <c r="B100" s="84"/>
      <c r="C100" s="87"/>
      <c r="D100" s="187"/>
      <c r="E100" s="87"/>
      <c r="F100" s="187"/>
      <c r="G100" s="87"/>
      <c r="H100" s="187"/>
      <c r="I100" s="87"/>
      <c r="J100" s="187"/>
      <c r="K100" s="87"/>
      <c r="L100" s="187"/>
    </row>
    <row r="101" spans="1:12" ht="15">
      <c r="A101" s="188"/>
      <c r="B101" s="84"/>
      <c r="C101" s="87"/>
      <c r="D101" s="187"/>
      <c r="E101" s="87"/>
      <c r="F101" s="187"/>
      <c r="G101" s="87"/>
      <c r="H101" s="187"/>
      <c r="I101" s="87"/>
      <c r="J101" s="187"/>
      <c r="K101" s="87"/>
      <c r="L101" s="187"/>
    </row>
    <row r="102" spans="1:12" ht="15">
      <c r="A102" s="188"/>
      <c r="B102" s="84"/>
      <c r="C102" s="87"/>
      <c r="D102" s="187"/>
      <c r="E102" s="87"/>
      <c r="F102" s="187"/>
      <c r="G102" s="87"/>
      <c r="H102" s="187"/>
      <c r="I102" s="87"/>
      <c r="J102" s="187"/>
      <c r="K102" s="87"/>
      <c r="L102" s="187"/>
    </row>
    <row r="103" spans="1:12" ht="15">
      <c r="A103" s="188"/>
      <c r="B103" s="84"/>
      <c r="C103" s="87"/>
      <c r="D103" s="187"/>
      <c r="E103" s="87"/>
      <c r="F103" s="187"/>
      <c r="G103" s="87"/>
      <c r="H103" s="187"/>
      <c r="I103" s="87"/>
      <c r="J103" s="187"/>
      <c r="K103" s="87"/>
      <c r="L103" s="187"/>
    </row>
    <row r="104" spans="1:12" ht="15">
      <c r="A104" s="188"/>
      <c r="B104" s="84"/>
      <c r="C104" s="87"/>
      <c r="D104" s="187"/>
      <c r="E104" s="87"/>
      <c r="F104" s="187"/>
      <c r="G104" s="87"/>
      <c r="H104" s="187"/>
      <c r="I104" s="87"/>
      <c r="J104" s="187"/>
      <c r="K104" s="87"/>
      <c r="L104" s="187"/>
    </row>
    <row r="105" spans="1:12" ht="15">
      <c r="A105" s="188"/>
      <c r="B105" s="84"/>
      <c r="C105" s="87"/>
      <c r="D105" s="187"/>
      <c r="E105" s="87"/>
      <c r="F105" s="187"/>
      <c r="G105" s="87"/>
      <c r="H105" s="187"/>
      <c r="I105" s="87"/>
      <c r="J105" s="187"/>
      <c r="K105" s="87"/>
      <c r="L105" s="187"/>
    </row>
    <row r="106" spans="1:12" ht="15">
      <c r="A106" s="188"/>
      <c r="B106" s="84"/>
      <c r="C106" s="87"/>
      <c r="D106" s="187"/>
      <c r="E106" s="87"/>
      <c r="F106" s="187"/>
      <c r="G106" s="87"/>
      <c r="H106" s="187"/>
      <c r="I106" s="87"/>
      <c r="J106" s="187"/>
      <c r="K106" s="87"/>
      <c r="L106" s="187"/>
    </row>
    <row r="107" spans="1:12" ht="15">
      <c r="A107" s="188"/>
      <c r="B107" s="84"/>
      <c r="C107" s="87"/>
      <c r="D107" s="187"/>
      <c r="E107" s="87"/>
      <c r="F107" s="187"/>
      <c r="G107" s="87"/>
      <c r="H107" s="187"/>
      <c r="I107" s="87"/>
      <c r="J107" s="187"/>
      <c r="K107" s="87"/>
      <c r="L107" s="187"/>
    </row>
    <row r="108" spans="1:12" ht="15">
      <c r="A108" s="188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</row>
    <row r="109" spans="1:12" ht="15">
      <c r="A109" s="188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</row>
  </sheetData>
  <sheetProtection/>
  <mergeCells count="11">
    <mergeCell ref="C3:D3"/>
    <mergeCell ref="E3:F3"/>
    <mergeCell ref="G3:H3"/>
    <mergeCell ref="I3:J3"/>
    <mergeCell ref="A53:B53"/>
    <mergeCell ref="A56:L56"/>
    <mergeCell ref="A1:L1"/>
    <mergeCell ref="A2:A4"/>
    <mergeCell ref="B2:B4"/>
    <mergeCell ref="C2:J2"/>
    <mergeCell ref="K2:L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70"/>
  <sheetViews>
    <sheetView zoomScale="80" zoomScaleNormal="80" zoomScalePageLayoutView="0" workbookViewId="0" topLeftCell="A1">
      <selection activeCell="A1" sqref="A1:U1"/>
    </sheetView>
  </sheetViews>
  <sheetFormatPr defaultColWidth="11.421875" defaultRowHeight="15"/>
  <cols>
    <col min="1" max="1" width="7.7109375" style="269" customWidth="1"/>
    <col min="2" max="2" width="54.8515625" style="269" bestFit="1" customWidth="1"/>
    <col min="3" max="3" width="12.57421875" style="269" customWidth="1"/>
    <col min="4" max="4" width="12.7109375" style="269" customWidth="1"/>
    <col min="5" max="5" width="12.57421875" style="269" customWidth="1"/>
    <col min="6" max="6" width="12.00390625" style="269" customWidth="1"/>
    <col min="7" max="7" width="14.7109375" style="269" customWidth="1"/>
    <col min="8" max="16" width="11.57421875" style="269" customWidth="1"/>
    <col min="17" max="17" width="11.421875" style="269" customWidth="1"/>
    <col min="18" max="18" width="11.57421875" style="269" customWidth="1"/>
    <col min="19" max="19" width="11.421875" style="269" customWidth="1"/>
    <col min="20" max="20" width="11.57421875" style="269" customWidth="1"/>
    <col min="21" max="21" width="13.140625" style="269" customWidth="1"/>
    <col min="22" max="22" width="11.7109375" style="269" customWidth="1"/>
    <col min="23" max="16384" width="11.421875" style="269" customWidth="1"/>
  </cols>
  <sheetData>
    <row r="1" spans="1:21" ht="24.75" customHeight="1" thickBot="1" thickTop="1">
      <c r="A1" s="521" t="s">
        <v>232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3"/>
    </row>
    <row r="2" spans="1:21" ht="24.75" customHeight="1" thickBot="1" thickTop="1">
      <c r="A2" s="521" t="s">
        <v>347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3"/>
    </row>
    <row r="3" spans="1:21" ht="24.75" customHeight="1" thickBot="1" thickTop="1">
      <c r="A3" s="532" t="s">
        <v>24</v>
      </c>
      <c r="B3" s="535" t="s">
        <v>25</v>
      </c>
      <c r="C3" s="538" t="s">
        <v>234</v>
      </c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40"/>
      <c r="U3" s="541" t="s">
        <v>348</v>
      </c>
    </row>
    <row r="4" spans="1:21" ht="24.75" customHeight="1">
      <c r="A4" s="533"/>
      <c r="B4" s="536"/>
      <c r="C4" s="527">
        <v>2012</v>
      </c>
      <c r="D4" s="528"/>
      <c r="E4" s="524">
        <v>2013</v>
      </c>
      <c r="F4" s="526"/>
      <c r="G4" s="524">
        <v>2014</v>
      </c>
      <c r="H4" s="526"/>
      <c r="I4" s="524">
        <v>2015</v>
      </c>
      <c r="J4" s="525"/>
      <c r="K4" s="524">
        <v>2016</v>
      </c>
      <c r="L4" s="526"/>
      <c r="M4" s="524">
        <v>2017</v>
      </c>
      <c r="N4" s="526"/>
      <c r="O4" s="524">
        <v>2018</v>
      </c>
      <c r="P4" s="526"/>
      <c r="Q4" s="524">
        <v>2019</v>
      </c>
      <c r="R4" s="526"/>
      <c r="S4" s="524">
        <v>2020</v>
      </c>
      <c r="T4" s="526"/>
      <c r="U4" s="542"/>
    </row>
    <row r="5" spans="1:21" ht="24.75" customHeight="1" thickBot="1">
      <c r="A5" s="534"/>
      <c r="B5" s="537"/>
      <c r="C5" s="6" t="s">
        <v>26</v>
      </c>
      <c r="D5" s="7" t="s">
        <v>27</v>
      </c>
      <c r="E5" s="6" t="s">
        <v>26</v>
      </c>
      <c r="F5" s="7" t="s">
        <v>27</v>
      </c>
      <c r="G5" s="6" t="s">
        <v>26</v>
      </c>
      <c r="H5" s="7" t="s">
        <v>27</v>
      </c>
      <c r="I5" s="8" t="s">
        <v>26</v>
      </c>
      <c r="J5" s="9" t="s">
        <v>27</v>
      </c>
      <c r="K5" s="6" t="s">
        <v>26</v>
      </c>
      <c r="L5" s="7" t="s">
        <v>27</v>
      </c>
      <c r="M5" s="6" t="s">
        <v>26</v>
      </c>
      <c r="N5" s="7" t="s">
        <v>27</v>
      </c>
      <c r="O5" s="6" t="s">
        <v>26</v>
      </c>
      <c r="P5" s="7" t="s">
        <v>27</v>
      </c>
      <c r="Q5" s="6" t="s">
        <v>26</v>
      </c>
      <c r="R5" s="7" t="s">
        <v>27</v>
      </c>
      <c r="S5" s="6" t="s">
        <v>26</v>
      </c>
      <c r="T5" s="7" t="s">
        <v>27</v>
      </c>
      <c r="U5" s="543"/>
    </row>
    <row r="6" spans="1:22" ht="15.75" thickBot="1">
      <c r="A6" s="10" t="s">
        <v>28</v>
      </c>
      <c r="B6" s="11" t="s">
        <v>29</v>
      </c>
      <c r="C6" s="12">
        <v>4216</v>
      </c>
      <c r="D6" s="13">
        <v>0.031202356458798975</v>
      </c>
      <c r="E6" s="12">
        <v>4642</v>
      </c>
      <c r="F6" s="13">
        <v>0.036630210059498444</v>
      </c>
      <c r="G6" s="12">
        <v>4332</v>
      </c>
      <c r="H6" s="13">
        <v>0.03574404884689963</v>
      </c>
      <c r="I6" s="12">
        <v>4398</v>
      </c>
      <c r="J6" s="13">
        <v>0.037768255086004794</v>
      </c>
      <c r="K6" s="349">
        <v>4421</v>
      </c>
      <c r="L6" s="70">
        <v>0.03687792996446506</v>
      </c>
      <c r="M6" s="349">
        <v>4339</v>
      </c>
      <c r="N6" s="70">
        <v>0.035885899545947016</v>
      </c>
      <c r="O6" s="349">
        <v>5024</v>
      </c>
      <c r="P6" s="70">
        <v>0.04093371898806372</v>
      </c>
      <c r="Q6" s="349">
        <v>4830</v>
      </c>
      <c r="R6" s="70">
        <v>0.04022385449457853</v>
      </c>
      <c r="S6" s="349">
        <v>3933</v>
      </c>
      <c r="T6" s="70">
        <v>0.0408980304889462</v>
      </c>
      <c r="U6" s="14">
        <v>-0.18571428571428572</v>
      </c>
      <c r="V6" s="294" t="s">
        <v>235</v>
      </c>
    </row>
    <row r="7" spans="1:22" ht="15.75" thickBot="1">
      <c r="A7" s="15" t="s">
        <v>30</v>
      </c>
      <c r="B7" s="16" t="s">
        <v>31</v>
      </c>
      <c r="C7" s="17">
        <v>68007</v>
      </c>
      <c r="D7" s="18">
        <v>0.5033156204206694</v>
      </c>
      <c r="E7" s="17">
        <v>64422</v>
      </c>
      <c r="F7" s="18">
        <v>0.5083566119028455</v>
      </c>
      <c r="G7" s="17">
        <v>62908</v>
      </c>
      <c r="H7" s="18">
        <v>0.5190643178348942</v>
      </c>
      <c r="I7" s="17">
        <v>60162</v>
      </c>
      <c r="J7" s="18">
        <v>0.5166470583183767</v>
      </c>
      <c r="K7" s="350">
        <v>60993</v>
      </c>
      <c r="L7" s="358">
        <v>0.5087752957074456</v>
      </c>
      <c r="M7" s="350">
        <v>62433</v>
      </c>
      <c r="N7" s="358">
        <v>0.5163550049209749</v>
      </c>
      <c r="O7" s="350">
        <v>63382</v>
      </c>
      <c r="P7" s="358">
        <v>0.516413411007455</v>
      </c>
      <c r="Q7" s="350">
        <v>61498</v>
      </c>
      <c r="R7" s="358">
        <v>0.5121504355502255</v>
      </c>
      <c r="S7" s="350">
        <v>49195</v>
      </c>
      <c r="T7" s="511">
        <v>0.511563338394027</v>
      </c>
      <c r="U7" s="19">
        <v>-0.20005528635077563</v>
      </c>
      <c r="V7" s="295"/>
    </row>
    <row r="8" spans="1:22" ht="15">
      <c r="A8" s="20">
        <v>10</v>
      </c>
      <c r="B8" s="21" t="s">
        <v>32</v>
      </c>
      <c r="C8" s="22">
        <v>17337</v>
      </c>
      <c r="D8" s="23">
        <v>0.12831006971684009</v>
      </c>
      <c r="E8" s="22">
        <v>14413</v>
      </c>
      <c r="F8" s="23">
        <v>0.11373356690813251</v>
      </c>
      <c r="G8" s="22">
        <v>12386</v>
      </c>
      <c r="H8" s="23">
        <v>0.10219893559965346</v>
      </c>
      <c r="I8" s="22">
        <v>11442</v>
      </c>
      <c r="J8" s="23">
        <v>0.0982592939277096</v>
      </c>
      <c r="K8" s="351">
        <v>10624</v>
      </c>
      <c r="L8" s="23">
        <v>0.08862047680218882</v>
      </c>
      <c r="M8" s="351">
        <v>11291</v>
      </c>
      <c r="N8" s="23">
        <v>0.09338273606206218</v>
      </c>
      <c r="O8" s="351">
        <v>10975</v>
      </c>
      <c r="P8" s="23">
        <v>0.0894202957591559</v>
      </c>
      <c r="Q8" s="351">
        <v>10471</v>
      </c>
      <c r="R8" s="23">
        <v>0.08720165225936474</v>
      </c>
      <c r="S8" s="351">
        <v>8769</v>
      </c>
      <c r="T8" s="23">
        <v>0.09118607408023624</v>
      </c>
      <c r="U8" s="24">
        <v>-0.1625441696113074</v>
      </c>
      <c r="V8" s="294" t="s">
        <v>236</v>
      </c>
    </row>
    <row r="9" spans="1:22" ht="15">
      <c r="A9" s="25">
        <v>11</v>
      </c>
      <c r="B9" s="26" t="s">
        <v>33</v>
      </c>
      <c r="C9" s="27">
        <v>33637</v>
      </c>
      <c r="D9" s="28">
        <v>0.24894536627244335</v>
      </c>
      <c r="E9" s="27">
        <v>33071</v>
      </c>
      <c r="F9" s="28">
        <v>0.26096460079226047</v>
      </c>
      <c r="G9" s="27">
        <v>33696</v>
      </c>
      <c r="H9" s="28">
        <v>0.2780312719171583</v>
      </c>
      <c r="I9" s="27">
        <v>32497</v>
      </c>
      <c r="J9" s="28">
        <v>0.27907116542289623</v>
      </c>
      <c r="K9" s="352">
        <v>33485</v>
      </c>
      <c r="L9" s="28">
        <v>0.2793163277222602</v>
      </c>
      <c r="M9" s="352">
        <v>34514</v>
      </c>
      <c r="N9" s="28">
        <v>0.2854496282389526</v>
      </c>
      <c r="O9" s="352">
        <v>35439</v>
      </c>
      <c r="P9" s="28">
        <v>0.2887440420417974</v>
      </c>
      <c r="Q9" s="352">
        <v>34973</v>
      </c>
      <c r="R9" s="28">
        <v>0.2912523526374523</v>
      </c>
      <c r="S9" s="352">
        <v>27178</v>
      </c>
      <c r="T9" s="28">
        <v>0.28261547740365617</v>
      </c>
      <c r="U9" s="29">
        <v>-0.2228862265175993</v>
      </c>
      <c r="V9" s="294" t="s">
        <v>237</v>
      </c>
    </row>
    <row r="10" spans="1:22" ht="15">
      <c r="A10" s="25">
        <v>12</v>
      </c>
      <c r="B10" s="26" t="s">
        <v>34</v>
      </c>
      <c r="C10" s="27">
        <v>14498</v>
      </c>
      <c r="D10" s="28">
        <v>0.10729880548853594</v>
      </c>
      <c r="E10" s="27">
        <v>14648</v>
      </c>
      <c r="F10" s="28">
        <v>0.11558796142859397</v>
      </c>
      <c r="G10" s="27">
        <v>14698</v>
      </c>
      <c r="H10" s="28">
        <v>0.12127563018276331</v>
      </c>
      <c r="I10" s="27">
        <v>14205</v>
      </c>
      <c r="J10" s="28">
        <v>0.12198682662498819</v>
      </c>
      <c r="K10" s="352">
        <v>14584</v>
      </c>
      <c r="L10" s="28">
        <v>0.1216529587427637</v>
      </c>
      <c r="M10" s="352">
        <v>14435</v>
      </c>
      <c r="N10" s="28">
        <v>0.11938533301353889</v>
      </c>
      <c r="O10" s="352">
        <v>14921</v>
      </c>
      <c r="P10" s="28">
        <v>0.12157086405670751</v>
      </c>
      <c r="Q10" s="352">
        <v>14161</v>
      </c>
      <c r="R10" s="28">
        <v>0.11793167774280051</v>
      </c>
      <c r="S10" s="352">
        <v>11677</v>
      </c>
      <c r="T10" s="28">
        <v>0.1214254518228896</v>
      </c>
      <c r="U10" s="29">
        <v>-0.17541134100699105</v>
      </c>
      <c r="V10" s="294" t="s">
        <v>238</v>
      </c>
    </row>
    <row r="11" spans="1:22" ht="15">
      <c r="A11" s="25">
        <v>13</v>
      </c>
      <c r="B11" s="26" t="s">
        <v>35</v>
      </c>
      <c r="C11" s="27">
        <v>655</v>
      </c>
      <c r="D11" s="28">
        <v>0.004847614677541112</v>
      </c>
      <c r="E11" s="27">
        <v>632</v>
      </c>
      <c r="F11" s="28">
        <v>0.004987137603964459</v>
      </c>
      <c r="G11" s="27">
        <v>556</v>
      </c>
      <c r="H11" s="28">
        <v>0.004587648005280746</v>
      </c>
      <c r="I11" s="27">
        <v>452</v>
      </c>
      <c r="J11" s="28">
        <v>0.0038815942016539712</v>
      </c>
      <c r="K11" s="352">
        <v>552</v>
      </c>
      <c r="L11" s="28">
        <v>0.004604527785655895</v>
      </c>
      <c r="M11" s="352">
        <v>591</v>
      </c>
      <c r="N11" s="28">
        <v>0.004887892747558121</v>
      </c>
      <c r="O11" s="352">
        <v>501</v>
      </c>
      <c r="P11" s="28">
        <v>0.0040819652095979144</v>
      </c>
      <c r="Q11" s="352">
        <v>550</v>
      </c>
      <c r="R11" s="28">
        <v>0.00458035610186712</v>
      </c>
      <c r="S11" s="352">
        <v>442</v>
      </c>
      <c r="T11" s="28">
        <v>0.0045962190379136075</v>
      </c>
      <c r="U11" s="29">
        <v>-0.19636363636363635</v>
      </c>
      <c r="V11" s="294" t="s">
        <v>239</v>
      </c>
    </row>
    <row r="12" spans="1:22" ht="29.25" thickBot="1">
      <c r="A12" s="30">
        <v>19</v>
      </c>
      <c r="B12" s="31" t="s">
        <v>36</v>
      </c>
      <c r="C12" s="32">
        <v>1880</v>
      </c>
      <c r="D12" s="33">
        <v>0.013913764265308841</v>
      </c>
      <c r="E12" s="32">
        <v>1658</v>
      </c>
      <c r="F12" s="33">
        <v>0.013083345169894102</v>
      </c>
      <c r="G12" s="32">
        <v>1572</v>
      </c>
      <c r="H12" s="33">
        <v>0.012970832130038367</v>
      </c>
      <c r="I12" s="32">
        <v>1566</v>
      </c>
      <c r="J12" s="33">
        <v>0.013448178141128583</v>
      </c>
      <c r="K12" s="353">
        <v>1748</v>
      </c>
      <c r="L12" s="33">
        <v>0.014581004654577002</v>
      </c>
      <c r="M12" s="353">
        <v>1602</v>
      </c>
      <c r="N12" s="33">
        <v>0.013249414858863131</v>
      </c>
      <c r="O12" s="353">
        <v>1546</v>
      </c>
      <c r="P12" s="33">
        <v>0.012596243940196358</v>
      </c>
      <c r="Q12" s="353">
        <v>1343</v>
      </c>
      <c r="R12" s="33">
        <v>0.011184396808740983</v>
      </c>
      <c r="S12" s="353">
        <v>1129</v>
      </c>
      <c r="T12" s="33">
        <v>0.011740116049331364</v>
      </c>
      <c r="U12" s="34">
        <v>-0.15934475055845124</v>
      </c>
      <c r="V12" s="294" t="s">
        <v>240</v>
      </c>
    </row>
    <row r="13" spans="1:22" ht="15.75" thickBot="1">
      <c r="A13" s="15">
        <v>2</v>
      </c>
      <c r="B13" s="16" t="s">
        <v>37</v>
      </c>
      <c r="C13" s="17">
        <v>8379</v>
      </c>
      <c r="D13" s="18">
        <v>0.06201246318033127</v>
      </c>
      <c r="E13" s="17">
        <v>8189</v>
      </c>
      <c r="F13" s="18">
        <v>0.06461973075769771</v>
      </c>
      <c r="G13" s="17">
        <v>7863</v>
      </c>
      <c r="H13" s="18">
        <v>0.06487891414662321</v>
      </c>
      <c r="I13" s="17">
        <v>7783</v>
      </c>
      <c r="J13" s="18">
        <v>0.06683727360945323</v>
      </c>
      <c r="K13" s="350">
        <v>7953</v>
      </c>
      <c r="L13" s="358">
        <v>0.06634023456398792</v>
      </c>
      <c r="M13" s="350">
        <v>8107</v>
      </c>
      <c r="N13" s="358">
        <v>0.06704931726641912</v>
      </c>
      <c r="O13" s="350">
        <v>8494</v>
      </c>
      <c r="P13" s="358">
        <v>0.06920601295473987</v>
      </c>
      <c r="Q13" s="350">
        <v>8353</v>
      </c>
      <c r="R13" s="358">
        <v>0.06956311730708373</v>
      </c>
      <c r="S13" s="350">
        <v>7035</v>
      </c>
      <c r="T13" s="511">
        <v>0.07315475323919056</v>
      </c>
      <c r="U13" s="19">
        <v>-0.1577876212139351</v>
      </c>
      <c r="V13" s="295"/>
    </row>
    <row r="14" spans="1:22" ht="15">
      <c r="A14" s="35">
        <v>20</v>
      </c>
      <c r="B14" s="36" t="s">
        <v>38</v>
      </c>
      <c r="C14" s="37">
        <v>4397</v>
      </c>
      <c r="D14" s="38">
        <v>0.0325419263162569</v>
      </c>
      <c r="E14" s="37">
        <v>4133</v>
      </c>
      <c r="F14" s="38">
        <v>0.032613670438584035</v>
      </c>
      <c r="G14" s="37">
        <v>3551</v>
      </c>
      <c r="H14" s="38">
        <v>0.029299888609266057</v>
      </c>
      <c r="I14" s="37">
        <v>3492</v>
      </c>
      <c r="J14" s="38">
        <v>0.02998789148711431</v>
      </c>
      <c r="K14" s="354">
        <v>3532</v>
      </c>
      <c r="L14" s="38">
        <v>0.029462304599522867</v>
      </c>
      <c r="M14" s="354">
        <v>3639</v>
      </c>
      <c r="N14" s="38">
        <v>0.030096517273035542</v>
      </c>
      <c r="O14" s="354">
        <v>3957</v>
      </c>
      <c r="P14" s="38">
        <v>0.03224019228418951</v>
      </c>
      <c r="Q14" s="354">
        <v>3619</v>
      </c>
      <c r="R14" s="38">
        <v>0.03013874315028565</v>
      </c>
      <c r="S14" s="354">
        <v>2893</v>
      </c>
      <c r="T14" s="38">
        <v>0.03008339745856124</v>
      </c>
      <c r="U14" s="39">
        <v>-0.2006079027355623</v>
      </c>
      <c r="V14" s="294" t="s">
        <v>241</v>
      </c>
    </row>
    <row r="15" spans="1:22" ht="15">
      <c r="A15" s="25">
        <v>21</v>
      </c>
      <c r="B15" s="26" t="s">
        <v>39</v>
      </c>
      <c r="C15" s="27">
        <v>3219</v>
      </c>
      <c r="D15" s="28">
        <v>0.023823620835121892</v>
      </c>
      <c r="E15" s="27">
        <v>3231</v>
      </c>
      <c r="F15" s="28">
        <v>0.025495951896217034</v>
      </c>
      <c r="G15" s="27">
        <v>3526</v>
      </c>
      <c r="H15" s="28">
        <v>0.029093609472337967</v>
      </c>
      <c r="I15" s="27">
        <v>3488</v>
      </c>
      <c r="J15" s="28">
        <v>0.02995354109594923</v>
      </c>
      <c r="K15" s="352">
        <v>3614</v>
      </c>
      <c r="L15" s="28">
        <v>0.03014631053869638</v>
      </c>
      <c r="M15" s="352">
        <v>3687</v>
      </c>
      <c r="N15" s="28">
        <v>0.030493503486035186</v>
      </c>
      <c r="O15" s="352">
        <v>3741</v>
      </c>
      <c r="P15" s="28">
        <v>0.03048030309202754</v>
      </c>
      <c r="Q15" s="352">
        <v>3974</v>
      </c>
      <c r="R15" s="28">
        <v>0.03309515481603624</v>
      </c>
      <c r="S15" s="352">
        <v>3487</v>
      </c>
      <c r="T15" s="28">
        <v>0.03626021670860803</v>
      </c>
      <c r="U15" s="29">
        <v>-0.122546552591847</v>
      </c>
      <c r="V15" s="294" t="s">
        <v>242</v>
      </c>
    </row>
    <row r="16" spans="1:22" ht="15">
      <c r="A16" s="25">
        <v>22</v>
      </c>
      <c r="B16" s="26" t="s">
        <v>40</v>
      </c>
      <c r="C16" s="27">
        <v>388</v>
      </c>
      <c r="D16" s="28">
        <v>0.002871564114329697</v>
      </c>
      <c r="E16" s="27">
        <v>402</v>
      </c>
      <c r="F16" s="28">
        <v>0.0031721982860660005</v>
      </c>
      <c r="G16" s="27">
        <v>417</v>
      </c>
      <c r="H16" s="28">
        <v>0.0034407360039605595</v>
      </c>
      <c r="I16" s="27">
        <v>413</v>
      </c>
      <c r="J16" s="28">
        <v>0.003546677887794447</v>
      </c>
      <c r="K16" s="352">
        <v>412</v>
      </c>
      <c r="L16" s="28">
        <v>0.003436712767554762</v>
      </c>
      <c r="M16" s="352">
        <v>404</v>
      </c>
      <c r="N16" s="28">
        <v>0.00334130062608034</v>
      </c>
      <c r="O16" s="352">
        <v>390</v>
      </c>
      <c r="P16" s="28">
        <v>0.0031775777080702327</v>
      </c>
      <c r="Q16" s="352">
        <v>400</v>
      </c>
      <c r="R16" s="28">
        <v>0.003331168074085178</v>
      </c>
      <c r="S16" s="352">
        <v>353</v>
      </c>
      <c r="T16" s="28">
        <v>0.0036707360189672023</v>
      </c>
      <c r="U16" s="29">
        <v>-0.1175</v>
      </c>
      <c r="V16" s="294" t="s">
        <v>243</v>
      </c>
    </row>
    <row r="17" spans="1:22" ht="15.75" thickBot="1">
      <c r="A17" s="40">
        <v>29</v>
      </c>
      <c r="B17" s="41" t="s">
        <v>41</v>
      </c>
      <c r="C17" s="42">
        <v>375</v>
      </c>
      <c r="D17" s="43">
        <v>0.0027753519146227743</v>
      </c>
      <c r="E17" s="42">
        <v>423</v>
      </c>
      <c r="F17" s="43">
        <v>0.0033379101368306427</v>
      </c>
      <c r="G17" s="42">
        <v>369</v>
      </c>
      <c r="H17" s="43">
        <v>0.0030446800610586244</v>
      </c>
      <c r="I17" s="42">
        <v>390</v>
      </c>
      <c r="J17" s="43">
        <v>0.003349163138595241</v>
      </c>
      <c r="K17" s="355">
        <v>395</v>
      </c>
      <c r="L17" s="43">
        <v>0.0032949066582139102</v>
      </c>
      <c r="M17" s="355">
        <v>377</v>
      </c>
      <c r="N17" s="43">
        <v>0.0031179958812680405</v>
      </c>
      <c r="O17" s="355">
        <v>406</v>
      </c>
      <c r="P17" s="43">
        <v>0.0033079398704526012</v>
      </c>
      <c r="Q17" s="355">
        <v>360</v>
      </c>
      <c r="R17" s="43">
        <v>0.00299805126667666</v>
      </c>
      <c r="S17" s="355">
        <v>302</v>
      </c>
      <c r="T17" s="43">
        <v>0.003140403053054094</v>
      </c>
      <c r="U17" s="44">
        <v>-0.16111111111111112</v>
      </c>
      <c r="V17" s="294" t="s">
        <v>244</v>
      </c>
    </row>
    <row r="18" spans="1:22" ht="15.75" thickBot="1">
      <c r="A18" s="15">
        <v>3</v>
      </c>
      <c r="B18" s="16" t="s">
        <v>42</v>
      </c>
      <c r="C18" s="17">
        <v>34713</v>
      </c>
      <c r="D18" s="18">
        <v>0.25690877603280093</v>
      </c>
      <c r="E18" s="17">
        <v>32006</v>
      </c>
      <c r="F18" s="18">
        <v>0.2525606426463394</v>
      </c>
      <c r="G18" s="17">
        <v>30379</v>
      </c>
      <c r="H18" s="18">
        <v>0.2506621560295392</v>
      </c>
      <c r="I18" s="17">
        <v>29737</v>
      </c>
      <c r="J18" s="18">
        <v>0.25536939551899146</v>
      </c>
      <c r="K18" s="350">
        <v>31802</v>
      </c>
      <c r="L18" s="358">
        <v>0.2652775228975159</v>
      </c>
      <c r="M18" s="350">
        <v>31033</v>
      </c>
      <c r="N18" s="358">
        <v>0.2566598572503742</v>
      </c>
      <c r="O18" s="350">
        <v>31096</v>
      </c>
      <c r="P18" s="358">
        <v>0.25335886259013324</v>
      </c>
      <c r="Q18" s="350">
        <v>30997</v>
      </c>
      <c r="R18" s="358">
        <v>0.2581405419810457</v>
      </c>
      <c r="S18" s="350">
        <v>24490</v>
      </c>
      <c r="T18" s="511">
        <v>0.2546638104943535</v>
      </c>
      <c r="U18" s="19">
        <v>-0.20992354098783753</v>
      </c>
      <c r="V18" s="295"/>
    </row>
    <row r="19" spans="1:22" ht="15">
      <c r="A19" s="20">
        <v>30</v>
      </c>
      <c r="B19" s="21" t="s">
        <v>43</v>
      </c>
      <c r="C19" s="22">
        <v>12989</v>
      </c>
      <c r="D19" s="23">
        <v>0.0961307893840939</v>
      </c>
      <c r="E19" s="22">
        <v>11703</v>
      </c>
      <c r="F19" s="23">
        <v>0.09234884711898111</v>
      </c>
      <c r="G19" s="22">
        <v>11200</v>
      </c>
      <c r="H19" s="23">
        <v>0.09241305334378482</v>
      </c>
      <c r="I19" s="22">
        <v>10905</v>
      </c>
      <c r="J19" s="23">
        <v>0.09364775391379769</v>
      </c>
      <c r="K19" s="351">
        <v>11737</v>
      </c>
      <c r="L19" s="23">
        <v>0.09790460619609283</v>
      </c>
      <c r="M19" s="351">
        <v>11315</v>
      </c>
      <c r="N19" s="23">
        <v>0.093581229168562</v>
      </c>
      <c r="O19" s="351">
        <v>11989</v>
      </c>
      <c r="P19" s="23">
        <v>0.0976819978001385</v>
      </c>
      <c r="Q19" s="351">
        <v>11666</v>
      </c>
      <c r="R19" s="23">
        <v>0.09715351688069422</v>
      </c>
      <c r="S19" s="351">
        <v>9044</v>
      </c>
      <c r="T19" s="23">
        <v>0.09404571262192458</v>
      </c>
      <c r="U19" s="24">
        <v>-0.2247557003257329</v>
      </c>
      <c r="V19" s="294" t="s">
        <v>245</v>
      </c>
    </row>
    <row r="20" spans="1:22" ht="15">
      <c r="A20" s="25">
        <v>31</v>
      </c>
      <c r="B20" s="26" t="s">
        <v>44</v>
      </c>
      <c r="C20" s="27">
        <v>1949</v>
      </c>
      <c r="D20" s="28">
        <v>0.014424429017599431</v>
      </c>
      <c r="E20" s="27">
        <v>1577</v>
      </c>
      <c r="F20" s="28">
        <v>0.012444170888373341</v>
      </c>
      <c r="G20" s="27">
        <v>1665</v>
      </c>
      <c r="H20" s="28">
        <v>0.013738190519410868</v>
      </c>
      <c r="I20" s="27">
        <v>1627</v>
      </c>
      <c r="J20" s="28">
        <v>0.013972021606396042</v>
      </c>
      <c r="K20" s="352">
        <v>1715</v>
      </c>
      <c r="L20" s="28">
        <v>0.014305733971738876</v>
      </c>
      <c r="M20" s="352">
        <v>1602</v>
      </c>
      <c r="N20" s="28">
        <v>0.013249414858863131</v>
      </c>
      <c r="O20" s="352">
        <v>1570</v>
      </c>
      <c r="P20" s="28">
        <v>0.012791787183769911</v>
      </c>
      <c r="Q20" s="352">
        <v>1560</v>
      </c>
      <c r="R20" s="28">
        <v>0.012991555488932192</v>
      </c>
      <c r="S20" s="352">
        <v>1334</v>
      </c>
      <c r="T20" s="28">
        <v>0.013871846598589942</v>
      </c>
      <c r="U20" s="29">
        <v>-0.14487179487179488</v>
      </c>
      <c r="V20" s="294" t="s">
        <v>246</v>
      </c>
    </row>
    <row r="21" spans="1:22" ht="15">
      <c r="A21" s="25">
        <v>32</v>
      </c>
      <c r="B21" s="26" t="s">
        <v>45</v>
      </c>
      <c r="C21" s="27">
        <v>16752</v>
      </c>
      <c r="D21" s="28">
        <v>0.12398052073002856</v>
      </c>
      <c r="E21" s="27">
        <v>15655</v>
      </c>
      <c r="F21" s="28">
        <v>0.12353423922478418</v>
      </c>
      <c r="G21" s="27">
        <v>14482</v>
      </c>
      <c r="H21" s="28">
        <v>0.1194933784397046</v>
      </c>
      <c r="I21" s="27">
        <v>13903</v>
      </c>
      <c r="J21" s="28">
        <v>0.11939337209202469</v>
      </c>
      <c r="K21" s="352">
        <v>14943</v>
      </c>
      <c r="L21" s="28">
        <v>0.12464757011060876</v>
      </c>
      <c r="M21" s="352">
        <v>14658</v>
      </c>
      <c r="N21" s="28">
        <v>0.12122966479476639</v>
      </c>
      <c r="O21" s="352">
        <v>14147</v>
      </c>
      <c r="P21" s="28">
        <v>0.11526459445146048</v>
      </c>
      <c r="Q21" s="352">
        <v>14476</v>
      </c>
      <c r="R21" s="28">
        <v>0.1205549726011426</v>
      </c>
      <c r="S21" s="352">
        <v>11350</v>
      </c>
      <c r="T21" s="28">
        <v>0.118025081629682</v>
      </c>
      <c r="U21" s="29">
        <v>-0.21594363083724785</v>
      </c>
      <c r="V21" s="294" t="s">
        <v>247</v>
      </c>
    </row>
    <row r="22" spans="1:22" ht="29.25" thickBot="1">
      <c r="A22" s="30">
        <v>39</v>
      </c>
      <c r="B22" s="31" t="s">
        <v>46</v>
      </c>
      <c r="C22" s="32">
        <v>3023</v>
      </c>
      <c r="D22" s="33">
        <v>0.022373036901079058</v>
      </c>
      <c r="E22" s="32">
        <v>3071</v>
      </c>
      <c r="F22" s="33">
        <v>0.024233385414200715</v>
      </c>
      <c r="G22" s="32">
        <v>3032</v>
      </c>
      <c r="H22" s="33">
        <v>0.02501753372663889</v>
      </c>
      <c r="I22" s="32">
        <v>3302</v>
      </c>
      <c r="J22" s="33">
        <v>0.02835624790677304</v>
      </c>
      <c r="K22" s="353">
        <v>3407</v>
      </c>
      <c r="L22" s="33">
        <v>0.028419612619075423</v>
      </c>
      <c r="M22" s="353">
        <v>3458</v>
      </c>
      <c r="N22" s="33">
        <v>0.028599548428182714</v>
      </c>
      <c r="O22" s="353">
        <v>3390</v>
      </c>
      <c r="P22" s="33">
        <v>0.02762048315476433</v>
      </c>
      <c r="Q22" s="353">
        <v>3295</v>
      </c>
      <c r="R22" s="33">
        <v>0.027440497010276652</v>
      </c>
      <c r="S22" s="353">
        <v>2762</v>
      </c>
      <c r="T22" s="33">
        <v>0.028721169644156982</v>
      </c>
      <c r="U22" s="34">
        <v>-0.16176024279210927</v>
      </c>
      <c r="V22" s="294" t="s">
        <v>248</v>
      </c>
    </row>
    <row r="23" spans="1:22" ht="15.75" thickBot="1">
      <c r="A23" s="15">
        <v>4</v>
      </c>
      <c r="B23" s="16" t="s">
        <v>47</v>
      </c>
      <c r="C23" s="17">
        <v>262</v>
      </c>
      <c r="D23" s="18">
        <v>0.0019390458710164449</v>
      </c>
      <c r="E23" s="17">
        <v>228</v>
      </c>
      <c r="F23" s="18">
        <v>0.001799157236873254</v>
      </c>
      <c r="G23" s="17">
        <v>280</v>
      </c>
      <c r="H23" s="18">
        <v>0.0023103263335946204</v>
      </c>
      <c r="I23" s="17">
        <v>237</v>
      </c>
      <c r="J23" s="18">
        <v>0.002035260676530954</v>
      </c>
      <c r="K23" s="350">
        <v>244</v>
      </c>
      <c r="L23" s="358">
        <v>0.0020353347458334026</v>
      </c>
      <c r="M23" s="350">
        <v>238</v>
      </c>
      <c r="N23" s="358">
        <v>0.0019683899727899034</v>
      </c>
      <c r="O23" s="350">
        <v>252</v>
      </c>
      <c r="P23" s="358">
        <v>0.002053204057522304</v>
      </c>
      <c r="Q23" s="350">
        <v>241</v>
      </c>
      <c r="R23" s="358">
        <v>0.0020070287646363196</v>
      </c>
      <c r="S23" s="350">
        <v>240</v>
      </c>
      <c r="T23" s="511">
        <v>0.0024956845454734517</v>
      </c>
      <c r="U23" s="19">
        <v>-0.004149377593360996</v>
      </c>
      <c r="V23" s="295"/>
    </row>
    <row r="24" spans="1:22" ht="15">
      <c r="A24" s="35">
        <v>40</v>
      </c>
      <c r="B24" s="36" t="s">
        <v>48</v>
      </c>
      <c r="C24" s="37">
        <v>155</v>
      </c>
      <c r="D24" s="38">
        <v>0.00114714545804408</v>
      </c>
      <c r="E24" s="37">
        <v>143</v>
      </c>
      <c r="F24" s="38">
        <v>0.0011284187933020848</v>
      </c>
      <c r="G24" s="37">
        <v>182</v>
      </c>
      <c r="H24" s="38">
        <v>0.0015017121168365032</v>
      </c>
      <c r="I24" s="37">
        <v>175</v>
      </c>
      <c r="J24" s="38">
        <v>0.0015028296134722233</v>
      </c>
      <c r="K24" s="354">
        <v>159</v>
      </c>
      <c r="L24" s="38">
        <v>0.0013263041991291435</v>
      </c>
      <c r="M24" s="354">
        <v>159</v>
      </c>
      <c r="N24" s="38">
        <v>0.001315016830561322</v>
      </c>
      <c r="O24" s="354">
        <v>180</v>
      </c>
      <c r="P24" s="38">
        <v>0.0014665743268016459</v>
      </c>
      <c r="Q24" s="354">
        <v>168</v>
      </c>
      <c r="R24" s="38">
        <v>0.0013990905911157748</v>
      </c>
      <c r="S24" s="354">
        <v>167</v>
      </c>
      <c r="T24" s="38">
        <v>0.001736580496225277</v>
      </c>
      <c r="U24" s="39">
        <v>-0.005952380952380952</v>
      </c>
      <c r="V24" s="294" t="s">
        <v>249</v>
      </c>
    </row>
    <row r="25" spans="1:22" ht="15.75" thickBot="1">
      <c r="A25" s="40">
        <v>41</v>
      </c>
      <c r="B25" s="41" t="s">
        <v>49</v>
      </c>
      <c r="C25" s="42">
        <v>107</v>
      </c>
      <c r="D25" s="43">
        <v>0.0007919004129723649</v>
      </c>
      <c r="E25" s="42">
        <v>85</v>
      </c>
      <c r="F25" s="43">
        <v>0.0006707384435711693</v>
      </c>
      <c r="G25" s="42">
        <v>98</v>
      </c>
      <c r="H25" s="43">
        <v>0.0008086142167581171</v>
      </c>
      <c r="I25" s="42">
        <v>62</v>
      </c>
      <c r="J25" s="43">
        <v>0.0005324310630587305</v>
      </c>
      <c r="K25" s="355">
        <v>85</v>
      </c>
      <c r="L25" s="43">
        <v>0.0007090305467042592</v>
      </c>
      <c r="M25" s="355">
        <v>79</v>
      </c>
      <c r="N25" s="43">
        <v>0.0006533731422285814</v>
      </c>
      <c r="O25" s="355">
        <v>72</v>
      </c>
      <c r="P25" s="43">
        <v>0.0005866297307206583</v>
      </c>
      <c r="Q25" s="355">
        <v>73</v>
      </c>
      <c r="R25" s="43">
        <v>0.000607938173520545</v>
      </c>
      <c r="S25" s="355">
        <v>73</v>
      </c>
      <c r="T25" s="43">
        <v>0.000759104049248175</v>
      </c>
      <c r="U25" s="44">
        <v>0</v>
      </c>
      <c r="V25" s="294" t="s">
        <v>250</v>
      </c>
    </row>
    <row r="26" spans="1:22" ht="15.75" thickBot="1">
      <c r="A26" s="15">
        <v>5</v>
      </c>
      <c r="B26" s="16" t="s">
        <v>50</v>
      </c>
      <c r="C26" s="17">
        <v>8223</v>
      </c>
      <c r="D26" s="18">
        <v>0.06085791678384819</v>
      </c>
      <c r="E26" s="17">
        <v>7467</v>
      </c>
      <c r="F26" s="18">
        <v>0.058922399507599074</v>
      </c>
      <c r="G26" s="17">
        <v>6553</v>
      </c>
      <c r="H26" s="18">
        <v>0.054069887371591234</v>
      </c>
      <c r="I26" s="17">
        <v>6047</v>
      </c>
      <c r="J26" s="18">
        <v>0.05192920384380877</v>
      </c>
      <c r="K26" s="350">
        <v>5912</v>
      </c>
      <c r="L26" s="358">
        <v>0.049315159907242126</v>
      </c>
      <c r="M26" s="350">
        <v>6123</v>
      </c>
      <c r="N26" s="358">
        <v>0.05064055379576713</v>
      </c>
      <c r="O26" s="350">
        <v>6022</v>
      </c>
      <c r="P26" s="358">
        <v>0.049065058866663944</v>
      </c>
      <c r="Q26" s="350">
        <v>5626</v>
      </c>
      <c r="R26" s="358">
        <v>0.04685287896200804</v>
      </c>
      <c r="S26" s="350">
        <v>4235</v>
      </c>
      <c r="T26" s="511">
        <v>0.044038433542000294</v>
      </c>
      <c r="U26" s="19">
        <v>-0.24724493423391397</v>
      </c>
      <c r="V26" s="295"/>
    </row>
    <row r="27" spans="1:22" ht="28.5">
      <c r="A27" s="20">
        <v>50</v>
      </c>
      <c r="B27" s="21" t="s">
        <v>51</v>
      </c>
      <c r="C27" s="22">
        <v>4527</v>
      </c>
      <c r="D27" s="23">
        <v>0.03350404831332613</v>
      </c>
      <c r="E27" s="22">
        <v>3743</v>
      </c>
      <c r="F27" s="23">
        <v>0.029536164638669257</v>
      </c>
      <c r="G27" s="22">
        <v>3178</v>
      </c>
      <c r="H27" s="23">
        <v>0.02622220388629894</v>
      </c>
      <c r="I27" s="22">
        <v>2878</v>
      </c>
      <c r="J27" s="23">
        <v>0.024715106443274622</v>
      </c>
      <c r="K27" s="351">
        <v>2814</v>
      </c>
      <c r="L27" s="23">
        <v>0.02347308186383277</v>
      </c>
      <c r="M27" s="351">
        <v>2601</v>
      </c>
      <c r="N27" s="23">
        <v>0.02151169041691823</v>
      </c>
      <c r="O27" s="351">
        <v>2569</v>
      </c>
      <c r="P27" s="23">
        <v>0.020931274697519046</v>
      </c>
      <c r="Q27" s="351">
        <v>2472</v>
      </c>
      <c r="R27" s="23">
        <v>0.020586618697846403</v>
      </c>
      <c r="S27" s="351">
        <v>1936</v>
      </c>
      <c r="T27" s="23">
        <v>0.020131855333485847</v>
      </c>
      <c r="U27" s="24">
        <v>-0.2168284789644013</v>
      </c>
      <c r="V27" s="294" t="s">
        <v>251</v>
      </c>
    </row>
    <row r="28" spans="1:22" ht="15">
      <c r="A28" s="25">
        <v>51</v>
      </c>
      <c r="B28" s="26" t="s">
        <v>52</v>
      </c>
      <c r="C28" s="27">
        <v>652</v>
      </c>
      <c r="D28" s="28">
        <v>0.00482541186222413</v>
      </c>
      <c r="E28" s="27">
        <v>686</v>
      </c>
      <c r="F28" s="28">
        <v>0.005413253791644966</v>
      </c>
      <c r="G28" s="27">
        <v>649</v>
      </c>
      <c r="H28" s="28">
        <v>0.005355006394653245</v>
      </c>
      <c r="I28" s="27">
        <v>718</v>
      </c>
      <c r="J28" s="28">
        <v>0.006165895214131751</v>
      </c>
      <c r="K28" s="352">
        <v>676</v>
      </c>
      <c r="L28" s="28">
        <v>0.0056388782302597565</v>
      </c>
      <c r="M28" s="352">
        <v>684</v>
      </c>
      <c r="N28" s="28">
        <v>0.005657053535244932</v>
      </c>
      <c r="O28" s="352">
        <v>709</v>
      </c>
      <c r="P28" s="28">
        <v>0.005776673320568705</v>
      </c>
      <c r="Q28" s="352">
        <v>721</v>
      </c>
      <c r="R28" s="28">
        <v>0.006004430453538533</v>
      </c>
      <c r="S28" s="352">
        <v>572</v>
      </c>
      <c r="T28" s="28">
        <v>0.005948048166711728</v>
      </c>
      <c r="U28" s="29">
        <v>-0.20665742024965325</v>
      </c>
      <c r="V28" s="294" t="s">
        <v>252</v>
      </c>
    </row>
    <row r="29" spans="1:22" ht="15">
      <c r="A29" s="25">
        <v>52</v>
      </c>
      <c r="B29" s="26" t="s">
        <v>53</v>
      </c>
      <c r="C29" s="27">
        <v>2605</v>
      </c>
      <c r="D29" s="28">
        <v>0.01927944463357954</v>
      </c>
      <c r="E29" s="27">
        <v>2574</v>
      </c>
      <c r="F29" s="28">
        <v>0.020311538279437526</v>
      </c>
      <c r="G29" s="27">
        <v>2250</v>
      </c>
      <c r="H29" s="28">
        <v>0.018565122323528197</v>
      </c>
      <c r="I29" s="27">
        <v>2029</v>
      </c>
      <c r="J29" s="28">
        <v>0.017424235918486523</v>
      </c>
      <c r="K29" s="352">
        <v>1970</v>
      </c>
      <c r="L29" s="28">
        <v>0.016432825611851654</v>
      </c>
      <c r="M29" s="352">
        <v>2419</v>
      </c>
      <c r="N29" s="28">
        <v>0.020006451025961245</v>
      </c>
      <c r="O29" s="352">
        <v>2364</v>
      </c>
      <c r="P29" s="28">
        <v>0.019261009491994947</v>
      </c>
      <c r="Q29" s="352">
        <v>2054</v>
      </c>
      <c r="R29" s="28">
        <v>0.017105548060427394</v>
      </c>
      <c r="S29" s="352">
        <v>1464</v>
      </c>
      <c r="T29" s="28">
        <v>0.015223675727388057</v>
      </c>
      <c r="U29" s="29">
        <v>-0.2872444011684518</v>
      </c>
      <c r="V29" s="294" t="s">
        <v>253</v>
      </c>
    </row>
    <row r="30" spans="1:22" ht="42.75">
      <c r="A30" s="25">
        <v>53</v>
      </c>
      <c r="B30" s="26" t="s">
        <v>54</v>
      </c>
      <c r="C30" s="27">
        <v>37</v>
      </c>
      <c r="D30" s="28">
        <v>0.0002738347222427804</v>
      </c>
      <c r="E30" s="27">
        <v>40</v>
      </c>
      <c r="F30" s="28">
        <v>0.00031564162050407967</v>
      </c>
      <c r="G30" s="27">
        <v>35</v>
      </c>
      <c r="H30" s="28">
        <v>0.00028879079169932755</v>
      </c>
      <c r="I30" s="27">
        <v>38</v>
      </c>
      <c r="J30" s="28">
        <v>0.00032632871606825425</v>
      </c>
      <c r="K30" s="352">
        <v>22</v>
      </c>
      <c r="L30" s="28">
        <v>0.00018351378855874944</v>
      </c>
      <c r="M30" s="352">
        <v>32</v>
      </c>
      <c r="N30" s="28">
        <v>0.00026465747533309625</v>
      </c>
      <c r="O30" s="352">
        <v>34</v>
      </c>
      <c r="P30" s="28">
        <v>0.00027701959506253303</v>
      </c>
      <c r="Q30" s="352">
        <v>28</v>
      </c>
      <c r="R30" s="28">
        <v>0.00023318176518596245</v>
      </c>
      <c r="S30" s="352">
        <v>33</v>
      </c>
      <c r="T30" s="28">
        <v>0.00034315662500259965</v>
      </c>
      <c r="U30" s="29">
        <v>0.17857142857142858</v>
      </c>
      <c r="V30" s="294" t="s">
        <v>254</v>
      </c>
    </row>
    <row r="31" spans="1:22" ht="15">
      <c r="A31" s="25">
        <v>54</v>
      </c>
      <c r="B31" s="26" t="s">
        <v>55</v>
      </c>
      <c r="C31" s="27">
        <v>70</v>
      </c>
      <c r="D31" s="28">
        <v>0.0005180656907295845</v>
      </c>
      <c r="E31" s="27">
        <v>52</v>
      </c>
      <c r="F31" s="28">
        <v>0.00041033410665530356</v>
      </c>
      <c r="G31" s="27">
        <v>68</v>
      </c>
      <c r="H31" s="28">
        <v>0.0005610792524444077</v>
      </c>
      <c r="I31" s="27">
        <v>70</v>
      </c>
      <c r="J31" s="28">
        <v>0.0006011318453888894</v>
      </c>
      <c r="K31" s="352">
        <v>78</v>
      </c>
      <c r="L31" s="28">
        <v>0.0006506397957992026</v>
      </c>
      <c r="M31" s="352">
        <v>65</v>
      </c>
      <c r="N31" s="28">
        <v>0.0005375854967703518</v>
      </c>
      <c r="O31" s="352">
        <v>91</v>
      </c>
      <c r="P31" s="28">
        <v>0.0007414347985497209</v>
      </c>
      <c r="Q31" s="352">
        <v>85</v>
      </c>
      <c r="R31" s="28">
        <v>0.0007078732157431003</v>
      </c>
      <c r="S31" s="352">
        <v>68</v>
      </c>
      <c r="T31" s="28">
        <v>0.0007071106212174781</v>
      </c>
      <c r="U31" s="29">
        <v>-0.2</v>
      </c>
      <c r="V31" s="294" t="s">
        <v>255</v>
      </c>
    </row>
    <row r="32" spans="1:22" ht="29.25" thickBot="1">
      <c r="A32" s="30">
        <v>59</v>
      </c>
      <c r="B32" s="31" t="s">
        <v>56</v>
      </c>
      <c r="C32" s="32">
        <v>332</v>
      </c>
      <c r="D32" s="33">
        <v>0.0024571115617460296</v>
      </c>
      <c r="E32" s="32">
        <v>372</v>
      </c>
      <c r="F32" s="33">
        <v>0.002935467070687941</v>
      </c>
      <c r="G32" s="32">
        <v>373</v>
      </c>
      <c r="H32" s="33">
        <v>0.003077684722967119</v>
      </c>
      <c r="I32" s="32">
        <v>314</v>
      </c>
      <c r="J32" s="33">
        <v>0.0026965057064587323</v>
      </c>
      <c r="K32" s="353">
        <v>352</v>
      </c>
      <c r="L32" s="33">
        <v>0.002936220616939991</v>
      </c>
      <c r="M32" s="353">
        <v>322</v>
      </c>
      <c r="N32" s="33">
        <v>0.002663115845539281</v>
      </c>
      <c r="O32" s="353">
        <v>255</v>
      </c>
      <c r="P32" s="33">
        <v>0.002077646962968998</v>
      </c>
      <c r="Q32" s="353">
        <v>266</v>
      </c>
      <c r="R32" s="33">
        <v>0.0022152267692666437</v>
      </c>
      <c r="S32" s="353">
        <v>162</v>
      </c>
      <c r="T32" s="33">
        <v>0.0016845870681945802</v>
      </c>
      <c r="U32" s="34">
        <v>-0.39097744360902253</v>
      </c>
      <c r="V32" s="294" t="s">
        <v>256</v>
      </c>
    </row>
    <row r="33" spans="1:22" ht="29.25" thickBot="1">
      <c r="A33" s="15">
        <v>6</v>
      </c>
      <c r="B33" s="16" t="s">
        <v>57</v>
      </c>
      <c r="C33" s="17">
        <v>2798</v>
      </c>
      <c r="D33" s="18">
        <v>0.02070782575230539</v>
      </c>
      <c r="E33" s="17">
        <v>2642</v>
      </c>
      <c r="F33" s="18">
        <v>0.020848129034294463</v>
      </c>
      <c r="G33" s="17">
        <v>2378</v>
      </c>
      <c r="H33" s="18">
        <v>0.019621271504600024</v>
      </c>
      <c r="I33" s="17">
        <v>2271</v>
      </c>
      <c r="J33" s="18">
        <v>0.019502434583973827</v>
      </c>
      <c r="K33" s="350">
        <v>2392</v>
      </c>
      <c r="L33" s="358">
        <v>0.01995295373784221</v>
      </c>
      <c r="M33" s="350">
        <v>2382</v>
      </c>
      <c r="N33" s="358">
        <v>0.01970044082010735</v>
      </c>
      <c r="O33" s="350">
        <v>2421</v>
      </c>
      <c r="P33" s="358">
        <v>0.019725424695482136</v>
      </c>
      <c r="Q33" s="350">
        <v>2321</v>
      </c>
      <c r="R33" s="358">
        <v>0.019329102749879243</v>
      </c>
      <c r="S33" s="350">
        <v>1910</v>
      </c>
      <c r="T33" s="511">
        <v>0.019861489507726225</v>
      </c>
      <c r="U33" s="19">
        <v>-0.17707884532529083</v>
      </c>
      <c r="V33" s="295"/>
    </row>
    <row r="34" spans="1:22" ht="28.5">
      <c r="A34" s="35">
        <v>60</v>
      </c>
      <c r="B34" s="36" t="s">
        <v>58</v>
      </c>
      <c r="C34" s="37">
        <v>766</v>
      </c>
      <c r="D34" s="38">
        <v>0.005669118844269454</v>
      </c>
      <c r="E34" s="37">
        <v>628</v>
      </c>
      <c r="F34" s="38">
        <v>0.004955573441914051</v>
      </c>
      <c r="G34" s="37">
        <v>526</v>
      </c>
      <c r="H34" s="38">
        <v>0.004340113040967037</v>
      </c>
      <c r="I34" s="37">
        <v>520</v>
      </c>
      <c r="J34" s="38">
        <v>0.004465550851460321</v>
      </c>
      <c r="K34" s="354">
        <v>539</v>
      </c>
      <c r="L34" s="38">
        <v>0.004496087819689361</v>
      </c>
      <c r="M34" s="354">
        <v>512</v>
      </c>
      <c r="N34" s="38">
        <v>0.00423451960532954</v>
      </c>
      <c r="O34" s="354">
        <v>493</v>
      </c>
      <c r="P34" s="38">
        <v>0.00401678412840673</v>
      </c>
      <c r="Q34" s="354">
        <v>457</v>
      </c>
      <c r="R34" s="38">
        <v>0.0038058595246423157</v>
      </c>
      <c r="S34" s="354">
        <v>344</v>
      </c>
      <c r="T34" s="38">
        <v>0.003577147848511948</v>
      </c>
      <c r="U34" s="39">
        <v>-0.24726477024070023</v>
      </c>
      <c r="V34" s="294" t="s">
        <v>257</v>
      </c>
    </row>
    <row r="35" spans="1:22" ht="28.5">
      <c r="A35" s="25">
        <v>61</v>
      </c>
      <c r="B35" s="26" t="s">
        <v>59</v>
      </c>
      <c r="C35" s="27">
        <v>1260</v>
      </c>
      <c r="D35" s="28">
        <v>0.00932518243313252</v>
      </c>
      <c r="E35" s="27">
        <v>1225</v>
      </c>
      <c r="F35" s="28">
        <v>0.00966652462793744</v>
      </c>
      <c r="G35" s="27">
        <v>1125</v>
      </c>
      <c r="H35" s="28">
        <v>0.009282561161764099</v>
      </c>
      <c r="I35" s="27">
        <v>1072</v>
      </c>
      <c r="J35" s="28">
        <v>0.009205904832241277</v>
      </c>
      <c r="K35" s="352">
        <v>1141</v>
      </c>
      <c r="L35" s="28">
        <v>0.009517692397524232</v>
      </c>
      <c r="M35" s="352">
        <v>1227</v>
      </c>
      <c r="N35" s="28">
        <v>0.010147960069803407</v>
      </c>
      <c r="O35" s="352">
        <v>1216</v>
      </c>
      <c r="P35" s="28">
        <v>0.009907524341060008</v>
      </c>
      <c r="Q35" s="352">
        <v>1181</v>
      </c>
      <c r="R35" s="28">
        <v>0.009835273738736487</v>
      </c>
      <c r="S35" s="352">
        <v>954</v>
      </c>
      <c r="T35" s="28">
        <v>0.009920346068256973</v>
      </c>
      <c r="U35" s="29">
        <v>-0.1922099915325995</v>
      </c>
      <c r="V35" s="294" t="s">
        <v>258</v>
      </c>
    </row>
    <row r="36" spans="1:22" ht="15">
      <c r="A36" s="25">
        <v>62</v>
      </c>
      <c r="B36" s="26" t="s">
        <v>60</v>
      </c>
      <c r="C36" s="27">
        <v>583</v>
      </c>
      <c r="D36" s="28">
        <v>0.0043147471099335396</v>
      </c>
      <c r="E36" s="27">
        <v>611</v>
      </c>
      <c r="F36" s="28">
        <v>0.004821425753199817</v>
      </c>
      <c r="G36" s="27">
        <v>562</v>
      </c>
      <c r="H36" s="28">
        <v>0.004637154998143488</v>
      </c>
      <c r="I36" s="27">
        <v>541</v>
      </c>
      <c r="J36" s="28">
        <v>0.004645890405076988</v>
      </c>
      <c r="K36" s="352">
        <v>563</v>
      </c>
      <c r="L36" s="28">
        <v>0.00469628467993527</v>
      </c>
      <c r="M36" s="352">
        <v>496</v>
      </c>
      <c r="N36" s="28">
        <v>0.004102190867662992</v>
      </c>
      <c r="O36" s="352">
        <v>552</v>
      </c>
      <c r="P36" s="28">
        <v>0.0044974946021917135</v>
      </c>
      <c r="Q36" s="352">
        <v>564</v>
      </c>
      <c r="R36" s="28">
        <v>0.004696946984460101</v>
      </c>
      <c r="S36" s="352">
        <v>508</v>
      </c>
      <c r="T36" s="28">
        <v>0.005282532287918807</v>
      </c>
      <c r="U36" s="29">
        <v>-0.09929078014184398</v>
      </c>
      <c r="V36" s="294" t="s">
        <v>259</v>
      </c>
    </row>
    <row r="37" spans="1:22" ht="15">
      <c r="A37" s="25">
        <v>63</v>
      </c>
      <c r="B37" s="26" t="s">
        <v>61</v>
      </c>
      <c r="C37" s="27">
        <v>10</v>
      </c>
      <c r="D37" s="28">
        <v>7.400938438994064E-05</v>
      </c>
      <c r="E37" s="27">
        <v>11</v>
      </c>
      <c r="F37" s="28">
        <v>8.680144563862191E-05</v>
      </c>
      <c r="G37" s="27">
        <v>11</v>
      </c>
      <c r="H37" s="28">
        <v>9.076282024836007E-05</v>
      </c>
      <c r="I37" s="27">
        <v>10</v>
      </c>
      <c r="J37" s="28">
        <v>8.587597791269848E-05</v>
      </c>
      <c r="K37" s="352">
        <v>5</v>
      </c>
      <c r="L37" s="28">
        <v>4.17076792178976E-05</v>
      </c>
      <c r="M37" s="352">
        <v>4</v>
      </c>
      <c r="N37" s="28">
        <v>3.308218441663703E-05</v>
      </c>
      <c r="O37" s="352">
        <v>5</v>
      </c>
      <c r="P37" s="28">
        <v>4.0738175744490164E-05</v>
      </c>
      <c r="Q37" s="352">
        <v>10</v>
      </c>
      <c r="R37" s="28">
        <v>8.327920185212945E-05</v>
      </c>
      <c r="S37" s="352">
        <v>5</v>
      </c>
      <c r="T37" s="28">
        <v>5.199342803069692E-05</v>
      </c>
      <c r="U37" s="29">
        <v>-0.5</v>
      </c>
      <c r="V37" s="294" t="s">
        <v>260</v>
      </c>
    </row>
    <row r="38" spans="1:22" ht="29.25" thickBot="1">
      <c r="A38" s="40">
        <v>69</v>
      </c>
      <c r="B38" s="41" t="s">
        <v>62</v>
      </c>
      <c r="C38" s="42">
        <v>179</v>
      </c>
      <c r="D38" s="43">
        <v>0.0013247679805799375</v>
      </c>
      <c r="E38" s="42">
        <v>167</v>
      </c>
      <c r="F38" s="43">
        <v>0.0013178037656045327</v>
      </c>
      <c r="G38" s="42">
        <v>154</v>
      </c>
      <c r="H38" s="43">
        <v>0.0012706794834770412</v>
      </c>
      <c r="I38" s="42">
        <v>128</v>
      </c>
      <c r="J38" s="43">
        <v>0.0010992125172825406</v>
      </c>
      <c r="K38" s="355">
        <v>144</v>
      </c>
      <c r="L38" s="43">
        <v>0.0012011811614754508</v>
      </c>
      <c r="M38" s="355">
        <v>143</v>
      </c>
      <c r="N38" s="43">
        <v>0.0011826880928947738</v>
      </c>
      <c r="O38" s="355">
        <v>155</v>
      </c>
      <c r="P38" s="43">
        <v>0.001262883448079195</v>
      </c>
      <c r="Q38" s="355">
        <v>109</v>
      </c>
      <c r="R38" s="43">
        <v>0.000907743300188211</v>
      </c>
      <c r="S38" s="355">
        <v>99</v>
      </c>
      <c r="T38" s="43">
        <v>0.001029469875007799</v>
      </c>
      <c r="U38" s="44">
        <v>-0.09174311926605505</v>
      </c>
      <c r="V38" s="294" t="s">
        <v>261</v>
      </c>
    </row>
    <row r="39" spans="1:22" ht="15.75" thickBot="1">
      <c r="A39" s="15">
        <v>7</v>
      </c>
      <c r="B39" s="16" t="s">
        <v>63</v>
      </c>
      <c r="C39" s="17">
        <v>965</v>
      </c>
      <c r="D39" s="18">
        <v>0.007141905593629272</v>
      </c>
      <c r="E39" s="17">
        <v>865</v>
      </c>
      <c r="F39" s="18">
        <v>0.0068257500434007225</v>
      </c>
      <c r="G39" s="17">
        <v>816</v>
      </c>
      <c r="H39" s="18">
        <v>0.006732951029332893</v>
      </c>
      <c r="I39" s="17">
        <v>624</v>
      </c>
      <c r="J39" s="18">
        <v>0.005358661021752385</v>
      </c>
      <c r="K39" s="350">
        <v>630</v>
      </c>
      <c r="L39" s="358">
        <v>0.0052551675814550974</v>
      </c>
      <c r="M39" s="350">
        <v>836</v>
      </c>
      <c r="N39" s="358">
        <v>0.006914176543077139</v>
      </c>
      <c r="O39" s="350">
        <v>644</v>
      </c>
      <c r="P39" s="358">
        <v>0.0052470770358903325</v>
      </c>
      <c r="Q39" s="350">
        <v>666</v>
      </c>
      <c r="R39" s="358">
        <v>0.005546394843351821</v>
      </c>
      <c r="S39" s="350">
        <v>490</v>
      </c>
      <c r="T39" s="511">
        <v>0.005095355947008298</v>
      </c>
      <c r="U39" s="19">
        <v>-0.26426426426426425</v>
      </c>
      <c r="V39" s="295"/>
    </row>
    <row r="40" spans="1:22" ht="15">
      <c r="A40" s="20">
        <v>70</v>
      </c>
      <c r="B40" s="21" t="s">
        <v>64</v>
      </c>
      <c r="C40" s="22">
        <v>391</v>
      </c>
      <c r="D40" s="23">
        <v>0.0028937669296466794</v>
      </c>
      <c r="E40" s="22">
        <v>169</v>
      </c>
      <c r="F40" s="23">
        <v>0.0013335858466297366</v>
      </c>
      <c r="G40" s="22">
        <v>226</v>
      </c>
      <c r="H40" s="23">
        <v>0.0018647633978299434</v>
      </c>
      <c r="I40" s="22">
        <v>112</v>
      </c>
      <c r="J40" s="23">
        <v>0.000961810952622223</v>
      </c>
      <c r="K40" s="351">
        <v>188</v>
      </c>
      <c r="L40" s="23">
        <v>0.0015682087385929496</v>
      </c>
      <c r="M40" s="351">
        <v>234</v>
      </c>
      <c r="N40" s="23">
        <v>0.0019353077883732658</v>
      </c>
      <c r="O40" s="351">
        <v>166</v>
      </c>
      <c r="P40" s="23">
        <v>0.0013525074347170733</v>
      </c>
      <c r="Q40" s="351">
        <v>193</v>
      </c>
      <c r="R40" s="23">
        <v>0.0016072885957460984</v>
      </c>
      <c r="S40" s="351">
        <v>140</v>
      </c>
      <c r="T40" s="23">
        <v>0.0014558159848595137</v>
      </c>
      <c r="U40" s="24">
        <v>-0.27461139896373055</v>
      </c>
      <c r="V40" s="294" t="s">
        <v>262</v>
      </c>
    </row>
    <row r="41" spans="1:22" ht="15">
      <c r="A41" s="25">
        <v>71</v>
      </c>
      <c r="B41" s="26" t="s">
        <v>65</v>
      </c>
      <c r="C41" s="27">
        <v>171</v>
      </c>
      <c r="D41" s="28">
        <v>0.001265560473067985</v>
      </c>
      <c r="E41" s="27">
        <v>124</v>
      </c>
      <c r="F41" s="28">
        <v>0.000978489023562647</v>
      </c>
      <c r="G41" s="27">
        <v>141</v>
      </c>
      <c r="H41" s="28">
        <v>0.0011634143322744339</v>
      </c>
      <c r="I41" s="27">
        <v>137</v>
      </c>
      <c r="J41" s="28">
        <v>0.001176500897403969</v>
      </c>
      <c r="K41" s="352">
        <v>128</v>
      </c>
      <c r="L41" s="28">
        <v>0.0010677165879781785</v>
      </c>
      <c r="M41" s="352">
        <v>113</v>
      </c>
      <c r="N41" s="28">
        <v>0.0009345717097699962</v>
      </c>
      <c r="O41" s="352">
        <v>120</v>
      </c>
      <c r="P41" s="28">
        <v>0.000977716217867764</v>
      </c>
      <c r="Q41" s="352">
        <v>116</v>
      </c>
      <c r="R41" s="28">
        <v>0.0009660387414847018</v>
      </c>
      <c r="S41" s="352">
        <v>97</v>
      </c>
      <c r="T41" s="28">
        <v>0.00100867250379552</v>
      </c>
      <c r="U41" s="29">
        <v>-0.16379310344827586</v>
      </c>
      <c r="V41" s="294" t="s">
        <v>263</v>
      </c>
    </row>
    <row r="42" spans="1:22" ht="15">
      <c r="A42" s="25">
        <v>72</v>
      </c>
      <c r="B42" s="26" t="s">
        <v>66</v>
      </c>
      <c r="C42" s="27">
        <v>223</v>
      </c>
      <c r="D42" s="28">
        <v>0.0016504092718956764</v>
      </c>
      <c r="E42" s="27">
        <v>235</v>
      </c>
      <c r="F42" s="28">
        <v>0.001854394520461468</v>
      </c>
      <c r="G42" s="27">
        <v>201</v>
      </c>
      <c r="H42" s="28">
        <v>0.0016584842609018524</v>
      </c>
      <c r="I42" s="27">
        <v>183</v>
      </c>
      <c r="J42" s="28">
        <v>0.0015715303958023822</v>
      </c>
      <c r="K42" s="352">
        <v>113</v>
      </c>
      <c r="L42" s="28">
        <v>0.0009425935503244859</v>
      </c>
      <c r="M42" s="352">
        <v>253</v>
      </c>
      <c r="N42" s="28">
        <v>0.0020924481643522915</v>
      </c>
      <c r="O42" s="352">
        <v>117</v>
      </c>
      <c r="P42" s="28">
        <v>0.0009532733124210697</v>
      </c>
      <c r="Q42" s="352">
        <v>173</v>
      </c>
      <c r="R42" s="28">
        <v>0.0014407301920418393</v>
      </c>
      <c r="S42" s="352">
        <v>128</v>
      </c>
      <c r="T42" s="28">
        <v>0.001331031757585841</v>
      </c>
      <c r="U42" s="29">
        <v>-0.26011560693641617</v>
      </c>
      <c r="V42" s="294" t="s">
        <v>264</v>
      </c>
    </row>
    <row r="43" spans="1:22" ht="15.75" thickBot="1">
      <c r="A43" s="30">
        <v>79</v>
      </c>
      <c r="B43" s="31" t="s">
        <v>67</v>
      </c>
      <c r="C43" s="32">
        <v>180</v>
      </c>
      <c r="D43" s="33">
        <v>0.0013321689190189316</v>
      </c>
      <c r="E43" s="32">
        <v>337</v>
      </c>
      <c r="F43" s="33">
        <v>0.0026592806527468713</v>
      </c>
      <c r="G43" s="32">
        <v>248</v>
      </c>
      <c r="H43" s="33">
        <v>0.0020462890383266636</v>
      </c>
      <c r="I43" s="32">
        <v>192</v>
      </c>
      <c r="J43" s="33">
        <v>0.001648818775923811</v>
      </c>
      <c r="K43" s="353">
        <v>201</v>
      </c>
      <c r="L43" s="33">
        <v>0.0016766487045594837</v>
      </c>
      <c r="M43" s="353">
        <v>236</v>
      </c>
      <c r="N43" s="33">
        <v>0.0019518488805815848</v>
      </c>
      <c r="O43" s="353">
        <v>241</v>
      </c>
      <c r="P43" s="33">
        <v>0.001963580070884426</v>
      </c>
      <c r="Q43" s="353">
        <v>184</v>
      </c>
      <c r="R43" s="33">
        <v>0.0015323373140791819</v>
      </c>
      <c r="S43" s="353">
        <v>125</v>
      </c>
      <c r="T43" s="33">
        <v>0.001299835700767423</v>
      </c>
      <c r="U43" s="34">
        <v>-0.32065217391304346</v>
      </c>
      <c r="V43" s="294" t="s">
        <v>265</v>
      </c>
    </row>
    <row r="44" spans="1:22" ht="15.75" thickBot="1">
      <c r="A44" s="15">
        <v>8</v>
      </c>
      <c r="B44" s="16" t="s">
        <v>68</v>
      </c>
      <c r="C44" s="17">
        <v>41</v>
      </c>
      <c r="D44" s="18">
        <v>0.00030343847599875664</v>
      </c>
      <c r="E44" s="17">
        <v>40</v>
      </c>
      <c r="F44" s="18">
        <v>0.00031564162050407967</v>
      </c>
      <c r="G44" s="17">
        <v>28</v>
      </c>
      <c r="H44" s="18">
        <v>0.000231032633359462</v>
      </c>
      <c r="I44" s="17">
        <v>70</v>
      </c>
      <c r="J44" s="18">
        <v>0.0006011318453888894</v>
      </c>
      <c r="K44" s="350">
        <v>42</v>
      </c>
      <c r="L44" s="358">
        <v>0.0003503445054303399</v>
      </c>
      <c r="M44" s="350">
        <v>38</v>
      </c>
      <c r="N44" s="358">
        <v>0.00031428075195805177</v>
      </c>
      <c r="O44" s="350">
        <v>36</v>
      </c>
      <c r="P44" s="358">
        <v>0.00029331486536032916</v>
      </c>
      <c r="Q44" s="350">
        <v>49</v>
      </c>
      <c r="R44" s="358">
        <v>0.00040806808907543424</v>
      </c>
      <c r="S44" s="350">
        <v>26</v>
      </c>
      <c r="T44" s="511">
        <v>0.00027036582575962393</v>
      </c>
      <c r="U44" s="19">
        <v>-0.46938775510204084</v>
      </c>
      <c r="V44" s="295"/>
    </row>
    <row r="45" spans="1:22" ht="15">
      <c r="A45" s="35">
        <v>80</v>
      </c>
      <c r="B45" s="36" t="s">
        <v>69</v>
      </c>
      <c r="C45" s="37">
        <v>7</v>
      </c>
      <c r="D45" s="38">
        <v>5.180656907295845E-05</v>
      </c>
      <c r="E45" s="37">
        <v>7</v>
      </c>
      <c r="F45" s="38">
        <v>5.523728358821394E-05</v>
      </c>
      <c r="G45" s="37">
        <v>4</v>
      </c>
      <c r="H45" s="38">
        <v>3.300466190849457E-05</v>
      </c>
      <c r="I45" s="37">
        <v>4</v>
      </c>
      <c r="J45" s="38">
        <v>3.4350391165079394E-05</v>
      </c>
      <c r="K45" s="354">
        <v>3</v>
      </c>
      <c r="L45" s="38">
        <v>2.5024607530738566E-05</v>
      </c>
      <c r="M45" s="354">
        <v>3</v>
      </c>
      <c r="N45" s="38">
        <v>2.481163831247777E-05</v>
      </c>
      <c r="O45" s="354">
        <v>5</v>
      </c>
      <c r="P45" s="38">
        <v>4.0738175744490164E-05</v>
      </c>
      <c r="Q45" s="354">
        <v>9</v>
      </c>
      <c r="R45" s="38">
        <v>7.495128166691651E-05</v>
      </c>
      <c r="S45" s="354">
        <v>5</v>
      </c>
      <c r="T45" s="38">
        <v>5.199342803069692E-05</v>
      </c>
      <c r="U45" s="39">
        <v>-0.4444444444444444</v>
      </c>
      <c r="V45" s="294" t="s">
        <v>266</v>
      </c>
    </row>
    <row r="46" spans="1:22" ht="15">
      <c r="A46" s="25">
        <v>81</v>
      </c>
      <c r="B46" s="26" t="s">
        <v>70</v>
      </c>
      <c r="C46" s="27">
        <v>27</v>
      </c>
      <c r="D46" s="28">
        <v>0.00019982533785283974</v>
      </c>
      <c r="E46" s="27">
        <v>23</v>
      </c>
      <c r="F46" s="28">
        <v>0.00018149393178984582</v>
      </c>
      <c r="G46" s="27">
        <v>20</v>
      </c>
      <c r="H46" s="28">
        <v>0.00016502330954247288</v>
      </c>
      <c r="I46" s="27">
        <v>59</v>
      </c>
      <c r="J46" s="28">
        <v>0.000506668269684921</v>
      </c>
      <c r="K46" s="352">
        <v>28</v>
      </c>
      <c r="L46" s="28">
        <v>0.0002335630036202266</v>
      </c>
      <c r="M46" s="352">
        <v>26</v>
      </c>
      <c r="N46" s="28">
        <v>0.0002150341987081407</v>
      </c>
      <c r="O46" s="352">
        <v>24</v>
      </c>
      <c r="P46" s="28">
        <v>0.00019554324357355277</v>
      </c>
      <c r="Q46" s="352">
        <v>32</v>
      </c>
      <c r="R46" s="28">
        <v>0.0002664934459268142</v>
      </c>
      <c r="S46" s="352">
        <v>19</v>
      </c>
      <c r="T46" s="28">
        <v>0.0001975750265166483</v>
      </c>
      <c r="U46" s="29">
        <v>-0.40625</v>
      </c>
      <c r="V46" s="294" t="s">
        <v>267</v>
      </c>
    </row>
    <row r="47" spans="1:22" ht="15">
      <c r="A47" s="25">
        <v>82</v>
      </c>
      <c r="B47" s="26" t="s">
        <v>71</v>
      </c>
      <c r="C47" s="27">
        <v>0</v>
      </c>
      <c r="D47" s="28">
        <v>0</v>
      </c>
      <c r="E47" s="27">
        <v>0</v>
      </c>
      <c r="F47" s="28">
        <v>0</v>
      </c>
      <c r="G47" s="27">
        <v>0</v>
      </c>
      <c r="H47" s="28">
        <v>0</v>
      </c>
      <c r="I47" s="27">
        <v>2</v>
      </c>
      <c r="J47" s="28">
        <v>1.7175195582539697E-05</v>
      </c>
      <c r="K47" s="352">
        <v>1</v>
      </c>
      <c r="L47" s="28">
        <v>8.34153584357952E-06</v>
      </c>
      <c r="M47" s="352">
        <v>2</v>
      </c>
      <c r="N47" s="28">
        <v>1.6541092208318515E-05</v>
      </c>
      <c r="O47" s="352">
        <v>0</v>
      </c>
      <c r="P47" s="28">
        <v>0</v>
      </c>
      <c r="Q47" s="352">
        <v>0</v>
      </c>
      <c r="R47" s="28">
        <v>0</v>
      </c>
      <c r="S47" s="352">
        <v>1</v>
      </c>
      <c r="T47" s="28">
        <v>1.0398685606139382E-05</v>
      </c>
      <c r="U47" s="29" t="e">
        <v>#DIV/0!</v>
      </c>
      <c r="V47" s="294" t="s">
        <v>268</v>
      </c>
    </row>
    <row r="48" spans="1:22" ht="15.75" thickBot="1">
      <c r="A48" s="40">
        <v>89</v>
      </c>
      <c r="B48" s="41" t="s">
        <v>72</v>
      </c>
      <c r="C48" s="42">
        <v>7</v>
      </c>
      <c r="D48" s="43">
        <v>5.180656907295845E-05</v>
      </c>
      <c r="E48" s="42">
        <v>10</v>
      </c>
      <c r="F48" s="43">
        <v>7.891040512601992E-05</v>
      </c>
      <c r="G48" s="42">
        <v>4</v>
      </c>
      <c r="H48" s="43">
        <v>3.300466190849457E-05</v>
      </c>
      <c r="I48" s="42">
        <v>5</v>
      </c>
      <c r="J48" s="43">
        <v>4.293798895634924E-05</v>
      </c>
      <c r="K48" s="355">
        <v>10</v>
      </c>
      <c r="L48" s="43">
        <v>8.34153584357952E-05</v>
      </c>
      <c r="M48" s="355">
        <v>7</v>
      </c>
      <c r="N48" s="43">
        <v>5.7893822729114805E-05</v>
      </c>
      <c r="O48" s="355">
        <v>7</v>
      </c>
      <c r="P48" s="43">
        <v>5.703344604228622E-05</v>
      </c>
      <c r="Q48" s="355">
        <v>8</v>
      </c>
      <c r="R48" s="43">
        <v>6.662336148170355E-05</v>
      </c>
      <c r="S48" s="355">
        <v>1</v>
      </c>
      <c r="T48" s="43">
        <v>1.0398685606139382E-05</v>
      </c>
      <c r="U48" s="44">
        <v>-0.875</v>
      </c>
      <c r="V48" s="294" t="s">
        <v>269</v>
      </c>
    </row>
    <row r="49" spans="1:22" ht="29.25" thickBot="1">
      <c r="A49" s="15">
        <v>9</v>
      </c>
      <c r="B49" s="16" t="s">
        <v>73</v>
      </c>
      <c r="C49" s="17">
        <v>211</v>
      </c>
      <c r="D49" s="18">
        <v>0.0015615980106277476</v>
      </c>
      <c r="E49" s="17">
        <v>197</v>
      </c>
      <c r="F49" s="18">
        <v>0.0015545349809825925</v>
      </c>
      <c r="G49" s="17">
        <v>189</v>
      </c>
      <c r="H49" s="18">
        <v>0.0015594702751763688</v>
      </c>
      <c r="I49" s="17">
        <v>170</v>
      </c>
      <c r="J49" s="18">
        <v>0.0014598916245158742</v>
      </c>
      <c r="K49" s="350">
        <v>209</v>
      </c>
      <c r="L49" s="358">
        <v>0.00174338099130812</v>
      </c>
      <c r="M49" s="350">
        <v>246</v>
      </c>
      <c r="N49" s="358">
        <v>0.0020345543416231773</v>
      </c>
      <c r="O49" s="350">
        <v>238</v>
      </c>
      <c r="P49" s="358">
        <v>0.0019391371654377317</v>
      </c>
      <c r="Q49" s="350">
        <v>210</v>
      </c>
      <c r="R49" s="358">
        <v>0.0017488632388947185</v>
      </c>
      <c r="S49" s="350">
        <v>173</v>
      </c>
      <c r="T49" s="511">
        <v>0.0017989726098621133</v>
      </c>
      <c r="U49" s="19">
        <v>-0.1761904761904762</v>
      </c>
      <c r="V49" s="295"/>
    </row>
    <row r="50" spans="1:22" ht="15">
      <c r="A50" s="20">
        <v>90</v>
      </c>
      <c r="B50" s="21" t="s">
        <v>74</v>
      </c>
      <c r="C50" s="22">
        <v>71</v>
      </c>
      <c r="D50" s="23">
        <v>0.0005254666291685786</v>
      </c>
      <c r="E50" s="22">
        <v>70</v>
      </c>
      <c r="F50" s="23">
        <v>0.0005523728358821394</v>
      </c>
      <c r="G50" s="22">
        <v>77</v>
      </c>
      <c r="H50" s="23">
        <v>0.0006353397417385206</v>
      </c>
      <c r="I50" s="22">
        <v>48</v>
      </c>
      <c r="J50" s="23">
        <v>0.0004122046939809527</v>
      </c>
      <c r="K50" s="351">
        <v>75</v>
      </c>
      <c r="L50" s="23">
        <v>0.0006256151882684641</v>
      </c>
      <c r="M50" s="351">
        <v>86</v>
      </c>
      <c r="N50" s="23">
        <v>0.0007112669649576961</v>
      </c>
      <c r="O50" s="351">
        <v>82</v>
      </c>
      <c r="P50" s="23">
        <v>0.0006681060822096386</v>
      </c>
      <c r="Q50" s="351">
        <v>80</v>
      </c>
      <c r="R50" s="23">
        <v>0.0006662336148170356</v>
      </c>
      <c r="S50" s="351">
        <v>57</v>
      </c>
      <c r="T50" s="23">
        <v>0.0005927250795499449</v>
      </c>
      <c r="U50" s="24">
        <v>-0.2875</v>
      </c>
      <c r="V50" s="294" t="s">
        <v>270</v>
      </c>
    </row>
    <row r="51" spans="1:22" ht="15">
      <c r="A51" s="25">
        <v>91</v>
      </c>
      <c r="B51" s="26" t="s">
        <v>75</v>
      </c>
      <c r="C51" s="27">
        <v>24</v>
      </c>
      <c r="D51" s="28">
        <v>0.00017762252253585755</v>
      </c>
      <c r="E51" s="27">
        <v>26</v>
      </c>
      <c r="F51" s="28">
        <v>0.00020516705332765178</v>
      </c>
      <c r="G51" s="27">
        <v>26</v>
      </c>
      <c r="H51" s="28">
        <v>0.00021453030240521474</v>
      </c>
      <c r="I51" s="27">
        <v>32</v>
      </c>
      <c r="J51" s="28">
        <v>0.00027480312932063515</v>
      </c>
      <c r="K51" s="352">
        <v>33</v>
      </c>
      <c r="L51" s="28">
        <v>0.00027527068283812414</v>
      </c>
      <c r="M51" s="352">
        <v>36</v>
      </c>
      <c r="N51" s="28">
        <v>0.0002977396597497333</v>
      </c>
      <c r="O51" s="352">
        <v>45</v>
      </c>
      <c r="P51" s="28">
        <v>0.00036664358170041147</v>
      </c>
      <c r="Q51" s="352">
        <v>32</v>
      </c>
      <c r="R51" s="28">
        <v>0.0002664934459268142</v>
      </c>
      <c r="S51" s="352">
        <v>32</v>
      </c>
      <c r="T51" s="28">
        <v>0.00033275793939646024</v>
      </c>
      <c r="U51" s="29">
        <v>0</v>
      </c>
      <c r="V51" s="294" t="s">
        <v>271</v>
      </c>
    </row>
    <row r="52" spans="1:22" ht="15">
      <c r="A52" s="25">
        <v>92</v>
      </c>
      <c r="B52" s="26" t="s">
        <v>76</v>
      </c>
      <c r="C52" s="27">
        <v>43</v>
      </c>
      <c r="D52" s="28">
        <v>0.00031824035287674477</v>
      </c>
      <c r="E52" s="27">
        <v>51</v>
      </c>
      <c r="F52" s="28">
        <v>0.00040244306614270155</v>
      </c>
      <c r="G52" s="27">
        <v>33</v>
      </c>
      <c r="H52" s="28">
        <v>0.00027228846074508025</v>
      </c>
      <c r="I52" s="27">
        <v>35</v>
      </c>
      <c r="J52" s="28">
        <v>0.0003005659226944447</v>
      </c>
      <c r="K52" s="352">
        <v>38</v>
      </c>
      <c r="L52" s="28">
        <v>0.00031697836205602176</v>
      </c>
      <c r="M52" s="352">
        <v>46</v>
      </c>
      <c r="N52" s="28">
        <v>0.00038044512079132587</v>
      </c>
      <c r="O52" s="352">
        <v>45</v>
      </c>
      <c r="P52" s="28">
        <v>0.00036664358170041147</v>
      </c>
      <c r="Q52" s="352">
        <v>37</v>
      </c>
      <c r="R52" s="28">
        <v>0.000308133046852879</v>
      </c>
      <c r="S52" s="352">
        <v>22</v>
      </c>
      <c r="T52" s="28">
        <v>0.00022877108333506645</v>
      </c>
      <c r="U52" s="29">
        <v>-0.40540540540540543</v>
      </c>
      <c r="V52" s="294" t="s">
        <v>272</v>
      </c>
    </row>
    <row r="53" spans="1:22" ht="29.25" thickBot="1">
      <c r="A53" s="30">
        <v>99</v>
      </c>
      <c r="B53" s="31" t="s">
        <v>77</v>
      </c>
      <c r="C53" s="32">
        <v>73</v>
      </c>
      <c r="D53" s="33">
        <v>0.0005402685060465667</v>
      </c>
      <c r="E53" s="32">
        <v>50</v>
      </c>
      <c r="F53" s="33">
        <v>0.0003945520256300996</v>
      </c>
      <c r="G53" s="32">
        <v>53</v>
      </c>
      <c r="H53" s="33">
        <v>0.0004373117702875531</v>
      </c>
      <c r="I53" s="32">
        <v>55</v>
      </c>
      <c r="J53" s="33">
        <v>0.00047231787851984166</v>
      </c>
      <c r="K53" s="353">
        <v>63</v>
      </c>
      <c r="L53" s="33">
        <v>0.0005255167581455098</v>
      </c>
      <c r="M53" s="353">
        <v>78</v>
      </c>
      <c r="N53" s="33">
        <v>0.0006451025961244221</v>
      </c>
      <c r="O53" s="353">
        <v>66</v>
      </c>
      <c r="P53" s="33">
        <v>0.0005377439198272702</v>
      </c>
      <c r="Q53" s="353">
        <v>61</v>
      </c>
      <c r="R53" s="33">
        <v>0.0005080031312979897</v>
      </c>
      <c r="S53" s="353">
        <v>62</v>
      </c>
      <c r="T53" s="33">
        <v>0.0006447185075806418</v>
      </c>
      <c r="U53" s="34">
        <v>0.01639344262295082</v>
      </c>
      <c r="V53" s="294" t="s">
        <v>273</v>
      </c>
    </row>
    <row r="54" spans="1:22" ht="29.25" thickBot="1">
      <c r="A54" s="15">
        <v>10</v>
      </c>
      <c r="B54" s="16" t="s">
        <v>78</v>
      </c>
      <c r="C54" s="17">
        <v>115</v>
      </c>
      <c r="D54" s="18">
        <v>0.0008511079204843174</v>
      </c>
      <c r="E54" s="17">
        <v>103</v>
      </c>
      <c r="F54" s="18">
        <v>0.0008127771727980052</v>
      </c>
      <c r="G54" s="17">
        <v>83</v>
      </c>
      <c r="H54" s="18">
        <v>0.0006848467346012624</v>
      </c>
      <c r="I54" s="17">
        <v>83</v>
      </c>
      <c r="J54" s="18">
        <v>0.0007127706166753974</v>
      </c>
      <c r="K54" s="350">
        <v>99</v>
      </c>
      <c r="L54" s="358">
        <v>0.0008258120485143724</v>
      </c>
      <c r="M54" s="350">
        <v>94</v>
      </c>
      <c r="N54" s="358">
        <v>0.0007774313337909702</v>
      </c>
      <c r="O54" s="350">
        <v>97</v>
      </c>
      <c r="P54" s="358">
        <v>0.0007903206094431091</v>
      </c>
      <c r="Q54" s="350">
        <v>90</v>
      </c>
      <c r="R54" s="358">
        <v>0.0007495128166691649</v>
      </c>
      <c r="S54" s="350">
        <v>63</v>
      </c>
      <c r="T54" s="511">
        <v>0.0006551171931867812</v>
      </c>
      <c r="U54" s="19">
        <v>-0.3</v>
      </c>
      <c r="V54" s="295"/>
    </row>
    <row r="55" spans="1:22" ht="28.5">
      <c r="A55" s="35">
        <v>100</v>
      </c>
      <c r="B55" s="36" t="s">
        <v>79</v>
      </c>
      <c r="C55" s="37">
        <v>39</v>
      </c>
      <c r="D55" s="38">
        <v>0.0002886365991207685</v>
      </c>
      <c r="E55" s="37">
        <v>37</v>
      </c>
      <c r="F55" s="38">
        <v>0.0002919684989662737</v>
      </c>
      <c r="G55" s="37">
        <v>34</v>
      </c>
      <c r="H55" s="38">
        <v>0.00028053962622220387</v>
      </c>
      <c r="I55" s="37">
        <v>33</v>
      </c>
      <c r="J55" s="38">
        <v>0.000283390727111905</v>
      </c>
      <c r="K55" s="354">
        <v>22</v>
      </c>
      <c r="L55" s="38">
        <v>0.00018351378855874944</v>
      </c>
      <c r="M55" s="354">
        <v>27</v>
      </c>
      <c r="N55" s="38">
        <v>0.00022330474481229996</v>
      </c>
      <c r="O55" s="354">
        <v>20</v>
      </c>
      <c r="P55" s="38">
        <v>0.00016295270297796065</v>
      </c>
      <c r="Q55" s="354">
        <v>31</v>
      </c>
      <c r="R55" s="38">
        <v>0.0002581655257416013</v>
      </c>
      <c r="S55" s="354">
        <v>16</v>
      </c>
      <c r="T55" s="38">
        <v>0.00016637896969823012</v>
      </c>
      <c r="U55" s="39">
        <v>-0.4838709677419355</v>
      </c>
      <c r="V55" s="294" t="s">
        <v>274</v>
      </c>
    </row>
    <row r="56" spans="1:22" ht="15">
      <c r="A56" s="25">
        <v>101</v>
      </c>
      <c r="B56" s="26" t="s">
        <v>80</v>
      </c>
      <c r="C56" s="27">
        <v>9</v>
      </c>
      <c r="D56" s="28">
        <v>6.660844595094658E-05</v>
      </c>
      <c r="E56" s="27">
        <v>11</v>
      </c>
      <c r="F56" s="28">
        <v>8.680144563862191E-05</v>
      </c>
      <c r="G56" s="27">
        <v>3</v>
      </c>
      <c r="H56" s="28">
        <v>2.475349643137093E-05</v>
      </c>
      <c r="I56" s="27">
        <v>14</v>
      </c>
      <c r="J56" s="28">
        <v>0.00012022636907777787</v>
      </c>
      <c r="K56" s="352">
        <v>26</v>
      </c>
      <c r="L56" s="28">
        <v>0.0002168799319330675</v>
      </c>
      <c r="M56" s="352">
        <v>17</v>
      </c>
      <c r="N56" s="28">
        <v>0.00014059928377070739</v>
      </c>
      <c r="O56" s="352">
        <v>26</v>
      </c>
      <c r="P56" s="28">
        <v>0.00021183851387134882</v>
      </c>
      <c r="Q56" s="352">
        <v>24</v>
      </c>
      <c r="R56" s="28">
        <v>0.00019987008444511068</v>
      </c>
      <c r="S56" s="352">
        <v>13</v>
      </c>
      <c r="T56" s="28">
        <v>0.000135182912879812</v>
      </c>
      <c r="U56" s="29">
        <v>-0.4583333333333333</v>
      </c>
      <c r="V56" s="294" t="s">
        <v>275</v>
      </c>
    </row>
    <row r="57" spans="1:22" ht="15">
      <c r="A57" s="25">
        <v>102</v>
      </c>
      <c r="B57" s="26" t="s">
        <v>81</v>
      </c>
      <c r="C57" s="27">
        <v>45</v>
      </c>
      <c r="D57" s="28">
        <v>0.0003330422297547329</v>
      </c>
      <c r="E57" s="27">
        <v>37</v>
      </c>
      <c r="F57" s="28">
        <v>0.0002919684989662737</v>
      </c>
      <c r="G57" s="27">
        <v>29</v>
      </c>
      <c r="H57" s="28">
        <v>0.00023928379883658566</v>
      </c>
      <c r="I57" s="27">
        <v>23</v>
      </c>
      <c r="J57" s="28">
        <v>0.0001975147491992065</v>
      </c>
      <c r="K57" s="352">
        <v>29</v>
      </c>
      <c r="L57" s="28">
        <v>0.00024190453946380607</v>
      </c>
      <c r="M57" s="352">
        <v>33</v>
      </c>
      <c r="N57" s="28">
        <v>0.0002729280214372555</v>
      </c>
      <c r="O57" s="352">
        <v>30</v>
      </c>
      <c r="P57" s="28">
        <v>0.000244429054466941</v>
      </c>
      <c r="Q57" s="352">
        <v>17</v>
      </c>
      <c r="R57" s="28">
        <v>0.00014157464314862005</v>
      </c>
      <c r="S57" s="352">
        <v>19</v>
      </c>
      <c r="T57" s="28">
        <v>0.0001975750265166483</v>
      </c>
      <c r="U57" s="29">
        <v>0.11764705882352941</v>
      </c>
      <c r="V57" s="294" t="s">
        <v>276</v>
      </c>
    </row>
    <row r="58" spans="1:22" ht="15">
      <c r="A58" s="25">
        <v>103</v>
      </c>
      <c r="B58" s="26" t="s">
        <v>82</v>
      </c>
      <c r="C58" s="27">
        <v>2</v>
      </c>
      <c r="D58" s="28">
        <v>1.480187687798813E-05</v>
      </c>
      <c r="E58" s="27">
        <v>1</v>
      </c>
      <c r="F58" s="28">
        <v>7.891040512601992E-06</v>
      </c>
      <c r="G58" s="27">
        <v>2</v>
      </c>
      <c r="H58" s="28">
        <v>1.6502330954247286E-05</v>
      </c>
      <c r="I58" s="27">
        <v>3</v>
      </c>
      <c r="J58" s="28">
        <v>2.5762793373809545E-05</v>
      </c>
      <c r="K58" s="352">
        <v>1</v>
      </c>
      <c r="L58" s="28">
        <v>8.34153584357952E-06</v>
      </c>
      <c r="M58" s="352">
        <v>3</v>
      </c>
      <c r="N58" s="28">
        <v>2.481163831247777E-05</v>
      </c>
      <c r="O58" s="352">
        <v>2</v>
      </c>
      <c r="P58" s="28">
        <v>1.6295270297796063E-05</v>
      </c>
      <c r="Q58" s="352">
        <v>2</v>
      </c>
      <c r="R58" s="28">
        <v>1.665584037042589E-05</v>
      </c>
      <c r="S58" s="352">
        <v>3</v>
      </c>
      <c r="T58" s="28">
        <v>3.119605681841815E-05</v>
      </c>
      <c r="U58" s="29">
        <v>0.5</v>
      </c>
      <c r="V58" s="294" t="s">
        <v>277</v>
      </c>
    </row>
    <row r="59" spans="1:22" ht="29.25" thickBot="1">
      <c r="A59" s="40">
        <v>109</v>
      </c>
      <c r="B59" s="41" t="s">
        <v>83</v>
      </c>
      <c r="C59" s="42">
        <v>20</v>
      </c>
      <c r="D59" s="43">
        <v>0.00014801876877988129</v>
      </c>
      <c r="E59" s="42">
        <v>17</v>
      </c>
      <c r="F59" s="43">
        <v>0.00013414768871423385</v>
      </c>
      <c r="G59" s="42">
        <v>15</v>
      </c>
      <c r="H59" s="43">
        <v>0.00012376748215685467</v>
      </c>
      <c r="I59" s="42">
        <v>10</v>
      </c>
      <c r="J59" s="43">
        <v>8.587597791269848E-05</v>
      </c>
      <c r="K59" s="355">
        <v>21</v>
      </c>
      <c r="L59" s="43">
        <v>0.0001751722527151699</v>
      </c>
      <c r="M59" s="355">
        <v>14</v>
      </c>
      <c r="N59" s="43">
        <v>0.00011578764545822961</v>
      </c>
      <c r="O59" s="355">
        <v>19</v>
      </c>
      <c r="P59" s="43">
        <v>0.00015480506782906262</v>
      </c>
      <c r="Q59" s="355">
        <v>16</v>
      </c>
      <c r="R59" s="43">
        <v>0.0001332467229634071</v>
      </c>
      <c r="S59" s="355">
        <v>12</v>
      </c>
      <c r="T59" s="43">
        <v>0.0001247842272736726</v>
      </c>
      <c r="U59" s="44">
        <v>-0.25</v>
      </c>
      <c r="V59" s="294" t="s">
        <v>278</v>
      </c>
    </row>
    <row r="60" spans="1:22" ht="15.75" thickBot="1">
      <c r="A60" s="15">
        <v>11</v>
      </c>
      <c r="B60" s="16" t="s">
        <v>84</v>
      </c>
      <c r="C60" s="17">
        <v>1524</v>
      </c>
      <c r="D60" s="18">
        <v>0.011279030181026954</v>
      </c>
      <c r="E60" s="17">
        <v>1297</v>
      </c>
      <c r="F60" s="18">
        <v>0.010234679544844784</v>
      </c>
      <c r="G60" s="17">
        <v>1211</v>
      </c>
      <c r="H60" s="18">
        <v>0.009992161392796732</v>
      </c>
      <c r="I60" s="17">
        <v>1031</v>
      </c>
      <c r="J60" s="18">
        <v>0.008853813322799213</v>
      </c>
      <c r="K60" s="350">
        <v>1449</v>
      </c>
      <c r="L60" s="358">
        <v>0.012086885437346723</v>
      </c>
      <c r="M60" s="350">
        <v>1177</v>
      </c>
      <c r="N60" s="358">
        <v>0.009734432764595447</v>
      </c>
      <c r="O60" s="350">
        <v>1151</v>
      </c>
      <c r="P60" s="358">
        <v>0.009377928056381634</v>
      </c>
      <c r="Q60" s="350">
        <v>1197</v>
      </c>
      <c r="R60" s="358">
        <v>0.009968520461699895</v>
      </c>
      <c r="S60" s="350">
        <v>960</v>
      </c>
      <c r="T60" s="511">
        <v>0.009982738181893809</v>
      </c>
      <c r="U60" s="19">
        <v>-0.19799498746867167</v>
      </c>
      <c r="V60" s="295"/>
    </row>
    <row r="61" spans="1:22" ht="15">
      <c r="A61" s="20">
        <v>110</v>
      </c>
      <c r="B61" s="21" t="s">
        <v>85</v>
      </c>
      <c r="C61" s="22">
        <v>481</v>
      </c>
      <c r="D61" s="23">
        <v>0.003559851389156145</v>
      </c>
      <c r="E61" s="22">
        <v>379</v>
      </c>
      <c r="F61" s="23">
        <v>0.0029907043542761547</v>
      </c>
      <c r="G61" s="22">
        <v>341</v>
      </c>
      <c r="H61" s="23">
        <v>0.0028136474276991624</v>
      </c>
      <c r="I61" s="22">
        <v>252</v>
      </c>
      <c r="J61" s="23">
        <v>0.002164074643400002</v>
      </c>
      <c r="K61" s="351">
        <v>322</v>
      </c>
      <c r="L61" s="23">
        <v>0.0026859745416326053</v>
      </c>
      <c r="M61" s="351">
        <v>323</v>
      </c>
      <c r="N61" s="23">
        <v>0.0026713863916434403</v>
      </c>
      <c r="O61" s="351">
        <v>349</v>
      </c>
      <c r="P61" s="23">
        <v>0.0028435246669654135</v>
      </c>
      <c r="Q61" s="351">
        <v>341</v>
      </c>
      <c r="R61" s="23">
        <v>0.0028398207831576137</v>
      </c>
      <c r="S61" s="351">
        <v>237</v>
      </c>
      <c r="T61" s="23">
        <v>0.002464488488655034</v>
      </c>
      <c r="U61" s="24">
        <v>-0.30498533724340177</v>
      </c>
      <c r="V61" s="294" t="s">
        <v>279</v>
      </c>
    </row>
    <row r="62" spans="1:22" ht="28.5">
      <c r="A62" s="25">
        <v>111</v>
      </c>
      <c r="B62" s="26" t="s">
        <v>86</v>
      </c>
      <c r="C62" s="27">
        <v>631</v>
      </c>
      <c r="D62" s="28">
        <v>0.004669992155005255</v>
      </c>
      <c r="E62" s="27">
        <v>566</v>
      </c>
      <c r="F62" s="28">
        <v>0.004466328930132727</v>
      </c>
      <c r="G62" s="27">
        <v>525</v>
      </c>
      <c r="H62" s="28">
        <v>0.0043318618754899126</v>
      </c>
      <c r="I62" s="27">
        <v>465</v>
      </c>
      <c r="J62" s="28">
        <v>0.003993232972940479</v>
      </c>
      <c r="K62" s="352">
        <v>551</v>
      </c>
      <c r="L62" s="28">
        <v>0.004596186249812315</v>
      </c>
      <c r="M62" s="352">
        <v>477</v>
      </c>
      <c r="N62" s="28">
        <v>0.0039450504916839655</v>
      </c>
      <c r="O62" s="352">
        <v>478</v>
      </c>
      <c r="P62" s="28">
        <v>0.0038945696011732592</v>
      </c>
      <c r="Q62" s="352">
        <v>469</v>
      </c>
      <c r="R62" s="28">
        <v>0.003905794566864871</v>
      </c>
      <c r="S62" s="352">
        <v>407</v>
      </c>
      <c r="T62" s="28">
        <v>0.004232265041698729</v>
      </c>
      <c r="U62" s="29">
        <v>-0.13219616204690832</v>
      </c>
      <c r="V62" s="294" t="s">
        <v>280</v>
      </c>
    </row>
    <row r="63" spans="1:22" ht="15">
      <c r="A63" s="25">
        <v>112</v>
      </c>
      <c r="B63" s="26" t="s">
        <v>87</v>
      </c>
      <c r="C63" s="27">
        <v>298</v>
      </c>
      <c r="D63" s="28">
        <v>0.0022054796548202312</v>
      </c>
      <c r="E63" s="27">
        <v>253</v>
      </c>
      <c r="F63" s="28">
        <v>0.001996433249688304</v>
      </c>
      <c r="G63" s="27">
        <v>238</v>
      </c>
      <c r="H63" s="28">
        <v>0.0019637773835554273</v>
      </c>
      <c r="I63" s="27">
        <v>212</v>
      </c>
      <c r="J63" s="28">
        <v>0.0018205707317492078</v>
      </c>
      <c r="K63" s="352">
        <v>455</v>
      </c>
      <c r="L63" s="28">
        <v>0.0037953988088286813</v>
      </c>
      <c r="M63" s="352">
        <v>254</v>
      </c>
      <c r="N63" s="28">
        <v>0.0021007187104564516</v>
      </c>
      <c r="O63" s="352">
        <v>209</v>
      </c>
      <c r="P63" s="28">
        <v>0.0017028557461196887</v>
      </c>
      <c r="Q63" s="352">
        <v>251</v>
      </c>
      <c r="R63" s="28">
        <v>0.002090307966488449</v>
      </c>
      <c r="S63" s="352">
        <v>199</v>
      </c>
      <c r="T63" s="28">
        <v>0.0020693384356217375</v>
      </c>
      <c r="U63" s="29">
        <v>-0.20717131474103587</v>
      </c>
      <c r="V63" s="294" t="s">
        <v>281</v>
      </c>
    </row>
    <row r="64" spans="1:22" ht="15.75" thickBot="1">
      <c r="A64" s="30">
        <v>119</v>
      </c>
      <c r="B64" s="31" t="s">
        <v>88</v>
      </c>
      <c r="C64" s="32">
        <v>114</v>
      </c>
      <c r="D64" s="33">
        <v>0.0008437069820453234</v>
      </c>
      <c r="E64" s="32">
        <v>99</v>
      </c>
      <c r="F64" s="33">
        <v>0.0007812130107475972</v>
      </c>
      <c r="G64" s="32">
        <v>107</v>
      </c>
      <c r="H64" s="33">
        <v>0.0008828747060522299</v>
      </c>
      <c r="I64" s="32">
        <v>102</v>
      </c>
      <c r="J64" s="33">
        <v>0.0008759349747095246</v>
      </c>
      <c r="K64" s="353">
        <v>121</v>
      </c>
      <c r="L64" s="33">
        <v>0.001009325837073122</v>
      </c>
      <c r="M64" s="353">
        <v>123</v>
      </c>
      <c r="N64" s="33">
        <v>0.0010172771708115886</v>
      </c>
      <c r="O64" s="353">
        <v>115</v>
      </c>
      <c r="P64" s="33">
        <v>0.0009369780421232737</v>
      </c>
      <c r="Q64" s="353">
        <v>136</v>
      </c>
      <c r="R64" s="33">
        <v>0.0011325971451889604</v>
      </c>
      <c r="S64" s="353">
        <v>117</v>
      </c>
      <c r="T64" s="33">
        <v>0.001216646215918308</v>
      </c>
      <c r="U64" s="34">
        <v>-0.13970588235294118</v>
      </c>
      <c r="V64" s="294" t="s">
        <v>282</v>
      </c>
    </row>
    <row r="65" spans="1:22" ht="15.75" thickBot="1">
      <c r="A65" s="45">
        <v>120</v>
      </c>
      <c r="B65" s="46" t="s">
        <v>89</v>
      </c>
      <c r="C65" s="12">
        <v>1217</v>
      </c>
      <c r="D65" s="13">
        <v>0.009006942080255776</v>
      </c>
      <c r="E65" s="12">
        <v>1075</v>
      </c>
      <c r="F65" s="13">
        <v>0.008482868551047141</v>
      </c>
      <c r="G65" s="12">
        <v>1045</v>
      </c>
      <c r="H65" s="13">
        <v>0.008622467923594208</v>
      </c>
      <c r="I65" s="12">
        <v>821</v>
      </c>
      <c r="J65" s="13">
        <v>0.007050417786632545</v>
      </c>
      <c r="K65" s="349">
        <v>769</v>
      </c>
      <c r="L65" s="13">
        <v>0.00641464106371265</v>
      </c>
      <c r="M65" s="349">
        <v>681</v>
      </c>
      <c r="N65" s="13">
        <v>0.005632241896932454</v>
      </c>
      <c r="O65" s="349">
        <v>786</v>
      </c>
      <c r="P65" s="13">
        <v>0.006404041227033853</v>
      </c>
      <c r="Q65" s="349">
        <v>731</v>
      </c>
      <c r="R65" s="13">
        <v>0.006087709655390663</v>
      </c>
      <c r="S65" s="349">
        <v>662</v>
      </c>
      <c r="T65" s="13">
        <v>0.006883929871264271</v>
      </c>
      <c r="U65" s="14">
        <v>-0.09439124487004104</v>
      </c>
      <c r="V65" s="294" t="s">
        <v>283</v>
      </c>
    </row>
    <row r="66" spans="1:22" ht="29.25" thickBot="1">
      <c r="A66" s="47">
        <v>999</v>
      </c>
      <c r="B66" s="48" t="s">
        <v>90</v>
      </c>
      <c r="C66" s="49">
        <v>4447</v>
      </c>
      <c r="D66" s="18">
        <v>0.032911973238206604</v>
      </c>
      <c r="E66" s="49">
        <v>3553</v>
      </c>
      <c r="F66" s="18">
        <v>0.028036866941274878</v>
      </c>
      <c r="G66" s="49">
        <v>3130</v>
      </c>
      <c r="H66" s="18">
        <v>0.025826147943397004</v>
      </c>
      <c r="I66" s="49">
        <v>3013</v>
      </c>
      <c r="J66" s="18">
        <v>0.025874432145096053</v>
      </c>
      <c r="K66" s="356">
        <v>2967</v>
      </c>
      <c r="L66" s="18">
        <v>0.024749336847900434</v>
      </c>
      <c r="M66" s="356">
        <v>3184</v>
      </c>
      <c r="N66" s="18">
        <v>0.026333418795643073</v>
      </c>
      <c r="O66" s="356">
        <v>3092</v>
      </c>
      <c r="P66" s="18">
        <v>0.025192487880392717</v>
      </c>
      <c r="Q66" s="356">
        <v>3269</v>
      </c>
      <c r="R66" s="18">
        <v>0.02722397108546112</v>
      </c>
      <c r="S66" s="356">
        <v>2754</v>
      </c>
      <c r="T66" s="18">
        <v>0.028637980159307855</v>
      </c>
      <c r="U66" s="19">
        <v>-0.15754053227286632</v>
      </c>
      <c r="V66" s="294" t="s">
        <v>284</v>
      </c>
    </row>
    <row r="67" spans="1:23" ht="15.75" thickBot="1">
      <c r="A67" s="529" t="s">
        <v>91</v>
      </c>
      <c r="B67" s="530"/>
      <c r="C67" s="50">
        <v>135118</v>
      </c>
      <c r="D67" s="51">
        <v>1</v>
      </c>
      <c r="E67" s="50">
        <v>126726</v>
      </c>
      <c r="F67" s="51">
        <v>1</v>
      </c>
      <c r="G67" s="50">
        <v>121195</v>
      </c>
      <c r="H67" s="51">
        <v>1</v>
      </c>
      <c r="I67" s="50">
        <v>116447</v>
      </c>
      <c r="J67" s="51">
        <v>1</v>
      </c>
      <c r="K67" s="357">
        <v>119882</v>
      </c>
      <c r="L67" s="51">
        <v>1</v>
      </c>
      <c r="M67" s="357">
        <v>120911</v>
      </c>
      <c r="N67" s="51">
        <v>1</v>
      </c>
      <c r="O67" s="357">
        <v>122735</v>
      </c>
      <c r="P67" s="51">
        <v>1</v>
      </c>
      <c r="Q67" s="357">
        <v>120078</v>
      </c>
      <c r="R67" s="51">
        <v>1</v>
      </c>
      <c r="S67" s="357">
        <v>96166</v>
      </c>
      <c r="T67" s="51">
        <v>1</v>
      </c>
      <c r="U67" s="52">
        <v>-0.19913722746881193</v>
      </c>
      <c r="V67" s="296" t="s">
        <v>116</v>
      </c>
      <c r="W67" s="517">
        <f>SUM(S66,S65,S60,S54,S49,S44,S39,S33,S26,S23,S18,S13,S7,S6)</f>
        <v>96166</v>
      </c>
    </row>
    <row r="68" spans="1:21" ht="15">
      <c r="A68" s="53"/>
      <c r="B68" s="54"/>
      <c r="C68" s="55"/>
      <c r="D68" s="56"/>
      <c r="E68" s="55"/>
      <c r="F68" s="56"/>
      <c r="G68" s="55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7"/>
    </row>
    <row r="69" spans="1:21" ht="15">
      <c r="A69" s="58" t="s">
        <v>92</v>
      </c>
      <c r="B69" s="59"/>
      <c r="C69" s="60"/>
      <c r="D69" s="61"/>
      <c r="E69" s="60"/>
      <c r="F69" s="61"/>
      <c r="G69" s="60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2"/>
    </row>
    <row r="70" spans="1:21" ht="15">
      <c r="A70" s="531" t="s">
        <v>93</v>
      </c>
      <c r="B70" s="531"/>
      <c r="C70" s="531"/>
      <c r="D70" s="531"/>
      <c r="E70" s="531"/>
      <c r="F70" s="531"/>
      <c r="G70" s="531"/>
      <c r="H70" s="531"/>
      <c r="I70" s="531"/>
      <c r="J70" s="531"/>
      <c r="K70" s="531"/>
      <c r="L70" s="531"/>
      <c r="M70" s="531"/>
      <c r="N70" s="531"/>
      <c r="O70" s="531"/>
      <c r="P70" s="531"/>
      <c r="Q70" s="531"/>
      <c r="R70" s="531"/>
      <c r="S70" s="531"/>
      <c r="T70" s="531"/>
      <c r="U70" s="531"/>
    </row>
  </sheetData>
  <sheetProtection/>
  <mergeCells count="17">
    <mergeCell ref="A67:B67"/>
    <mergeCell ref="A70:U70"/>
    <mergeCell ref="A3:A5"/>
    <mergeCell ref="B3:B5"/>
    <mergeCell ref="C3:T3"/>
    <mergeCell ref="U3:U5"/>
    <mergeCell ref="M4:N4"/>
    <mergeCell ref="Q4:R4"/>
    <mergeCell ref="A1:U1"/>
    <mergeCell ref="A2:U2"/>
    <mergeCell ref="I4:J4"/>
    <mergeCell ref="S4:T4"/>
    <mergeCell ref="C4:D4"/>
    <mergeCell ref="E4:F4"/>
    <mergeCell ref="G4:H4"/>
    <mergeCell ref="K4:L4"/>
    <mergeCell ref="O4:P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70"/>
  <sheetViews>
    <sheetView zoomScalePageLayoutView="0" workbookViewId="0" topLeftCell="A1">
      <selection activeCell="A1" sqref="A1:L1"/>
    </sheetView>
  </sheetViews>
  <sheetFormatPr defaultColWidth="11.421875" defaultRowHeight="15"/>
  <cols>
    <col min="1" max="1" width="7.7109375" style="269" customWidth="1"/>
    <col min="2" max="2" width="47.00390625" style="269" bestFit="1" customWidth="1"/>
    <col min="3" max="12" width="14.421875" style="269" customWidth="1"/>
    <col min="13" max="13" width="9.140625" style="295" customWidth="1"/>
    <col min="14" max="16384" width="11.421875" style="269" customWidth="1"/>
  </cols>
  <sheetData>
    <row r="1" spans="1:12" ht="24.75" customHeight="1" thickBot="1" thickTop="1">
      <c r="A1" s="521" t="s">
        <v>349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44"/>
    </row>
    <row r="2" spans="1:12" ht="24.75" customHeight="1" thickBot="1" thickTop="1">
      <c r="A2" s="533" t="s">
        <v>24</v>
      </c>
      <c r="B2" s="545" t="s">
        <v>94</v>
      </c>
      <c r="C2" s="547" t="s">
        <v>95</v>
      </c>
      <c r="D2" s="548"/>
      <c r="E2" s="549"/>
      <c r="F2" s="549"/>
      <c r="G2" s="549"/>
      <c r="H2" s="549"/>
      <c r="I2" s="549"/>
      <c r="J2" s="550"/>
      <c r="K2" s="551" t="s">
        <v>91</v>
      </c>
      <c r="L2" s="552"/>
    </row>
    <row r="3" spans="1:14" ht="24.75" customHeight="1">
      <c r="A3" s="533"/>
      <c r="B3" s="545"/>
      <c r="C3" s="555" t="s">
        <v>96</v>
      </c>
      <c r="D3" s="556"/>
      <c r="E3" s="555" t="s">
        <v>97</v>
      </c>
      <c r="F3" s="556"/>
      <c r="G3" s="555" t="s">
        <v>98</v>
      </c>
      <c r="H3" s="556"/>
      <c r="I3" s="557" t="s">
        <v>99</v>
      </c>
      <c r="J3" s="558"/>
      <c r="K3" s="553"/>
      <c r="L3" s="554"/>
      <c r="N3" s="297"/>
    </row>
    <row r="4" spans="1:12" ht="24.75" customHeight="1" thickBot="1">
      <c r="A4" s="534"/>
      <c r="B4" s="546"/>
      <c r="C4" s="6" t="s">
        <v>26</v>
      </c>
      <c r="D4" s="7" t="s">
        <v>27</v>
      </c>
      <c r="E4" s="6" t="s">
        <v>26</v>
      </c>
      <c r="F4" s="7" t="s">
        <v>27</v>
      </c>
      <c r="G4" s="6" t="s">
        <v>26</v>
      </c>
      <c r="H4" s="7" t="s">
        <v>27</v>
      </c>
      <c r="I4" s="64" t="s">
        <v>26</v>
      </c>
      <c r="J4" s="65" t="s">
        <v>27</v>
      </c>
      <c r="K4" s="66" t="s">
        <v>26</v>
      </c>
      <c r="L4" s="67" t="s">
        <v>27</v>
      </c>
    </row>
    <row r="5" spans="1:17" ht="29.25" thickBot="1">
      <c r="A5" s="68" t="s">
        <v>28</v>
      </c>
      <c r="B5" s="69" t="s">
        <v>29</v>
      </c>
      <c r="C5" s="361">
        <v>2109</v>
      </c>
      <c r="D5" s="70">
        <v>0.05200088763961832</v>
      </c>
      <c r="E5" s="359">
        <v>1375</v>
      </c>
      <c r="F5" s="70">
        <v>0.03022509452211378</v>
      </c>
      <c r="G5" s="362">
        <v>442</v>
      </c>
      <c r="H5" s="70">
        <v>0.04393201471026737</v>
      </c>
      <c r="I5" s="359">
        <v>7</v>
      </c>
      <c r="J5" s="92">
        <v>0.125</v>
      </c>
      <c r="K5" s="370">
        <v>3933</v>
      </c>
      <c r="L5" s="70">
        <v>0.0408980304889462</v>
      </c>
      <c r="M5" s="294" t="s">
        <v>235</v>
      </c>
      <c r="N5" s="297"/>
      <c r="O5" s="297"/>
      <c r="P5" s="295"/>
      <c r="Q5" s="295"/>
    </row>
    <row r="6" spans="1:17" ht="15.75" thickBot="1">
      <c r="A6" s="15" t="s">
        <v>30</v>
      </c>
      <c r="B6" s="16" t="s">
        <v>31</v>
      </c>
      <c r="C6" s="360">
        <v>24211</v>
      </c>
      <c r="D6" s="378">
        <v>0.5969622999728778</v>
      </c>
      <c r="E6" s="360">
        <v>22663</v>
      </c>
      <c r="F6" s="378">
        <v>0.4981755033852106</v>
      </c>
      <c r="G6" s="360">
        <v>2320</v>
      </c>
      <c r="H6" s="378">
        <v>0.23059338037968394</v>
      </c>
      <c r="I6" s="360">
        <v>1</v>
      </c>
      <c r="J6" s="378">
        <v>0.017857142857142856</v>
      </c>
      <c r="K6" s="360">
        <v>49195</v>
      </c>
      <c r="L6" s="508">
        <v>0.511563338394027</v>
      </c>
      <c r="N6" s="297"/>
      <c r="O6" s="297"/>
      <c r="P6" s="295"/>
      <c r="Q6" s="295"/>
    </row>
    <row r="7" spans="1:17" ht="15">
      <c r="A7" s="20">
        <v>10</v>
      </c>
      <c r="B7" s="21" t="s">
        <v>32</v>
      </c>
      <c r="C7" s="351">
        <v>5178</v>
      </c>
      <c r="D7" s="23">
        <v>0.12767216510096902</v>
      </c>
      <c r="E7" s="351">
        <v>3308</v>
      </c>
      <c r="F7" s="23">
        <v>0.07271608194847444</v>
      </c>
      <c r="G7" s="363">
        <v>283</v>
      </c>
      <c r="H7" s="23">
        <v>0.028128416658383858</v>
      </c>
      <c r="I7" s="351">
        <v>0</v>
      </c>
      <c r="J7" s="75">
        <v>0</v>
      </c>
      <c r="K7" s="371">
        <v>8769</v>
      </c>
      <c r="L7" s="23">
        <v>0.09118607408023624</v>
      </c>
      <c r="M7" s="294" t="s">
        <v>236</v>
      </c>
      <c r="N7" s="297"/>
      <c r="O7" s="297"/>
      <c r="P7" s="295"/>
      <c r="Q7" s="295"/>
    </row>
    <row r="8" spans="1:17" ht="15">
      <c r="A8" s="25">
        <v>11</v>
      </c>
      <c r="B8" s="26" t="s">
        <v>33</v>
      </c>
      <c r="C8" s="352">
        <v>12721</v>
      </c>
      <c r="D8" s="28">
        <v>0.31365732179401834</v>
      </c>
      <c r="E8" s="352">
        <v>13163</v>
      </c>
      <c r="F8" s="28">
        <v>0.28934757759606083</v>
      </c>
      <c r="G8" s="364">
        <v>1293</v>
      </c>
      <c r="H8" s="28">
        <v>0.128516052082298</v>
      </c>
      <c r="I8" s="352">
        <v>1</v>
      </c>
      <c r="J8" s="77">
        <v>0.017857142857142856</v>
      </c>
      <c r="K8" s="372">
        <v>27178</v>
      </c>
      <c r="L8" s="28">
        <v>0.28261547740365617</v>
      </c>
      <c r="M8" s="294" t="s">
        <v>237</v>
      </c>
      <c r="N8" s="297"/>
      <c r="O8" s="297"/>
      <c r="P8" s="295"/>
      <c r="Q8" s="295"/>
    </row>
    <row r="9" spans="1:17" ht="15">
      <c r="A9" s="25">
        <v>12</v>
      </c>
      <c r="B9" s="26" t="s">
        <v>34</v>
      </c>
      <c r="C9" s="352">
        <v>5480</v>
      </c>
      <c r="D9" s="28">
        <v>0.13511847523238898</v>
      </c>
      <c r="E9" s="352">
        <v>5599</v>
      </c>
      <c r="F9" s="28">
        <v>0.12307658489404733</v>
      </c>
      <c r="G9" s="364">
        <v>598</v>
      </c>
      <c r="H9" s="28">
        <v>0.059437431666832324</v>
      </c>
      <c r="I9" s="352">
        <v>0</v>
      </c>
      <c r="J9" s="77">
        <v>0</v>
      </c>
      <c r="K9" s="372">
        <v>11677</v>
      </c>
      <c r="L9" s="28">
        <v>0.1214254518228896</v>
      </c>
      <c r="M9" s="294" t="s">
        <v>238</v>
      </c>
      <c r="N9" s="297"/>
      <c r="O9" s="297"/>
      <c r="P9" s="295"/>
      <c r="Q9" s="295"/>
    </row>
    <row r="10" spans="1:17" ht="15">
      <c r="A10" s="25">
        <v>13</v>
      </c>
      <c r="B10" s="26" t="s">
        <v>35</v>
      </c>
      <c r="C10" s="352">
        <v>141</v>
      </c>
      <c r="D10" s="28">
        <v>0.0034765885050669428</v>
      </c>
      <c r="E10" s="352">
        <v>205</v>
      </c>
      <c r="F10" s="28">
        <v>0.0045062868196606</v>
      </c>
      <c r="G10" s="364">
        <v>96</v>
      </c>
      <c r="H10" s="28">
        <v>0.00954179505019382</v>
      </c>
      <c r="I10" s="352">
        <v>0</v>
      </c>
      <c r="J10" s="77">
        <v>0</v>
      </c>
      <c r="K10" s="372">
        <v>442</v>
      </c>
      <c r="L10" s="28">
        <v>0.0045962190379136075</v>
      </c>
      <c r="M10" s="294" t="s">
        <v>239</v>
      </c>
      <c r="N10" s="295"/>
      <c r="O10" s="295"/>
      <c r="P10" s="295"/>
      <c r="Q10" s="295"/>
    </row>
    <row r="11" spans="1:17" ht="29.25" thickBot="1">
      <c r="A11" s="30">
        <v>19</v>
      </c>
      <c r="B11" s="31" t="s">
        <v>36</v>
      </c>
      <c r="C11" s="353">
        <v>691</v>
      </c>
      <c r="D11" s="33">
        <v>0.017037749340434453</v>
      </c>
      <c r="E11" s="353">
        <v>388</v>
      </c>
      <c r="F11" s="33">
        <v>0.008528972126967379</v>
      </c>
      <c r="G11" s="365">
        <v>50</v>
      </c>
      <c r="H11" s="33">
        <v>0.004969684921975946</v>
      </c>
      <c r="I11" s="353">
        <v>0</v>
      </c>
      <c r="J11" s="78">
        <v>0</v>
      </c>
      <c r="K11" s="373">
        <v>1129</v>
      </c>
      <c r="L11" s="33">
        <v>0.011740116049331364</v>
      </c>
      <c r="M11" s="294" t="s">
        <v>240</v>
      </c>
      <c r="N11" s="295"/>
      <c r="O11" s="295"/>
      <c r="P11" s="295"/>
      <c r="Q11" s="295"/>
    </row>
    <row r="12" spans="1:17" ht="15.75" thickBot="1">
      <c r="A12" s="15">
        <v>2</v>
      </c>
      <c r="B12" s="16" t="s">
        <v>37</v>
      </c>
      <c r="C12" s="360">
        <v>1396</v>
      </c>
      <c r="D12" s="378">
        <v>0.03442069186576917</v>
      </c>
      <c r="E12" s="360">
        <v>2624</v>
      </c>
      <c r="F12" s="378">
        <v>0.057680471291655676</v>
      </c>
      <c r="G12" s="360">
        <v>3012</v>
      </c>
      <c r="H12" s="378">
        <v>0.29937381969983107</v>
      </c>
      <c r="I12" s="360">
        <v>3</v>
      </c>
      <c r="J12" s="378">
        <v>0.05357142857142857</v>
      </c>
      <c r="K12" s="360">
        <v>7035</v>
      </c>
      <c r="L12" s="508">
        <v>0.07315475323919056</v>
      </c>
      <c r="N12" s="295"/>
      <c r="O12" s="295"/>
      <c r="P12" s="295"/>
      <c r="Q12" s="295"/>
    </row>
    <row r="13" spans="1:17" ht="15">
      <c r="A13" s="35">
        <v>20</v>
      </c>
      <c r="B13" s="36" t="s">
        <v>38</v>
      </c>
      <c r="C13" s="354">
        <v>595</v>
      </c>
      <c r="D13" s="38">
        <v>0.014670710358261212</v>
      </c>
      <c r="E13" s="354">
        <v>1111</v>
      </c>
      <c r="F13" s="38">
        <v>0.024421876373867932</v>
      </c>
      <c r="G13" s="366">
        <v>1185</v>
      </c>
      <c r="H13" s="38">
        <v>0.11778153265082995</v>
      </c>
      <c r="I13" s="354">
        <v>2</v>
      </c>
      <c r="J13" s="80">
        <v>0.03571428571428571</v>
      </c>
      <c r="K13" s="374">
        <v>2893</v>
      </c>
      <c r="L13" s="38">
        <v>0.03008339745856124</v>
      </c>
      <c r="M13" s="294" t="s">
        <v>241</v>
      </c>
      <c r="N13" s="295"/>
      <c r="O13" s="295"/>
      <c r="P13" s="295"/>
      <c r="Q13" s="295"/>
    </row>
    <row r="14" spans="1:17" ht="15">
      <c r="A14" s="25">
        <v>21</v>
      </c>
      <c r="B14" s="26" t="s">
        <v>39</v>
      </c>
      <c r="C14" s="352">
        <v>669</v>
      </c>
      <c r="D14" s="28">
        <v>0.01649530290701975</v>
      </c>
      <c r="E14" s="352">
        <v>1263</v>
      </c>
      <c r="F14" s="28">
        <v>0.02776312318649433</v>
      </c>
      <c r="G14" s="364">
        <v>1554</v>
      </c>
      <c r="H14" s="28">
        <v>0.1544578073750124</v>
      </c>
      <c r="I14" s="352">
        <v>1</v>
      </c>
      <c r="J14" s="77">
        <v>0.017857142857142856</v>
      </c>
      <c r="K14" s="372">
        <v>3487</v>
      </c>
      <c r="L14" s="28">
        <v>0.03626021670860803</v>
      </c>
      <c r="M14" s="294" t="s">
        <v>242</v>
      </c>
      <c r="N14" s="295"/>
      <c r="O14" s="295"/>
      <c r="P14" s="295"/>
      <c r="Q14" s="295"/>
    </row>
    <row r="15" spans="1:17" ht="15">
      <c r="A15" s="25">
        <v>22</v>
      </c>
      <c r="B15" s="26" t="s">
        <v>40</v>
      </c>
      <c r="C15" s="352">
        <v>40</v>
      </c>
      <c r="D15" s="28">
        <v>0.0009862662425721824</v>
      </c>
      <c r="E15" s="352">
        <v>134</v>
      </c>
      <c r="F15" s="28">
        <v>0.00294557284797327</v>
      </c>
      <c r="G15" s="364">
        <v>179</v>
      </c>
      <c r="H15" s="28">
        <v>0.01779147202067389</v>
      </c>
      <c r="I15" s="352">
        <v>0</v>
      </c>
      <c r="J15" s="77">
        <v>0</v>
      </c>
      <c r="K15" s="372">
        <v>353</v>
      </c>
      <c r="L15" s="28">
        <v>0.0036707360189672023</v>
      </c>
      <c r="M15" s="294" t="s">
        <v>243</v>
      </c>
      <c r="N15" s="295"/>
      <c r="O15" s="295"/>
      <c r="P15" s="295"/>
      <c r="Q15" s="295"/>
    </row>
    <row r="16" spans="1:17" ht="15.75" thickBot="1">
      <c r="A16" s="40">
        <v>29</v>
      </c>
      <c r="B16" s="41" t="s">
        <v>41</v>
      </c>
      <c r="C16" s="355">
        <v>92</v>
      </c>
      <c r="D16" s="43">
        <v>0.0022684123579160193</v>
      </c>
      <c r="E16" s="355">
        <v>116</v>
      </c>
      <c r="F16" s="43">
        <v>0.002549898883320144</v>
      </c>
      <c r="G16" s="367">
        <v>94</v>
      </c>
      <c r="H16" s="43">
        <v>0.00934300765331478</v>
      </c>
      <c r="I16" s="355">
        <v>0</v>
      </c>
      <c r="J16" s="82">
        <v>0</v>
      </c>
      <c r="K16" s="375">
        <v>302</v>
      </c>
      <c r="L16" s="43">
        <v>0.003140403053054094</v>
      </c>
      <c r="M16" s="294" t="s">
        <v>244</v>
      </c>
      <c r="N16" s="295"/>
      <c r="O16" s="295"/>
      <c r="P16" s="295"/>
      <c r="Q16" s="295"/>
    </row>
    <row r="17" spans="1:17" ht="15.75" thickBot="1">
      <c r="A17" s="15">
        <v>3</v>
      </c>
      <c r="B17" s="16" t="s">
        <v>42</v>
      </c>
      <c r="C17" s="360">
        <v>7636</v>
      </c>
      <c r="D17" s="378">
        <v>0.1882782257070296</v>
      </c>
      <c r="E17" s="360">
        <v>13784</v>
      </c>
      <c r="F17" s="378">
        <v>0.3029983293765937</v>
      </c>
      <c r="G17" s="360">
        <v>3070</v>
      </c>
      <c r="H17" s="378">
        <v>0.3051386542093232</v>
      </c>
      <c r="I17" s="360">
        <v>0</v>
      </c>
      <c r="J17" s="378">
        <v>0</v>
      </c>
      <c r="K17" s="360">
        <v>24490</v>
      </c>
      <c r="L17" s="508">
        <v>0.2546638104943535</v>
      </c>
      <c r="N17" s="295"/>
      <c r="O17" s="295"/>
      <c r="P17" s="295"/>
      <c r="Q17" s="295"/>
    </row>
    <row r="18" spans="1:17" ht="15">
      <c r="A18" s="20">
        <v>30</v>
      </c>
      <c r="B18" s="21" t="s">
        <v>43</v>
      </c>
      <c r="C18" s="351">
        <v>2890</v>
      </c>
      <c r="D18" s="23">
        <v>0.07125773602584018</v>
      </c>
      <c r="E18" s="351">
        <v>5113</v>
      </c>
      <c r="F18" s="23">
        <v>0.1123933878484129</v>
      </c>
      <c r="G18" s="363">
        <v>1041</v>
      </c>
      <c r="H18" s="23">
        <v>0.1034688400755392</v>
      </c>
      <c r="I18" s="351">
        <v>0</v>
      </c>
      <c r="J18" s="75">
        <v>0</v>
      </c>
      <c r="K18" s="371">
        <v>9044</v>
      </c>
      <c r="L18" s="23">
        <v>0.09404571262192458</v>
      </c>
      <c r="M18" s="294" t="s">
        <v>245</v>
      </c>
      <c r="N18" s="295"/>
      <c r="O18" s="295"/>
      <c r="P18" s="295"/>
      <c r="Q18" s="295"/>
    </row>
    <row r="19" spans="1:17" ht="15">
      <c r="A19" s="25">
        <v>31</v>
      </c>
      <c r="B19" s="26" t="s">
        <v>44</v>
      </c>
      <c r="C19" s="352">
        <v>376</v>
      </c>
      <c r="D19" s="28">
        <v>0.009270902680178513</v>
      </c>
      <c r="E19" s="352">
        <v>698</v>
      </c>
      <c r="F19" s="28">
        <v>0.015343357073771213</v>
      </c>
      <c r="G19" s="364">
        <v>260</v>
      </c>
      <c r="H19" s="28">
        <v>0.025842361594274922</v>
      </c>
      <c r="I19" s="352">
        <v>0</v>
      </c>
      <c r="J19" s="77">
        <v>0</v>
      </c>
      <c r="K19" s="372">
        <v>1334</v>
      </c>
      <c r="L19" s="28">
        <v>0.013871846598589942</v>
      </c>
      <c r="M19" s="294" t="s">
        <v>246</v>
      </c>
      <c r="N19" s="295"/>
      <c r="O19" s="295"/>
      <c r="P19" s="295"/>
      <c r="Q19" s="295"/>
    </row>
    <row r="20" spans="1:17" ht="15">
      <c r="A20" s="25">
        <v>32</v>
      </c>
      <c r="B20" s="26" t="s">
        <v>45</v>
      </c>
      <c r="C20" s="352">
        <v>3429</v>
      </c>
      <c r="D20" s="28">
        <v>0.08454767364450033</v>
      </c>
      <c r="E20" s="352">
        <v>6530</v>
      </c>
      <c r="F20" s="28">
        <v>0.143541721621384</v>
      </c>
      <c r="G20" s="364">
        <v>1391</v>
      </c>
      <c r="H20" s="28">
        <v>0.13825663452937084</v>
      </c>
      <c r="I20" s="352">
        <v>0</v>
      </c>
      <c r="J20" s="77">
        <v>0</v>
      </c>
      <c r="K20" s="372">
        <v>11350</v>
      </c>
      <c r="L20" s="28">
        <v>0.118025081629682</v>
      </c>
      <c r="M20" s="294" t="s">
        <v>247</v>
      </c>
      <c r="N20" s="295"/>
      <c r="O20" s="295"/>
      <c r="P20" s="295"/>
      <c r="Q20" s="295"/>
    </row>
    <row r="21" spans="1:17" ht="29.25" thickBot="1">
      <c r="A21" s="30">
        <v>39</v>
      </c>
      <c r="B21" s="31" t="s">
        <v>46</v>
      </c>
      <c r="C21" s="353">
        <v>941</v>
      </c>
      <c r="D21" s="33">
        <v>0.02320191335651059</v>
      </c>
      <c r="E21" s="353">
        <v>1443</v>
      </c>
      <c r="F21" s="33">
        <v>0.03171986283302559</v>
      </c>
      <c r="G21" s="365">
        <v>378</v>
      </c>
      <c r="H21" s="33">
        <v>0.03757081801013817</v>
      </c>
      <c r="I21" s="353">
        <v>0</v>
      </c>
      <c r="J21" s="78">
        <v>0</v>
      </c>
      <c r="K21" s="373">
        <v>2762</v>
      </c>
      <c r="L21" s="33">
        <v>0.028721169644156982</v>
      </c>
      <c r="M21" s="294" t="s">
        <v>248</v>
      </c>
      <c r="N21" s="295"/>
      <c r="O21" s="295"/>
      <c r="P21" s="295"/>
      <c r="Q21" s="295"/>
    </row>
    <row r="22" spans="1:17" ht="15.75" thickBot="1">
      <c r="A22" s="15">
        <v>4</v>
      </c>
      <c r="B22" s="16" t="s">
        <v>47</v>
      </c>
      <c r="C22" s="360">
        <v>28</v>
      </c>
      <c r="D22" s="378">
        <v>0.0006903863698005276</v>
      </c>
      <c r="E22" s="360">
        <v>36</v>
      </c>
      <c r="F22" s="378">
        <v>0.0007913479293062516</v>
      </c>
      <c r="G22" s="360">
        <v>175</v>
      </c>
      <c r="H22" s="378">
        <v>0.017393897226915814</v>
      </c>
      <c r="I22" s="360">
        <v>1</v>
      </c>
      <c r="J22" s="378">
        <v>0.017857142857142856</v>
      </c>
      <c r="K22" s="360">
        <v>240</v>
      </c>
      <c r="L22" s="508">
        <v>0.0024956845454734517</v>
      </c>
      <c r="N22" s="295"/>
      <c r="O22" s="295"/>
      <c r="P22" s="295"/>
      <c r="Q22" s="295"/>
    </row>
    <row r="23" spans="1:17" ht="15">
      <c r="A23" s="35">
        <v>40</v>
      </c>
      <c r="B23" s="36" t="s">
        <v>48</v>
      </c>
      <c r="C23" s="354">
        <v>19</v>
      </c>
      <c r="D23" s="38">
        <v>0.0004684764652217866</v>
      </c>
      <c r="E23" s="354">
        <v>26</v>
      </c>
      <c r="F23" s="38">
        <v>0.000571529060054515</v>
      </c>
      <c r="G23" s="366">
        <v>122</v>
      </c>
      <c r="H23" s="38">
        <v>0.01212603120962131</v>
      </c>
      <c r="I23" s="354">
        <v>0</v>
      </c>
      <c r="J23" s="80">
        <v>0</v>
      </c>
      <c r="K23" s="374">
        <v>167</v>
      </c>
      <c r="L23" s="38">
        <v>0.001736580496225277</v>
      </c>
      <c r="M23" s="294" t="s">
        <v>249</v>
      </c>
      <c r="N23" s="295"/>
      <c r="O23" s="295"/>
      <c r="P23" s="295"/>
      <c r="Q23" s="295"/>
    </row>
    <row r="24" spans="1:17" ht="15.75" thickBot="1">
      <c r="A24" s="40">
        <v>41</v>
      </c>
      <c r="B24" s="41" t="s">
        <v>49</v>
      </c>
      <c r="C24" s="355">
        <v>9</v>
      </c>
      <c r="D24" s="43">
        <v>0.00022190990457874105</v>
      </c>
      <c r="E24" s="355">
        <v>10</v>
      </c>
      <c r="F24" s="43">
        <v>0.00021981886925173655</v>
      </c>
      <c r="G24" s="367">
        <v>53</v>
      </c>
      <c r="H24" s="43">
        <v>0.005267866017294504</v>
      </c>
      <c r="I24" s="355">
        <v>1</v>
      </c>
      <c r="J24" s="82">
        <v>0.017857142857142856</v>
      </c>
      <c r="K24" s="375">
        <v>73</v>
      </c>
      <c r="L24" s="43">
        <v>0.000759104049248175</v>
      </c>
      <c r="M24" s="294" t="s">
        <v>250</v>
      </c>
      <c r="N24" s="295"/>
      <c r="O24" s="295"/>
      <c r="P24" s="295"/>
      <c r="Q24" s="295"/>
    </row>
    <row r="25" spans="1:17" ht="29.25" thickBot="1">
      <c r="A25" s="15">
        <v>5</v>
      </c>
      <c r="B25" s="16" t="s">
        <v>50</v>
      </c>
      <c r="C25" s="360">
        <v>1328</v>
      </c>
      <c r="D25" s="378">
        <v>0.03274403925339645</v>
      </c>
      <c r="E25" s="360">
        <v>2381</v>
      </c>
      <c r="F25" s="378">
        <v>0.05233887276883847</v>
      </c>
      <c r="G25" s="360">
        <v>512</v>
      </c>
      <c r="H25" s="378">
        <v>0.050889573601033695</v>
      </c>
      <c r="I25" s="360">
        <v>14</v>
      </c>
      <c r="J25" s="378">
        <v>0.25</v>
      </c>
      <c r="K25" s="360">
        <v>4235</v>
      </c>
      <c r="L25" s="508">
        <v>0.044038433542000294</v>
      </c>
      <c r="N25" s="295"/>
      <c r="O25" s="295"/>
      <c r="P25" s="295"/>
      <c r="Q25" s="295"/>
    </row>
    <row r="26" spans="1:17" ht="15">
      <c r="A26" s="20">
        <v>50</v>
      </c>
      <c r="B26" s="21" t="s">
        <v>52</v>
      </c>
      <c r="C26" s="351">
        <v>597</v>
      </c>
      <c r="D26" s="23">
        <v>0.01472002367038982</v>
      </c>
      <c r="E26" s="351">
        <v>1131</v>
      </c>
      <c r="F26" s="23">
        <v>0.024861514112371405</v>
      </c>
      <c r="G26" s="363">
        <v>204</v>
      </c>
      <c r="H26" s="23">
        <v>0.020276314481661863</v>
      </c>
      <c r="I26" s="351">
        <v>4</v>
      </c>
      <c r="J26" s="75">
        <v>0.07142857142857142</v>
      </c>
      <c r="K26" s="371">
        <v>1936</v>
      </c>
      <c r="L26" s="23">
        <v>0.020131855333485847</v>
      </c>
      <c r="M26" s="294" t="s">
        <v>251</v>
      </c>
      <c r="N26" s="295"/>
      <c r="O26" s="295"/>
      <c r="P26" s="295"/>
      <c r="Q26" s="295"/>
    </row>
    <row r="27" spans="1:17" ht="15">
      <c r="A27" s="25">
        <v>51</v>
      </c>
      <c r="B27" s="26" t="s">
        <v>52</v>
      </c>
      <c r="C27" s="352">
        <v>173</v>
      </c>
      <c r="D27" s="28">
        <v>0.004265601499124689</v>
      </c>
      <c r="E27" s="352">
        <v>362</v>
      </c>
      <c r="F27" s="28">
        <v>0.007957443066912862</v>
      </c>
      <c r="G27" s="364">
        <v>37</v>
      </c>
      <c r="H27" s="28">
        <v>0.0036775668422622003</v>
      </c>
      <c r="I27" s="352">
        <v>0</v>
      </c>
      <c r="J27" s="77">
        <v>0</v>
      </c>
      <c r="K27" s="372">
        <v>572</v>
      </c>
      <c r="L27" s="28">
        <v>0.005948048166711728</v>
      </c>
      <c r="M27" s="294" t="s">
        <v>252</v>
      </c>
      <c r="N27" s="295"/>
      <c r="O27" s="295"/>
      <c r="P27" s="295"/>
      <c r="Q27" s="295"/>
    </row>
    <row r="28" spans="1:17" ht="15">
      <c r="A28" s="25">
        <v>52</v>
      </c>
      <c r="B28" s="26" t="s">
        <v>53</v>
      </c>
      <c r="C28" s="352">
        <v>454</v>
      </c>
      <c r="D28" s="28">
        <v>0.01119412185319427</v>
      </c>
      <c r="E28" s="352">
        <v>767</v>
      </c>
      <c r="F28" s="28">
        <v>0.016860107271608193</v>
      </c>
      <c r="G28" s="364">
        <v>235</v>
      </c>
      <c r="H28" s="28">
        <v>0.02335751913328695</v>
      </c>
      <c r="I28" s="352">
        <v>8</v>
      </c>
      <c r="J28" s="77">
        <v>0.14285714285714285</v>
      </c>
      <c r="K28" s="372">
        <v>1464</v>
      </c>
      <c r="L28" s="28">
        <v>0.015223675727388057</v>
      </c>
      <c r="M28" s="294" t="s">
        <v>253</v>
      </c>
      <c r="N28" s="295"/>
      <c r="O28" s="295"/>
      <c r="P28" s="295"/>
      <c r="Q28" s="295"/>
    </row>
    <row r="29" spans="1:17" ht="42.75">
      <c r="A29" s="25">
        <v>53</v>
      </c>
      <c r="B29" s="26" t="s">
        <v>54</v>
      </c>
      <c r="C29" s="352">
        <v>9</v>
      </c>
      <c r="D29" s="28">
        <v>0.00022190990457874105</v>
      </c>
      <c r="E29" s="352">
        <v>9</v>
      </c>
      <c r="F29" s="28">
        <v>0.0001978369823265629</v>
      </c>
      <c r="G29" s="364">
        <v>13</v>
      </c>
      <c r="H29" s="28">
        <v>0.001292118079713746</v>
      </c>
      <c r="I29" s="352">
        <v>2</v>
      </c>
      <c r="J29" s="77">
        <v>0.03571428571428571</v>
      </c>
      <c r="K29" s="372">
        <v>33</v>
      </c>
      <c r="L29" s="28">
        <v>0.00034315662500259965</v>
      </c>
      <c r="M29" s="294" t="s">
        <v>254</v>
      </c>
      <c r="N29" s="295"/>
      <c r="O29" s="295"/>
      <c r="P29" s="295"/>
      <c r="Q29" s="295"/>
    </row>
    <row r="30" spans="1:17" ht="15">
      <c r="A30" s="25">
        <v>54</v>
      </c>
      <c r="B30" s="26" t="s">
        <v>55</v>
      </c>
      <c r="C30" s="352">
        <v>42</v>
      </c>
      <c r="D30" s="28">
        <v>0.0010355795547007914</v>
      </c>
      <c r="E30" s="352">
        <v>19</v>
      </c>
      <c r="F30" s="28">
        <v>0.00041765585157829953</v>
      </c>
      <c r="G30" s="364">
        <v>7</v>
      </c>
      <c r="H30" s="28">
        <v>0.0006957558890766326</v>
      </c>
      <c r="I30" s="352">
        <v>0</v>
      </c>
      <c r="J30" s="77">
        <v>0</v>
      </c>
      <c r="K30" s="372">
        <v>68</v>
      </c>
      <c r="L30" s="28">
        <v>0.0007071106212174781</v>
      </c>
      <c r="M30" s="294" t="s">
        <v>255</v>
      </c>
      <c r="N30" s="295"/>
      <c r="O30" s="295"/>
      <c r="P30" s="295"/>
      <c r="Q30" s="295"/>
    </row>
    <row r="31" spans="1:17" ht="29.25" thickBot="1">
      <c r="A31" s="30">
        <v>59</v>
      </c>
      <c r="B31" s="31" t="s">
        <v>56</v>
      </c>
      <c r="C31" s="353">
        <v>53</v>
      </c>
      <c r="D31" s="33">
        <v>0.0013068027714081417</v>
      </c>
      <c r="E31" s="353">
        <v>93</v>
      </c>
      <c r="F31" s="33">
        <v>0.00204431548404115</v>
      </c>
      <c r="G31" s="365">
        <v>16</v>
      </c>
      <c r="H31" s="33">
        <v>0.0015902991750323032</v>
      </c>
      <c r="I31" s="353">
        <v>0</v>
      </c>
      <c r="J31" s="78">
        <v>0</v>
      </c>
      <c r="K31" s="373">
        <v>162</v>
      </c>
      <c r="L31" s="33">
        <v>0.0016845870681945802</v>
      </c>
      <c r="M31" s="294" t="s">
        <v>256</v>
      </c>
      <c r="N31" s="295"/>
      <c r="O31" s="295"/>
      <c r="P31" s="295"/>
      <c r="Q31" s="295"/>
    </row>
    <row r="32" spans="1:17" ht="29.25" thickBot="1">
      <c r="A32" s="15">
        <v>6</v>
      </c>
      <c r="B32" s="16" t="s">
        <v>57</v>
      </c>
      <c r="C32" s="360">
        <v>885</v>
      </c>
      <c r="D32" s="378">
        <v>0.021821140616909533</v>
      </c>
      <c r="E32" s="360">
        <v>939</v>
      </c>
      <c r="F32" s="378">
        <v>0.02064099182273806</v>
      </c>
      <c r="G32" s="360">
        <v>86</v>
      </c>
      <c r="H32" s="378">
        <v>0.008547858065798629</v>
      </c>
      <c r="I32" s="360">
        <v>0</v>
      </c>
      <c r="J32" s="378">
        <v>0</v>
      </c>
      <c r="K32" s="360">
        <v>1910</v>
      </c>
      <c r="L32" s="508">
        <v>0.019861489507726225</v>
      </c>
      <c r="N32" s="295"/>
      <c r="O32" s="295"/>
      <c r="P32" s="295"/>
      <c r="Q32" s="295"/>
    </row>
    <row r="33" spans="1:17" ht="28.5">
      <c r="A33" s="35">
        <v>60</v>
      </c>
      <c r="B33" s="36" t="s">
        <v>100</v>
      </c>
      <c r="C33" s="354">
        <v>160</v>
      </c>
      <c r="D33" s="38">
        <v>0.003945064970288729</v>
      </c>
      <c r="E33" s="354">
        <v>165</v>
      </c>
      <c r="F33" s="38">
        <v>0.0036270113426536536</v>
      </c>
      <c r="G33" s="366">
        <v>19</v>
      </c>
      <c r="H33" s="38">
        <v>0.0018884802703508596</v>
      </c>
      <c r="I33" s="354">
        <v>0</v>
      </c>
      <c r="J33" s="80">
        <v>0</v>
      </c>
      <c r="K33" s="374">
        <v>344</v>
      </c>
      <c r="L33" s="38">
        <v>0.003577147848511948</v>
      </c>
      <c r="M33" s="294" t="s">
        <v>257</v>
      </c>
      <c r="N33" s="295"/>
      <c r="O33" s="295"/>
      <c r="P33" s="295"/>
      <c r="Q33" s="295"/>
    </row>
    <row r="34" spans="1:17" ht="28.5">
      <c r="A34" s="25">
        <v>61</v>
      </c>
      <c r="B34" s="26" t="s">
        <v>59</v>
      </c>
      <c r="C34" s="352">
        <v>425</v>
      </c>
      <c r="D34" s="28">
        <v>0.010479078827329437</v>
      </c>
      <c r="E34" s="352">
        <v>488</v>
      </c>
      <c r="F34" s="28">
        <v>0.010727160819484745</v>
      </c>
      <c r="G34" s="364">
        <v>41</v>
      </c>
      <c r="H34" s="28">
        <v>0.004075141636020276</v>
      </c>
      <c r="I34" s="352">
        <v>0</v>
      </c>
      <c r="J34" s="77">
        <v>0</v>
      </c>
      <c r="K34" s="372">
        <v>954</v>
      </c>
      <c r="L34" s="28">
        <v>0.009920346068256973</v>
      </c>
      <c r="M34" s="294" t="s">
        <v>258</v>
      </c>
      <c r="N34" s="295"/>
      <c r="O34" s="295"/>
      <c r="P34" s="295"/>
      <c r="Q34" s="295"/>
    </row>
    <row r="35" spans="1:17" ht="15">
      <c r="A35" s="25">
        <v>62</v>
      </c>
      <c r="B35" s="26" t="s">
        <v>60</v>
      </c>
      <c r="C35" s="352">
        <v>267</v>
      </c>
      <c r="D35" s="28">
        <v>0.006583327169169317</v>
      </c>
      <c r="E35" s="352">
        <v>226</v>
      </c>
      <c r="F35" s="28">
        <v>0.004967906445089246</v>
      </c>
      <c r="G35" s="364">
        <v>15</v>
      </c>
      <c r="H35" s="28">
        <v>0.001490905476592784</v>
      </c>
      <c r="I35" s="352">
        <v>0</v>
      </c>
      <c r="J35" s="77">
        <v>0</v>
      </c>
      <c r="K35" s="372">
        <v>508</v>
      </c>
      <c r="L35" s="28">
        <v>0.005282532287918807</v>
      </c>
      <c r="M35" s="294" t="s">
        <v>259</v>
      </c>
      <c r="N35" s="295"/>
      <c r="O35" s="295"/>
      <c r="P35" s="295"/>
      <c r="Q35" s="295"/>
    </row>
    <row r="36" spans="1:17" ht="15">
      <c r="A36" s="25">
        <v>63</v>
      </c>
      <c r="B36" s="26" t="s">
        <v>61</v>
      </c>
      <c r="C36" s="352">
        <v>2</v>
      </c>
      <c r="D36" s="28">
        <v>4.931331212860912E-05</v>
      </c>
      <c r="E36" s="352">
        <v>2</v>
      </c>
      <c r="F36" s="28">
        <v>4.396377385034731E-05</v>
      </c>
      <c r="G36" s="364">
        <v>1</v>
      </c>
      <c r="H36" s="28">
        <v>9.939369843951895E-05</v>
      </c>
      <c r="I36" s="352">
        <v>0</v>
      </c>
      <c r="J36" s="77">
        <v>0</v>
      </c>
      <c r="K36" s="372">
        <v>5</v>
      </c>
      <c r="L36" s="28">
        <v>5.199342803069692E-05</v>
      </c>
      <c r="M36" s="294" t="s">
        <v>260</v>
      </c>
      <c r="N36" s="295"/>
      <c r="O36" s="295"/>
      <c r="P36" s="295"/>
      <c r="Q36" s="295"/>
    </row>
    <row r="37" spans="1:17" ht="43.5" thickBot="1">
      <c r="A37" s="40">
        <v>69</v>
      </c>
      <c r="B37" s="41" t="s">
        <v>62</v>
      </c>
      <c r="C37" s="355">
        <v>31</v>
      </c>
      <c r="D37" s="43">
        <v>0.0007643563379934412</v>
      </c>
      <c r="E37" s="355">
        <v>58</v>
      </c>
      <c r="F37" s="43">
        <v>0.001274949441660072</v>
      </c>
      <c r="G37" s="367">
        <v>10</v>
      </c>
      <c r="H37" s="43">
        <v>0.0009939369843951894</v>
      </c>
      <c r="I37" s="355">
        <v>0</v>
      </c>
      <c r="J37" s="82">
        <v>0</v>
      </c>
      <c r="K37" s="375">
        <v>99</v>
      </c>
      <c r="L37" s="43">
        <v>0.001029469875007799</v>
      </c>
      <c r="M37" s="294" t="s">
        <v>261</v>
      </c>
      <c r="N37" s="295"/>
      <c r="O37" s="295"/>
      <c r="P37" s="295"/>
      <c r="Q37" s="295"/>
    </row>
    <row r="38" spans="1:17" ht="15.75" thickBot="1">
      <c r="A38" s="15">
        <v>7</v>
      </c>
      <c r="B38" s="16" t="s">
        <v>63</v>
      </c>
      <c r="C38" s="360">
        <v>357</v>
      </c>
      <c r="D38" s="378">
        <v>0.008802426214956726</v>
      </c>
      <c r="E38" s="360">
        <v>124</v>
      </c>
      <c r="F38" s="378">
        <v>0.0027257539787215335</v>
      </c>
      <c r="G38" s="360">
        <v>9</v>
      </c>
      <c r="H38" s="378">
        <v>0.0008945432859556704</v>
      </c>
      <c r="I38" s="360">
        <v>0</v>
      </c>
      <c r="J38" s="378">
        <v>0</v>
      </c>
      <c r="K38" s="360">
        <v>490</v>
      </c>
      <c r="L38" s="508">
        <v>0.005095355947008298</v>
      </c>
      <c r="N38" s="295"/>
      <c r="O38" s="295"/>
      <c r="P38" s="295"/>
      <c r="Q38" s="295"/>
    </row>
    <row r="39" spans="1:17" ht="15">
      <c r="A39" s="20">
        <v>70</v>
      </c>
      <c r="B39" s="21" t="s">
        <v>101</v>
      </c>
      <c r="C39" s="351">
        <v>113</v>
      </c>
      <c r="D39" s="23">
        <v>0.002786202135266415</v>
      </c>
      <c r="E39" s="351">
        <v>26</v>
      </c>
      <c r="F39" s="23">
        <v>0.000571529060054515</v>
      </c>
      <c r="G39" s="363">
        <v>1</v>
      </c>
      <c r="H39" s="23">
        <v>9.939369843951895E-05</v>
      </c>
      <c r="I39" s="351">
        <v>0</v>
      </c>
      <c r="J39" s="75">
        <v>0</v>
      </c>
      <c r="K39" s="371">
        <v>140</v>
      </c>
      <c r="L39" s="23">
        <v>0.0014558159848595137</v>
      </c>
      <c r="M39" s="294" t="s">
        <v>262</v>
      </c>
      <c r="N39" s="295"/>
      <c r="O39" s="295"/>
      <c r="P39" s="295"/>
      <c r="Q39" s="295"/>
    </row>
    <row r="40" spans="1:17" ht="15">
      <c r="A40" s="25">
        <v>71</v>
      </c>
      <c r="B40" s="26" t="s">
        <v>65</v>
      </c>
      <c r="C40" s="352">
        <v>63</v>
      </c>
      <c r="D40" s="28">
        <v>0.0015533693320511873</v>
      </c>
      <c r="E40" s="352">
        <v>33</v>
      </c>
      <c r="F40" s="28">
        <v>0.0007254022685307307</v>
      </c>
      <c r="G40" s="364">
        <v>1</v>
      </c>
      <c r="H40" s="28">
        <v>9.939369843951895E-05</v>
      </c>
      <c r="I40" s="352">
        <v>0</v>
      </c>
      <c r="J40" s="77">
        <v>0</v>
      </c>
      <c r="K40" s="372">
        <v>97</v>
      </c>
      <c r="L40" s="28">
        <v>0.00100867250379552</v>
      </c>
      <c r="M40" s="294" t="s">
        <v>263</v>
      </c>
      <c r="N40" s="295"/>
      <c r="O40" s="295"/>
      <c r="P40" s="295"/>
      <c r="Q40" s="295"/>
    </row>
    <row r="41" spans="1:17" ht="15">
      <c r="A41" s="25">
        <v>72</v>
      </c>
      <c r="B41" s="26" t="s">
        <v>66</v>
      </c>
      <c r="C41" s="352">
        <v>90</v>
      </c>
      <c r="D41" s="28">
        <v>0.0022190990457874103</v>
      </c>
      <c r="E41" s="352">
        <v>33</v>
      </c>
      <c r="F41" s="28">
        <v>0.0007254022685307307</v>
      </c>
      <c r="G41" s="364">
        <v>5</v>
      </c>
      <c r="H41" s="28">
        <v>0.0004969684921975947</v>
      </c>
      <c r="I41" s="352">
        <v>0</v>
      </c>
      <c r="J41" s="77">
        <v>0</v>
      </c>
      <c r="K41" s="372">
        <v>128</v>
      </c>
      <c r="L41" s="28">
        <v>0.001331031757585841</v>
      </c>
      <c r="M41" s="294" t="s">
        <v>264</v>
      </c>
      <c r="N41" s="295"/>
      <c r="O41" s="295"/>
      <c r="P41" s="295"/>
      <c r="Q41" s="295"/>
    </row>
    <row r="42" spans="1:17" ht="29.25" thickBot="1">
      <c r="A42" s="30">
        <v>79</v>
      </c>
      <c r="B42" s="31" t="s">
        <v>67</v>
      </c>
      <c r="C42" s="353">
        <v>91</v>
      </c>
      <c r="D42" s="33">
        <v>0.0022437557018517144</v>
      </c>
      <c r="E42" s="353">
        <v>32</v>
      </c>
      <c r="F42" s="33">
        <v>0.000703420381605557</v>
      </c>
      <c r="G42" s="365">
        <v>2</v>
      </c>
      <c r="H42" s="33">
        <v>0.0001987873968790379</v>
      </c>
      <c r="I42" s="353">
        <v>0</v>
      </c>
      <c r="J42" s="78">
        <v>0</v>
      </c>
      <c r="K42" s="373">
        <v>125</v>
      </c>
      <c r="L42" s="33">
        <v>0.001299835700767423</v>
      </c>
      <c r="M42" s="294" t="s">
        <v>265</v>
      </c>
      <c r="N42" s="295"/>
      <c r="O42" s="295"/>
      <c r="P42" s="295"/>
      <c r="Q42" s="295"/>
    </row>
    <row r="43" spans="1:17" ht="15.75" thickBot="1">
      <c r="A43" s="15">
        <v>8</v>
      </c>
      <c r="B43" s="16" t="s">
        <v>68</v>
      </c>
      <c r="C43" s="360">
        <v>20</v>
      </c>
      <c r="D43" s="378">
        <v>0.0004931331212860912</v>
      </c>
      <c r="E43" s="360">
        <v>4</v>
      </c>
      <c r="F43" s="378">
        <v>8.792754770069463E-05</v>
      </c>
      <c r="G43" s="360">
        <v>0</v>
      </c>
      <c r="H43" s="378">
        <v>0</v>
      </c>
      <c r="I43" s="360">
        <v>2</v>
      </c>
      <c r="J43" s="378">
        <v>0.03571428571428571</v>
      </c>
      <c r="K43" s="360">
        <v>26</v>
      </c>
      <c r="L43" s="508">
        <v>0.00027036582575962393</v>
      </c>
      <c r="N43" s="295"/>
      <c r="O43" s="295"/>
      <c r="P43" s="295"/>
      <c r="Q43" s="295"/>
    </row>
    <row r="44" spans="1:17" ht="15">
      <c r="A44" s="35">
        <v>80</v>
      </c>
      <c r="B44" s="36" t="s">
        <v>102</v>
      </c>
      <c r="C44" s="354">
        <v>5</v>
      </c>
      <c r="D44" s="38">
        <v>0.0001232832803215228</v>
      </c>
      <c r="E44" s="354">
        <v>0</v>
      </c>
      <c r="F44" s="38">
        <v>0</v>
      </c>
      <c r="G44" s="366">
        <v>0</v>
      </c>
      <c r="H44" s="38">
        <v>0</v>
      </c>
      <c r="I44" s="354">
        <v>0</v>
      </c>
      <c r="J44" s="80">
        <v>0</v>
      </c>
      <c r="K44" s="374">
        <v>5</v>
      </c>
      <c r="L44" s="38">
        <v>5.199342803069692E-05</v>
      </c>
      <c r="M44" s="294" t="s">
        <v>266</v>
      </c>
      <c r="N44" s="295"/>
      <c r="O44" s="295"/>
      <c r="P44" s="295"/>
      <c r="Q44" s="295"/>
    </row>
    <row r="45" spans="1:17" ht="15">
      <c r="A45" s="25">
        <v>81</v>
      </c>
      <c r="B45" s="26" t="s">
        <v>70</v>
      </c>
      <c r="C45" s="352">
        <v>14</v>
      </c>
      <c r="D45" s="28">
        <v>0.0003451931849002638</v>
      </c>
      <c r="E45" s="352">
        <v>4</v>
      </c>
      <c r="F45" s="28">
        <v>8.792754770069463E-05</v>
      </c>
      <c r="G45" s="364">
        <v>0</v>
      </c>
      <c r="H45" s="28">
        <v>0</v>
      </c>
      <c r="I45" s="352">
        <v>1</v>
      </c>
      <c r="J45" s="77">
        <v>0.017857142857142856</v>
      </c>
      <c r="K45" s="372">
        <v>19</v>
      </c>
      <c r="L45" s="28">
        <v>0.0001975750265166483</v>
      </c>
      <c r="M45" s="294" t="s">
        <v>267</v>
      </c>
      <c r="N45" s="295"/>
      <c r="O45" s="295"/>
      <c r="P45" s="295"/>
      <c r="Q45" s="295"/>
    </row>
    <row r="46" spans="1:17" ht="15">
      <c r="A46" s="25">
        <v>82</v>
      </c>
      <c r="B46" s="26" t="s">
        <v>71</v>
      </c>
      <c r="C46" s="352">
        <v>0</v>
      </c>
      <c r="D46" s="28">
        <v>0</v>
      </c>
      <c r="E46" s="352">
        <v>0</v>
      </c>
      <c r="F46" s="28">
        <v>0</v>
      </c>
      <c r="G46" s="364">
        <v>0</v>
      </c>
      <c r="H46" s="28">
        <v>0</v>
      </c>
      <c r="I46" s="352">
        <v>1</v>
      </c>
      <c r="J46" s="77">
        <v>0.017857142857142856</v>
      </c>
      <c r="K46" s="372">
        <v>1</v>
      </c>
      <c r="L46" s="28">
        <v>1.0398685606139382E-05</v>
      </c>
      <c r="M46" s="294" t="s">
        <v>268</v>
      </c>
      <c r="N46" s="295"/>
      <c r="O46" s="295"/>
      <c r="P46" s="295"/>
      <c r="Q46" s="295"/>
    </row>
    <row r="47" spans="1:17" ht="15.75" thickBot="1">
      <c r="A47" s="40">
        <v>89</v>
      </c>
      <c r="B47" s="41" t="s">
        <v>72</v>
      </c>
      <c r="C47" s="355">
        <v>1</v>
      </c>
      <c r="D47" s="43">
        <v>2.465665606430456E-05</v>
      </c>
      <c r="E47" s="355">
        <v>0</v>
      </c>
      <c r="F47" s="43">
        <v>0</v>
      </c>
      <c r="G47" s="367">
        <v>0</v>
      </c>
      <c r="H47" s="43">
        <v>0</v>
      </c>
      <c r="I47" s="355">
        <v>0</v>
      </c>
      <c r="J47" s="82">
        <v>0</v>
      </c>
      <c r="K47" s="375">
        <v>1</v>
      </c>
      <c r="L47" s="43">
        <v>1.0398685606139382E-05</v>
      </c>
      <c r="M47" s="294" t="s">
        <v>269</v>
      </c>
      <c r="N47" s="295"/>
      <c r="O47" s="295"/>
      <c r="P47" s="295"/>
      <c r="Q47" s="295"/>
    </row>
    <row r="48" spans="1:17" ht="29.25" thickBot="1">
      <c r="A48" s="15">
        <v>9</v>
      </c>
      <c r="B48" s="16" t="s">
        <v>73</v>
      </c>
      <c r="C48" s="360">
        <v>114</v>
      </c>
      <c r="D48" s="378">
        <v>0.00281085879133072</v>
      </c>
      <c r="E48" s="360">
        <v>41</v>
      </c>
      <c r="F48" s="378">
        <v>0.00090125736393212</v>
      </c>
      <c r="G48" s="360">
        <v>18</v>
      </c>
      <c r="H48" s="378">
        <v>0.001789086571911341</v>
      </c>
      <c r="I48" s="360">
        <v>0</v>
      </c>
      <c r="J48" s="378">
        <v>0</v>
      </c>
      <c r="K48" s="360">
        <v>173</v>
      </c>
      <c r="L48" s="508">
        <v>0.0017989726098621133</v>
      </c>
      <c r="N48" s="295"/>
      <c r="O48" s="295"/>
      <c r="P48" s="295"/>
      <c r="Q48" s="295"/>
    </row>
    <row r="49" spans="1:17" ht="28.5">
      <c r="A49" s="20">
        <v>90</v>
      </c>
      <c r="B49" s="21" t="s">
        <v>74</v>
      </c>
      <c r="C49" s="351">
        <v>39</v>
      </c>
      <c r="D49" s="23">
        <v>0.0009616095865078781</v>
      </c>
      <c r="E49" s="351">
        <v>11</v>
      </c>
      <c r="F49" s="23">
        <v>0.00024180075617691023</v>
      </c>
      <c r="G49" s="363">
        <v>7</v>
      </c>
      <c r="H49" s="23">
        <v>0.0006957558890766326</v>
      </c>
      <c r="I49" s="351">
        <v>0</v>
      </c>
      <c r="J49" s="75">
        <v>0</v>
      </c>
      <c r="K49" s="371">
        <v>57</v>
      </c>
      <c r="L49" s="23">
        <v>0.0005927250795499449</v>
      </c>
      <c r="M49" s="294" t="s">
        <v>270</v>
      </c>
      <c r="N49" s="295"/>
      <c r="O49" s="295"/>
      <c r="P49" s="295"/>
      <c r="Q49" s="295"/>
    </row>
    <row r="50" spans="1:17" ht="15">
      <c r="A50" s="25">
        <v>91</v>
      </c>
      <c r="B50" s="26" t="s">
        <v>75</v>
      </c>
      <c r="C50" s="352">
        <v>20</v>
      </c>
      <c r="D50" s="28">
        <v>0.0004931331212860912</v>
      </c>
      <c r="E50" s="352">
        <v>7</v>
      </c>
      <c r="F50" s="28">
        <v>0.0001538732084762156</v>
      </c>
      <c r="G50" s="364">
        <v>5</v>
      </c>
      <c r="H50" s="28">
        <v>0.0004969684921975947</v>
      </c>
      <c r="I50" s="352">
        <v>0</v>
      </c>
      <c r="J50" s="77">
        <v>0</v>
      </c>
      <c r="K50" s="372">
        <v>32</v>
      </c>
      <c r="L50" s="28">
        <v>0.00033275793939646024</v>
      </c>
      <c r="M50" s="294" t="s">
        <v>271</v>
      </c>
      <c r="N50" s="295"/>
      <c r="O50" s="295"/>
      <c r="P50" s="295"/>
      <c r="Q50" s="295"/>
    </row>
    <row r="51" spans="1:17" ht="15">
      <c r="A51" s="25">
        <v>92</v>
      </c>
      <c r="B51" s="26" t="s">
        <v>76</v>
      </c>
      <c r="C51" s="352">
        <v>15</v>
      </c>
      <c r="D51" s="28">
        <v>0.0003698498409645684</v>
      </c>
      <c r="E51" s="352">
        <v>6</v>
      </c>
      <c r="F51" s="28">
        <v>0.00013189132155104195</v>
      </c>
      <c r="G51" s="364">
        <v>1</v>
      </c>
      <c r="H51" s="28">
        <v>9.939369843951895E-05</v>
      </c>
      <c r="I51" s="352">
        <v>0</v>
      </c>
      <c r="J51" s="77">
        <v>0</v>
      </c>
      <c r="K51" s="372">
        <v>22</v>
      </c>
      <c r="L51" s="28">
        <v>0.00022877108333506645</v>
      </c>
      <c r="M51" s="294" t="s">
        <v>272</v>
      </c>
      <c r="N51" s="295"/>
      <c r="O51" s="295"/>
      <c r="P51" s="295"/>
      <c r="Q51" s="295"/>
    </row>
    <row r="52" spans="1:17" ht="29.25" thickBot="1">
      <c r="A52" s="30">
        <v>99</v>
      </c>
      <c r="B52" s="31" t="s">
        <v>77</v>
      </c>
      <c r="C52" s="353">
        <v>40</v>
      </c>
      <c r="D52" s="33">
        <v>0.0009862662425721824</v>
      </c>
      <c r="E52" s="353">
        <v>17</v>
      </c>
      <c r="F52" s="33">
        <v>0.0003736920777279522</v>
      </c>
      <c r="G52" s="365">
        <v>5</v>
      </c>
      <c r="H52" s="33">
        <v>0.0004969684921975947</v>
      </c>
      <c r="I52" s="353">
        <v>0</v>
      </c>
      <c r="J52" s="78">
        <v>0</v>
      </c>
      <c r="K52" s="373">
        <v>62</v>
      </c>
      <c r="L52" s="33">
        <v>0.0006447185075806418</v>
      </c>
      <c r="M52" s="294" t="s">
        <v>273</v>
      </c>
      <c r="N52" s="295"/>
      <c r="O52" s="295"/>
      <c r="P52" s="295"/>
      <c r="Q52" s="295"/>
    </row>
    <row r="53" spans="1:17" ht="29.25" thickBot="1">
      <c r="A53" s="15">
        <v>10</v>
      </c>
      <c r="B53" s="16" t="s">
        <v>78</v>
      </c>
      <c r="C53" s="360">
        <v>33</v>
      </c>
      <c r="D53" s="378">
        <v>0.0008136696501220505</v>
      </c>
      <c r="E53" s="360">
        <v>28</v>
      </c>
      <c r="F53" s="378">
        <v>0.0006154928339048623</v>
      </c>
      <c r="G53" s="360">
        <v>2</v>
      </c>
      <c r="H53" s="378">
        <v>0.0001987873968790379</v>
      </c>
      <c r="I53" s="360">
        <v>0</v>
      </c>
      <c r="J53" s="378">
        <v>0</v>
      </c>
      <c r="K53" s="360">
        <v>63</v>
      </c>
      <c r="L53" s="508">
        <v>0.0006551171931867812</v>
      </c>
      <c r="N53" s="295"/>
      <c r="O53" s="295"/>
      <c r="P53" s="295"/>
      <c r="Q53" s="295"/>
    </row>
    <row r="54" spans="1:17" ht="28.5">
      <c r="A54" s="35">
        <v>100</v>
      </c>
      <c r="B54" s="36" t="s">
        <v>79</v>
      </c>
      <c r="C54" s="354">
        <v>10</v>
      </c>
      <c r="D54" s="38">
        <v>0.0002465665606430456</v>
      </c>
      <c r="E54" s="354">
        <v>6</v>
      </c>
      <c r="F54" s="38">
        <v>0.00013189132155104195</v>
      </c>
      <c r="G54" s="366">
        <v>0</v>
      </c>
      <c r="H54" s="38">
        <v>0</v>
      </c>
      <c r="I54" s="354">
        <v>0</v>
      </c>
      <c r="J54" s="80">
        <v>0</v>
      </c>
      <c r="K54" s="374">
        <v>16</v>
      </c>
      <c r="L54" s="38">
        <v>0.00016637896969823012</v>
      </c>
      <c r="M54" s="294" t="s">
        <v>274</v>
      </c>
      <c r="N54" s="295"/>
      <c r="O54" s="295"/>
      <c r="P54" s="295"/>
      <c r="Q54" s="295"/>
    </row>
    <row r="55" spans="1:17" ht="15">
      <c r="A55" s="25">
        <v>101</v>
      </c>
      <c r="B55" s="26" t="s">
        <v>80</v>
      </c>
      <c r="C55" s="352">
        <v>6</v>
      </c>
      <c r="D55" s="28">
        <v>0.00014793993638582736</v>
      </c>
      <c r="E55" s="352">
        <v>7</v>
      </c>
      <c r="F55" s="28">
        <v>0.0001538732084762156</v>
      </c>
      <c r="G55" s="364">
        <v>0</v>
      </c>
      <c r="H55" s="28">
        <v>0</v>
      </c>
      <c r="I55" s="352">
        <v>0</v>
      </c>
      <c r="J55" s="77">
        <v>0</v>
      </c>
      <c r="K55" s="372">
        <v>13</v>
      </c>
      <c r="L55" s="28">
        <v>0.000135182912879812</v>
      </c>
      <c r="M55" s="294" t="s">
        <v>275</v>
      </c>
      <c r="N55" s="295"/>
      <c r="O55" s="295"/>
      <c r="P55" s="295"/>
      <c r="Q55" s="295"/>
    </row>
    <row r="56" spans="1:17" ht="15">
      <c r="A56" s="25">
        <v>102</v>
      </c>
      <c r="B56" s="26" t="s">
        <v>81</v>
      </c>
      <c r="C56" s="352">
        <v>11</v>
      </c>
      <c r="D56" s="28">
        <v>0.00027122321670735016</v>
      </c>
      <c r="E56" s="352">
        <v>8</v>
      </c>
      <c r="F56" s="28">
        <v>0.00017585509540138925</v>
      </c>
      <c r="G56" s="364">
        <v>0</v>
      </c>
      <c r="H56" s="28">
        <v>0</v>
      </c>
      <c r="I56" s="352">
        <v>0</v>
      </c>
      <c r="J56" s="77">
        <v>0</v>
      </c>
      <c r="K56" s="372">
        <v>19</v>
      </c>
      <c r="L56" s="28">
        <v>0.0001975750265166483</v>
      </c>
      <c r="M56" s="294" t="s">
        <v>276</v>
      </c>
      <c r="N56" s="295"/>
      <c r="O56" s="295"/>
      <c r="P56" s="295"/>
      <c r="Q56" s="295"/>
    </row>
    <row r="57" spans="1:17" ht="15">
      <c r="A57" s="25">
        <v>103</v>
      </c>
      <c r="B57" s="26" t="s">
        <v>82</v>
      </c>
      <c r="C57" s="352">
        <v>0</v>
      </c>
      <c r="D57" s="28">
        <v>0</v>
      </c>
      <c r="E57" s="352">
        <v>2</v>
      </c>
      <c r="F57" s="28">
        <v>4.396377385034731E-05</v>
      </c>
      <c r="G57" s="364">
        <v>1</v>
      </c>
      <c r="H57" s="28">
        <v>9.939369843951895E-05</v>
      </c>
      <c r="I57" s="352">
        <v>0</v>
      </c>
      <c r="J57" s="77">
        <v>0</v>
      </c>
      <c r="K57" s="372">
        <v>3</v>
      </c>
      <c r="L57" s="28">
        <v>3.119605681841815E-05</v>
      </c>
      <c r="M57" s="294" t="s">
        <v>277</v>
      </c>
      <c r="N57" s="295"/>
      <c r="O57" s="295"/>
      <c r="P57" s="295"/>
      <c r="Q57" s="295"/>
    </row>
    <row r="58" spans="1:17" ht="43.5" thickBot="1">
      <c r="A58" s="40">
        <v>109</v>
      </c>
      <c r="B58" s="41" t="s">
        <v>83</v>
      </c>
      <c r="C58" s="355">
        <v>6</v>
      </c>
      <c r="D58" s="43">
        <v>0.00014793993638582736</v>
      </c>
      <c r="E58" s="355">
        <v>5</v>
      </c>
      <c r="F58" s="43">
        <v>0.00010990943462586828</v>
      </c>
      <c r="G58" s="367">
        <v>1</v>
      </c>
      <c r="H58" s="43">
        <v>9.939369843951895E-05</v>
      </c>
      <c r="I58" s="355">
        <v>0</v>
      </c>
      <c r="J58" s="82">
        <v>0</v>
      </c>
      <c r="K58" s="375">
        <v>12</v>
      </c>
      <c r="L58" s="43">
        <v>0.0001247842272736726</v>
      </c>
      <c r="M58" s="294" t="s">
        <v>278</v>
      </c>
      <c r="N58" s="295"/>
      <c r="O58" s="295"/>
      <c r="P58" s="295"/>
      <c r="Q58" s="295"/>
    </row>
    <row r="59" spans="1:17" ht="15.75" thickBot="1">
      <c r="A59" s="15">
        <v>11</v>
      </c>
      <c r="B59" s="16" t="s">
        <v>84</v>
      </c>
      <c r="C59" s="360">
        <v>392</v>
      </c>
      <c r="D59" s="378">
        <v>0.009665409177207387</v>
      </c>
      <c r="E59" s="360">
        <v>421</v>
      </c>
      <c r="F59" s="378">
        <v>0.00925437439549811</v>
      </c>
      <c r="G59" s="360">
        <v>145</v>
      </c>
      <c r="H59" s="378">
        <v>0.014412086273730244</v>
      </c>
      <c r="I59" s="360">
        <v>2</v>
      </c>
      <c r="J59" s="378">
        <v>0.03571428571428571</v>
      </c>
      <c r="K59" s="360">
        <v>960</v>
      </c>
      <c r="L59" s="508">
        <v>0.009982738181893809</v>
      </c>
      <c r="N59" s="295"/>
      <c r="O59" s="295"/>
      <c r="P59" s="295"/>
      <c r="Q59" s="295"/>
    </row>
    <row r="60" spans="1:17" ht="15">
      <c r="A60" s="20">
        <v>110</v>
      </c>
      <c r="B60" s="21" t="s">
        <v>103</v>
      </c>
      <c r="C60" s="351">
        <v>114</v>
      </c>
      <c r="D60" s="23">
        <v>0.00281085879133072</v>
      </c>
      <c r="E60" s="351">
        <v>94</v>
      </c>
      <c r="F60" s="23">
        <v>0.0020662973709663236</v>
      </c>
      <c r="G60" s="363">
        <v>28</v>
      </c>
      <c r="H60" s="23">
        <v>0.0027830235563065303</v>
      </c>
      <c r="I60" s="351">
        <v>1</v>
      </c>
      <c r="J60" s="75">
        <v>0.017857142857142856</v>
      </c>
      <c r="K60" s="371">
        <v>237</v>
      </c>
      <c r="L60" s="23">
        <v>0.002464488488655034</v>
      </c>
      <c r="M60" s="294" t="s">
        <v>279</v>
      </c>
      <c r="N60" s="295"/>
      <c r="O60" s="295"/>
      <c r="P60" s="295"/>
      <c r="Q60" s="295"/>
    </row>
    <row r="61" spans="1:17" ht="28.5">
      <c r="A61" s="25">
        <v>111</v>
      </c>
      <c r="B61" s="26" t="s">
        <v>86</v>
      </c>
      <c r="C61" s="352">
        <v>150</v>
      </c>
      <c r="D61" s="28">
        <v>0.0036984984096456843</v>
      </c>
      <c r="E61" s="352">
        <v>195</v>
      </c>
      <c r="F61" s="28">
        <v>0.004286467950408863</v>
      </c>
      <c r="G61" s="364">
        <v>62</v>
      </c>
      <c r="H61" s="28">
        <v>0.006162409303250174</v>
      </c>
      <c r="I61" s="352">
        <v>0</v>
      </c>
      <c r="J61" s="77">
        <v>0</v>
      </c>
      <c r="K61" s="372">
        <v>407</v>
      </c>
      <c r="L61" s="28">
        <v>0.004232265041698729</v>
      </c>
      <c r="M61" s="294" t="s">
        <v>280</v>
      </c>
      <c r="N61" s="295"/>
      <c r="O61" s="295"/>
      <c r="P61" s="295"/>
      <c r="Q61" s="295"/>
    </row>
    <row r="62" spans="1:17" ht="15">
      <c r="A62" s="25">
        <v>112</v>
      </c>
      <c r="B62" s="26" t="s">
        <v>87</v>
      </c>
      <c r="C62" s="352">
        <v>75</v>
      </c>
      <c r="D62" s="28">
        <v>0.0018492492048228421</v>
      </c>
      <c r="E62" s="352">
        <v>93</v>
      </c>
      <c r="F62" s="28">
        <v>0.00204431548404115</v>
      </c>
      <c r="G62" s="364">
        <v>30</v>
      </c>
      <c r="H62" s="28">
        <v>0.002981810953185568</v>
      </c>
      <c r="I62" s="352">
        <v>1</v>
      </c>
      <c r="J62" s="77">
        <v>0.017857142857142856</v>
      </c>
      <c r="K62" s="372">
        <v>199</v>
      </c>
      <c r="L62" s="28">
        <v>0.0020693384356217375</v>
      </c>
      <c r="M62" s="294" t="s">
        <v>281</v>
      </c>
      <c r="N62" s="295"/>
      <c r="O62" s="295"/>
      <c r="P62" s="295"/>
      <c r="Q62" s="295"/>
    </row>
    <row r="63" spans="1:17" ht="15.75" thickBot="1">
      <c r="A63" s="30">
        <v>119</v>
      </c>
      <c r="B63" s="31" t="s">
        <v>88</v>
      </c>
      <c r="C63" s="353">
        <v>53</v>
      </c>
      <c r="D63" s="33">
        <v>0.0013068027714081417</v>
      </c>
      <c r="E63" s="353">
        <v>39</v>
      </c>
      <c r="F63" s="33">
        <v>0.0008572935900817726</v>
      </c>
      <c r="G63" s="365">
        <v>25</v>
      </c>
      <c r="H63" s="33">
        <v>0.002484842460987973</v>
      </c>
      <c r="I63" s="353">
        <v>0</v>
      </c>
      <c r="J63" s="78">
        <v>0</v>
      </c>
      <c r="K63" s="373">
        <v>117</v>
      </c>
      <c r="L63" s="33">
        <v>0.001216646215918308</v>
      </c>
      <c r="M63" s="294" t="s">
        <v>282</v>
      </c>
      <c r="N63" s="295"/>
      <c r="O63" s="295"/>
      <c r="P63" s="295"/>
      <c r="Q63" s="295"/>
    </row>
    <row r="64" spans="1:17" ht="15.75" thickBot="1">
      <c r="A64" s="45">
        <v>120</v>
      </c>
      <c r="B64" s="46" t="s">
        <v>89</v>
      </c>
      <c r="C64" s="349">
        <v>217</v>
      </c>
      <c r="D64" s="13">
        <v>0.005350494365954089</v>
      </c>
      <c r="E64" s="349">
        <v>318</v>
      </c>
      <c r="F64" s="13">
        <v>0.006990240042205223</v>
      </c>
      <c r="G64" s="368">
        <v>120</v>
      </c>
      <c r="H64" s="13">
        <v>0.011927243812742272</v>
      </c>
      <c r="I64" s="349">
        <v>7</v>
      </c>
      <c r="J64" s="83">
        <v>0.125</v>
      </c>
      <c r="K64" s="376">
        <v>662</v>
      </c>
      <c r="L64" s="13">
        <v>0.006883929871264271</v>
      </c>
      <c r="M64" s="294" t="s">
        <v>283</v>
      </c>
      <c r="N64" s="295"/>
      <c r="O64" s="295"/>
      <c r="P64" s="295"/>
      <c r="Q64" s="295"/>
    </row>
    <row r="65" spans="1:17" ht="29.25" thickBot="1">
      <c r="A65" s="47">
        <v>999</v>
      </c>
      <c r="B65" s="48" t="s">
        <v>90</v>
      </c>
      <c r="C65" s="356">
        <v>1831</v>
      </c>
      <c r="D65" s="18">
        <v>0.04514633725374165</v>
      </c>
      <c r="E65" s="356">
        <v>754</v>
      </c>
      <c r="F65" s="18">
        <v>0.016574342741580938</v>
      </c>
      <c r="G65" s="369">
        <v>150</v>
      </c>
      <c r="H65" s="18">
        <v>0.01490905476592784</v>
      </c>
      <c r="I65" s="356">
        <v>19</v>
      </c>
      <c r="J65" s="73">
        <v>0.3392857142857143</v>
      </c>
      <c r="K65" s="377">
        <v>2754</v>
      </c>
      <c r="L65" s="18">
        <v>0.028637980159307855</v>
      </c>
      <c r="M65" s="294" t="s">
        <v>284</v>
      </c>
      <c r="N65" s="295"/>
      <c r="O65" s="295"/>
      <c r="P65" s="295"/>
      <c r="Q65" s="295"/>
    </row>
    <row r="66" spans="1:17" ht="15.75" thickBot="1">
      <c r="A66" s="529" t="s">
        <v>91</v>
      </c>
      <c r="B66" s="530"/>
      <c r="C66" s="357">
        <v>40557</v>
      </c>
      <c r="D66" s="51">
        <v>1</v>
      </c>
      <c r="E66" s="357">
        <v>45492</v>
      </c>
      <c r="F66" s="51">
        <v>1</v>
      </c>
      <c r="G66" s="357">
        <v>10061</v>
      </c>
      <c r="H66" s="51">
        <v>1</v>
      </c>
      <c r="I66" s="357">
        <v>56</v>
      </c>
      <c r="J66" s="51">
        <v>1</v>
      </c>
      <c r="K66" s="357">
        <v>96166</v>
      </c>
      <c r="L66" s="51">
        <v>1</v>
      </c>
      <c r="M66" s="296" t="s">
        <v>116</v>
      </c>
      <c r="N66" s="518">
        <f>SUM(K65,K64,K59,K53,K48,K43,K38,K32,K17,K22,K25,K12,K6,K5)</f>
        <v>96166</v>
      </c>
      <c r="O66" s="295"/>
      <c r="P66" s="295"/>
      <c r="Q66" s="295"/>
    </row>
    <row r="67" spans="1:12" ht="15">
      <c r="A67" s="53"/>
      <c r="B67" s="54"/>
      <c r="C67" s="55"/>
      <c r="D67" s="56"/>
      <c r="E67" s="55"/>
      <c r="F67" s="56"/>
      <c r="G67" s="55"/>
      <c r="H67" s="56"/>
      <c r="I67" s="55"/>
      <c r="J67" s="56"/>
      <c r="K67" s="55"/>
      <c r="L67" s="56"/>
    </row>
    <row r="68" spans="1:12" ht="15">
      <c r="A68" s="58" t="s">
        <v>104</v>
      </c>
      <c r="B68" s="84"/>
      <c r="C68" s="487"/>
      <c r="D68" s="84"/>
      <c r="E68" s="487"/>
      <c r="F68" s="84"/>
      <c r="G68" s="487"/>
      <c r="H68" s="84"/>
      <c r="I68" s="487"/>
      <c r="J68" s="487"/>
      <c r="K68" s="85"/>
      <c r="L68" s="84"/>
    </row>
    <row r="69" spans="1:12" ht="15">
      <c r="A69" s="86" t="s">
        <v>105</v>
      </c>
      <c r="B69" s="84"/>
      <c r="C69" s="84"/>
      <c r="D69" s="84"/>
      <c r="E69" s="84"/>
      <c r="F69" s="84"/>
      <c r="G69" s="84"/>
      <c r="H69" s="84"/>
      <c r="I69" s="84"/>
      <c r="J69" s="84"/>
      <c r="K69" s="85"/>
      <c r="L69" s="84"/>
    </row>
    <row r="70" spans="1:12" ht="15">
      <c r="A70" s="87"/>
      <c r="B70" s="84"/>
      <c r="C70" s="84"/>
      <c r="D70" s="84"/>
      <c r="E70" s="84"/>
      <c r="F70" s="84"/>
      <c r="G70" s="84"/>
      <c r="H70" s="84"/>
      <c r="I70" s="84"/>
      <c r="J70" s="84"/>
      <c r="K70" s="85"/>
      <c r="L70" s="84"/>
    </row>
  </sheetData>
  <sheetProtection/>
  <mergeCells count="10">
    <mergeCell ref="A66:B66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6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71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7.7109375" style="269" customWidth="1"/>
    <col min="2" max="2" width="61.28125" style="269" bestFit="1" customWidth="1"/>
    <col min="3" max="11" width="13.8515625" style="269" customWidth="1"/>
    <col min="12" max="12" width="9.140625" style="301" customWidth="1"/>
    <col min="13" max="16384" width="11.421875" style="269" customWidth="1"/>
  </cols>
  <sheetData>
    <row r="1" spans="1:11" ht="24.75" customHeight="1" thickBot="1" thickTop="1">
      <c r="A1" s="521" t="s">
        <v>350</v>
      </c>
      <c r="B1" s="522"/>
      <c r="C1" s="522"/>
      <c r="D1" s="522"/>
      <c r="E1" s="522"/>
      <c r="F1" s="522"/>
      <c r="G1" s="522"/>
      <c r="H1" s="522"/>
      <c r="I1" s="522"/>
      <c r="J1" s="522"/>
      <c r="K1" s="544"/>
    </row>
    <row r="2" spans="1:11" ht="24.75" customHeight="1" thickBot="1" thickTop="1">
      <c r="A2" s="533" t="s">
        <v>24</v>
      </c>
      <c r="B2" s="545" t="s">
        <v>1</v>
      </c>
      <c r="C2" s="547" t="s">
        <v>106</v>
      </c>
      <c r="D2" s="548"/>
      <c r="E2" s="549"/>
      <c r="F2" s="549"/>
      <c r="G2" s="549"/>
      <c r="H2" s="549"/>
      <c r="I2" s="549"/>
      <c r="J2" s="549"/>
      <c r="K2" s="546"/>
    </row>
    <row r="3" spans="1:11" ht="24.75" customHeight="1" thickBot="1">
      <c r="A3" s="533"/>
      <c r="B3" s="545"/>
      <c r="C3" s="560" t="s">
        <v>107</v>
      </c>
      <c r="D3" s="561"/>
      <c r="E3" s="561"/>
      <c r="F3" s="561"/>
      <c r="G3" s="561"/>
      <c r="H3" s="561"/>
      <c r="I3" s="562"/>
      <c r="J3" s="563" t="s">
        <v>91</v>
      </c>
      <c r="K3" s="564"/>
    </row>
    <row r="4" spans="1:11" ht="24.75" customHeight="1">
      <c r="A4" s="533"/>
      <c r="B4" s="545"/>
      <c r="C4" s="557" t="s">
        <v>96</v>
      </c>
      <c r="D4" s="556"/>
      <c r="E4" s="557" t="s">
        <v>97</v>
      </c>
      <c r="F4" s="558"/>
      <c r="G4" s="555" t="s">
        <v>98</v>
      </c>
      <c r="H4" s="558"/>
      <c r="I4" s="88" t="s">
        <v>99</v>
      </c>
      <c r="J4" s="565"/>
      <c r="K4" s="566"/>
    </row>
    <row r="5" spans="1:11" ht="24.75" customHeight="1" thickBot="1">
      <c r="A5" s="534"/>
      <c r="B5" s="546"/>
      <c r="C5" s="64" t="s">
        <v>26</v>
      </c>
      <c r="D5" s="67" t="s">
        <v>27</v>
      </c>
      <c r="E5" s="64" t="s">
        <v>26</v>
      </c>
      <c r="F5" s="67" t="s">
        <v>27</v>
      </c>
      <c r="G5" s="66" t="s">
        <v>26</v>
      </c>
      <c r="H5" s="65" t="s">
        <v>27</v>
      </c>
      <c r="I5" s="89" t="s">
        <v>26</v>
      </c>
      <c r="J5" s="64" t="s">
        <v>26</v>
      </c>
      <c r="K5" s="67" t="s">
        <v>27</v>
      </c>
    </row>
    <row r="6" spans="1:20" ht="15.75" thickBot="1">
      <c r="A6" s="90" t="s">
        <v>28</v>
      </c>
      <c r="B6" s="11" t="s">
        <v>29</v>
      </c>
      <c r="C6" s="379">
        <v>725</v>
      </c>
      <c r="D6" s="399">
        <v>0.04585125221350873</v>
      </c>
      <c r="E6" s="379">
        <v>369</v>
      </c>
      <c r="F6" s="399">
        <v>0.027891156462585033</v>
      </c>
      <c r="G6" s="379">
        <v>91</v>
      </c>
      <c r="H6" s="399">
        <v>0.035855003940110326</v>
      </c>
      <c r="I6" s="299">
        <v>0</v>
      </c>
      <c r="J6" s="379">
        <v>1185</v>
      </c>
      <c r="K6" s="512">
        <v>0.037520184909603266</v>
      </c>
      <c r="L6" s="294" t="s">
        <v>235</v>
      </c>
      <c r="M6" s="295"/>
      <c r="N6" s="295"/>
      <c r="O6" s="295"/>
      <c r="P6" s="295"/>
      <c r="Q6" s="295"/>
      <c r="R6" s="295"/>
      <c r="S6" s="295"/>
      <c r="T6" s="295"/>
    </row>
    <row r="7" spans="1:20" ht="15.75" thickBot="1">
      <c r="A7" s="15" t="s">
        <v>30</v>
      </c>
      <c r="B7" s="16" t="s">
        <v>31</v>
      </c>
      <c r="C7" s="360">
        <v>9611</v>
      </c>
      <c r="D7" s="378">
        <v>0.6078294965848721</v>
      </c>
      <c r="E7" s="360">
        <v>6074</v>
      </c>
      <c r="F7" s="378">
        <v>0.4591080876795162</v>
      </c>
      <c r="G7" s="360">
        <v>582</v>
      </c>
      <c r="H7" s="378">
        <v>0.22931442080378253</v>
      </c>
      <c r="I7" s="298">
        <v>0</v>
      </c>
      <c r="J7" s="360">
        <v>16267</v>
      </c>
      <c r="K7" s="508">
        <v>0.51505556786879</v>
      </c>
      <c r="L7" s="295"/>
      <c r="M7" s="295"/>
      <c r="N7" s="295"/>
      <c r="O7" s="295"/>
      <c r="P7" s="295"/>
      <c r="Q7" s="295"/>
      <c r="R7" s="295"/>
      <c r="S7" s="295"/>
      <c r="T7" s="295"/>
    </row>
    <row r="8" spans="1:20" ht="15">
      <c r="A8" s="20">
        <v>10</v>
      </c>
      <c r="B8" s="21" t="s">
        <v>32</v>
      </c>
      <c r="C8" s="351">
        <v>2373</v>
      </c>
      <c r="D8" s="99">
        <v>0.15007589172780167</v>
      </c>
      <c r="E8" s="351">
        <v>725</v>
      </c>
      <c r="F8" s="23">
        <v>0.05479969765684052</v>
      </c>
      <c r="G8" s="383">
        <v>65</v>
      </c>
      <c r="H8" s="99">
        <v>0.0256107171000788</v>
      </c>
      <c r="I8" s="101">
        <v>0</v>
      </c>
      <c r="J8" s="392">
        <v>3163</v>
      </c>
      <c r="K8" s="23">
        <v>0.10014881423550644</v>
      </c>
      <c r="L8" s="294" t="s">
        <v>236</v>
      </c>
      <c r="M8" s="295"/>
      <c r="N8" s="295"/>
      <c r="O8" s="295"/>
      <c r="P8" s="295"/>
      <c r="Q8" s="295"/>
      <c r="R8" s="295"/>
      <c r="S8" s="295"/>
      <c r="T8" s="295"/>
    </row>
    <row r="9" spans="1:20" ht="15">
      <c r="A9" s="25">
        <v>11</v>
      </c>
      <c r="B9" s="26" t="s">
        <v>33</v>
      </c>
      <c r="C9" s="345">
        <v>5526</v>
      </c>
      <c r="D9" s="104">
        <v>0.3494814065266885</v>
      </c>
      <c r="E9" s="345">
        <v>4216</v>
      </c>
      <c r="F9" s="105">
        <v>0.3186696900982615</v>
      </c>
      <c r="G9" s="384">
        <v>409</v>
      </c>
      <c r="H9" s="104">
        <v>0.161150512214342</v>
      </c>
      <c r="I9" s="107">
        <v>0</v>
      </c>
      <c r="J9" s="393">
        <v>10151</v>
      </c>
      <c r="K9" s="105">
        <v>0.3214070860906183</v>
      </c>
      <c r="L9" s="294" t="s">
        <v>237</v>
      </c>
      <c r="M9" s="295"/>
      <c r="N9" s="295"/>
      <c r="O9" s="295"/>
      <c r="P9" s="295"/>
      <c r="Q9" s="295"/>
      <c r="R9" s="295"/>
      <c r="S9" s="295"/>
      <c r="T9" s="295"/>
    </row>
    <row r="10" spans="1:20" ht="15">
      <c r="A10" s="25">
        <v>12</v>
      </c>
      <c r="B10" s="26" t="s">
        <v>34</v>
      </c>
      <c r="C10" s="345">
        <v>1372</v>
      </c>
      <c r="D10" s="104">
        <v>0.08676954211990892</v>
      </c>
      <c r="E10" s="345">
        <v>998</v>
      </c>
      <c r="F10" s="105">
        <v>0.07543461829176115</v>
      </c>
      <c r="G10" s="384">
        <v>86</v>
      </c>
      <c r="H10" s="104">
        <v>0.03388494877856579</v>
      </c>
      <c r="I10" s="107">
        <v>0</v>
      </c>
      <c r="J10" s="393">
        <v>2456</v>
      </c>
      <c r="K10" s="105">
        <v>0.07776335370294146</v>
      </c>
      <c r="L10" s="294" t="s">
        <v>238</v>
      </c>
      <c r="M10" s="295"/>
      <c r="N10" s="295"/>
      <c r="O10" s="295"/>
      <c r="P10" s="295"/>
      <c r="Q10" s="295"/>
      <c r="R10" s="295"/>
      <c r="S10" s="295"/>
      <c r="T10" s="295"/>
    </row>
    <row r="11" spans="1:20" ht="15">
      <c r="A11" s="25">
        <v>13</v>
      </c>
      <c r="B11" s="26" t="s">
        <v>35</v>
      </c>
      <c r="C11" s="345">
        <v>35</v>
      </c>
      <c r="D11" s="104">
        <v>0.0022135087275486974</v>
      </c>
      <c r="E11" s="345">
        <v>43</v>
      </c>
      <c r="F11" s="105">
        <v>0.003250188964474679</v>
      </c>
      <c r="G11" s="384">
        <v>10</v>
      </c>
      <c r="H11" s="104">
        <v>0.003940110323089046</v>
      </c>
      <c r="I11" s="107">
        <v>0</v>
      </c>
      <c r="J11" s="393">
        <v>88</v>
      </c>
      <c r="K11" s="105">
        <v>0.002786309090333407</v>
      </c>
      <c r="L11" s="294" t="s">
        <v>239</v>
      </c>
      <c r="M11" s="295"/>
      <c r="N11" s="295"/>
      <c r="O11" s="295"/>
      <c r="P11" s="295"/>
      <c r="Q11" s="295"/>
      <c r="R11" s="295"/>
      <c r="S11" s="295"/>
      <c r="T11" s="295"/>
    </row>
    <row r="12" spans="1:20" ht="15.75" thickBot="1">
      <c r="A12" s="30">
        <v>19</v>
      </c>
      <c r="B12" s="31" t="s">
        <v>36</v>
      </c>
      <c r="C12" s="380">
        <v>305</v>
      </c>
      <c r="D12" s="110">
        <v>0.01928914748292436</v>
      </c>
      <c r="E12" s="380">
        <v>92</v>
      </c>
      <c r="F12" s="111">
        <v>0.006953892668178382</v>
      </c>
      <c r="G12" s="385">
        <v>12</v>
      </c>
      <c r="H12" s="110">
        <v>0.004728132387706856</v>
      </c>
      <c r="I12" s="113">
        <v>0</v>
      </c>
      <c r="J12" s="394">
        <v>409</v>
      </c>
      <c r="K12" s="111">
        <v>0.012950004749390495</v>
      </c>
      <c r="L12" s="294" t="s">
        <v>240</v>
      </c>
      <c r="M12" s="295"/>
      <c r="N12" s="295"/>
      <c r="O12" s="295"/>
      <c r="P12" s="295"/>
      <c r="Q12" s="295"/>
      <c r="R12" s="295"/>
      <c r="S12" s="295"/>
      <c r="T12" s="295"/>
    </row>
    <row r="13" spans="1:20" ht="15.75" thickBot="1">
      <c r="A13" s="15">
        <v>2</v>
      </c>
      <c r="B13" s="16" t="s">
        <v>37</v>
      </c>
      <c r="C13" s="360">
        <v>353</v>
      </c>
      <c r="D13" s="378">
        <v>0.022324816594991144</v>
      </c>
      <c r="E13" s="360">
        <v>611</v>
      </c>
      <c r="F13" s="378">
        <v>0.046182917611489044</v>
      </c>
      <c r="G13" s="360">
        <v>723</v>
      </c>
      <c r="H13" s="378">
        <v>0.2848699763593381</v>
      </c>
      <c r="I13" s="298">
        <v>1</v>
      </c>
      <c r="J13" s="360">
        <v>1688</v>
      </c>
      <c r="K13" s="508">
        <v>0.05344647436912263</v>
      </c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ht="15">
      <c r="A14" s="35">
        <v>20</v>
      </c>
      <c r="B14" s="36" t="s">
        <v>38</v>
      </c>
      <c r="C14" s="354">
        <v>162</v>
      </c>
      <c r="D14" s="115">
        <v>0.0102453832532254</v>
      </c>
      <c r="E14" s="354">
        <v>272</v>
      </c>
      <c r="F14" s="38">
        <v>0.02055933484504913</v>
      </c>
      <c r="G14" s="386">
        <v>250</v>
      </c>
      <c r="H14" s="115">
        <v>0.09850275807722615</v>
      </c>
      <c r="I14" s="117">
        <v>1</v>
      </c>
      <c r="J14" s="395">
        <v>685</v>
      </c>
      <c r="K14" s="38">
        <v>0.021688883259981636</v>
      </c>
      <c r="L14" s="294" t="s">
        <v>241</v>
      </c>
      <c r="M14" s="295"/>
      <c r="N14" s="295"/>
      <c r="O14" s="295"/>
      <c r="P14" s="295"/>
      <c r="Q14" s="295"/>
      <c r="R14" s="295"/>
      <c r="S14" s="295"/>
      <c r="T14" s="295"/>
    </row>
    <row r="15" spans="1:20" ht="15">
      <c r="A15" s="25">
        <v>21</v>
      </c>
      <c r="B15" s="26" t="s">
        <v>39</v>
      </c>
      <c r="C15" s="345">
        <v>164</v>
      </c>
      <c r="D15" s="104">
        <v>0.01037186946622818</v>
      </c>
      <c r="E15" s="345">
        <v>299</v>
      </c>
      <c r="F15" s="105">
        <v>0.022600151171579742</v>
      </c>
      <c r="G15" s="384">
        <v>436</v>
      </c>
      <c r="H15" s="104">
        <v>0.17178881008668243</v>
      </c>
      <c r="I15" s="107">
        <v>0</v>
      </c>
      <c r="J15" s="393">
        <v>899</v>
      </c>
      <c r="K15" s="105">
        <v>0.028464680366019696</v>
      </c>
      <c r="L15" s="294" t="s">
        <v>242</v>
      </c>
      <c r="M15" s="295"/>
      <c r="N15" s="295"/>
      <c r="O15" s="295"/>
      <c r="P15" s="295"/>
      <c r="Q15" s="295"/>
      <c r="R15" s="295"/>
      <c r="S15" s="295"/>
      <c r="T15" s="295"/>
    </row>
    <row r="16" spans="1:20" ht="15">
      <c r="A16" s="25">
        <v>22</v>
      </c>
      <c r="B16" s="26" t="s">
        <v>40</v>
      </c>
      <c r="C16" s="345">
        <v>4</v>
      </c>
      <c r="D16" s="104">
        <v>0.00025297242600556537</v>
      </c>
      <c r="E16" s="345">
        <v>13</v>
      </c>
      <c r="F16" s="105">
        <v>0.0009826152683295537</v>
      </c>
      <c r="G16" s="384">
        <v>11</v>
      </c>
      <c r="H16" s="104">
        <v>0.004334121355397951</v>
      </c>
      <c r="I16" s="107">
        <v>0</v>
      </c>
      <c r="J16" s="393">
        <v>28</v>
      </c>
      <c r="K16" s="105">
        <v>0.0008865528923788111</v>
      </c>
      <c r="L16" s="294" t="s">
        <v>243</v>
      </c>
      <c r="M16" s="295"/>
      <c r="N16" s="295"/>
      <c r="O16" s="295"/>
      <c r="P16" s="295"/>
      <c r="Q16" s="295"/>
      <c r="R16" s="295"/>
      <c r="S16" s="295"/>
      <c r="T16" s="295"/>
    </row>
    <row r="17" spans="1:20" ht="15.75" thickBot="1">
      <c r="A17" s="40">
        <v>29</v>
      </c>
      <c r="B17" s="41" t="s">
        <v>41</v>
      </c>
      <c r="C17" s="381">
        <v>23</v>
      </c>
      <c r="D17" s="120">
        <v>0.0014545914495320011</v>
      </c>
      <c r="E17" s="381">
        <v>27</v>
      </c>
      <c r="F17" s="121">
        <v>0.0020408163265306124</v>
      </c>
      <c r="G17" s="387">
        <v>26</v>
      </c>
      <c r="H17" s="120">
        <v>0.01024428684003152</v>
      </c>
      <c r="I17" s="123">
        <v>0</v>
      </c>
      <c r="J17" s="396">
        <v>76</v>
      </c>
      <c r="K17" s="121">
        <v>0.002406357850742488</v>
      </c>
      <c r="L17" s="294" t="s">
        <v>244</v>
      </c>
      <c r="M17" s="295"/>
      <c r="N17" s="295"/>
      <c r="O17" s="295"/>
      <c r="P17" s="295"/>
      <c r="Q17" s="295"/>
      <c r="R17" s="295"/>
      <c r="S17" s="295"/>
      <c r="T17" s="295"/>
    </row>
    <row r="18" spans="1:20" ht="15.75" thickBot="1">
      <c r="A18" s="15">
        <v>3</v>
      </c>
      <c r="B18" s="16" t="s">
        <v>42</v>
      </c>
      <c r="C18" s="360">
        <v>2923</v>
      </c>
      <c r="D18" s="378">
        <v>0.1848596003035669</v>
      </c>
      <c r="E18" s="360">
        <v>4487</v>
      </c>
      <c r="F18" s="378">
        <v>0.3391534391534392</v>
      </c>
      <c r="G18" s="360">
        <v>861</v>
      </c>
      <c r="H18" s="378">
        <v>0.3392434988179669</v>
      </c>
      <c r="I18" s="298">
        <v>0</v>
      </c>
      <c r="J18" s="360">
        <v>8271</v>
      </c>
      <c r="K18" s="508">
        <v>0.26188139188804105</v>
      </c>
      <c r="L18" s="295"/>
      <c r="M18" s="295"/>
      <c r="N18" s="295"/>
      <c r="O18" s="295"/>
      <c r="P18" s="295"/>
      <c r="Q18" s="295"/>
      <c r="R18" s="295"/>
      <c r="S18" s="295"/>
      <c r="T18" s="295"/>
    </row>
    <row r="19" spans="1:20" ht="15">
      <c r="A19" s="20">
        <v>30</v>
      </c>
      <c r="B19" s="21" t="s">
        <v>43</v>
      </c>
      <c r="C19" s="351">
        <v>1165</v>
      </c>
      <c r="D19" s="99">
        <v>0.07367821907412092</v>
      </c>
      <c r="E19" s="351">
        <v>1606</v>
      </c>
      <c r="F19" s="23">
        <v>0.12139077853363568</v>
      </c>
      <c r="G19" s="383">
        <v>312</v>
      </c>
      <c r="H19" s="99">
        <v>0.12293144208037825</v>
      </c>
      <c r="I19" s="101">
        <v>0</v>
      </c>
      <c r="J19" s="392">
        <v>3083</v>
      </c>
      <c r="K19" s="23">
        <v>0.09761580597156698</v>
      </c>
      <c r="L19" s="294" t="s">
        <v>245</v>
      </c>
      <c r="M19" s="295"/>
      <c r="N19" s="295"/>
      <c r="O19" s="295"/>
      <c r="P19" s="295"/>
      <c r="Q19" s="295"/>
      <c r="R19" s="295"/>
      <c r="S19" s="295"/>
      <c r="T19" s="295"/>
    </row>
    <row r="20" spans="1:20" ht="15">
      <c r="A20" s="25">
        <v>31</v>
      </c>
      <c r="B20" s="26" t="s">
        <v>44</v>
      </c>
      <c r="C20" s="345">
        <v>133</v>
      </c>
      <c r="D20" s="104">
        <v>0.008411333164685049</v>
      </c>
      <c r="E20" s="345">
        <v>215</v>
      </c>
      <c r="F20" s="105">
        <v>0.016250944822373395</v>
      </c>
      <c r="G20" s="384">
        <v>73</v>
      </c>
      <c r="H20" s="104">
        <v>0.02876280535855004</v>
      </c>
      <c r="I20" s="107">
        <v>0</v>
      </c>
      <c r="J20" s="393">
        <v>421</v>
      </c>
      <c r="K20" s="105">
        <v>0.013329955988981412</v>
      </c>
      <c r="L20" s="294" t="s">
        <v>246</v>
      </c>
      <c r="M20" s="295"/>
      <c r="N20" s="295"/>
      <c r="O20" s="295"/>
      <c r="P20" s="295"/>
      <c r="Q20" s="295"/>
      <c r="R20" s="295"/>
      <c r="S20" s="295"/>
      <c r="T20" s="295"/>
    </row>
    <row r="21" spans="1:20" ht="15">
      <c r="A21" s="25">
        <v>32</v>
      </c>
      <c r="B21" s="26" t="s">
        <v>45</v>
      </c>
      <c r="C21" s="345">
        <v>1249</v>
      </c>
      <c r="D21" s="104">
        <v>0.0789906400202378</v>
      </c>
      <c r="E21" s="345">
        <v>2211</v>
      </c>
      <c r="F21" s="105">
        <v>0.16712018140589568</v>
      </c>
      <c r="G21" s="384">
        <v>370</v>
      </c>
      <c r="H21" s="104">
        <v>0.1457840819542947</v>
      </c>
      <c r="I21" s="107">
        <v>0</v>
      </c>
      <c r="J21" s="393">
        <v>3830</v>
      </c>
      <c r="K21" s="105">
        <v>0.1212677706361017</v>
      </c>
      <c r="L21" s="294" t="s">
        <v>247</v>
      </c>
      <c r="M21" s="295"/>
      <c r="N21" s="295"/>
      <c r="O21" s="295"/>
      <c r="P21" s="295"/>
      <c r="Q21" s="295"/>
      <c r="R21" s="295"/>
      <c r="S21" s="295"/>
      <c r="T21" s="295"/>
    </row>
    <row r="22" spans="1:20" ht="15.75" thickBot="1">
      <c r="A22" s="30">
        <v>39</v>
      </c>
      <c r="B22" s="31" t="s">
        <v>46</v>
      </c>
      <c r="C22" s="380">
        <v>376</v>
      </c>
      <c r="D22" s="110">
        <v>0.023779408044523147</v>
      </c>
      <c r="E22" s="380">
        <v>455</v>
      </c>
      <c r="F22" s="111">
        <v>0.03439153439153439</v>
      </c>
      <c r="G22" s="385">
        <v>106</v>
      </c>
      <c r="H22" s="110">
        <v>0.041765169424743884</v>
      </c>
      <c r="I22" s="113">
        <v>0</v>
      </c>
      <c r="J22" s="394">
        <v>937</v>
      </c>
      <c r="K22" s="111">
        <v>0.02966785929139094</v>
      </c>
      <c r="L22" s="294" t="s">
        <v>248</v>
      </c>
      <c r="M22" s="295"/>
      <c r="N22" s="295"/>
      <c r="O22" s="295"/>
      <c r="P22" s="295"/>
      <c r="Q22" s="295"/>
      <c r="R22" s="295"/>
      <c r="S22" s="295"/>
      <c r="T22" s="295"/>
    </row>
    <row r="23" spans="1:20" ht="15.75" thickBot="1">
      <c r="A23" s="15">
        <v>4</v>
      </c>
      <c r="B23" s="16" t="s">
        <v>47</v>
      </c>
      <c r="C23" s="360">
        <v>7</v>
      </c>
      <c r="D23" s="378">
        <v>0.0004427017455097395</v>
      </c>
      <c r="E23" s="360">
        <v>6</v>
      </c>
      <c r="F23" s="378">
        <v>0.00045351473922902497</v>
      </c>
      <c r="G23" s="360">
        <v>8</v>
      </c>
      <c r="H23" s="378">
        <v>0.0031520882584712374</v>
      </c>
      <c r="I23" s="298">
        <v>0</v>
      </c>
      <c r="J23" s="360">
        <v>21</v>
      </c>
      <c r="K23" s="508">
        <v>0.0006649146692841086</v>
      </c>
      <c r="L23" s="295"/>
      <c r="M23" s="295"/>
      <c r="N23" s="295"/>
      <c r="O23" s="295"/>
      <c r="P23" s="295"/>
      <c r="Q23" s="295"/>
      <c r="R23" s="295"/>
      <c r="S23" s="295"/>
      <c r="T23" s="295"/>
    </row>
    <row r="24" spans="1:20" ht="15">
      <c r="A24" s="35">
        <v>40</v>
      </c>
      <c r="B24" s="36" t="s">
        <v>48</v>
      </c>
      <c r="C24" s="354">
        <v>7</v>
      </c>
      <c r="D24" s="115">
        <v>0.0004427017455097395</v>
      </c>
      <c r="E24" s="354">
        <v>5</v>
      </c>
      <c r="F24" s="38">
        <v>0.0003779289493575208</v>
      </c>
      <c r="G24" s="386">
        <v>6</v>
      </c>
      <c r="H24" s="115">
        <v>0.002364066193853428</v>
      </c>
      <c r="I24" s="117">
        <v>0</v>
      </c>
      <c r="J24" s="395">
        <v>18</v>
      </c>
      <c r="K24" s="38">
        <v>0.0005699268593863788</v>
      </c>
      <c r="L24" s="294" t="s">
        <v>249</v>
      </c>
      <c r="M24" s="295"/>
      <c r="N24" s="295"/>
      <c r="O24" s="295"/>
      <c r="P24" s="295"/>
      <c r="Q24" s="295"/>
      <c r="R24" s="295"/>
      <c r="S24" s="295"/>
      <c r="T24" s="295"/>
    </row>
    <row r="25" spans="1:20" ht="15.75" thickBot="1">
      <c r="A25" s="40">
        <v>41</v>
      </c>
      <c r="B25" s="41" t="s">
        <v>49</v>
      </c>
      <c r="C25" s="381">
        <v>0</v>
      </c>
      <c r="D25" s="120">
        <v>0</v>
      </c>
      <c r="E25" s="381">
        <v>1</v>
      </c>
      <c r="F25" s="121">
        <v>7.558578987150416E-05</v>
      </c>
      <c r="G25" s="387">
        <v>2</v>
      </c>
      <c r="H25" s="120">
        <v>0.0007880220646178094</v>
      </c>
      <c r="I25" s="123">
        <v>0</v>
      </c>
      <c r="J25" s="396">
        <v>3</v>
      </c>
      <c r="K25" s="121">
        <v>9.498780989772979E-05</v>
      </c>
      <c r="L25" s="294" t="s">
        <v>250</v>
      </c>
      <c r="M25" s="295"/>
      <c r="N25" s="295"/>
      <c r="O25" s="295"/>
      <c r="P25" s="295"/>
      <c r="Q25" s="295"/>
      <c r="R25" s="295"/>
      <c r="S25" s="295"/>
      <c r="T25" s="295"/>
    </row>
    <row r="26" spans="1:20" ht="15.75" thickBot="1">
      <c r="A26" s="15">
        <v>5</v>
      </c>
      <c r="B26" s="16" t="s">
        <v>50</v>
      </c>
      <c r="C26" s="360">
        <v>486</v>
      </c>
      <c r="D26" s="378">
        <v>0.030736149759676194</v>
      </c>
      <c r="E26" s="360">
        <v>838</v>
      </c>
      <c r="F26" s="378">
        <v>0.0633408919123205</v>
      </c>
      <c r="G26" s="360">
        <v>134</v>
      </c>
      <c r="H26" s="378">
        <v>0.05279747832939323</v>
      </c>
      <c r="I26" s="298">
        <v>1</v>
      </c>
      <c r="J26" s="360">
        <v>1459</v>
      </c>
      <c r="K26" s="508">
        <v>0.046195738213595926</v>
      </c>
      <c r="L26" s="295"/>
      <c r="M26" s="295"/>
      <c r="N26" s="295"/>
      <c r="O26" s="295"/>
      <c r="P26" s="295"/>
      <c r="Q26" s="295"/>
      <c r="R26" s="295"/>
      <c r="S26" s="295"/>
      <c r="T26" s="295"/>
    </row>
    <row r="27" spans="1:20" ht="15">
      <c r="A27" s="20">
        <v>50</v>
      </c>
      <c r="B27" s="21" t="s">
        <v>52</v>
      </c>
      <c r="C27" s="351">
        <v>233</v>
      </c>
      <c r="D27" s="99">
        <v>0.014735643814824183</v>
      </c>
      <c r="E27" s="351">
        <v>410</v>
      </c>
      <c r="F27" s="23">
        <v>0.030990173847316706</v>
      </c>
      <c r="G27" s="383">
        <v>65</v>
      </c>
      <c r="H27" s="99">
        <v>0.0256107171000788</v>
      </c>
      <c r="I27" s="101">
        <v>0</v>
      </c>
      <c r="J27" s="392">
        <v>708</v>
      </c>
      <c r="K27" s="23">
        <v>0.022417123135864234</v>
      </c>
      <c r="L27" s="294" t="s">
        <v>251</v>
      </c>
      <c r="M27" s="295"/>
      <c r="N27" s="295"/>
      <c r="O27" s="295"/>
      <c r="P27" s="295"/>
      <c r="Q27" s="295"/>
      <c r="R27" s="295"/>
      <c r="S27" s="295"/>
      <c r="T27" s="295"/>
    </row>
    <row r="28" spans="1:20" ht="15">
      <c r="A28" s="25">
        <v>51</v>
      </c>
      <c r="B28" s="26" t="s">
        <v>52</v>
      </c>
      <c r="C28" s="345">
        <v>75</v>
      </c>
      <c r="D28" s="104">
        <v>0.004743232987604351</v>
      </c>
      <c r="E28" s="345">
        <v>162</v>
      </c>
      <c r="F28" s="105">
        <v>0.012244897959183675</v>
      </c>
      <c r="G28" s="384">
        <v>13</v>
      </c>
      <c r="H28" s="104">
        <v>0.00512214342001576</v>
      </c>
      <c r="I28" s="107">
        <v>0</v>
      </c>
      <c r="J28" s="393">
        <v>250</v>
      </c>
      <c r="K28" s="105">
        <v>0.007915650824810817</v>
      </c>
      <c r="L28" s="294" t="s">
        <v>252</v>
      </c>
      <c r="M28" s="295"/>
      <c r="N28" s="295"/>
      <c r="O28" s="295"/>
      <c r="P28" s="295"/>
      <c r="Q28" s="295"/>
      <c r="R28" s="295"/>
      <c r="S28" s="295"/>
      <c r="T28" s="295"/>
    </row>
    <row r="29" spans="1:20" ht="15">
      <c r="A29" s="25">
        <v>52</v>
      </c>
      <c r="B29" s="26" t="s">
        <v>53</v>
      </c>
      <c r="C29" s="345">
        <v>148</v>
      </c>
      <c r="D29" s="104">
        <v>0.009359979762205919</v>
      </c>
      <c r="E29" s="345">
        <v>231</v>
      </c>
      <c r="F29" s="105">
        <v>0.01746031746031746</v>
      </c>
      <c r="G29" s="384">
        <v>51</v>
      </c>
      <c r="H29" s="104">
        <v>0.02009456264775414</v>
      </c>
      <c r="I29" s="107">
        <v>1</v>
      </c>
      <c r="J29" s="393">
        <v>431</v>
      </c>
      <c r="K29" s="105">
        <v>0.013646582021973847</v>
      </c>
      <c r="L29" s="294" t="s">
        <v>253</v>
      </c>
      <c r="M29" s="295"/>
      <c r="N29" s="295"/>
      <c r="O29" s="295"/>
      <c r="P29" s="295"/>
      <c r="Q29" s="295"/>
      <c r="R29" s="295"/>
      <c r="S29" s="295"/>
      <c r="T29" s="295"/>
    </row>
    <row r="30" spans="1:20" ht="42.75">
      <c r="A30" s="25">
        <v>53</v>
      </c>
      <c r="B30" s="26" t="s">
        <v>54</v>
      </c>
      <c r="C30" s="345">
        <v>4</v>
      </c>
      <c r="D30" s="104">
        <v>0.00025297242600556537</v>
      </c>
      <c r="E30" s="345">
        <v>1</v>
      </c>
      <c r="F30" s="105">
        <v>7.558578987150416E-05</v>
      </c>
      <c r="G30" s="384">
        <v>1</v>
      </c>
      <c r="H30" s="104">
        <v>0.0003940110323089047</v>
      </c>
      <c r="I30" s="107">
        <v>0</v>
      </c>
      <c r="J30" s="393">
        <v>6</v>
      </c>
      <c r="K30" s="105">
        <v>0.00018997561979545958</v>
      </c>
      <c r="L30" s="294" t="s">
        <v>254</v>
      </c>
      <c r="M30" s="295"/>
      <c r="N30" s="295"/>
      <c r="O30" s="295"/>
      <c r="P30" s="295"/>
      <c r="Q30" s="295"/>
      <c r="R30" s="295"/>
      <c r="S30" s="295"/>
      <c r="T30" s="295"/>
    </row>
    <row r="31" spans="1:20" ht="15">
      <c r="A31" s="25">
        <v>54</v>
      </c>
      <c r="B31" s="26" t="s">
        <v>55</v>
      </c>
      <c r="C31" s="345">
        <v>5</v>
      </c>
      <c r="D31" s="104">
        <v>0.00031621553250695667</v>
      </c>
      <c r="E31" s="345">
        <v>1</v>
      </c>
      <c r="F31" s="105">
        <v>7.558578987150416E-05</v>
      </c>
      <c r="G31" s="384">
        <v>0</v>
      </c>
      <c r="H31" s="104">
        <v>0</v>
      </c>
      <c r="I31" s="107">
        <v>0</v>
      </c>
      <c r="J31" s="393">
        <v>6</v>
      </c>
      <c r="K31" s="105">
        <v>0.00018997561979545958</v>
      </c>
      <c r="L31" s="294" t="s">
        <v>255</v>
      </c>
      <c r="M31" s="295"/>
      <c r="N31" s="295"/>
      <c r="O31" s="295"/>
      <c r="P31" s="295"/>
      <c r="Q31" s="295"/>
      <c r="R31" s="295"/>
      <c r="S31" s="295"/>
      <c r="T31" s="295"/>
    </row>
    <row r="32" spans="1:20" ht="29.25" thickBot="1">
      <c r="A32" s="30">
        <v>59</v>
      </c>
      <c r="B32" s="31" t="s">
        <v>56</v>
      </c>
      <c r="C32" s="380">
        <v>21</v>
      </c>
      <c r="D32" s="110">
        <v>0.0013281052365292185</v>
      </c>
      <c r="E32" s="380">
        <v>33</v>
      </c>
      <c r="F32" s="111">
        <v>0.002494331065759637</v>
      </c>
      <c r="G32" s="385">
        <v>4</v>
      </c>
      <c r="H32" s="110">
        <v>0.0015760441292356187</v>
      </c>
      <c r="I32" s="113">
        <v>0</v>
      </c>
      <c r="J32" s="394">
        <v>58</v>
      </c>
      <c r="K32" s="111">
        <v>0.0018364309913561094</v>
      </c>
      <c r="L32" s="294" t="s">
        <v>256</v>
      </c>
      <c r="M32" s="295"/>
      <c r="N32" s="295"/>
      <c r="O32" s="295"/>
      <c r="P32" s="295"/>
      <c r="Q32" s="295"/>
      <c r="R32" s="295"/>
      <c r="S32" s="295"/>
      <c r="T32" s="295"/>
    </row>
    <row r="33" spans="1:20" ht="29.25" thickBot="1">
      <c r="A33" s="15">
        <v>6</v>
      </c>
      <c r="B33" s="16" t="s">
        <v>57</v>
      </c>
      <c r="C33" s="360">
        <v>373</v>
      </c>
      <c r="D33" s="96">
        <v>0.02358967872501897</v>
      </c>
      <c r="E33" s="360">
        <v>288</v>
      </c>
      <c r="F33" s="18">
        <v>0.021768707482993196</v>
      </c>
      <c r="G33" s="388">
        <v>6</v>
      </c>
      <c r="H33" s="96">
        <v>0.0023640661938534283</v>
      </c>
      <c r="I33" s="98">
        <v>0</v>
      </c>
      <c r="J33" s="388">
        <v>667</v>
      </c>
      <c r="K33" s="18">
        <v>0.021118956400595256</v>
      </c>
      <c r="L33" s="295"/>
      <c r="M33" s="295"/>
      <c r="N33" s="295"/>
      <c r="O33" s="295"/>
      <c r="P33" s="295"/>
      <c r="Q33" s="295"/>
      <c r="R33" s="295"/>
      <c r="S33" s="295"/>
      <c r="T33" s="295"/>
    </row>
    <row r="34" spans="1:20" ht="28.5">
      <c r="A34" s="35">
        <v>60</v>
      </c>
      <c r="B34" s="36" t="s">
        <v>100</v>
      </c>
      <c r="C34" s="354">
        <v>89</v>
      </c>
      <c r="D34" s="115">
        <v>0.00562863647862383</v>
      </c>
      <c r="E34" s="354">
        <v>51</v>
      </c>
      <c r="F34" s="38">
        <v>0.0038548752834467125</v>
      </c>
      <c r="G34" s="386">
        <v>1</v>
      </c>
      <c r="H34" s="115">
        <v>0.0003940110323089047</v>
      </c>
      <c r="I34" s="117">
        <v>0</v>
      </c>
      <c r="J34" s="395">
        <v>141</v>
      </c>
      <c r="K34" s="38">
        <v>0.0044644270651933</v>
      </c>
      <c r="L34" s="294" t="s">
        <v>257</v>
      </c>
      <c r="M34" s="295"/>
      <c r="N34" s="295"/>
      <c r="O34" s="295"/>
      <c r="P34" s="295"/>
      <c r="Q34" s="295"/>
      <c r="R34" s="295"/>
      <c r="S34" s="295"/>
      <c r="T34" s="295"/>
    </row>
    <row r="35" spans="1:20" ht="28.5">
      <c r="A35" s="25">
        <v>61</v>
      </c>
      <c r="B35" s="26" t="s">
        <v>59</v>
      </c>
      <c r="C35" s="345">
        <v>200</v>
      </c>
      <c r="D35" s="104">
        <v>0.012648621300278268</v>
      </c>
      <c r="E35" s="345">
        <v>178</v>
      </c>
      <c r="F35" s="105">
        <v>0.01345427059712774</v>
      </c>
      <c r="G35" s="384">
        <v>4</v>
      </c>
      <c r="H35" s="104">
        <v>0.0015760441292356187</v>
      </c>
      <c r="I35" s="107">
        <v>0</v>
      </c>
      <c r="J35" s="393">
        <v>382</v>
      </c>
      <c r="K35" s="105">
        <v>0.012095114460310927</v>
      </c>
      <c r="L35" s="294" t="s">
        <v>258</v>
      </c>
      <c r="M35" s="295"/>
      <c r="N35" s="295"/>
      <c r="O35" s="295"/>
      <c r="P35" s="295"/>
      <c r="Q35" s="295"/>
      <c r="R35" s="295"/>
      <c r="S35" s="295"/>
      <c r="T35" s="295"/>
    </row>
    <row r="36" spans="1:20" ht="15">
      <c r="A36" s="25">
        <v>62</v>
      </c>
      <c r="B36" s="26" t="s">
        <v>60</v>
      </c>
      <c r="C36" s="345">
        <v>74</v>
      </c>
      <c r="D36" s="104">
        <v>0.0046799898811029595</v>
      </c>
      <c r="E36" s="345">
        <v>44</v>
      </c>
      <c r="F36" s="105">
        <v>0.003325774754346183</v>
      </c>
      <c r="G36" s="384">
        <v>0</v>
      </c>
      <c r="H36" s="104">
        <v>0</v>
      </c>
      <c r="I36" s="107">
        <v>0</v>
      </c>
      <c r="J36" s="393">
        <v>118</v>
      </c>
      <c r="K36" s="105">
        <v>0.0037361871893107053</v>
      </c>
      <c r="L36" s="294" t="s">
        <v>259</v>
      </c>
      <c r="M36" s="295"/>
      <c r="N36" s="295"/>
      <c r="O36" s="295"/>
      <c r="P36" s="295"/>
      <c r="Q36" s="295"/>
      <c r="R36" s="295"/>
      <c r="S36" s="295"/>
      <c r="T36" s="295"/>
    </row>
    <row r="37" spans="1:20" ht="15">
      <c r="A37" s="25">
        <v>63</v>
      </c>
      <c r="B37" s="26" t="s">
        <v>61</v>
      </c>
      <c r="C37" s="345">
        <v>1</v>
      </c>
      <c r="D37" s="104">
        <v>6.324310650139134E-05</v>
      </c>
      <c r="E37" s="345">
        <v>0</v>
      </c>
      <c r="F37" s="105">
        <v>0</v>
      </c>
      <c r="G37" s="384">
        <v>0</v>
      </c>
      <c r="H37" s="104">
        <v>0</v>
      </c>
      <c r="I37" s="107">
        <v>0</v>
      </c>
      <c r="J37" s="393">
        <v>1</v>
      </c>
      <c r="K37" s="105">
        <v>3.166260329924326E-05</v>
      </c>
      <c r="L37" s="294" t="s">
        <v>260</v>
      </c>
      <c r="M37" s="295"/>
      <c r="N37" s="295"/>
      <c r="O37" s="295"/>
      <c r="P37" s="295"/>
      <c r="Q37" s="295"/>
      <c r="R37" s="295"/>
      <c r="S37" s="295"/>
      <c r="T37" s="295"/>
    </row>
    <row r="38" spans="1:20" ht="29.25" thickBot="1">
      <c r="A38" s="40">
        <v>69</v>
      </c>
      <c r="B38" s="41" t="s">
        <v>62</v>
      </c>
      <c r="C38" s="381">
        <v>9</v>
      </c>
      <c r="D38" s="120">
        <v>0.0005691879585125221</v>
      </c>
      <c r="E38" s="381">
        <v>15</v>
      </c>
      <c r="F38" s="121">
        <v>0.0011337868480725626</v>
      </c>
      <c r="G38" s="387">
        <v>1</v>
      </c>
      <c r="H38" s="120">
        <v>0.0003940110323089047</v>
      </c>
      <c r="I38" s="123">
        <v>0</v>
      </c>
      <c r="J38" s="396">
        <v>25</v>
      </c>
      <c r="K38" s="121">
        <v>0.0007915650824810816</v>
      </c>
      <c r="L38" s="294" t="s">
        <v>261</v>
      </c>
      <c r="M38" s="295"/>
      <c r="N38" s="295"/>
      <c r="O38" s="295"/>
      <c r="P38" s="295"/>
      <c r="Q38" s="295"/>
      <c r="R38" s="295"/>
      <c r="S38" s="295"/>
      <c r="T38" s="295"/>
    </row>
    <row r="39" spans="1:20" ht="15.75" thickBot="1">
      <c r="A39" s="15">
        <v>7</v>
      </c>
      <c r="B39" s="16" t="s">
        <v>63</v>
      </c>
      <c r="C39" s="360">
        <v>234</v>
      </c>
      <c r="D39" s="96">
        <v>0.014798886921325576</v>
      </c>
      <c r="E39" s="360">
        <v>22</v>
      </c>
      <c r="F39" s="18">
        <v>0.0016628873771730914</v>
      </c>
      <c r="G39" s="388">
        <v>0</v>
      </c>
      <c r="H39" s="96">
        <v>0</v>
      </c>
      <c r="I39" s="98">
        <v>0</v>
      </c>
      <c r="J39" s="388">
        <v>256</v>
      </c>
      <c r="K39" s="18">
        <v>0.008105626444606277</v>
      </c>
      <c r="L39" s="295"/>
      <c r="M39" s="295"/>
      <c r="N39" s="295"/>
      <c r="O39" s="295"/>
      <c r="P39" s="295"/>
      <c r="Q39" s="295"/>
      <c r="R39" s="295"/>
      <c r="S39" s="295"/>
      <c r="T39" s="295"/>
    </row>
    <row r="40" spans="1:20" ht="15">
      <c r="A40" s="20">
        <v>70</v>
      </c>
      <c r="B40" s="21" t="s">
        <v>101</v>
      </c>
      <c r="C40" s="351">
        <v>73</v>
      </c>
      <c r="D40" s="99">
        <v>0.004616746774601568</v>
      </c>
      <c r="E40" s="351">
        <v>3</v>
      </c>
      <c r="F40" s="23">
        <v>0.00022675736961451246</v>
      </c>
      <c r="G40" s="383">
        <v>0</v>
      </c>
      <c r="H40" s="99">
        <v>0</v>
      </c>
      <c r="I40" s="101">
        <v>0</v>
      </c>
      <c r="J40" s="392">
        <v>76</v>
      </c>
      <c r="K40" s="23">
        <v>0.002406357850742488</v>
      </c>
      <c r="L40" s="294" t="s">
        <v>262</v>
      </c>
      <c r="M40" s="295"/>
      <c r="N40" s="295"/>
      <c r="O40" s="295"/>
      <c r="P40" s="295"/>
      <c r="Q40" s="295"/>
      <c r="R40" s="295"/>
      <c r="S40" s="295"/>
      <c r="T40" s="295"/>
    </row>
    <row r="41" spans="1:20" ht="15">
      <c r="A41" s="25">
        <v>71</v>
      </c>
      <c r="B41" s="26" t="s">
        <v>65</v>
      </c>
      <c r="C41" s="345">
        <v>23</v>
      </c>
      <c r="D41" s="104">
        <v>0.0014545914495320011</v>
      </c>
      <c r="E41" s="345">
        <v>7</v>
      </c>
      <c r="F41" s="105">
        <v>0.0005291005291005291</v>
      </c>
      <c r="G41" s="384">
        <v>0</v>
      </c>
      <c r="H41" s="104">
        <v>0</v>
      </c>
      <c r="I41" s="107">
        <v>0</v>
      </c>
      <c r="J41" s="393">
        <v>30</v>
      </c>
      <c r="K41" s="105">
        <v>0.000949878098977298</v>
      </c>
      <c r="L41" s="294" t="s">
        <v>263</v>
      </c>
      <c r="M41" s="295"/>
      <c r="N41" s="295"/>
      <c r="O41" s="295"/>
      <c r="P41" s="295"/>
      <c r="Q41" s="295"/>
      <c r="R41" s="295"/>
      <c r="S41" s="295"/>
      <c r="T41" s="295"/>
    </row>
    <row r="42" spans="1:20" ht="15">
      <c r="A42" s="25">
        <v>72</v>
      </c>
      <c r="B42" s="26" t="s">
        <v>66</v>
      </c>
      <c r="C42" s="345">
        <v>70</v>
      </c>
      <c r="D42" s="104">
        <v>0.004427017455097395</v>
      </c>
      <c r="E42" s="345">
        <v>6</v>
      </c>
      <c r="F42" s="105">
        <v>0.0004535147392290249</v>
      </c>
      <c r="G42" s="384">
        <v>0</v>
      </c>
      <c r="H42" s="104">
        <v>0</v>
      </c>
      <c r="I42" s="107">
        <v>0</v>
      </c>
      <c r="J42" s="393">
        <v>76</v>
      </c>
      <c r="K42" s="105">
        <v>0.002406357850742488</v>
      </c>
      <c r="L42" s="294" t="s">
        <v>264</v>
      </c>
      <c r="M42" s="295"/>
      <c r="N42" s="295"/>
      <c r="O42" s="295"/>
      <c r="P42" s="295"/>
      <c r="Q42" s="295"/>
      <c r="R42" s="295"/>
      <c r="S42" s="295"/>
      <c r="T42" s="295"/>
    </row>
    <row r="43" spans="1:20" ht="15.75" thickBot="1">
      <c r="A43" s="30">
        <v>79</v>
      </c>
      <c r="B43" s="31" t="s">
        <v>67</v>
      </c>
      <c r="C43" s="380">
        <v>68</v>
      </c>
      <c r="D43" s="110">
        <v>0.0043005312420946115</v>
      </c>
      <c r="E43" s="380">
        <v>6</v>
      </c>
      <c r="F43" s="111">
        <v>0.0004535147392290249</v>
      </c>
      <c r="G43" s="385">
        <v>0</v>
      </c>
      <c r="H43" s="110">
        <v>0</v>
      </c>
      <c r="I43" s="113">
        <v>0</v>
      </c>
      <c r="J43" s="394">
        <v>74</v>
      </c>
      <c r="K43" s="111">
        <v>0.0023430326441440017</v>
      </c>
      <c r="L43" s="294" t="s">
        <v>265</v>
      </c>
      <c r="M43" s="295"/>
      <c r="N43" s="295"/>
      <c r="O43" s="295"/>
      <c r="P43" s="295"/>
      <c r="Q43" s="295"/>
      <c r="R43" s="295"/>
      <c r="S43" s="295"/>
      <c r="T43" s="295"/>
    </row>
    <row r="44" spans="1:20" ht="15.75" thickBot="1">
      <c r="A44" s="15">
        <v>8</v>
      </c>
      <c r="B44" s="16" t="s">
        <v>68</v>
      </c>
      <c r="C44" s="360">
        <v>8</v>
      </c>
      <c r="D44" s="378">
        <v>0.0005059448520111307</v>
      </c>
      <c r="E44" s="360">
        <v>0</v>
      </c>
      <c r="F44" s="378">
        <v>0</v>
      </c>
      <c r="G44" s="360">
        <v>0</v>
      </c>
      <c r="H44" s="378">
        <v>0</v>
      </c>
      <c r="I44" s="298">
        <v>0</v>
      </c>
      <c r="J44" s="360">
        <v>8</v>
      </c>
      <c r="K44" s="508">
        <v>0.0002533008263939461</v>
      </c>
      <c r="L44" s="295"/>
      <c r="M44" s="295"/>
      <c r="N44" s="295"/>
      <c r="O44" s="295"/>
      <c r="P44" s="295"/>
      <c r="Q44" s="295"/>
      <c r="R44" s="295"/>
      <c r="S44" s="295"/>
      <c r="T44" s="295"/>
    </row>
    <row r="45" spans="1:20" ht="15">
      <c r="A45" s="35">
        <v>80</v>
      </c>
      <c r="B45" s="36" t="s">
        <v>102</v>
      </c>
      <c r="C45" s="354">
        <v>2</v>
      </c>
      <c r="D45" s="115">
        <v>0.00012648621300278268</v>
      </c>
      <c r="E45" s="354">
        <v>0</v>
      </c>
      <c r="F45" s="38">
        <v>0</v>
      </c>
      <c r="G45" s="386">
        <v>0</v>
      </c>
      <c r="H45" s="115">
        <v>0</v>
      </c>
      <c r="I45" s="117">
        <v>0</v>
      </c>
      <c r="J45" s="395">
        <v>2</v>
      </c>
      <c r="K45" s="38">
        <v>6.332520659848652E-05</v>
      </c>
      <c r="L45" s="294" t="s">
        <v>266</v>
      </c>
      <c r="M45" s="295"/>
      <c r="N45" s="295"/>
      <c r="O45" s="295"/>
      <c r="P45" s="295"/>
      <c r="Q45" s="295"/>
      <c r="R45" s="295"/>
      <c r="S45" s="295"/>
      <c r="T45" s="295"/>
    </row>
    <row r="46" spans="1:20" ht="15">
      <c r="A46" s="25">
        <v>81</v>
      </c>
      <c r="B46" s="26" t="s">
        <v>70</v>
      </c>
      <c r="C46" s="345">
        <v>6</v>
      </c>
      <c r="D46" s="104">
        <v>0.0003794586390083481</v>
      </c>
      <c r="E46" s="345">
        <v>0</v>
      </c>
      <c r="F46" s="105">
        <v>0</v>
      </c>
      <c r="G46" s="384">
        <v>0</v>
      </c>
      <c r="H46" s="104">
        <v>0</v>
      </c>
      <c r="I46" s="107">
        <v>0</v>
      </c>
      <c r="J46" s="393">
        <v>6</v>
      </c>
      <c r="K46" s="105">
        <v>0.00018997561979545958</v>
      </c>
      <c r="L46" s="294" t="s">
        <v>267</v>
      </c>
      <c r="M46" s="295"/>
      <c r="N46" s="295"/>
      <c r="O46" s="295"/>
      <c r="P46" s="295"/>
      <c r="Q46" s="295"/>
      <c r="R46" s="295"/>
      <c r="S46" s="295"/>
      <c r="T46" s="295"/>
    </row>
    <row r="47" spans="1:20" ht="15">
      <c r="A47" s="25">
        <v>82</v>
      </c>
      <c r="B47" s="26" t="s">
        <v>71</v>
      </c>
      <c r="C47" s="345">
        <v>0</v>
      </c>
      <c r="D47" s="104">
        <v>0</v>
      </c>
      <c r="E47" s="345">
        <v>0</v>
      </c>
      <c r="F47" s="105">
        <v>0</v>
      </c>
      <c r="G47" s="384">
        <v>0</v>
      </c>
      <c r="H47" s="104">
        <v>0</v>
      </c>
      <c r="I47" s="107">
        <v>0</v>
      </c>
      <c r="J47" s="393">
        <v>0</v>
      </c>
      <c r="K47" s="105">
        <v>0</v>
      </c>
      <c r="L47" s="294" t="s">
        <v>268</v>
      </c>
      <c r="M47" s="295"/>
      <c r="N47" s="295"/>
      <c r="O47" s="295"/>
      <c r="P47" s="295"/>
      <c r="Q47" s="295"/>
      <c r="R47" s="295"/>
      <c r="S47" s="295"/>
      <c r="T47" s="295"/>
    </row>
    <row r="48" spans="1:20" ht="15.75" thickBot="1">
      <c r="A48" s="40">
        <v>89</v>
      </c>
      <c r="B48" s="41" t="s">
        <v>72</v>
      </c>
      <c r="C48" s="381">
        <v>0</v>
      </c>
      <c r="D48" s="120">
        <v>0</v>
      </c>
      <c r="E48" s="381">
        <v>0</v>
      </c>
      <c r="F48" s="121">
        <v>0</v>
      </c>
      <c r="G48" s="387">
        <v>0</v>
      </c>
      <c r="H48" s="120">
        <v>0</v>
      </c>
      <c r="I48" s="123">
        <v>0</v>
      </c>
      <c r="J48" s="396">
        <v>0</v>
      </c>
      <c r="K48" s="121">
        <v>0</v>
      </c>
      <c r="L48" s="294" t="s">
        <v>269</v>
      </c>
      <c r="M48" s="295"/>
      <c r="N48" s="295"/>
      <c r="O48" s="295"/>
      <c r="P48" s="295"/>
      <c r="Q48" s="295"/>
      <c r="R48" s="295"/>
      <c r="S48" s="295"/>
      <c r="T48" s="295"/>
    </row>
    <row r="49" spans="1:20" ht="15.75" thickBot="1">
      <c r="A49" s="15">
        <v>9</v>
      </c>
      <c r="B49" s="16" t="s">
        <v>73</v>
      </c>
      <c r="C49" s="360">
        <v>38</v>
      </c>
      <c r="D49" s="378">
        <v>0.002403238047052871</v>
      </c>
      <c r="E49" s="360">
        <v>7</v>
      </c>
      <c r="F49" s="378">
        <v>0.000529100529100529</v>
      </c>
      <c r="G49" s="360">
        <v>7</v>
      </c>
      <c r="H49" s="378">
        <v>0.0027580772261623326</v>
      </c>
      <c r="I49" s="298">
        <v>0</v>
      </c>
      <c r="J49" s="360">
        <v>52</v>
      </c>
      <c r="K49" s="508">
        <v>0.0016464553715606497</v>
      </c>
      <c r="L49" s="295"/>
      <c r="M49" s="295"/>
      <c r="N49" s="295"/>
      <c r="O49" s="295"/>
      <c r="P49" s="295"/>
      <c r="Q49" s="295"/>
      <c r="R49" s="295"/>
      <c r="S49" s="295"/>
      <c r="T49" s="295"/>
    </row>
    <row r="50" spans="1:20" ht="15">
      <c r="A50" s="20">
        <v>90</v>
      </c>
      <c r="B50" s="21" t="s">
        <v>74</v>
      </c>
      <c r="C50" s="351">
        <v>10</v>
      </c>
      <c r="D50" s="99">
        <v>0.0006324310650139133</v>
      </c>
      <c r="E50" s="351">
        <v>1</v>
      </c>
      <c r="F50" s="23">
        <v>7.558578987150416E-05</v>
      </c>
      <c r="G50" s="383">
        <v>4</v>
      </c>
      <c r="H50" s="99">
        <v>0.0015760441292356187</v>
      </c>
      <c r="I50" s="101">
        <v>0</v>
      </c>
      <c r="J50" s="392">
        <v>15</v>
      </c>
      <c r="K50" s="23">
        <v>0.000474939049488649</v>
      </c>
      <c r="L50" s="294" t="s">
        <v>270</v>
      </c>
      <c r="M50" s="295"/>
      <c r="N50" s="295"/>
      <c r="O50" s="295"/>
      <c r="P50" s="295"/>
      <c r="Q50" s="295"/>
      <c r="R50" s="295"/>
      <c r="S50" s="295"/>
      <c r="T50" s="295"/>
    </row>
    <row r="51" spans="1:20" ht="15">
      <c r="A51" s="25">
        <v>91</v>
      </c>
      <c r="B51" s="26" t="s">
        <v>75</v>
      </c>
      <c r="C51" s="345">
        <v>3</v>
      </c>
      <c r="D51" s="104">
        <v>0.00018972931950417404</v>
      </c>
      <c r="E51" s="345">
        <v>0</v>
      </c>
      <c r="F51" s="105">
        <v>0</v>
      </c>
      <c r="G51" s="384">
        <v>2</v>
      </c>
      <c r="H51" s="104">
        <v>0.0007880220646178094</v>
      </c>
      <c r="I51" s="107">
        <v>0</v>
      </c>
      <c r="J51" s="393">
        <v>5</v>
      </c>
      <c r="K51" s="105">
        <v>0.00015831301649621633</v>
      </c>
      <c r="L51" s="294" t="s">
        <v>271</v>
      </c>
      <c r="M51" s="295"/>
      <c r="N51" s="295"/>
      <c r="O51" s="295"/>
      <c r="P51" s="295"/>
      <c r="Q51" s="295"/>
      <c r="R51" s="295"/>
      <c r="S51" s="295"/>
      <c r="T51" s="295"/>
    </row>
    <row r="52" spans="1:20" ht="15">
      <c r="A52" s="25">
        <v>92</v>
      </c>
      <c r="B52" s="26" t="s">
        <v>76</v>
      </c>
      <c r="C52" s="345">
        <v>9</v>
      </c>
      <c r="D52" s="104">
        <v>0.0005691879585125221</v>
      </c>
      <c r="E52" s="345">
        <v>2</v>
      </c>
      <c r="F52" s="105">
        <v>0.0001511715797430083</v>
      </c>
      <c r="G52" s="384">
        <v>0</v>
      </c>
      <c r="H52" s="104">
        <v>0</v>
      </c>
      <c r="I52" s="107">
        <v>0</v>
      </c>
      <c r="J52" s="393">
        <v>11</v>
      </c>
      <c r="K52" s="105">
        <v>0.00034828863629167585</v>
      </c>
      <c r="L52" s="294" t="s">
        <v>272</v>
      </c>
      <c r="M52" s="295"/>
      <c r="N52" s="295"/>
      <c r="O52" s="295"/>
      <c r="P52" s="295"/>
      <c r="Q52" s="295"/>
      <c r="R52" s="295"/>
      <c r="S52" s="295"/>
      <c r="T52" s="295"/>
    </row>
    <row r="53" spans="1:20" ht="15.75" thickBot="1">
      <c r="A53" s="30">
        <v>99</v>
      </c>
      <c r="B53" s="31" t="s">
        <v>77</v>
      </c>
      <c r="C53" s="380">
        <v>16</v>
      </c>
      <c r="D53" s="110">
        <v>0.0010118897040222615</v>
      </c>
      <c r="E53" s="380">
        <v>4</v>
      </c>
      <c r="F53" s="111">
        <v>0.0003023431594860166</v>
      </c>
      <c r="G53" s="385">
        <v>1</v>
      </c>
      <c r="H53" s="110">
        <v>0.0003940110323089047</v>
      </c>
      <c r="I53" s="113">
        <v>0</v>
      </c>
      <c r="J53" s="394">
        <v>21</v>
      </c>
      <c r="K53" s="111">
        <v>0.0006649146692841086</v>
      </c>
      <c r="L53" s="294" t="s">
        <v>273</v>
      </c>
      <c r="M53" s="295"/>
      <c r="N53" s="295"/>
      <c r="O53" s="295"/>
      <c r="P53" s="295"/>
      <c r="Q53" s="295"/>
      <c r="R53" s="295"/>
      <c r="S53" s="295"/>
      <c r="T53" s="295"/>
    </row>
    <row r="54" spans="1:20" ht="29.25" thickBot="1">
      <c r="A54" s="15">
        <v>10</v>
      </c>
      <c r="B54" s="16" t="s">
        <v>78</v>
      </c>
      <c r="C54" s="360">
        <v>6</v>
      </c>
      <c r="D54" s="378">
        <v>0.000379458639008348</v>
      </c>
      <c r="E54" s="360">
        <v>5</v>
      </c>
      <c r="F54" s="378">
        <v>0.0003779289493575208</v>
      </c>
      <c r="G54" s="360">
        <v>0</v>
      </c>
      <c r="H54" s="378">
        <v>0</v>
      </c>
      <c r="I54" s="298">
        <v>0</v>
      </c>
      <c r="J54" s="360">
        <v>11</v>
      </c>
      <c r="K54" s="508">
        <v>0.0003482886362916759</v>
      </c>
      <c r="L54" s="295"/>
      <c r="M54" s="295"/>
      <c r="N54" s="295"/>
      <c r="O54" s="295"/>
      <c r="P54" s="295"/>
      <c r="Q54" s="295"/>
      <c r="R54" s="295"/>
      <c r="S54" s="295"/>
      <c r="T54" s="295"/>
    </row>
    <row r="55" spans="1:20" ht="28.5">
      <c r="A55" s="35">
        <v>100</v>
      </c>
      <c r="B55" s="36" t="s">
        <v>79</v>
      </c>
      <c r="C55" s="354">
        <v>1</v>
      </c>
      <c r="D55" s="115">
        <v>6.324310650139134E-05</v>
      </c>
      <c r="E55" s="354">
        <v>0</v>
      </c>
      <c r="F55" s="38">
        <v>0</v>
      </c>
      <c r="G55" s="386">
        <v>0</v>
      </c>
      <c r="H55" s="115">
        <v>0</v>
      </c>
      <c r="I55" s="117">
        <v>0</v>
      </c>
      <c r="J55" s="395">
        <v>1</v>
      </c>
      <c r="K55" s="38">
        <v>3.166260329924326E-05</v>
      </c>
      <c r="L55" s="294" t="s">
        <v>274</v>
      </c>
      <c r="M55" s="295"/>
      <c r="N55" s="295"/>
      <c r="O55" s="295"/>
      <c r="P55" s="295"/>
      <c r="Q55" s="295"/>
      <c r="R55" s="295"/>
      <c r="S55" s="295"/>
      <c r="T55" s="295"/>
    </row>
    <row r="56" spans="1:20" ht="15">
      <c r="A56" s="25">
        <v>101</v>
      </c>
      <c r="B56" s="26" t="s">
        <v>80</v>
      </c>
      <c r="C56" s="345">
        <v>0</v>
      </c>
      <c r="D56" s="104">
        <v>0</v>
      </c>
      <c r="E56" s="345">
        <v>2</v>
      </c>
      <c r="F56" s="105">
        <v>0.0001511715797430083</v>
      </c>
      <c r="G56" s="384">
        <v>0</v>
      </c>
      <c r="H56" s="104">
        <v>0</v>
      </c>
      <c r="I56" s="107">
        <v>0</v>
      </c>
      <c r="J56" s="393">
        <v>2</v>
      </c>
      <c r="K56" s="105">
        <v>6.332520659848652E-05</v>
      </c>
      <c r="L56" s="294" t="s">
        <v>275</v>
      </c>
      <c r="M56" s="295"/>
      <c r="N56" s="295"/>
      <c r="O56" s="295"/>
      <c r="P56" s="295"/>
      <c r="Q56" s="295"/>
      <c r="R56" s="295"/>
      <c r="S56" s="295"/>
      <c r="T56" s="295"/>
    </row>
    <row r="57" spans="1:20" ht="15">
      <c r="A57" s="25">
        <v>102</v>
      </c>
      <c r="B57" s="26" t="s">
        <v>81</v>
      </c>
      <c r="C57" s="345">
        <v>2</v>
      </c>
      <c r="D57" s="104">
        <v>0.00012648621300278268</v>
      </c>
      <c r="E57" s="345">
        <v>2</v>
      </c>
      <c r="F57" s="105">
        <v>0.0001511715797430083</v>
      </c>
      <c r="G57" s="384">
        <v>0</v>
      </c>
      <c r="H57" s="104">
        <v>0</v>
      </c>
      <c r="I57" s="107">
        <v>0</v>
      </c>
      <c r="J57" s="393">
        <v>4</v>
      </c>
      <c r="K57" s="105">
        <v>0.00012665041319697304</v>
      </c>
      <c r="L57" s="294" t="s">
        <v>276</v>
      </c>
      <c r="M57" s="295"/>
      <c r="N57" s="295"/>
      <c r="O57" s="295"/>
      <c r="P57" s="295"/>
      <c r="Q57" s="295"/>
      <c r="R57" s="295"/>
      <c r="S57" s="295"/>
      <c r="T57" s="295"/>
    </row>
    <row r="58" spans="1:20" ht="15">
      <c r="A58" s="25">
        <v>103</v>
      </c>
      <c r="B58" s="26" t="s">
        <v>82</v>
      </c>
      <c r="C58" s="345">
        <v>0</v>
      </c>
      <c r="D58" s="104">
        <v>0</v>
      </c>
      <c r="E58" s="345">
        <v>0</v>
      </c>
      <c r="F58" s="105">
        <v>0</v>
      </c>
      <c r="G58" s="384">
        <v>0</v>
      </c>
      <c r="H58" s="104">
        <v>0</v>
      </c>
      <c r="I58" s="107">
        <v>0</v>
      </c>
      <c r="J58" s="393">
        <v>0</v>
      </c>
      <c r="K58" s="105">
        <v>0</v>
      </c>
      <c r="L58" s="294" t="s">
        <v>277</v>
      </c>
      <c r="M58" s="295"/>
      <c r="N58" s="295"/>
      <c r="O58" s="295"/>
      <c r="P58" s="295"/>
      <c r="Q58" s="295"/>
      <c r="R58" s="295"/>
      <c r="S58" s="295"/>
      <c r="T58" s="295"/>
    </row>
    <row r="59" spans="1:20" ht="29.25" thickBot="1">
      <c r="A59" s="40">
        <v>109</v>
      </c>
      <c r="B59" s="41" t="s">
        <v>83</v>
      </c>
      <c r="C59" s="381">
        <v>3</v>
      </c>
      <c r="D59" s="120">
        <v>0.00018972931950417404</v>
      </c>
      <c r="E59" s="381">
        <v>1</v>
      </c>
      <c r="F59" s="121">
        <v>7.558578987150416E-05</v>
      </c>
      <c r="G59" s="387">
        <v>0</v>
      </c>
      <c r="H59" s="120">
        <v>0</v>
      </c>
      <c r="I59" s="123">
        <v>0</v>
      </c>
      <c r="J59" s="396">
        <v>4</v>
      </c>
      <c r="K59" s="121">
        <v>0.00012665041319697304</v>
      </c>
      <c r="L59" s="294" t="s">
        <v>278</v>
      </c>
      <c r="M59" s="295"/>
      <c r="N59" s="295"/>
      <c r="O59" s="295"/>
      <c r="P59" s="295"/>
      <c r="Q59" s="295"/>
      <c r="R59" s="295"/>
      <c r="S59" s="295"/>
      <c r="T59" s="295"/>
    </row>
    <row r="60" spans="1:20" ht="15.75" thickBot="1">
      <c r="A60" s="15">
        <v>11</v>
      </c>
      <c r="B60" s="16" t="s">
        <v>84</v>
      </c>
      <c r="C60" s="360">
        <v>177</v>
      </c>
      <c r="D60" s="378">
        <v>0.011194029850746268</v>
      </c>
      <c r="E60" s="360">
        <v>194</v>
      </c>
      <c r="F60" s="378">
        <v>0.014663643235071806</v>
      </c>
      <c r="G60" s="360">
        <v>59</v>
      </c>
      <c r="H60" s="378">
        <v>0.023246650906225373</v>
      </c>
      <c r="I60" s="298">
        <v>0</v>
      </c>
      <c r="J60" s="360">
        <v>430</v>
      </c>
      <c r="K60" s="508">
        <v>0.013614919418674603</v>
      </c>
      <c r="L60" s="295"/>
      <c r="M60" s="295"/>
      <c r="N60" s="295"/>
      <c r="O60" s="295"/>
      <c r="P60" s="295"/>
      <c r="Q60" s="295"/>
      <c r="R60" s="295"/>
      <c r="S60" s="295"/>
      <c r="T60" s="295"/>
    </row>
    <row r="61" spans="1:20" ht="15">
      <c r="A61" s="20">
        <v>110</v>
      </c>
      <c r="B61" s="21" t="s">
        <v>85</v>
      </c>
      <c r="C61" s="351">
        <v>35</v>
      </c>
      <c r="D61" s="99">
        <v>0.0022135087275486974</v>
      </c>
      <c r="E61" s="351">
        <v>40</v>
      </c>
      <c r="F61" s="23">
        <v>0.0030234315948601664</v>
      </c>
      <c r="G61" s="383">
        <v>6</v>
      </c>
      <c r="H61" s="99">
        <v>0.002364066193853428</v>
      </c>
      <c r="I61" s="101">
        <v>0</v>
      </c>
      <c r="J61" s="392">
        <v>81</v>
      </c>
      <c r="K61" s="23">
        <v>0.0025646708672387043</v>
      </c>
      <c r="L61" s="294" t="s">
        <v>279</v>
      </c>
      <c r="M61" s="295"/>
      <c r="N61" s="295"/>
      <c r="O61" s="295"/>
      <c r="P61" s="295"/>
      <c r="Q61" s="295"/>
      <c r="R61" s="295"/>
      <c r="S61" s="295"/>
      <c r="T61" s="295"/>
    </row>
    <row r="62" spans="1:20" ht="15">
      <c r="A62" s="25">
        <v>111</v>
      </c>
      <c r="B62" s="26" t="s">
        <v>86</v>
      </c>
      <c r="C62" s="345">
        <v>89</v>
      </c>
      <c r="D62" s="104">
        <v>0.00562863647862383</v>
      </c>
      <c r="E62" s="345">
        <v>97</v>
      </c>
      <c r="F62" s="105">
        <v>0.007331821617535903</v>
      </c>
      <c r="G62" s="384">
        <v>36</v>
      </c>
      <c r="H62" s="104">
        <v>0.014184397163120567</v>
      </c>
      <c r="I62" s="107">
        <v>0</v>
      </c>
      <c r="J62" s="393">
        <v>222</v>
      </c>
      <c r="K62" s="105">
        <v>0.007029097932432005</v>
      </c>
      <c r="L62" s="294" t="s">
        <v>280</v>
      </c>
      <c r="M62" s="295"/>
      <c r="N62" s="295"/>
      <c r="O62" s="295"/>
      <c r="P62" s="295"/>
      <c r="Q62" s="295"/>
      <c r="R62" s="295"/>
      <c r="S62" s="295"/>
      <c r="T62" s="295"/>
    </row>
    <row r="63" spans="1:20" ht="15">
      <c r="A63" s="25">
        <v>112</v>
      </c>
      <c r="B63" s="26" t="s">
        <v>87</v>
      </c>
      <c r="C63" s="345">
        <v>39</v>
      </c>
      <c r="D63" s="104">
        <v>0.0024664811535542626</v>
      </c>
      <c r="E63" s="345">
        <v>44</v>
      </c>
      <c r="F63" s="105">
        <v>0.003325774754346183</v>
      </c>
      <c r="G63" s="384">
        <v>12</v>
      </c>
      <c r="H63" s="104">
        <v>0.004728132387706856</v>
      </c>
      <c r="I63" s="107">
        <v>0</v>
      </c>
      <c r="J63" s="393">
        <v>95</v>
      </c>
      <c r="K63" s="105">
        <v>0.0030079473134281103</v>
      </c>
      <c r="L63" s="294" t="s">
        <v>281</v>
      </c>
      <c r="M63" s="295"/>
      <c r="N63" s="295"/>
      <c r="O63" s="295"/>
      <c r="P63" s="295"/>
      <c r="Q63" s="295"/>
      <c r="R63" s="295"/>
      <c r="S63" s="295"/>
      <c r="T63" s="295"/>
    </row>
    <row r="64" spans="1:20" ht="15.75" thickBot="1">
      <c r="A64" s="30">
        <v>119</v>
      </c>
      <c r="B64" s="31" t="s">
        <v>88</v>
      </c>
      <c r="C64" s="380">
        <v>14</v>
      </c>
      <c r="D64" s="110">
        <v>0.000885403491019479</v>
      </c>
      <c r="E64" s="380">
        <v>13</v>
      </c>
      <c r="F64" s="111">
        <v>0.0009826152683295537</v>
      </c>
      <c r="G64" s="385">
        <v>5</v>
      </c>
      <c r="H64" s="110">
        <v>0.001970055161544523</v>
      </c>
      <c r="I64" s="113">
        <v>0</v>
      </c>
      <c r="J64" s="394">
        <v>32</v>
      </c>
      <c r="K64" s="111">
        <v>0.0010132033055757844</v>
      </c>
      <c r="L64" s="294" t="s">
        <v>282</v>
      </c>
      <c r="M64" s="295"/>
      <c r="N64" s="295"/>
      <c r="O64" s="295"/>
      <c r="P64" s="295"/>
      <c r="Q64" s="295"/>
      <c r="R64" s="295"/>
      <c r="S64" s="295"/>
      <c r="T64" s="295"/>
    </row>
    <row r="65" spans="1:20" ht="15.75" thickBot="1">
      <c r="A65" s="45">
        <v>120</v>
      </c>
      <c r="B65" s="46" t="s">
        <v>89</v>
      </c>
      <c r="C65" s="349">
        <v>92</v>
      </c>
      <c r="D65" s="125">
        <v>0.0058183657981280045</v>
      </c>
      <c r="E65" s="349">
        <v>127</v>
      </c>
      <c r="F65" s="13">
        <v>0.009599395313681027</v>
      </c>
      <c r="G65" s="389">
        <v>34</v>
      </c>
      <c r="H65" s="125">
        <v>0.01339637509850276</v>
      </c>
      <c r="I65" s="127">
        <v>1</v>
      </c>
      <c r="J65" s="397">
        <v>254</v>
      </c>
      <c r="K65" s="13">
        <v>0.008042301238007787</v>
      </c>
      <c r="L65" s="294" t="s">
        <v>283</v>
      </c>
      <c r="M65" s="295"/>
      <c r="N65" s="295"/>
      <c r="O65" s="295"/>
      <c r="P65" s="295"/>
      <c r="Q65" s="295"/>
      <c r="R65" s="295"/>
      <c r="S65" s="295"/>
      <c r="T65" s="295"/>
    </row>
    <row r="66" spans="1:20" ht="29.25" thickBot="1">
      <c r="A66" s="47">
        <v>999</v>
      </c>
      <c r="B66" s="48" t="s">
        <v>90</v>
      </c>
      <c r="C66" s="356">
        <v>779</v>
      </c>
      <c r="D66" s="96">
        <v>0.04926637996458386</v>
      </c>
      <c r="E66" s="356">
        <v>202</v>
      </c>
      <c r="F66" s="18">
        <v>0.015268329554043841</v>
      </c>
      <c r="G66" s="390">
        <v>33</v>
      </c>
      <c r="H66" s="96">
        <v>0.013002364066193851</v>
      </c>
      <c r="I66" s="129">
        <v>0</v>
      </c>
      <c r="J66" s="398">
        <v>1014</v>
      </c>
      <c r="K66" s="18">
        <v>0.03210587974543267</v>
      </c>
      <c r="L66" s="294" t="s">
        <v>284</v>
      </c>
      <c r="M66" s="295"/>
      <c r="N66" s="295"/>
      <c r="O66" s="295"/>
      <c r="P66" s="295"/>
      <c r="Q66" s="295"/>
      <c r="R66" s="295"/>
      <c r="S66" s="295"/>
      <c r="T66" s="295"/>
    </row>
    <row r="67" spans="1:18" ht="15.75" thickBot="1">
      <c r="A67" s="529" t="s">
        <v>91</v>
      </c>
      <c r="B67" s="559"/>
      <c r="C67" s="382">
        <v>15812</v>
      </c>
      <c r="D67" s="131">
        <v>1</v>
      </c>
      <c r="E67" s="382">
        <v>13230</v>
      </c>
      <c r="F67" s="132">
        <v>1</v>
      </c>
      <c r="G67" s="391">
        <v>2538</v>
      </c>
      <c r="H67" s="131">
        <v>1</v>
      </c>
      <c r="I67" s="134">
        <v>3</v>
      </c>
      <c r="J67" s="391">
        <v>31583</v>
      </c>
      <c r="K67" s="132">
        <v>1</v>
      </c>
      <c r="L67" s="303" t="s">
        <v>116</v>
      </c>
      <c r="M67" s="295"/>
      <c r="N67" s="518">
        <f>SUM(J61:J66,J55:J59,J50:J53,J45:J48,J40:J43,J34:J38,J27:J32,J24:J25,J19:J22,J14:J17,J8:J12,J6)</f>
        <v>31583</v>
      </c>
      <c r="O67" s="295"/>
      <c r="P67" s="295"/>
      <c r="Q67" s="295"/>
      <c r="R67" s="295"/>
    </row>
    <row r="68" spans="1:18" ht="15">
      <c r="A68" s="53"/>
      <c r="B68" s="54"/>
      <c r="C68" s="135"/>
      <c r="D68" s="136"/>
      <c r="E68" s="135"/>
      <c r="F68" s="136"/>
      <c r="G68" s="135"/>
      <c r="H68" s="136"/>
      <c r="I68" s="135"/>
      <c r="J68" s="135"/>
      <c r="K68" s="136"/>
      <c r="M68" s="295"/>
      <c r="N68" s="295"/>
      <c r="O68" s="295"/>
      <c r="P68" s="295"/>
      <c r="Q68" s="295"/>
      <c r="R68" s="295"/>
    </row>
    <row r="69" spans="1:18" ht="15">
      <c r="A69" s="58" t="s">
        <v>104</v>
      </c>
      <c r="B69" s="84"/>
      <c r="C69" s="87"/>
      <c r="D69" s="87"/>
      <c r="E69" s="87"/>
      <c r="F69" s="87"/>
      <c r="G69" s="87"/>
      <c r="H69" s="87"/>
      <c r="I69" s="87"/>
      <c r="J69" s="137"/>
      <c r="K69" s="87"/>
      <c r="M69" s="295"/>
      <c r="N69" s="295"/>
      <c r="O69" s="295"/>
      <c r="P69" s="295"/>
      <c r="Q69" s="295"/>
      <c r="R69" s="295"/>
    </row>
    <row r="70" spans="1:18" ht="15">
      <c r="A70" s="86" t="s">
        <v>105</v>
      </c>
      <c r="B70" s="84"/>
      <c r="C70" s="87"/>
      <c r="D70" s="87"/>
      <c r="E70" s="87"/>
      <c r="F70" s="87"/>
      <c r="G70" s="87"/>
      <c r="H70" s="87"/>
      <c r="I70" s="87"/>
      <c r="J70" s="137"/>
      <c r="K70" s="87"/>
      <c r="M70" s="295"/>
      <c r="N70" s="295"/>
      <c r="O70" s="295"/>
      <c r="P70" s="295"/>
      <c r="Q70" s="295"/>
      <c r="R70" s="295"/>
    </row>
    <row r="71" spans="1:11" ht="15">
      <c r="A71" s="138"/>
      <c r="B71" s="139"/>
      <c r="C71" s="139"/>
      <c r="D71" s="139"/>
      <c r="E71" s="139"/>
      <c r="F71" s="139"/>
      <c r="G71" s="139"/>
      <c r="H71" s="139"/>
      <c r="I71" s="139"/>
      <c r="J71" s="140"/>
      <c r="K71" s="139"/>
    </row>
  </sheetData>
  <sheetProtection/>
  <mergeCells count="10">
    <mergeCell ref="A67:B67"/>
    <mergeCell ref="A1:K1"/>
    <mergeCell ref="A2:A5"/>
    <mergeCell ref="B2:B5"/>
    <mergeCell ref="C2:K2"/>
    <mergeCell ref="C3:I3"/>
    <mergeCell ref="J3:K4"/>
    <mergeCell ref="C4:D4"/>
    <mergeCell ref="E4:F4"/>
    <mergeCell ref="G4:H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96"/>
  <sheetViews>
    <sheetView zoomScalePageLayoutView="0" workbookViewId="0" topLeftCell="A1">
      <selection activeCell="A1" sqref="A1:L1"/>
    </sheetView>
  </sheetViews>
  <sheetFormatPr defaultColWidth="11.421875" defaultRowHeight="15"/>
  <cols>
    <col min="1" max="1" width="7.7109375" style="269" customWidth="1"/>
    <col min="2" max="2" width="75.7109375" style="269" bestFit="1" customWidth="1"/>
    <col min="3" max="12" width="12.00390625" style="269" customWidth="1"/>
    <col min="13" max="16384" width="11.421875" style="269" customWidth="1"/>
  </cols>
  <sheetData>
    <row r="1" spans="1:12" ht="24.75" customHeight="1" thickBot="1" thickTop="1">
      <c r="A1" s="521" t="s">
        <v>367</v>
      </c>
      <c r="B1" s="522"/>
      <c r="C1" s="568"/>
      <c r="D1" s="568"/>
      <c r="E1" s="568"/>
      <c r="F1" s="568"/>
      <c r="G1" s="568"/>
      <c r="H1" s="568"/>
      <c r="I1" s="568"/>
      <c r="J1" s="568"/>
      <c r="K1" s="568"/>
      <c r="L1" s="569"/>
    </row>
    <row r="2" spans="1:12" ht="24.75" customHeight="1" thickBot="1" thickTop="1">
      <c r="A2" s="533" t="s">
        <v>108</v>
      </c>
      <c r="B2" s="545" t="s">
        <v>1</v>
      </c>
      <c r="C2" s="533" t="s">
        <v>109</v>
      </c>
      <c r="D2" s="548"/>
      <c r="E2" s="549"/>
      <c r="F2" s="549"/>
      <c r="G2" s="549"/>
      <c r="H2" s="549"/>
      <c r="I2" s="549"/>
      <c r="J2" s="549"/>
      <c r="K2" s="549"/>
      <c r="L2" s="546"/>
    </row>
    <row r="3" spans="1:12" ht="24.75" customHeight="1" thickBot="1">
      <c r="A3" s="533"/>
      <c r="B3" s="545"/>
      <c r="C3" s="560" t="s">
        <v>107</v>
      </c>
      <c r="D3" s="561"/>
      <c r="E3" s="561"/>
      <c r="F3" s="561"/>
      <c r="G3" s="561"/>
      <c r="H3" s="561"/>
      <c r="I3" s="561"/>
      <c r="J3" s="561"/>
      <c r="K3" s="563" t="s">
        <v>91</v>
      </c>
      <c r="L3" s="564"/>
    </row>
    <row r="4" spans="1:12" ht="24.75" customHeight="1">
      <c r="A4" s="533"/>
      <c r="B4" s="545"/>
      <c r="C4" s="555" t="s">
        <v>96</v>
      </c>
      <c r="D4" s="556"/>
      <c r="E4" s="557" t="s">
        <v>97</v>
      </c>
      <c r="F4" s="558"/>
      <c r="G4" s="555" t="s">
        <v>98</v>
      </c>
      <c r="H4" s="558"/>
      <c r="I4" s="555" t="s">
        <v>99</v>
      </c>
      <c r="J4" s="558"/>
      <c r="K4" s="565"/>
      <c r="L4" s="566"/>
    </row>
    <row r="5" spans="1:12" ht="24.75" customHeight="1" thickBot="1">
      <c r="A5" s="534"/>
      <c r="B5" s="546"/>
      <c r="C5" s="6" t="s">
        <v>26</v>
      </c>
      <c r="D5" s="7" t="s">
        <v>27</v>
      </c>
      <c r="E5" s="8" t="s">
        <v>26</v>
      </c>
      <c r="F5" s="7" t="s">
        <v>27</v>
      </c>
      <c r="G5" s="6" t="s">
        <v>26</v>
      </c>
      <c r="H5" s="9" t="s">
        <v>27</v>
      </c>
      <c r="I5" s="6" t="s">
        <v>26</v>
      </c>
      <c r="J5" s="7" t="s">
        <v>27</v>
      </c>
      <c r="K5" s="8" t="s">
        <v>26</v>
      </c>
      <c r="L5" s="7" t="s">
        <v>27</v>
      </c>
    </row>
    <row r="6" spans="1:13" ht="15.75" thickBot="1">
      <c r="A6" s="90">
        <v>0</v>
      </c>
      <c r="B6" s="11" t="s">
        <v>29</v>
      </c>
      <c r="C6" s="379">
        <v>1384</v>
      </c>
      <c r="D6" s="399">
        <v>0.055935011922563956</v>
      </c>
      <c r="E6" s="379">
        <v>1006</v>
      </c>
      <c r="F6" s="399">
        <v>0.0311821957721158</v>
      </c>
      <c r="G6" s="379">
        <v>351</v>
      </c>
      <c r="H6" s="399">
        <v>0.046656918782400636</v>
      </c>
      <c r="I6" s="379">
        <v>7</v>
      </c>
      <c r="J6" s="399">
        <v>0.1320754716981132</v>
      </c>
      <c r="K6" s="379">
        <v>2748</v>
      </c>
      <c r="L6" s="512">
        <v>0.04255121475356529</v>
      </c>
      <c r="M6" s="302" t="s">
        <v>235</v>
      </c>
    </row>
    <row r="7" spans="1:13" ht="15.75" thickBot="1">
      <c r="A7" s="15" t="s">
        <v>30</v>
      </c>
      <c r="B7" s="16" t="s">
        <v>31</v>
      </c>
      <c r="C7" s="488">
        <v>14599</v>
      </c>
      <c r="D7" s="489">
        <v>0.5900254617467566</v>
      </c>
      <c r="E7" s="488">
        <v>16589</v>
      </c>
      <c r="F7" s="489">
        <v>0.5141962680552973</v>
      </c>
      <c r="G7" s="488">
        <v>1738</v>
      </c>
      <c r="H7" s="489">
        <v>0.2310248571048784</v>
      </c>
      <c r="I7" s="488">
        <v>1</v>
      </c>
      <c r="J7" s="489">
        <v>0.018867924528301886</v>
      </c>
      <c r="K7" s="488">
        <v>32927</v>
      </c>
      <c r="L7" s="509">
        <v>0.5098558399529274</v>
      </c>
      <c r="M7" s="301"/>
    </row>
    <row r="8" spans="1:13" ht="15">
      <c r="A8" s="20">
        <v>10</v>
      </c>
      <c r="B8" s="21" t="s">
        <v>32</v>
      </c>
      <c r="C8" s="351">
        <v>2805</v>
      </c>
      <c r="D8" s="99">
        <v>0.11336539627369359</v>
      </c>
      <c r="E8" s="351">
        <v>2583</v>
      </c>
      <c r="F8" s="23">
        <v>0.08006323228566113</v>
      </c>
      <c r="G8" s="383">
        <v>218</v>
      </c>
      <c r="H8" s="99">
        <v>0.028977801409012363</v>
      </c>
      <c r="I8" s="351">
        <v>0</v>
      </c>
      <c r="J8" s="142">
        <v>0</v>
      </c>
      <c r="K8" s="392">
        <v>5606</v>
      </c>
      <c r="L8" s="23">
        <v>0.08680571685170561</v>
      </c>
      <c r="M8" s="302" t="s">
        <v>236</v>
      </c>
    </row>
    <row r="9" spans="1:13" ht="15">
      <c r="A9" s="25">
        <v>11</v>
      </c>
      <c r="B9" s="26" t="s">
        <v>33</v>
      </c>
      <c r="C9" s="345">
        <v>7194</v>
      </c>
      <c r="D9" s="104">
        <v>0.2907488986784141</v>
      </c>
      <c r="E9" s="345">
        <v>8947</v>
      </c>
      <c r="F9" s="105">
        <v>0.277323166573678</v>
      </c>
      <c r="G9" s="384">
        <v>884</v>
      </c>
      <c r="H9" s="104">
        <v>0.11750631397049052</v>
      </c>
      <c r="I9" s="345">
        <v>1</v>
      </c>
      <c r="J9" s="143">
        <v>0.018867924528301886</v>
      </c>
      <c r="K9" s="393">
        <v>17026</v>
      </c>
      <c r="L9" s="105">
        <v>0.26363791207940424</v>
      </c>
      <c r="M9" s="302" t="s">
        <v>237</v>
      </c>
    </row>
    <row r="10" spans="1:13" ht="15">
      <c r="A10" s="25">
        <v>12</v>
      </c>
      <c r="B10" s="26" t="s">
        <v>34</v>
      </c>
      <c r="C10" s="345">
        <v>4108</v>
      </c>
      <c r="D10" s="104">
        <v>0.16602675504183</v>
      </c>
      <c r="E10" s="345">
        <v>4601</v>
      </c>
      <c r="F10" s="105">
        <v>0.14261360114066085</v>
      </c>
      <c r="G10" s="384">
        <v>512</v>
      </c>
      <c r="H10" s="104">
        <v>0.06805795560281803</v>
      </c>
      <c r="I10" s="345">
        <v>0</v>
      </c>
      <c r="J10" s="143">
        <v>0</v>
      </c>
      <c r="K10" s="393">
        <v>9221</v>
      </c>
      <c r="L10" s="105">
        <v>0.14278193276660317</v>
      </c>
      <c r="M10" s="302" t="s">
        <v>238</v>
      </c>
    </row>
    <row r="11" spans="1:13" ht="15">
      <c r="A11" s="25">
        <v>13</v>
      </c>
      <c r="B11" s="26" t="s">
        <v>35</v>
      </c>
      <c r="C11" s="345">
        <v>106</v>
      </c>
      <c r="D11" s="104">
        <v>0.00428403993048539</v>
      </c>
      <c r="E11" s="345">
        <v>162</v>
      </c>
      <c r="F11" s="105">
        <v>0.00502138739073833</v>
      </c>
      <c r="G11" s="384">
        <v>86</v>
      </c>
      <c r="H11" s="104">
        <v>0.01143160973016084</v>
      </c>
      <c r="I11" s="345">
        <v>0</v>
      </c>
      <c r="J11" s="143">
        <v>0</v>
      </c>
      <c r="K11" s="393">
        <v>354</v>
      </c>
      <c r="L11" s="105">
        <v>0.0054814883634505505</v>
      </c>
      <c r="M11" s="302" t="s">
        <v>239</v>
      </c>
    </row>
    <row r="12" spans="1:13" ht="15.75" thickBot="1">
      <c r="A12" s="30">
        <v>19</v>
      </c>
      <c r="B12" s="31" t="s">
        <v>36</v>
      </c>
      <c r="C12" s="380">
        <v>386</v>
      </c>
      <c r="D12" s="110">
        <v>0.015600371822333592</v>
      </c>
      <c r="E12" s="380">
        <v>296</v>
      </c>
      <c r="F12" s="111">
        <v>0.009174880664558923</v>
      </c>
      <c r="G12" s="385">
        <v>38</v>
      </c>
      <c r="H12" s="110">
        <v>0.00505117639239665</v>
      </c>
      <c r="I12" s="380">
        <v>0</v>
      </c>
      <c r="J12" s="144">
        <v>0</v>
      </c>
      <c r="K12" s="394">
        <v>720</v>
      </c>
      <c r="L12" s="111">
        <v>0.011148789891763832</v>
      </c>
      <c r="M12" s="302" t="s">
        <v>240</v>
      </c>
    </row>
    <row r="13" spans="1:13" ht="15.75" thickBot="1">
      <c r="A13" s="15">
        <v>2</v>
      </c>
      <c r="B13" s="16" t="s">
        <v>37</v>
      </c>
      <c r="C13" s="360">
        <v>1043</v>
      </c>
      <c r="D13" s="378">
        <v>0.042153336297134546</v>
      </c>
      <c r="E13" s="360">
        <v>2013</v>
      </c>
      <c r="F13" s="378">
        <v>0.062395387762692954</v>
      </c>
      <c r="G13" s="360">
        <v>2289</v>
      </c>
      <c r="H13" s="378">
        <v>0.3042669147946298</v>
      </c>
      <c r="I13" s="360">
        <v>2</v>
      </c>
      <c r="J13" s="378">
        <v>0.03773584905660377</v>
      </c>
      <c r="K13" s="360">
        <v>5347</v>
      </c>
      <c r="L13" s="508">
        <v>0.08279524937675166</v>
      </c>
      <c r="M13" s="301"/>
    </row>
    <row r="14" spans="1:13" ht="15">
      <c r="A14" s="35">
        <v>20</v>
      </c>
      <c r="B14" s="36" t="s">
        <v>38</v>
      </c>
      <c r="C14" s="354">
        <v>433</v>
      </c>
      <c r="D14" s="115">
        <v>0.017499898961322393</v>
      </c>
      <c r="E14" s="354">
        <v>839</v>
      </c>
      <c r="F14" s="38">
        <v>0.026005827289070735</v>
      </c>
      <c r="G14" s="386">
        <v>935</v>
      </c>
      <c r="H14" s="115">
        <v>0.12428552439186495</v>
      </c>
      <c r="I14" s="354">
        <v>1</v>
      </c>
      <c r="J14" s="145">
        <v>0.018867924528301886</v>
      </c>
      <c r="K14" s="395">
        <v>2208</v>
      </c>
      <c r="L14" s="38">
        <v>0.03418962233474241</v>
      </c>
      <c r="M14" s="302" t="s">
        <v>241</v>
      </c>
    </row>
    <row r="15" spans="1:13" ht="15">
      <c r="A15" s="25">
        <v>21</v>
      </c>
      <c r="B15" s="26" t="s">
        <v>39</v>
      </c>
      <c r="C15" s="345">
        <v>505</v>
      </c>
      <c r="D15" s="104">
        <v>0.020409812876369074</v>
      </c>
      <c r="E15" s="345">
        <v>964</v>
      </c>
      <c r="F15" s="105">
        <v>0.029880354596739198</v>
      </c>
      <c r="G15" s="384">
        <v>1118</v>
      </c>
      <c r="H15" s="104">
        <v>0.14861092649209093</v>
      </c>
      <c r="I15" s="345">
        <v>1</v>
      </c>
      <c r="J15" s="143">
        <v>0.018867924528301886</v>
      </c>
      <c r="K15" s="393">
        <v>2588</v>
      </c>
      <c r="L15" s="105">
        <v>0.04007370588872888</v>
      </c>
      <c r="M15" s="302" t="s">
        <v>242</v>
      </c>
    </row>
    <row r="16" spans="1:13" ht="15">
      <c r="A16" s="25">
        <v>22</v>
      </c>
      <c r="B16" s="26" t="s">
        <v>40</v>
      </c>
      <c r="C16" s="345">
        <v>36</v>
      </c>
      <c r="D16" s="104">
        <v>0.00145495695752334</v>
      </c>
      <c r="E16" s="345">
        <v>121</v>
      </c>
      <c r="F16" s="105">
        <v>0.003750542433823074</v>
      </c>
      <c r="G16" s="384">
        <v>168</v>
      </c>
      <c r="H16" s="104">
        <v>0.02233151668217466</v>
      </c>
      <c r="I16" s="345">
        <v>0</v>
      </c>
      <c r="J16" s="143">
        <v>0</v>
      </c>
      <c r="K16" s="393">
        <v>325</v>
      </c>
      <c r="L16" s="105">
        <v>0.005032439881698951</v>
      </c>
      <c r="M16" s="302" t="s">
        <v>243</v>
      </c>
    </row>
    <row r="17" spans="1:13" ht="15.75" thickBot="1">
      <c r="A17" s="40">
        <v>29</v>
      </c>
      <c r="B17" s="41" t="s">
        <v>41</v>
      </c>
      <c r="C17" s="381">
        <v>69</v>
      </c>
      <c r="D17" s="120">
        <v>0.002788667501919735</v>
      </c>
      <c r="E17" s="381">
        <v>89</v>
      </c>
      <c r="F17" s="121">
        <v>0.0027586634430599465</v>
      </c>
      <c r="G17" s="387">
        <v>68</v>
      </c>
      <c r="H17" s="120">
        <v>0.009038947228499268</v>
      </c>
      <c r="I17" s="381">
        <v>0</v>
      </c>
      <c r="J17" s="146">
        <v>0</v>
      </c>
      <c r="K17" s="396">
        <v>226</v>
      </c>
      <c r="L17" s="121">
        <v>0.003499481271581425</v>
      </c>
      <c r="M17" s="302" t="s">
        <v>244</v>
      </c>
    </row>
    <row r="18" spans="1:13" ht="15.75" thickBot="1">
      <c r="A18" s="15">
        <v>3</v>
      </c>
      <c r="B18" s="304" t="s">
        <v>42</v>
      </c>
      <c r="C18" s="360">
        <v>4713</v>
      </c>
      <c r="D18" s="378">
        <v>0.19047811502243056</v>
      </c>
      <c r="E18" s="360">
        <v>9297</v>
      </c>
      <c r="F18" s="378">
        <v>0.2881718430351497</v>
      </c>
      <c r="G18" s="360">
        <v>2209</v>
      </c>
      <c r="H18" s="378">
        <v>0.29363285923168947</v>
      </c>
      <c r="I18" s="360">
        <v>0</v>
      </c>
      <c r="J18" s="378">
        <v>0</v>
      </c>
      <c r="K18" s="360">
        <v>16219</v>
      </c>
      <c r="L18" s="508">
        <v>0.25114197674238553</v>
      </c>
      <c r="M18" s="301"/>
    </row>
    <row r="19" spans="1:13" ht="15">
      <c r="A19" s="20">
        <v>30</v>
      </c>
      <c r="B19" s="21" t="s">
        <v>43</v>
      </c>
      <c r="C19" s="351">
        <v>1725</v>
      </c>
      <c r="D19" s="99">
        <v>0.06971668754799336</v>
      </c>
      <c r="E19" s="351">
        <v>3507</v>
      </c>
      <c r="F19" s="23">
        <v>0.10870373814394643</v>
      </c>
      <c r="G19" s="383">
        <v>729</v>
      </c>
      <c r="H19" s="99">
        <v>0.09690283131729363</v>
      </c>
      <c r="I19" s="351">
        <v>0</v>
      </c>
      <c r="J19" s="142">
        <v>0</v>
      </c>
      <c r="K19" s="392">
        <v>5961</v>
      </c>
      <c r="L19" s="23">
        <v>0.09230268964556139</v>
      </c>
      <c r="M19" s="302" t="s">
        <v>245</v>
      </c>
    </row>
    <row r="20" spans="1:13" ht="15">
      <c r="A20" s="25">
        <v>31</v>
      </c>
      <c r="B20" s="26" t="s">
        <v>44</v>
      </c>
      <c r="C20" s="345">
        <v>243</v>
      </c>
      <c r="D20" s="104">
        <v>0.009820959463282545</v>
      </c>
      <c r="E20" s="345">
        <v>483</v>
      </c>
      <c r="F20" s="105">
        <v>0.014971173516830947</v>
      </c>
      <c r="G20" s="384">
        <v>187</v>
      </c>
      <c r="H20" s="104">
        <v>0.02485710487837299</v>
      </c>
      <c r="I20" s="345">
        <v>0</v>
      </c>
      <c r="J20" s="143">
        <v>0</v>
      </c>
      <c r="K20" s="393">
        <v>913</v>
      </c>
      <c r="L20" s="105">
        <v>0.014137284959972747</v>
      </c>
      <c r="M20" s="302" t="s">
        <v>246</v>
      </c>
    </row>
    <row r="21" spans="1:13" ht="15">
      <c r="A21" s="25">
        <v>32</v>
      </c>
      <c r="B21" s="26" t="s">
        <v>45</v>
      </c>
      <c r="C21" s="345">
        <v>2180</v>
      </c>
      <c r="D21" s="104">
        <v>0.0881057268722467</v>
      </c>
      <c r="E21" s="345">
        <v>4319</v>
      </c>
      <c r="F21" s="105">
        <v>0.13387266753456079</v>
      </c>
      <c r="G21" s="384">
        <v>1021</v>
      </c>
      <c r="H21" s="104">
        <v>0.1357171341220258</v>
      </c>
      <c r="I21" s="345">
        <v>0</v>
      </c>
      <c r="J21" s="143">
        <v>0</v>
      </c>
      <c r="K21" s="393">
        <v>7520</v>
      </c>
      <c r="L21" s="105">
        <v>0.11644291664731114</v>
      </c>
      <c r="M21" s="302" t="s">
        <v>247</v>
      </c>
    </row>
    <row r="22" spans="1:13" ht="15.75" thickBot="1">
      <c r="A22" s="30">
        <v>39</v>
      </c>
      <c r="B22" s="31" t="s">
        <v>46</v>
      </c>
      <c r="C22" s="380">
        <v>565</v>
      </c>
      <c r="D22" s="110">
        <v>0.022834741138907974</v>
      </c>
      <c r="E22" s="380">
        <v>988</v>
      </c>
      <c r="F22" s="111">
        <v>0.030624263839811542</v>
      </c>
      <c r="G22" s="385">
        <v>272</v>
      </c>
      <c r="H22" s="110">
        <v>0.036155788913997074</v>
      </c>
      <c r="I22" s="380">
        <v>0</v>
      </c>
      <c r="J22" s="144">
        <v>0</v>
      </c>
      <c r="K22" s="394">
        <v>1825</v>
      </c>
      <c r="L22" s="111">
        <v>0.02825908548954027</v>
      </c>
      <c r="M22" s="302" t="s">
        <v>248</v>
      </c>
    </row>
    <row r="23" spans="1:13" ht="15.75" thickBot="1">
      <c r="A23" s="15">
        <v>4</v>
      </c>
      <c r="B23" s="16" t="s">
        <v>47</v>
      </c>
      <c r="C23" s="360">
        <v>21</v>
      </c>
      <c r="D23" s="378">
        <v>0.000848724891888615</v>
      </c>
      <c r="E23" s="360">
        <v>30</v>
      </c>
      <c r="F23" s="378">
        <v>0.0009298865538404314</v>
      </c>
      <c r="G23" s="360">
        <v>167</v>
      </c>
      <c r="H23" s="378">
        <v>0.02219859098763791</v>
      </c>
      <c r="I23" s="360">
        <v>1</v>
      </c>
      <c r="J23" s="378">
        <v>0.018867924528301886</v>
      </c>
      <c r="K23" s="360">
        <v>219</v>
      </c>
      <c r="L23" s="508">
        <v>0.0033910902587448322</v>
      </c>
      <c r="M23" s="301"/>
    </row>
    <row r="24" spans="1:13" ht="15">
      <c r="A24" s="35">
        <v>40</v>
      </c>
      <c r="B24" s="305" t="s">
        <v>48</v>
      </c>
      <c r="C24" s="354">
        <v>12</v>
      </c>
      <c r="D24" s="115">
        <v>0.00048498565250777996</v>
      </c>
      <c r="E24" s="354">
        <v>21</v>
      </c>
      <c r="F24" s="38">
        <v>0.000650920587688302</v>
      </c>
      <c r="G24" s="386">
        <v>116</v>
      </c>
      <c r="H24" s="115">
        <v>0.015419380566263458</v>
      </c>
      <c r="I24" s="354">
        <v>0</v>
      </c>
      <c r="J24" s="145">
        <v>0</v>
      </c>
      <c r="K24" s="395">
        <v>149</v>
      </c>
      <c r="L24" s="38">
        <v>0.002307180130378904</v>
      </c>
      <c r="M24" s="302" t="s">
        <v>249</v>
      </c>
    </row>
    <row r="25" spans="1:13" ht="15.75" thickBot="1">
      <c r="A25" s="40">
        <v>41</v>
      </c>
      <c r="B25" s="41" t="s">
        <v>49</v>
      </c>
      <c r="C25" s="381">
        <v>9</v>
      </c>
      <c r="D25" s="120">
        <v>0.000363739239380835</v>
      </c>
      <c r="E25" s="381">
        <v>9</v>
      </c>
      <c r="F25" s="121">
        <v>0.00027896596615212943</v>
      </c>
      <c r="G25" s="387">
        <v>51</v>
      </c>
      <c r="H25" s="120">
        <v>0.006779210421374452</v>
      </c>
      <c r="I25" s="381">
        <v>1</v>
      </c>
      <c r="J25" s="146">
        <v>0.018867924528301886</v>
      </c>
      <c r="K25" s="396">
        <v>70</v>
      </c>
      <c r="L25" s="121">
        <v>0.0010839101283659281</v>
      </c>
      <c r="M25" s="302" t="s">
        <v>250</v>
      </c>
    </row>
    <row r="26" spans="1:13" ht="15.75" thickBot="1">
      <c r="A26" s="15">
        <v>5</v>
      </c>
      <c r="B26" s="16" t="s">
        <v>50</v>
      </c>
      <c r="C26" s="360">
        <v>841</v>
      </c>
      <c r="D26" s="378">
        <v>0.03398941114658691</v>
      </c>
      <c r="E26" s="360">
        <v>1543</v>
      </c>
      <c r="F26" s="378">
        <v>0.04782716508585953</v>
      </c>
      <c r="G26" s="360">
        <v>378</v>
      </c>
      <c r="H26" s="378">
        <v>0.050245912534892995</v>
      </c>
      <c r="I26" s="360">
        <v>13</v>
      </c>
      <c r="J26" s="378">
        <v>0.24528301886792453</v>
      </c>
      <c r="K26" s="360">
        <v>2775</v>
      </c>
      <c r="L26" s="508">
        <v>0.042969294374506424</v>
      </c>
      <c r="M26" s="301"/>
    </row>
    <row r="27" spans="1:13" ht="15">
      <c r="A27" s="20">
        <v>50</v>
      </c>
      <c r="B27" s="306" t="s">
        <v>52</v>
      </c>
      <c r="C27" s="351">
        <v>363</v>
      </c>
      <c r="D27" s="99">
        <v>0.014670815988360347</v>
      </c>
      <c r="E27" s="351">
        <v>721</v>
      </c>
      <c r="F27" s="23">
        <v>0.022348273510631702</v>
      </c>
      <c r="G27" s="383">
        <v>139</v>
      </c>
      <c r="H27" s="99">
        <v>0.0184766715406088</v>
      </c>
      <c r="I27" s="351">
        <v>4</v>
      </c>
      <c r="J27" s="142">
        <v>0.07547169811320754</v>
      </c>
      <c r="K27" s="392">
        <v>1227</v>
      </c>
      <c r="L27" s="23">
        <v>0.018999396107214194</v>
      </c>
      <c r="M27" s="302" t="s">
        <v>251</v>
      </c>
    </row>
    <row r="28" spans="1:13" ht="15">
      <c r="A28" s="25">
        <v>51</v>
      </c>
      <c r="B28" s="26" t="s">
        <v>52</v>
      </c>
      <c r="C28" s="345">
        <v>98</v>
      </c>
      <c r="D28" s="104">
        <v>0.00396071616214687</v>
      </c>
      <c r="E28" s="345">
        <v>200</v>
      </c>
      <c r="F28" s="105">
        <v>0.006199243692269543</v>
      </c>
      <c r="G28" s="384">
        <v>24</v>
      </c>
      <c r="H28" s="104">
        <v>0.0031902166688820947</v>
      </c>
      <c r="I28" s="345">
        <v>0</v>
      </c>
      <c r="J28" s="143">
        <v>0</v>
      </c>
      <c r="K28" s="393">
        <v>322</v>
      </c>
      <c r="L28" s="105">
        <v>0.0049859865904832695</v>
      </c>
      <c r="M28" s="302" t="s">
        <v>252</v>
      </c>
    </row>
    <row r="29" spans="1:13" ht="15">
      <c r="A29" s="25">
        <v>52</v>
      </c>
      <c r="B29" s="26" t="s">
        <v>53</v>
      </c>
      <c r="C29" s="345">
        <v>306</v>
      </c>
      <c r="D29" s="104">
        <v>0.01236713413894839</v>
      </c>
      <c r="E29" s="345">
        <v>536</v>
      </c>
      <c r="F29" s="105">
        <v>0.016613973095282376</v>
      </c>
      <c r="G29" s="384">
        <v>184</v>
      </c>
      <c r="H29" s="104">
        <v>0.024458327794762726</v>
      </c>
      <c r="I29" s="345">
        <v>7</v>
      </c>
      <c r="J29" s="143">
        <v>0.1320754716981132</v>
      </c>
      <c r="K29" s="393">
        <v>1033</v>
      </c>
      <c r="L29" s="105">
        <v>0.015995416608600054</v>
      </c>
      <c r="M29" s="302" t="s">
        <v>253</v>
      </c>
    </row>
    <row r="30" spans="1:13" ht="28.5">
      <c r="A30" s="25">
        <v>53</v>
      </c>
      <c r="B30" s="26" t="s">
        <v>54</v>
      </c>
      <c r="C30" s="345">
        <v>5</v>
      </c>
      <c r="D30" s="104">
        <v>0.000202077355211575</v>
      </c>
      <c r="E30" s="345">
        <v>8</v>
      </c>
      <c r="F30" s="105">
        <v>0.00024796974769078175</v>
      </c>
      <c r="G30" s="384">
        <v>12</v>
      </c>
      <c r="H30" s="104">
        <v>0.0015951083344410474</v>
      </c>
      <c r="I30" s="345">
        <v>2</v>
      </c>
      <c r="J30" s="143">
        <v>0.03773584905660377</v>
      </c>
      <c r="K30" s="393">
        <v>27</v>
      </c>
      <c r="L30" s="105">
        <v>0.0004180796209411437</v>
      </c>
      <c r="M30" s="302" t="s">
        <v>254</v>
      </c>
    </row>
    <row r="31" spans="1:13" ht="15">
      <c r="A31" s="25">
        <v>54</v>
      </c>
      <c r="B31" s="26" t="s">
        <v>55</v>
      </c>
      <c r="C31" s="345">
        <v>37</v>
      </c>
      <c r="D31" s="104">
        <v>0.001495372428565655</v>
      </c>
      <c r="E31" s="345">
        <v>18</v>
      </c>
      <c r="F31" s="105">
        <v>0.0005579319323042589</v>
      </c>
      <c r="G31" s="384">
        <v>7</v>
      </c>
      <c r="H31" s="104">
        <v>0.0009304798617572776</v>
      </c>
      <c r="I31" s="345">
        <v>0</v>
      </c>
      <c r="J31" s="143">
        <v>0</v>
      </c>
      <c r="K31" s="393">
        <v>62</v>
      </c>
      <c r="L31" s="105">
        <v>0.0009600346851241077</v>
      </c>
      <c r="M31" s="302" t="s">
        <v>255</v>
      </c>
    </row>
    <row r="32" spans="1:13" ht="15.75" thickBot="1">
      <c r="A32" s="30">
        <v>59</v>
      </c>
      <c r="B32" s="31" t="s">
        <v>56</v>
      </c>
      <c r="C32" s="380">
        <v>32</v>
      </c>
      <c r="D32" s="110">
        <v>0.0012932950733540803</v>
      </c>
      <c r="E32" s="380">
        <v>60</v>
      </c>
      <c r="F32" s="111">
        <v>0.001859773107680863</v>
      </c>
      <c r="G32" s="385">
        <v>12</v>
      </c>
      <c r="H32" s="110">
        <v>0.0015951083344410474</v>
      </c>
      <c r="I32" s="380">
        <v>0</v>
      </c>
      <c r="J32" s="144">
        <v>0</v>
      </c>
      <c r="K32" s="394">
        <v>104</v>
      </c>
      <c r="L32" s="111">
        <v>0.0016103807621436648</v>
      </c>
      <c r="M32" s="302" t="s">
        <v>256</v>
      </c>
    </row>
    <row r="33" spans="1:13" ht="29.25" thickBot="1">
      <c r="A33" s="15">
        <v>6</v>
      </c>
      <c r="B33" s="16" t="s">
        <v>57</v>
      </c>
      <c r="C33" s="360">
        <v>512</v>
      </c>
      <c r="D33" s="378">
        <v>0.020692721173665277</v>
      </c>
      <c r="E33" s="360">
        <v>651</v>
      </c>
      <c r="F33" s="400">
        <v>0.020178538218337365</v>
      </c>
      <c r="G33" s="360">
        <v>80</v>
      </c>
      <c r="H33" s="400">
        <v>0.010634055562940316</v>
      </c>
      <c r="I33" s="360">
        <v>0</v>
      </c>
      <c r="J33" s="400">
        <v>0</v>
      </c>
      <c r="K33" s="360">
        <v>1243</v>
      </c>
      <c r="L33" s="508">
        <v>0.01924714699369784</v>
      </c>
      <c r="M33" s="301"/>
    </row>
    <row r="34" spans="1:13" ht="15">
      <c r="A34" s="35">
        <v>60</v>
      </c>
      <c r="B34" s="36" t="s">
        <v>100</v>
      </c>
      <c r="C34" s="354">
        <v>71</v>
      </c>
      <c r="D34" s="115">
        <v>0.002869498444004365</v>
      </c>
      <c r="E34" s="354">
        <v>114</v>
      </c>
      <c r="F34" s="38">
        <v>0.0035335689045936395</v>
      </c>
      <c r="G34" s="386">
        <v>18</v>
      </c>
      <c r="H34" s="115">
        <v>0.002392662501661571</v>
      </c>
      <c r="I34" s="354">
        <v>0</v>
      </c>
      <c r="J34" s="145">
        <v>0</v>
      </c>
      <c r="K34" s="395">
        <v>203</v>
      </c>
      <c r="L34" s="38">
        <v>0.0031433393722611913</v>
      </c>
      <c r="M34" s="302" t="s">
        <v>257</v>
      </c>
    </row>
    <row r="35" spans="1:13" ht="28.5">
      <c r="A35" s="25">
        <v>61</v>
      </c>
      <c r="B35" s="26" t="s">
        <v>59</v>
      </c>
      <c r="C35" s="345">
        <v>225</v>
      </c>
      <c r="D35" s="104">
        <v>0.009093480984520874</v>
      </c>
      <c r="E35" s="345">
        <v>310</v>
      </c>
      <c r="F35" s="105">
        <v>0.009608827723017792</v>
      </c>
      <c r="G35" s="384">
        <v>37</v>
      </c>
      <c r="H35" s="104">
        <v>0.0049182506978598965</v>
      </c>
      <c r="I35" s="345">
        <v>0</v>
      </c>
      <c r="J35" s="143">
        <v>0</v>
      </c>
      <c r="K35" s="393">
        <v>572</v>
      </c>
      <c r="L35" s="105">
        <v>0.008857094191790154</v>
      </c>
      <c r="M35" s="302" t="s">
        <v>258</v>
      </c>
    </row>
    <row r="36" spans="1:13" ht="15">
      <c r="A36" s="25">
        <v>62</v>
      </c>
      <c r="B36" s="26" t="s">
        <v>60</v>
      </c>
      <c r="C36" s="345">
        <v>193</v>
      </c>
      <c r="D36" s="104">
        <v>0.007800185911166796</v>
      </c>
      <c r="E36" s="345">
        <v>182</v>
      </c>
      <c r="F36" s="105">
        <v>0.005641311759965284</v>
      </c>
      <c r="G36" s="384">
        <v>15</v>
      </c>
      <c r="H36" s="104">
        <v>0.001993885418051309</v>
      </c>
      <c r="I36" s="345">
        <v>0</v>
      </c>
      <c r="J36" s="143">
        <v>0</v>
      </c>
      <c r="K36" s="393">
        <v>390</v>
      </c>
      <c r="L36" s="105">
        <v>0.006038927858038742</v>
      </c>
      <c r="M36" s="302" t="s">
        <v>259</v>
      </c>
    </row>
    <row r="37" spans="1:13" ht="15">
      <c r="A37" s="25">
        <v>63</v>
      </c>
      <c r="B37" s="26" t="s">
        <v>61</v>
      </c>
      <c r="C37" s="345">
        <v>1</v>
      </c>
      <c r="D37" s="104">
        <v>4.041547104231501E-05</v>
      </c>
      <c r="E37" s="345">
        <v>2</v>
      </c>
      <c r="F37" s="105">
        <v>6.199243692269544E-05</v>
      </c>
      <c r="G37" s="384">
        <v>1</v>
      </c>
      <c r="H37" s="104">
        <v>0.00013292569453675397</v>
      </c>
      <c r="I37" s="345">
        <v>0</v>
      </c>
      <c r="J37" s="143">
        <v>0</v>
      </c>
      <c r="K37" s="393">
        <v>4</v>
      </c>
      <c r="L37" s="105">
        <v>6.193772162091018E-05</v>
      </c>
      <c r="M37" s="302" t="s">
        <v>260</v>
      </c>
    </row>
    <row r="38" spans="1:13" ht="29.25" thickBot="1">
      <c r="A38" s="40">
        <v>69</v>
      </c>
      <c r="B38" s="41" t="s">
        <v>62</v>
      </c>
      <c r="C38" s="381">
        <v>22</v>
      </c>
      <c r="D38" s="120">
        <v>0.00088914036293093</v>
      </c>
      <c r="E38" s="381">
        <v>43</v>
      </c>
      <c r="F38" s="121">
        <v>0.0013328373938379517</v>
      </c>
      <c r="G38" s="387">
        <v>9</v>
      </c>
      <c r="H38" s="120">
        <v>0.0011963312508307855</v>
      </c>
      <c r="I38" s="381">
        <v>0</v>
      </c>
      <c r="J38" s="146">
        <v>0</v>
      </c>
      <c r="K38" s="396">
        <v>74</v>
      </c>
      <c r="L38" s="121">
        <v>0.0011458478499868383</v>
      </c>
      <c r="M38" s="302" t="s">
        <v>261</v>
      </c>
    </row>
    <row r="39" spans="1:13" ht="15.75" thickBot="1">
      <c r="A39" s="15">
        <v>7</v>
      </c>
      <c r="B39" s="16" t="s">
        <v>63</v>
      </c>
      <c r="C39" s="360">
        <v>123</v>
      </c>
      <c r="D39" s="378">
        <v>0.004971102938204745</v>
      </c>
      <c r="E39" s="360">
        <v>102</v>
      </c>
      <c r="F39" s="378">
        <v>0.0031616142830574673</v>
      </c>
      <c r="G39" s="360">
        <v>9</v>
      </c>
      <c r="H39" s="378">
        <v>0.0011963312508307855</v>
      </c>
      <c r="I39" s="360">
        <v>0</v>
      </c>
      <c r="J39" s="378">
        <v>0</v>
      </c>
      <c r="K39" s="360">
        <v>234</v>
      </c>
      <c r="L39" s="508">
        <v>0.003623356714823245</v>
      </c>
      <c r="M39" s="301"/>
    </row>
    <row r="40" spans="1:13" ht="15">
      <c r="A40" s="20">
        <v>70</v>
      </c>
      <c r="B40" s="306" t="s">
        <v>101</v>
      </c>
      <c r="C40" s="351">
        <v>40</v>
      </c>
      <c r="D40" s="99">
        <v>0.0016166188416926</v>
      </c>
      <c r="E40" s="351">
        <v>23</v>
      </c>
      <c r="F40" s="23">
        <v>0.0007129130246109976</v>
      </c>
      <c r="G40" s="383">
        <v>1</v>
      </c>
      <c r="H40" s="99">
        <v>0.00013292569453675397</v>
      </c>
      <c r="I40" s="351">
        <v>0</v>
      </c>
      <c r="J40" s="142">
        <v>0</v>
      </c>
      <c r="K40" s="392">
        <v>64</v>
      </c>
      <c r="L40" s="23">
        <v>0.0009910035459345628</v>
      </c>
      <c r="M40" s="302" t="s">
        <v>262</v>
      </c>
    </row>
    <row r="41" spans="1:13" ht="15">
      <c r="A41" s="25">
        <v>71</v>
      </c>
      <c r="B41" s="26" t="s">
        <v>65</v>
      </c>
      <c r="C41" s="345">
        <v>40</v>
      </c>
      <c r="D41" s="104">
        <v>0.0016166188416926</v>
      </c>
      <c r="E41" s="345">
        <v>26</v>
      </c>
      <c r="F41" s="105">
        <v>0.0008059016799950407</v>
      </c>
      <c r="G41" s="384">
        <v>1</v>
      </c>
      <c r="H41" s="104">
        <v>0.00013292569453675397</v>
      </c>
      <c r="I41" s="345">
        <v>0</v>
      </c>
      <c r="J41" s="143">
        <v>0</v>
      </c>
      <c r="K41" s="393">
        <v>67</v>
      </c>
      <c r="L41" s="105">
        <v>0.0010374568371502454</v>
      </c>
      <c r="M41" s="302" t="s">
        <v>263</v>
      </c>
    </row>
    <row r="42" spans="1:13" ht="15">
      <c r="A42" s="25">
        <v>72</v>
      </c>
      <c r="B42" s="26" t="s">
        <v>66</v>
      </c>
      <c r="C42" s="345">
        <v>20</v>
      </c>
      <c r="D42" s="104">
        <v>0.0008083094208463</v>
      </c>
      <c r="E42" s="345">
        <v>27</v>
      </c>
      <c r="F42" s="105">
        <v>0.0008368978984563884</v>
      </c>
      <c r="G42" s="384">
        <v>5</v>
      </c>
      <c r="H42" s="104">
        <v>0.0006646284726837697</v>
      </c>
      <c r="I42" s="345">
        <v>0</v>
      </c>
      <c r="J42" s="143">
        <v>0</v>
      </c>
      <c r="K42" s="393">
        <v>52</v>
      </c>
      <c r="L42" s="105">
        <v>0.0008051903810718324</v>
      </c>
      <c r="M42" s="302" t="s">
        <v>264</v>
      </c>
    </row>
    <row r="43" spans="1:13" ht="15.75" thickBot="1">
      <c r="A43" s="30">
        <v>79</v>
      </c>
      <c r="B43" s="31" t="s">
        <v>67</v>
      </c>
      <c r="C43" s="380">
        <v>23</v>
      </c>
      <c r="D43" s="110">
        <v>0.0009295558339732448</v>
      </c>
      <c r="E43" s="380">
        <v>26</v>
      </c>
      <c r="F43" s="111">
        <v>0.0008059016799950407</v>
      </c>
      <c r="G43" s="385">
        <v>2</v>
      </c>
      <c r="H43" s="110">
        <v>0.00026585138907350795</v>
      </c>
      <c r="I43" s="380">
        <v>0</v>
      </c>
      <c r="J43" s="144">
        <v>0</v>
      </c>
      <c r="K43" s="394">
        <v>51</v>
      </c>
      <c r="L43" s="111">
        <v>0.0007897059506666047</v>
      </c>
      <c r="M43" s="302" t="s">
        <v>265</v>
      </c>
    </row>
    <row r="44" spans="1:13" ht="15.75" thickBot="1">
      <c r="A44" s="15">
        <v>8</v>
      </c>
      <c r="B44" s="16" t="s">
        <v>68</v>
      </c>
      <c r="C44" s="360">
        <v>12</v>
      </c>
      <c r="D44" s="378">
        <v>0.0004849856525077801</v>
      </c>
      <c r="E44" s="360">
        <v>4</v>
      </c>
      <c r="F44" s="378">
        <v>0.00012398487384539087</v>
      </c>
      <c r="G44" s="360">
        <v>0</v>
      </c>
      <c r="H44" s="378">
        <v>0</v>
      </c>
      <c r="I44" s="360">
        <v>2</v>
      </c>
      <c r="J44" s="378">
        <v>0.03773584905660377</v>
      </c>
      <c r="K44" s="360">
        <v>18</v>
      </c>
      <c r="L44" s="508">
        <v>0.0002787197472940958</v>
      </c>
      <c r="M44" s="301"/>
    </row>
    <row r="45" spans="1:13" ht="15">
      <c r="A45" s="35">
        <v>80</v>
      </c>
      <c r="B45" s="305" t="s">
        <v>102</v>
      </c>
      <c r="C45" s="354">
        <v>3</v>
      </c>
      <c r="D45" s="115">
        <v>0.00012124641312694499</v>
      </c>
      <c r="E45" s="354">
        <v>0</v>
      </c>
      <c r="F45" s="38">
        <v>0</v>
      </c>
      <c r="G45" s="386">
        <v>0</v>
      </c>
      <c r="H45" s="115">
        <v>0</v>
      </c>
      <c r="I45" s="354">
        <v>0</v>
      </c>
      <c r="J45" s="145">
        <v>0</v>
      </c>
      <c r="K45" s="395">
        <v>3</v>
      </c>
      <c r="L45" s="38">
        <v>4.645329121568263E-05</v>
      </c>
      <c r="M45" s="302" t="s">
        <v>266</v>
      </c>
    </row>
    <row r="46" spans="1:13" ht="15">
      <c r="A46" s="25">
        <v>81</v>
      </c>
      <c r="B46" s="26" t="s">
        <v>70</v>
      </c>
      <c r="C46" s="345">
        <v>8</v>
      </c>
      <c r="D46" s="104">
        <v>0.00032332376833852007</v>
      </c>
      <c r="E46" s="345">
        <v>4</v>
      </c>
      <c r="F46" s="105">
        <v>0.00012398487384539087</v>
      </c>
      <c r="G46" s="384">
        <v>0</v>
      </c>
      <c r="H46" s="104">
        <v>0</v>
      </c>
      <c r="I46" s="345">
        <v>1</v>
      </c>
      <c r="J46" s="143">
        <v>0.018867924528301886</v>
      </c>
      <c r="K46" s="393">
        <v>13</v>
      </c>
      <c r="L46" s="105">
        <v>0.0002012975952679581</v>
      </c>
      <c r="M46" s="302" t="s">
        <v>267</v>
      </c>
    </row>
    <row r="47" spans="1:13" ht="15">
      <c r="A47" s="25">
        <v>82</v>
      </c>
      <c r="B47" s="26" t="s">
        <v>71</v>
      </c>
      <c r="C47" s="345">
        <v>0</v>
      </c>
      <c r="D47" s="104">
        <v>0</v>
      </c>
      <c r="E47" s="345">
        <v>0</v>
      </c>
      <c r="F47" s="105">
        <v>0</v>
      </c>
      <c r="G47" s="384">
        <v>0</v>
      </c>
      <c r="H47" s="104">
        <v>0</v>
      </c>
      <c r="I47" s="345">
        <v>1</v>
      </c>
      <c r="J47" s="143">
        <v>0.018867924528301886</v>
      </c>
      <c r="K47" s="393">
        <v>1</v>
      </c>
      <c r="L47" s="105">
        <v>1.5484430405227544E-05</v>
      </c>
      <c r="M47" s="302" t="s">
        <v>268</v>
      </c>
    </row>
    <row r="48" spans="1:13" ht="15.75" thickBot="1">
      <c r="A48" s="40">
        <v>89</v>
      </c>
      <c r="B48" s="41" t="s">
        <v>72</v>
      </c>
      <c r="C48" s="381">
        <v>1</v>
      </c>
      <c r="D48" s="120">
        <v>4.041547104231501E-05</v>
      </c>
      <c r="E48" s="381">
        <v>0</v>
      </c>
      <c r="F48" s="121">
        <v>0</v>
      </c>
      <c r="G48" s="387">
        <v>0</v>
      </c>
      <c r="H48" s="120">
        <v>0</v>
      </c>
      <c r="I48" s="381">
        <v>0</v>
      </c>
      <c r="J48" s="146">
        <v>0</v>
      </c>
      <c r="K48" s="396">
        <v>1</v>
      </c>
      <c r="L48" s="121">
        <v>1.5484430405227544E-05</v>
      </c>
      <c r="M48" s="302" t="s">
        <v>269</v>
      </c>
    </row>
    <row r="49" spans="1:13" ht="15.75" thickBot="1">
      <c r="A49" s="15">
        <v>9</v>
      </c>
      <c r="B49" s="16" t="s">
        <v>73</v>
      </c>
      <c r="C49" s="360">
        <v>76</v>
      </c>
      <c r="D49" s="378">
        <v>0.00307157579921594</v>
      </c>
      <c r="E49" s="360">
        <v>34</v>
      </c>
      <c r="F49" s="378">
        <v>0.0010538714276858224</v>
      </c>
      <c r="G49" s="360">
        <v>11</v>
      </c>
      <c r="H49" s="378">
        <v>0.0014621826399042934</v>
      </c>
      <c r="I49" s="360">
        <v>0</v>
      </c>
      <c r="J49" s="378">
        <v>0</v>
      </c>
      <c r="K49" s="360">
        <v>121</v>
      </c>
      <c r="L49" s="508">
        <v>0.0018736160790325327</v>
      </c>
      <c r="M49" s="301"/>
    </row>
    <row r="50" spans="1:13" ht="15">
      <c r="A50" s="20">
        <v>90</v>
      </c>
      <c r="B50" s="21" t="s">
        <v>74</v>
      </c>
      <c r="C50" s="351">
        <v>29</v>
      </c>
      <c r="D50" s="99">
        <v>0.0011720486602271349</v>
      </c>
      <c r="E50" s="351">
        <v>10</v>
      </c>
      <c r="F50" s="23">
        <v>0.00030996218461347717</v>
      </c>
      <c r="G50" s="383">
        <v>3</v>
      </c>
      <c r="H50" s="99">
        <v>0.00039877708361026184</v>
      </c>
      <c r="I50" s="351">
        <v>0</v>
      </c>
      <c r="J50" s="142">
        <v>0</v>
      </c>
      <c r="K50" s="392">
        <v>42</v>
      </c>
      <c r="L50" s="23">
        <v>0.0006503460770195569</v>
      </c>
      <c r="M50" s="302" t="s">
        <v>270</v>
      </c>
    </row>
    <row r="51" spans="1:13" ht="15">
      <c r="A51" s="25">
        <v>91</v>
      </c>
      <c r="B51" s="26" t="s">
        <v>75</v>
      </c>
      <c r="C51" s="345">
        <v>17</v>
      </c>
      <c r="D51" s="104">
        <v>0.000687063007719355</v>
      </c>
      <c r="E51" s="345">
        <v>7</v>
      </c>
      <c r="F51" s="105">
        <v>0.000216973529229434</v>
      </c>
      <c r="G51" s="384">
        <v>3</v>
      </c>
      <c r="H51" s="104">
        <v>0.00039877708361026184</v>
      </c>
      <c r="I51" s="345">
        <v>0</v>
      </c>
      <c r="J51" s="143">
        <v>0</v>
      </c>
      <c r="K51" s="393">
        <v>27</v>
      </c>
      <c r="L51" s="105">
        <v>0.0004180796209411437</v>
      </c>
      <c r="M51" s="302" t="s">
        <v>271</v>
      </c>
    </row>
    <row r="52" spans="1:13" ht="15">
      <c r="A52" s="25">
        <v>92</v>
      </c>
      <c r="B52" s="26" t="s">
        <v>76</v>
      </c>
      <c r="C52" s="345">
        <v>6</v>
      </c>
      <c r="D52" s="104">
        <v>0.00024249282625388998</v>
      </c>
      <c r="E52" s="345">
        <v>4</v>
      </c>
      <c r="F52" s="105">
        <v>0.00012398487384539087</v>
      </c>
      <c r="G52" s="384">
        <v>1</v>
      </c>
      <c r="H52" s="104">
        <v>0.00013292569453675397</v>
      </c>
      <c r="I52" s="345">
        <v>0</v>
      </c>
      <c r="J52" s="143">
        <v>0</v>
      </c>
      <c r="K52" s="393">
        <v>11</v>
      </c>
      <c r="L52" s="105">
        <v>0.00017032873445750298</v>
      </c>
      <c r="M52" s="302" t="s">
        <v>272</v>
      </c>
    </row>
    <row r="53" spans="1:13" ht="15.75" thickBot="1">
      <c r="A53" s="30">
        <v>99</v>
      </c>
      <c r="B53" s="31" t="s">
        <v>77</v>
      </c>
      <c r="C53" s="380">
        <v>24</v>
      </c>
      <c r="D53" s="110">
        <v>0.0009699713050155599</v>
      </c>
      <c r="E53" s="380">
        <v>13</v>
      </c>
      <c r="F53" s="111">
        <v>0.00040295083999752034</v>
      </c>
      <c r="G53" s="385">
        <v>4</v>
      </c>
      <c r="H53" s="110">
        <v>0.0005317027781470159</v>
      </c>
      <c r="I53" s="380">
        <v>0</v>
      </c>
      <c r="J53" s="144">
        <v>0</v>
      </c>
      <c r="K53" s="394">
        <v>41</v>
      </c>
      <c r="L53" s="111">
        <v>0.0006348616466143292</v>
      </c>
      <c r="M53" s="302" t="s">
        <v>273</v>
      </c>
    </row>
    <row r="54" spans="1:13" ht="29.25" thickBot="1">
      <c r="A54" s="15">
        <v>10</v>
      </c>
      <c r="B54" s="16" t="s">
        <v>78</v>
      </c>
      <c r="C54" s="360">
        <v>27</v>
      </c>
      <c r="D54" s="378">
        <v>0.0010912177181425051</v>
      </c>
      <c r="E54" s="360">
        <v>23</v>
      </c>
      <c r="F54" s="378">
        <v>0.0007129130246109974</v>
      </c>
      <c r="G54" s="360">
        <v>2</v>
      </c>
      <c r="H54" s="378">
        <v>0.00026585138907350795</v>
      </c>
      <c r="I54" s="360">
        <v>0</v>
      </c>
      <c r="J54" s="378">
        <v>0</v>
      </c>
      <c r="K54" s="360">
        <v>52</v>
      </c>
      <c r="L54" s="508">
        <v>0.0008051903810718322</v>
      </c>
      <c r="M54" s="301"/>
    </row>
    <row r="55" spans="1:13" ht="15">
      <c r="A55" s="35">
        <v>100</v>
      </c>
      <c r="B55" s="36" t="s">
        <v>79</v>
      </c>
      <c r="C55" s="354">
        <v>9</v>
      </c>
      <c r="D55" s="115">
        <v>0.000363739239380835</v>
      </c>
      <c r="E55" s="354">
        <v>6</v>
      </c>
      <c r="F55" s="38">
        <v>0.00018597731076808627</v>
      </c>
      <c r="G55" s="386">
        <v>0</v>
      </c>
      <c r="H55" s="115">
        <v>0</v>
      </c>
      <c r="I55" s="354">
        <v>0</v>
      </c>
      <c r="J55" s="145">
        <v>0</v>
      </c>
      <c r="K55" s="395">
        <v>15</v>
      </c>
      <c r="L55" s="38">
        <v>0.00023226645607841312</v>
      </c>
      <c r="M55" s="302" t="s">
        <v>274</v>
      </c>
    </row>
    <row r="56" spans="1:13" ht="15">
      <c r="A56" s="25">
        <v>101</v>
      </c>
      <c r="B56" s="26" t="s">
        <v>80</v>
      </c>
      <c r="C56" s="345">
        <v>6</v>
      </c>
      <c r="D56" s="104">
        <v>0.00024249282625388998</v>
      </c>
      <c r="E56" s="345">
        <v>5</v>
      </c>
      <c r="F56" s="105">
        <v>0.00015498109230673859</v>
      </c>
      <c r="G56" s="384">
        <v>0</v>
      </c>
      <c r="H56" s="104">
        <v>0</v>
      </c>
      <c r="I56" s="345">
        <v>0</v>
      </c>
      <c r="J56" s="143">
        <v>0</v>
      </c>
      <c r="K56" s="393">
        <v>11</v>
      </c>
      <c r="L56" s="105">
        <v>0.00017032873445750298</v>
      </c>
      <c r="M56" s="302" t="s">
        <v>275</v>
      </c>
    </row>
    <row r="57" spans="1:13" ht="15">
      <c r="A57" s="25">
        <v>102</v>
      </c>
      <c r="B57" s="26" t="s">
        <v>81</v>
      </c>
      <c r="C57" s="345">
        <v>9</v>
      </c>
      <c r="D57" s="104">
        <v>0.000363739239380835</v>
      </c>
      <c r="E57" s="345">
        <v>6</v>
      </c>
      <c r="F57" s="105">
        <v>0.00018597731076808627</v>
      </c>
      <c r="G57" s="384">
        <v>0</v>
      </c>
      <c r="H57" s="104">
        <v>0</v>
      </c>
      <c r="I57" s="345">
        <v>0</v>
      </c>
      <c r="J57" s="143">
        <v>0</v>
      </c>
      <c r="K57" s="393">
        <v>15</v>
      </c>
      <c r="L57" s="105">
        <v>0.00023226645607841312</v>
      </c>
      <c r="M57" s="302" t="s">
        <v>276</v>
      </c>
    </row>
    <row r="58" spans="1:13" ht="15">
      <c r="A58" s="25">
        <v>103</v>
      </c>
      <c r="B58" s="26" t="s">
        <v>82</v>
      </c>
      <c r="C58" s="345">
        <v>0</v>
      </c>
      <c r="D58" s="104">
        <v>0</v>
      </c>
      <c r="E58" s="345">
        <v>2</v>
      </c>
      <c r="F58" s="105">
        <v>6.199243692269544E-05</v>
      </c>
      <c r="G58" s="384">
        <v>1</v>
      </c>
      <c r="H58" s="104">
        <v>0.00013292569453675397</v>
      </c>
      <c r="I58" s="345">
        <v>0</v>
      </c>
      <c r="J58" s="143">
        <v>0</v>
      </c>
      <c r="K58" s="393">
        <v>3</v>
      </c>
      <c r="L58" s="105">
        <v>4.645329121568263E-05</v>
      </c>
      <c r="M58" s="302" t="s">
        <v>277</v>
      </c>
    </row>
    <row r="59" spans="1:13" ht="29.25" thickBot="1">
      <c r="A59" s="40">
        <v>109</v>
      </c>
      <c r="B59" s="41" t="s">
        <v>83</v>
      </c>
      <c r="C59" s="381">
        <v>3</v>
      </c>
      <c r="D59" s="120">
        <v>0.00012124641312694499</v>
      </c>
      <c r="E59" s="381">
        <v>4</v>
      </c>
      <c r="F59" s="121">
        <v>0.00012398487384539087</v>
      </c>
      <c r="G59" s="387">
        <v>1</v>
      </c>
      <c r="H59" s="120">
        <v>0.00013292569453675397</v>
      </c>
      <c r="I59" s="381">
        <v>0</v>
      </c>
      <c r="J59" s="146">
        <v>0</v>
      </c>
      <c r="K59" s="396">
        <v>8</v>
      </c>
      <c r="L59" s="121">
        <v>0.00012387544324182035</v>
      </c>
      <c r="M59" s="302" t="s">
        <v>278</v>
      </c>
    </row>
    <row r="60" spans="1:13" ht="15.75" thickBot="1">
      <c r="A60" s="15">
        <v>11</v>
      </c>
      <c r="B60" s="16" t="s">
        <v>84</v>
      </c>
      <c r="C60" s="360">
        <v>215</v>
      </c>
      <c r="D60" s="378">
        <v>0.008689326274097724</v>
      </c>
      <c r="E60" s="360">
        <v>227</v>
      </c>
      <c r="F60" s="378">
        <v>0.007036141590725931</v>
      </c>
      <c r="G60" s="360">
        <v>86</v>
      </c>
      <c r="H60" s="378">
        <v>0.011431609730160839</v>
      </c>
      <c r="I60" s="360">
        <v>2</v>
      </c>
      <c r="J60" s="378">
        <v>0.03773584905660377</v>
      </c>
      <c r="K60" s="360">
        <v>530</v>
      </c>
      <c r="L60" s="508">
        <v>0.008206748114770599</v>
      </c>
      <c r="M60" s="301"/>
    </row>
    <row r="61" spans="1:13" ht="15">
      <c r="A61" s="20">
        <v>110</v>
      </c>
      <c r="B61" s="21" t="s">
        <v>103</v>
      </c>
      <c r="C61" s="351">
        <v>79</v>
      </c>
      <c r="D61" s="99">
        <v>0.0031928222123428847</v>
      </c>
      <c r="E61" s="351">
        <v>54</v>
      </c>
      <c r="F61" s="23">
        <v>0.0016737957969127767</v>
      </c>
      <c r="G61" s="383">
        <v>22</v>
      </c>
      <c r="H61" s="99">
        <v>0.002924365279808587</v>
      </c>
      <c r="I61" s="351">
        <v>1</v>
      </c>
      <c r="J61" s="142">
        <v>0.018867924528301886</v>
      </c>
      <c r="K61" s="392">
        <v>156</v>
      </c>
      <c r="L61" s="23">
        <v>0.002415571143215497</v>
      </c>
      <c r="M61" s="302" t="s">
        <v>279</v>
      </c>
    </row>
    <row r="62" spans="1:13" ht="15">
      <c r="A62" s="25">
        <v>111</v>
      </c>
      <c r="B62" s="26" t="s">
        <v>86</v>
      </c>
      <c r="C62" s="345">
        <v>61</v>
      </c>
      <c r="D62" s="104">
        <v>0.002465343733581215</v>
      </c>
      <c r="E62" s="345">
        <v>98</v>
      </c>
      <c r="F62" s="105">
        <v>0.0030376294092120757</v>
      </c>
      <c r="G62" s="384">
        <v>26</v>
      </c>
      <c r="H62" s="104">
        <v>0.003456068057955603</v>
      </c>
      <c r="I62" s="345">
        <v>0</v>
      </c>
      <c r="J62" s="143">
        <v>0</v>
      </c>
      <c r="K62" s="393">
        <v>185</v>
      </c>
      <c r="L62" s="105">
        <v>0.002864619624967096</v>
      </c>
      <c r="M62" s="302" t="s">
        <v>280</v>
      </c>
    </row>
    <row r="63" spans="1:13" ht="15">
      <c r="A63" s="25">
        <v>112</v>
      </c>
      <c r="B63" s="26" t="s">
        <v>87</v>
      </c>
      <c r="C63" s="345">
        <v>36</v>
      </c>
      <c r="D63" s="104">
        <v>0.00145495695752334</v>
      </c>
      <c r="E63" s="345">
        <v>49</v>
      </c>
      <c r="F63" s="105">
        <v>0.0015188147046060379</v>
      </c>
      <c r="G63" s="384">
        <v>18</v>
      </c>
      <c r="H63" s="104">
        <v>0.002392662501661571</v>
      </c>
      <c r="I63" s="345">
        <v>1</v>
      </c>
      <c r="J63" s="143">
        <v>0.018867924528301886</v>
      </c>
      <c r="K63" s="393">
        <v>104</v>
      </c>
      <c r="L63" s="105">
        <v>0.0016103807621436648</v>
      </c>
      <c r="M63" s="302" t="s">
        <v>281</v>
      </c>
    </row>
    <row r="64" spans="1:13" ht="15.75" thickBot="1">
      <c r="A64" s="30">
        <v>119</v>
      </c>
      <c r="B64" s="31" t="s">
        <v>88</v>
      </c>
      <c r="C64" s="380">
        <v>39</v>
      </c>
      <c r="D64" s="110">
        <v>0.0015762033706502852</v>
      </c>
      <c r="E64" s="380">
        <v>26</v>
      </c>
      <c r="F64" s="111">
        <v>0.0008059016799950407</v>
      </c>
      <c r="G64" s="385">
        <v>20</v>
      </c>
      <c r="H64" s="110">
        <v>0.002658513890735079</v>
      </c>
      <c r="I64" s="380">
        <v>0</v>
      </c>
      <c r="J64" s="144">
        <v>0</v>
      </c>
      <c r="K64" s="394">
        <v>85</v>
      </c>
      <c r="L64" s="111">
        <v>0.0013161765844443413</v>
      </c>
      <c r="M64" s="302" t="s">
        <v>282</v>
      </c>
    </row>
    <row r="65" spans="1:13" ht="15.75" thickBot="1">
      <c r="A65" s="45">
        <v>120</v>
      </c>
      <c r="B65" s="46" t="s">
        <v>89</v>
      </c>
      <c r="C65" s="349">
        <v>125</v>
      </c>
      <c r="D65" s="125">
        <v>0.005051933880289375</v>
      </c>
      <c r="E65" s="349">
        <v>191</v>
      </c>
      <c r="F65" s="13">
        <v>0.005920277726117413</v>
      </c>
      <c r="G65" s="389">
        <v>86</v>
      </c>
      <c r="H65" s="125">
        <v>0.01143160973016084</v>
      </c>
      <c r="I65" s="349">
        <v>6</v>
      </c>
      <c r="J65" s="147">
        <v>0.11320754716981134</v>
      </c>
      <c r="K65" s="397">
        <v>408</v>
      </c>
      <c r="L65" s="13">
        <v>0.006317647605332838</v>
      </c>
      <c r="M65" s="302" t="s">
        <v>283</v>
      </c>
    </row>
    <row r="66" spans="1:13" ht="29.25" thickBot="1">
      <c r="A66" s="47">
        <v>999</v>
      </c>
      <c r="B66" s="48" t="s">
        <v>90</v>
      </c>
      <c r="C66" s="356">
        <v>1052</v>
      </c>
      <c r="D66" s="96">
        <v>0.042517075536515375</v>
      </c>
      <c r="E66" s="356">
        <v>552</v>
      </c>
      <c r="F66" s="18">
        <v>0.01710991259066394</v>
      </c>
      <c r="G66" s="390">
        <v>117</v>
      </c>
      <c r="H66" s="96">
        <v>0.015552306260800213</v>
      </c>
      <c r="I66" s="356">
        <v>19</v>
      </c>
      <c r="J66" s="148">
        <v>0.3584905660377358</v>
      </c>
      <c r="K66" s="398">
        <v>1740</v>
      </c>
      <c r="L66" s="18">
        <v>0.026942908905095934</v>
      </c>
      <c r="M66" s="302" t="s">
        <v>284</v>
      </c>
    </row>
    <row r="67" spans="1:15" ht="15.75" thickBot="1">
      <c r="A67" s="529" t="s">
        <v>91</v>
      </c>
      <c r="B67" s="567"/>
      <c r="C67" s="382">
        <v>24743</v>
      </c>
      <c r="D67" s="131">
        <v>1</v>
      </c>
      <c r="E67" s="382">
        <v>32262</v>
      </c>
      <c r="F67" s="132">
        <v>1</v>
      </c>
      <c r="G67" s="133">
        <v>7523</v>
      </c>
      <c r="H67" s="131">
        <v>1</v>
      </c>
      <c r="I67" s="382">
        <v>53</v>
      </c>
      <c r="J67" s="132">
        <v>1</v>
      </c>
      <c r="K67" s="391">
        <v>64581</v>
      </c>
      <c r="L67" s="132">
        <v>1</v>
      </c>
      <c r="M67" s="303" t="s">
        <v>116</v>
      </c>
      <c r="O67" s="517">
        <f>SUM(K61:K66,K55:K59,K50:K53,K45:K48,K34:K38,K40:K43,K27:K32,K24:K25,K20:K22,K19,K14:K17,K8:K12,K6)</f>
        <v>64581</v>
      </c>
    </row>
    <row r="68" spans="1:12" ht="15">
      <c r="A68" s="53"/>
      <c r="B68" s="54"/>
      <c r="C68" s="135"/>
      <c r="D68" s="136"/>
      <c r="E68" s="135"/>
      <c r="F68" s="136"/>
      <c r="G68" s="135"/>
      <c r="H68" s="136"/>
      <c r="I68" s="135"/>
      <c r="J68" s="136"/>
      <c r="K68" s="135"/>
      <c r="L68" s="136"/>
    </row>
    <row r="69" spans="1:12" ht="15">
      <c r="A69" s="58" t="s">
        <v>104</v>
      </c>
      <c r="B69" s="84"/>
      <c r="C69" s="87"/>
      <c r="D69" s="87"/>
      <c r="E69" s="87"/>
      <c r="F69" s="87"/>
      <c r="G69" s="87"/>
      <c r="H69" s="87"/>
      <c r="I69" s="87"/>
      <c r="J69" s="87"/>
      <c r="K69" s="137"/>
      <c r="L69" s="87"/>
    </row>
    <row r="70" spans="1:12" ht="15">
      <c r="A70" s="86" t="s">
        <v>105</v>
      </c>
      <c r="B70" s="84"/>
      <c r="C70" s="87"/>
      <c r="D70" s="87"/>
      <c r="E70" s="87"/>
      <c r="F70" s="87"/>
      <c r="G70" s="87"/>
      <c r="H70" s="87"/>
      <c r="I70" s="87"/>
      <c r="J70" s="87"/>
      <c r="K70" s="137"/>
      <c r="L70" s="87"/>
    </row>
    <row r="71" spans="1:12" ht="15">
      <c r="A71" s="149"/>
      <c r="B71" s="87"/>
      <c r="C71" s="87"/>
      <c r="D71" s="87"/>
      <c r="E71" s="87"/>
      <c r="F71" s="87"/>
      <c r="G71" s="87"/>
      <c r="H71" s="87"/>
      <c r="I71" s="87"/>
      <c r="J71" s="87"/>
      <c r="K71" s="137"/>
      <c r="L71" s="87"/>
    </row>
    <row r="72" spans="1:12" ht="1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137"/>
      <c r="L72" s="87"/>
    </row>
    <row r="73" spans="1:12" ht="15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137"/>
      <c r="L73" s="87"/>
    </row>
    <row r="74" spans="1:12" ht="15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137"/>
      <c r="L74" s="87"/>
    </row>
    <row r="75" spans="1:12" ht="15">
      <c r="A75" s="87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</row>
    <row r="76" spans="1:12" ht="15">
      <c r="A76" s="87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</row>
    <row r="77" spans="1:12" ht="15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5"/>
      <c r="L77" s="84"/>
    </row>
    <row r="78" spans="1:12" ht="15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</row>
    <row r="79" spans="1:12" ht="15">
      <c r="A79" s="84"/>
      <c r="B79" s="84"/>
      <c r="C79" s="87"/>
      <c r="D79" s="84"/>
      <c r="E79" s="87"/>
      <c r="F79" s="84"/>
      <c r="G79" s="87"/>
      <c r="H79" s="84"/>
      <c r="I79" s="87"/>
      <c r="J79" s="84"/>
      <c r="K79" s="87"/>
      <c r="L79" s="84"/>
    </row>
    <row r="80" spans="1:12" ht="15">
      <c r="A80" s="84"/>
      <c r="B80" s="84"/>
      <c r="C80" s="87"/>
      <c r="D80" s="84"/>
      <c r="E80" s="87"/>
      <c r="F80" s="84"/>
      <c r="G80" s="87"/>
      <c r="H80" s="84"/>
      <c r="I80" s="87"/>
      <c r="J80" s="84"/>
      <c r="K80" s="87"/>
      <c r="L80" s="84"/>
    </row>
    <row r="81" spans="1:12" ht="15">
      <c r="A81" s="84"/>
      <c r="B81" s="84"/>
      <c r="C81" s="87"/>
      <c r="D81" s="84"/>
      <c r="E81" s="87"/>
      <c r="F81" s="84"/>
      <c r="G81" s="87"/>
      <c r="H81" s="84"/>
      <c r="I81" s="87"/>
      <c r="J81" s="84"/>
      <c r="K81" s="87"/>
      <c r="L81" s="84"/>
    </row>
    <row r="82" spans="1:12" ht="15">
      <c r="A82" s="84"/>
      <c r="B82" s="84"/>
      <c r="C82" s="87"/>
      <c r="D82" s="84"/>
      <c r="E82" s="87"/>
      <c r="F82" s="84"/>
      <c r="G82" s="87"/>
      <c r="H82" s="84"/>
      <c r="I82" s="87"/>
      <c r="J82" s="84"/>
      <c r="K82" s="87"/>
      <c r="L82" s="84"/>
    </row>
    <row r="83" spans="1:12" ht="15">
      <c r="A83" s="84"/>
      <c r="B83" s="84"/>
      <c r="C83" s="87"/>
      <c r="D83" s="84"/>
      <c r="E83" s="87"/>
      <c r="F83" s="84"/>
      <c r="G83" s="87"/>
      <c r="H83" s="84"/>
      <c r="I83" s="87"/>
      <c r="J83" s="84"/>
      <c r="K83" s="87"/>
      <c r="L83" s="84"/>
    </row>
    <row r="84" spans="1:12" ht="15">
      <c r="A84" s="84"/>
      <c r="B84" s="84"/>
      <c r="C84" s="87"/>
      <c r="D84" s="84"/>
      <c r="E84" s="87"/>
      <c r="F84" s="84"/>
      <c r="G84" s="87"/>
      <c r="H84" s="84"/>
      <c r="I84" s="87"/>
      <c r="J84" s="84"/>
      <c r="K84" s="87"/>
      <c r="L84" s="84"/>
    </row>
    <row r="85" spans="1:12" ht="15">
      <c r="A85" s="84"/>
      <c r="B85" s="84"/>
      <c r="C85" s="87"/>
      <c r="D85" s="84"/>
      <c r="E85" s="87"/>
      <c r="F85" s="84"/>
      <c r="G85" s="87"/>
      <c r="H85" s="84"/>
      <c r="I85" s="87"/>
      <c r="J85" s="84"/>
      <c r="K85" s="87"/>
      <c r="L85" s="84"/>
    </row>
    <row r="86" spans="1:12" ht="15">
      <c r="A86" s="84"/>
      <c r="B86" s="84"/>
      <c r="C86" s="87"/>
      <c r="D86" s="84"/>
      <c r="E86" s="87"/>
      <c r="F86" s="84"/>
      <c r="G86" s="87"/>
      <c r="H86" s="84"/>
      <c r="I86" s="87"/>
      <c r="J86" s="84"/>
      <c r="K86" s="87"/>
      <c r="L86" s="84"/>
    </row>
    <row r="87" spans="1:12" ht="15">
      <c r="A87" s="84"/>
      <c r="B87" s="84"/>
      <c r="C87" s="87"/>
      <c r="D87" s="84"/>
      <c r="E87" s="87"/>
      <c r="F87" s="84"/>
      <c r="G87" s="87"/>
      <c r="H87" s="84"/>
      <c r="I87" s="87"/>
      <c r="J87" s="84"/>
      <c r="K87" s="87"/>
      <c r="L87" s="84"/>
    </row>
    <row r="88" spans="1:12" ht="15">
      <c r="A88" s="84"/>
      <c r="B88" s="84"/>
      <c r="C88" s="87"/>
      <c r="D88" s="84"/>
      <c r="E88" s="87"/>
      <c r="F88" s="84"/>
      <c r="G88" s="87"/>
      <c r="H88" s="84"/>
      <c r="I88" s="87"/>
      <c r="J88" s="84"/>
      <c r="K88" s="87"/>
      <c r="L88" s="84"/>
    </row>
    <row r="89" spans="1:12" ht="15">
      <c r="A89" s="84"/>
      <c r="B89" s="84"/>
      <c r="C89" s="87"/>
      <c r="D89" s="84"/>
      <c r="E89" s="87"/>
      <c r="F89" s="84"/>
      <c r="G89" s="87"/>
      <c r="H89" s="84"/>
      <c r="I89" s="87"/>
      <c r="J89" s="84"/>
      <c r="K89" s="87"/>
      <c r="L89" s="84"/>
    </row>
    <row r="90" spans="1:12" ht="15">
      <c r="A90" s="84"/>
      <c r="B90" s="84"/>
      <c r="C90" s="87"/>
      <c r="D90" s="84"/>
      <c r="E90" s="87"/>
      <c r="F90" s="84"/>
      <c r="G90" s="87"/>
      <c r="H90" s="84"/>
      <c r="I90" s="87"/>
      <c r="J90" s="84"/>
      <c r="K90" s="87"/>
      <c r="L90" s="84"/>
    </row>
    <row r="91" spans="1:12" ht="15">
      <c r="A91" s="84"/>
      <c r="B91" s="84"/>
      <c r="C91" s="87"/>
      <c r="D91" s="84"/>
      <c r="E91" s="87"/>
      <c r="F91" s="84"/>
      <c r="G91" s="87"/>
      <c r="H91" s="84"/>
      <c r="I91" s="87"/>
      <c r="J91" s="84"/>
      <c r="K91" s="87"/>
      <c r="L91" s="84"/>
    </row>
    <row r="92" spans="1:12" ht="15">
      <c r="A92" s="84"/>
      <c r="B92" s="84"/>
      <c r="C92" s="87"/>
      <c r="D92" s="84"/>
      <c r="E92" s="87"/>
      <c r="F92" s="84"/>
      <c r="G92" s="87"/>
      <c r="H92" s="84"/>
      <c r="I92" s="87"/>
      <c r="J92" s="84"/>
      <c r="K92" s="87"/>
      <c r="L92" s="84"/>
    </row>
    <row r="93" spans="1:12" ht="15">
      <c r="A93" s="84"/>
      <c r="B93" s="84"/>
      <c r="C93" s="87"/>
      <c r="D93" s="84"/>
      <c r="E93" s="87"/>
      <c r="F93" s="84"/>
      <c r="G93" s="87"/>
      <c r="H93" s="84"/>
      <c r="I93" s="87"/>
      <c r="J93" s="84"/>
      <c r="K93" s="87"/>
      <c r="L93" s="84"/>
    </row>
    <row r="94" spans="1:12" ht="15">
      <c r="A94" s="84"/>
      <c r="B94" s="84"/>
      <c r="C94" s="87"/>
      <c r="D94" s="84"/>
      <c r="E94" s="87"/>
      <c r="F94" s="84"/>
      <c r="G94" s="87"/>
      <c r="H94" s="84"/>
      <c r="I94" s="87"/>
      <c r="J94" s="84"/>
      <c r="K94" s="87"/>
      <c r="L94" s="84"/>
    </row>
    <row r="95" spans="1:12" ht="15">
      <c r="A95" s="84"/>
      <c r="B95" s="84"/>
      <c r="C95" s="87"/>
      <c r="D95" s="84"/>
      <c r="E95" s="87"/>
      <c r="F95" s="84"/>
      <c r="G95" s="87"/>
      <c r="H95" s="84"/>
      <c r="I95" s="87"/>
      <c r="J95" s="84"/>
      <c r="K95" s="87"/>
      <c r="L95" s="84"/>
    </row>
    <row r="96" spans="1:12" ht="15">
      <c r="A96" s="84"/>
      <c r="B96" s="84"/>
      <c r="C96" s="87"/>
      <c r="D96" s="84"/>
      <c r="E96" s="87"/>
      <c r="F96" s="84"/>
      <c r="G96" s="87"/>
      <c r="H96" s="84"/>
      <c r="I96" s="87"/>
      <c r="J96" s="84"/>
      <c r="K96" s="87"/>
      <c r="L96" s="84"/>
    </row>
    <row r="97" spans="1:12" ht="15">
      <c r="A97" s="84"/>
      <c r="B97" s="84"/>
      <c r="C97" s="87"/>
      <c r="D97" s="84"/>
      <c r="E97" s="87"/>
      <c r="F97" s="84"/>
      <c r="G97" s="87"/>
      <c r="H97" s="84"/>
      <c r="I97" s="87"/>
      <c r="J97" s="84"/>
      <c r="K97" s="87"/>
      <c r="L97" s="84"/>
    </row>
    <row r="98" spans="1:12" ht="15">
      <c r="A98" s="84"/>
      <c r="B98" s="84"/>
      <c r="C98" s="87"/>
      <c r="D98" s="84"/>
      <c r="E98" s="87"/>
      <c r="F98" s="84"/>
      <c r="G98" s="87"/>
      <c r="H98" s="84"/>
      <c r="I98" s="87"/>
      <c r="J98" s="84"/>
      <c r="K98" s="87"/>
      <c r="L98" s="84"/>
    </row>
    <row r="99" spans="1:12" ht="15">
      <c r="A99" s="84"/>
      <c r="B99" s="84"/>
      <c r="C99" s="87"/>
      <c r="D99" s="84"/>
      <c r="E99" s="87"/>
      <c r="F99" s="84"/>
      <c r="G99" s="87"/>
      <c r="H99" s="84"/>
      <c r="I99" s="87"/>
      <c r="J99" s="84"/>
      <c r="K99" s="87"/>
      <c r="L99" s="84"/>
    </row>
    <row r="100" spans="1:12" ht="15">
      <c r="A100" s="84"/>
      <c r="B100" s="84"/>
      <c r="C100" s="87"/>
      <c r="D100" s="84"/>
      <c r="E100" s="87"/>
      <c r="F100" s="84"/>
      <c r="G100" s="87"/>
      <c r="H100" s="84"/>
      <c r="I100" s="87"/>
      <c r="J100" s="84"/>
      <c r="K100" s="87"/>
      <c r="L100" s="84"/>
    </row>
    <row r="101" spans="1:12" ht="15">
      <c r="A101" s="84"/>
      <c r="B101" s="84"/>
      <c r="C101" s="87"/>
      <c r="D101" s="84"/>
      <c r="E101" s="87"/>
      <c r="F101" s="84"/>
      <c r="G101" s="87"/>
      <c r="H101" s="84"/>
      <c r="I101" s="87"/>
      <c r="J101" s="84"/>
      <c r="K101" s="87"/>
      <c r="L101" s="84"/>
    </row>
    <row r="102" spans="1:12" ht="15">
      <c r="A102" s="84"/>
      <c r="B102" s="84"/>
      <c r="C102" s="87"/>
      <c r="D102" s="84"/>
      <c r="E102" s="87"/>
      <c r="F102" s="84"/>
      <c r="G102" s="87"/>
      <c r="H102" s="84"/>
      <c r="I102" s="87"/>
      <c r="J102" s="84"/>
      <c r="K102" s="87"/>
      <c r="L102" s="84"/>
    </row>
    <row r="103" spans="1:12" ht="15">
      <c r="A103" s="84"/>
      <c r="B103" s="84"/>
      <c r="C103" s="87"/>
      <c r="D103" s="84"/>
      <c r="E103" s="87"/>
      <c r="F103" s="84"/>
      <c r="G103" s="87"/>
      <c r="H103" s="84"/>
      <c r="I103" s="87"/>
      <c r="J103" s="84"/>
      <c r="K103" s="87"/>
      <c r="L103" s="84"/>
    </row>
    <row r="104" spans="1:12" ht="15">
      <c r="A104" s="84"/>
      <c r="B104" s="84"/>
      <c r="C104" s="87"/>
      <c r="D104" s="84"/>
      <c r="E104" s="87"/>
      <c r="F104" s="84"/>
      <c r="G104" s="87"/>
      <c r="H104" s="84"/>
      <c r="I104" s="87"/>
      <c r="J104" s="84"/>
      <c r="K104" s="87"/>
      <c r="L104" s="84"/>
    </row>
    <row r="105" spans="1:12" ht="15">
      <c r="A105" s="84"/>
      <c r="B105" s="84"/>
      <c r="C105" s="87"/>
      <c r="D105" s="84"/>
      <c r="E105" s="87"/>
      <c r="F105" s="84"/>
      <c r="G105" s="87"/>
      <c r="H105" s="84"/>
      <c r="I105" s="87"/>
      <c r="J105" s="84"/>
      <c r="K105" s="87"/>
      <c r="L105" s="84"/>
    </row>
    <row r="106" spans="1:12" ht="15">
      <c r="A106" s="84"/>
      <c r="B106" s="84"/>
      <c r="C106" s="87"/>
      <c r="D106" s="84"/>
      <c r="E106" s="87"/>
      <c r="F106" s="84"/>
      <c r="G106" s="87"/>
      <c r="H106" s="84"/>
      <c r="I106" s="87"/>
      <c r="J106" s="84"/>
      <c r="K106" s="87"/>
      <c r="L106" s="84"/>
    </row>
    <row r="107" spans="1:12" ht="15">
      <c r="A107" s="84"/>
      <c r="B107" s="84"/>
      <c r="C107" s="87"/>
      <c r="D107" s="84"/>
      <c r="E107" s="87"/>
      <c r="F107" s="84"/>
      <c r="G107" s="87"/>
      <c r="H107" s="84"/>
      <c r="I107" s="87"/>
      <c r="J107" s="84"/>
      <c r="K107" s="87"/>
      <c r="L107" s="84"/>
    </row>
    <row r="108" spans="1:12" ht="15">
      <c r="A108" s="84"/>
      <c r="B108" s="84"/>
      <c r="C108" s="87"/>
      <c r="D108" s="84"/>
      <c r="E108" s="87"/>
      <c r="F108" s="84"/>
      <c r="G108" s="87"/>
      <c r="H108" s="84"/>
      <c r="I108" s="87"/>
      <c r="J108" s="84"/>
      <c r="K108" s="87"/>
      <c r="L108" s="84"/>
    </row>
    <row r="109" spans="1:12" ht="15">
      <c r="A109" s="84"/>
      <c r="B109" s="84"/>
      <c r="C109" s="87"/>
      <c r="D109" s="84"/>
      <c r="E109" s="87"/>
      <c r="F109" s="84"/>
      <c r="G109" s="87"/>
      <c r="H109" s="84"/>
      <c r="I109" s="87"/>
      <c r="J109" s="84"/>
      <c r="K109" s="87"/>
      <c r="L109" s="84"/>
    </row>
    <row r="110" spans="1:12" ht="15">
      <c r="A110" s="84"/>
      <c r="B110" s="84"/>
      <c r="C110" s="87"/>
      <c r="D110" s="84"/>
      <c r="E110" s="87"/>
      <c r="F110" s="84"/>
      <c r="G110" s="87"/>
      <c r="H110" s="84"/>
      <c r="I110" s="87"/>
      <c r="J110" s="84"/>
      <c r="K110" s="87"/>
      <c r="L110" s="84"/>
    </row>
    <row r="111" spans="1:12" ht="15">
      <c r="A111" s="84"/>
      <c r="B111" s="84"/>
      <c r="C111" s="87"/>
      <c r="D111" s="84"/>
      <c r="E111" s="87"/>
      <c r="F111" s="84"/>
      <c r="G111" s="87"/>
      <c r="H111" s="84"/>
      <c r="I111" s="87"/>
      <c r="J111" s="84"/>
      <c r="K111" s="87"/>
      <c r="L111" s="84"/>
    </row>
    <row r="112" spans="1:12" ht="15">
      <c r="A112" s="84"/>
      <c r="B112" s="84"/>
      <c r="C112" s="87"/>
      <c r="D112" s="84"/>
      <c r="E112" s="87"/>
      <c r="F112" s="84"/>
      <c r="G112" s="87"/>
      <c r="H112" s="84"/>
      <c r="I112" s="87"/>
      <c r="J112" s="84"/>
      <c r="K112" s="87"/>
      <c r="L112" s="84"/>
    </row>
    <row r="113" spans="1:12" ht="15">
      <c r="A113" s="84"/>
      <c r="B113" s="84"/>
      <c r="C113" s="87"/>
      <c r="D113" s="84"/>
      <c r="E113" s="87"/>
      <c r="F113" s="84"/>
      <c r="G113" s="87"/>
      <c r="H113" s="84"/>
      <c r="I113" s="87"/>
      <c r="J113" s="84"/>
      <c r="K113" s="87"/>
      <c r="L113" s="84"/>
    </row>
    <row r="114" spans="1:12" ht="15">
      <c r="A114" s="84"/>
      <c r="B114" s="84"/>
      <c r="C114" s="87"/>
      <c r="D114" s="84"/>
      <c r="E114" s="87"/>
      <c r="F114" s="84"/>
      <c r="G114" s="87"/>
      <c r="H114" s="84"/>
      <c r="I114" s="87"/>
      <c r="J114" s="84"/>
      <c r="K114" s="87"/>
      <c r="L114" s="84"/>
    </row>
    <row r="115" spans="1:12" ht="15">
      <c r="A115" s="84"/>
      <c r="B115" s="84"/>
      <c r="C115" s="87"/>
      <c r="D115" s="84"/>
      <c r="E115" s="87"/>
      <c r="F115" s="84"/>
      <c r="G115" s="87"/>
      <c r="H115" s="84"/>
      <c r="I115" s="87"/>
      <c r="J115" s="84"/>
      <c r="K115" s="87"/>
      <c r="L115" s="84"/>
    </row>
    <row r="116" spans="1:12" ht="15">
      <c r="A116" s="84"/>
      <c r="B116" s="84"/>
      <c r="C116" s="87"/>
      <c r="D116" s="84"/>
      <c r="E116" s="87"/>
      <c r="F116" s="84"/>
      <c r="G116" s="87"/>
      <c r="H116" s="84"/>
      <c r="I116" s="87"/>
      <c r="J116" s="84"/>
      <c r="K116" s="87"/>
      <c r="L116" s="84"/>
    </row>
    <row r="117" spans="1:12" ht="15">
      <c r="A117" s="84"/>
      <c r="B117" s="84"/>
      <c r="C117" s="87"/>
      <c r="D117" s="84"/>
      <c r="E117" s="87"/>
      <c r="F117" s="84"/>
      <c r="G117" s="87"/>
      <c r="H117" s="84"/>
      <c r="I117" s="87"/>
      <c r="J117" s="84"/>
      <c r="K117" s="87"/>
      <c r="L117" s="84"/>
    </row>
    <row r="118" spans="1:12" ht="15">
      <c r="A118" s="84"/>
      <c r="B118" s="84"/>
      <c r="C118" s="87"/>
      <c r="D118" s="84"/>
      <c r="E118" s="87"/>
      <c r="F118" s="84"/>
      <c r="G118" s="87"/>
      <c r="H118" s="84"/>
      <c r="I118" s="87"/>
      <c r="J118" s="84"/>
      <c r="K118" s="87"/>
      <c r="L118" s="84"/>
    </row>
    <row r="119" spans="1:12" ht="15">
      <c r="A119" s="84"/>
      <c r="B119" s="84"/>
      <c r="C119" s="87"/>
      <c r="D119" s="84"/>
      <c r="E119" s="87"/>
      <c r="F119" s="84"/>
      <c r="G119" s="87"/>
      <c r="H119" s="84"/>
      <c r="I119" s="87"/>
      <c r="J119" s="84"/>
      <c r="K119" s="87"/>
      <c r="L119" s="84"/>
    </row>
    <row r="120" spans="1:12" ht="15">
      <c r="A120" s="84"/>
      <c r="B120" s="84"/>
      <c r="C120" s="87"/>
      <c r="D120" s="84"/>
      <c r="E120" s="87"/>
      <c r="F120" s="84"/>
      <c r="G120" s="87"/>
      <c r="H120" s="84"/>
      <c r="I120" s="87"/>
      <c r="J120" s="84"/>
      <c r="K120" s="87"/>
      <c r="L120" s="84"/>
    </row>
    <row r="121" spans="1:12" ht="15">
      <c r="A121" s="84"/>
      <c r="B121" s="84"/>
      <c r="C121" s="87"/>
      <c r="D121" s="84"/>
      <c r="E121" s="87"/>
      <c r="F121" s="84"/>
      <c r="G121" s="87"/>
      <c r="H121" s="84"/>
      <c r="I121" s="87"/>
      <c r="J121" s="84"/>
      <c r="K121" s="87"/>
      <c r="L121" s="84"/>
    </row>
    <row r="122" spans="1:12" ht="15">
      <c r="A122" s="84"/>
      <c r="B122" s="84"/>
      <c r="C122" s="87"/>
      <c r="D122" s="84"/>
      <c r="E122" s="87"/>
      <c r="F122" s="84"/>
      <c r="G122" s="87"/>
      <c r="H122" s="84"/>
      <c r="I122" s="87"/>
      <c r="J122" s="84"/>
      <c r="K122" s="87"/>
      <c r="L122" s="84"/>
    </row>
    <row r="123" spans="1:12" ht="15">
      <c r="A123" s="84"/>
      <c r="B123" s="84"/>
      <c r="C123" s="87"/>
      <c r="D123" s="84"/>
      <c r="E123" s="87"/>
      <c r="F123" s="84"/>
      <c r="G123" s="87"/>
      <c r="H123" s="84"/>
      <c r="I123" s="87"/>
      <c r="J123" s="84"/>
      <c r="K123" s="87"/>
      <c r="L123" s="84"/>
    </row>
    <row r="124" spans="1:12" ht="15">
      <c r="A124" s="84"/>
      <c r="B124" s="84"/>
      <c r="C124" s="87"/>
      <c r="D124" s="84"/>
      <c r="E124" s="87"/>
      <c r="F124" s="84"/>
      <c r="G124" s="87"/>
      <c r="H124" s="84"/>
      <c r="I124" s="87"/>
      <c r="J124" s="84"/>
      <c r="K124" s="87"/>
      <c r="L124" s="84"/>
    </row>
    <row r="125" spans="1:12" ht="15">
      <c r="A125" s="84"/>
      <c r="B125" s="84"/>
      <c r="C125" s="87"/>
      <c r="D125" s="84"/>
      <c r="E125" s="87"/>
      <c r="F125" s="84"/>
      <c r="G125" s="87"/>
      <c r="H125" s="84"/>
      <c r="I125" s="87"/>
      <c r="J125" s="84"/>
      <c r="K125" s="87"/>
      <c r="L125" s="84"/>
    </row>
    <row r="126" spans="1:12" ht="15">
      <c r="A126" s="84"/>
      <c r="B126" s="84"/>
      <c r="C126" s="87"/>
      <c r="D126" s="84"/>
      <c r="E126" s="87"/>
      <c r="F126" s="84"/>
      <c r="G126" s="87"/>
      <c r="H126" s="84"/>
      <c r="I126" s="87"/>
      <c r="J126" s="84"/>
      <c r="K126" s="87"/>
      <c r="L126" s="84"/>
    </row>
    <row r="127" spans="1:12" ht="15">
      <c r="A127" s="84"/>
      <c r="B127" s="84"/>
      <c r="C127" s="87"/>
      <c r="D127" s="84"/>
      <c r="E127" s="87"/>
      <c r="F127" s="84"/>
      <c r="G127" s="87"/>
      <c r="H127" s="84"/>
      <c r="I127" s="87"/>
      <c r="J127" s="84"/>
      <c r="K127" s="87"/>
      <c r="L127" s="84"/>
    </row>
    <row r="128" spans="1:12" ht="15">
      <c r="A128" s="84"/>
      <c r="B128" s="84"/>
      <c r="C128" s="87"/>
      <c r="D128" s="84"/>
      <c r="E128" s="87"/>
      <c r="F128" s="84"/>
      <c r="G128" s="87"/>
      <c r="H128" s="84"/>
      <c r="I128" s="87"/>
      <c r="J128" s="84"/>
      <c r="K128" s="87"/>
      <c r="L128" s="84"/>
    </row>
    <row r="129" spans="1:12" ht="15">
      <c r="A129" s="84"/>
      <c r="B129" s="84"/>
      <c r="C129" s="87"/>
      <c r="D129" s="84"/>
      <c r="E129" s="87"/>
      <c r="F129" s="84"/>
      <c r="G129" s="87"/>
      <c r="H129" s="84"/>
      <c r="I129" s="87"/>
      <c r="J129" s="84"/>
      <c r="K129" s="87"/>
      <c r="L129" s="84"/>
    </row>
    <row r="130" spans="1:12" ht="15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5"/>
      <c r="L130" s="84"/>
    </row>
    <row r="131" spans="1:12" ht="15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5"/>
      <c r="L131" s="84"/>
    </row>
    <row r="132" spans="1:12" ht="15">
      <c r="A132" s="84"/>
      <c r="B132" s="84"/>
      <c r="C132" s="150"/>
      <c r="D132" s="150"/>
      <c r="E132" s="84"/>
      <c r="F132" s="84"/>
      <c r="G132" s="84"/>
      <c r="H132" s="84"/>
      <c r="I132" s="84"/>
      <c r="J132" s="84"/>
      <c r="K132" s="85"/>
      <c r="L132" s="84"/>
    </row>
    <row r="133" spans="1:12" ht="15">
      <c r="A133" s="84"/>
      <c r="B133" s="84"/>
      <c r="C133" s="150"/>
      <c r="D133" s="150"/>
      <c r="E133" s="84"/>
      <c r="F133" s="84"/>
      <c r="G133" s="84"/>
      <c r="H133" s="84"/>
      <c r="I133" s="84"/>
      <c r="J133" s="84"/>
      <c r="K133" s="85"/>
      <c r="L133" s="84"/>
    </row>
    <row r="134" spans="1:12" ht="15">
      <c r="A134" s="84"/>
      <c r="B134" s="84"/>
      <c r="C134" s="150"/>
      <c r="D134" s="150"/>
      <c r="E134" s="84"/>
      <c r="F134" s="84"/>
      <c r="G134" s="84"/>
      <c r="H134" s="84"/>
      <c r="I134" s="84"/>
      <c r="J134" s="84"/>
      <c r="K134" s="85"/>
      <c r="L134" s="84"/>
    </row>
    <row r="135" spans="1:12" ht="15">
      <c r="A135" s="84"/>
      <c r="B135" s="84"/>
      <c r="C135" s="150"/>
      <c r="D135" s="150"/>
      <c r="E135" s="84"/>
      <c r="F135" s="84"/>
      <c r="G135" s="84"/>
      <c r="H135" s="84"/>
      <c r="I135" s="84"/>
      <c r="J135" s="84"/>
      <c r="K135" s="85"/>
      <c r="L135" s="84"/>
    </row>
    <row r="136" spans="1:12" ht="15">
      <c r="A136" s="84"/>
      <c r="B136" s="84"/>
      <c r="C136" s="150"/>
      <c r="D136" s="150"/>
      <c r="E136" s="84"/>
      <c r="F136" s="84"/>
      <c r="G136" s="84"/>
      <c r="H136" s="84"/>
      <c r="I136" s="84"/>
      <c r="J136" s="84"/>
      <c r="K136" s="85"/>
      <c r="L136" s="84"/>
    </row>
    <row r="137" spans="1:12" ht="15">
      <c r="A137" s="84"/>
      <c r="B137" s="84"/>
      <c r="C137" s="150"/>
      <c r="D137" s="150"/>
      <c r="E137" s="84"/>
      <c r="F137" s="84"/>
      <c r="G137" s="84"/>
      <c r="H137" s="84"/>
      <c r="I137" s="84"/>
      <c r="J137" s="84"/>
      <c r="K137" s="85"/>
      <c r="L137" s="84"/>
    </row>
    <row r="138" spans="1:12" ht="15">
      <c r="A138" s="84"/>
      <c r="B138" s="84"/>
      <c r="C138" s="150"/>
      <c r="D138" s="150"/>
      <c r="E138" s="84"/>
      <c r="F138" s="84"/>
      <c r="G138" s="84"/>
      <c r="H138" s="84"/>
      <c r="I138" s="84"/>
      <c r="J138" s="84"/>
      <c r="K138" s="85"/>
      <c r="L138" s="84"/>
    </row>
    <row r="139" spans="1:12" ht="15">
      <c r="A139" s="84"/>
      <c r="B139" s="84"/>
      <c r="C139" s="150"/>
      <c r="D139" s="150"/>
      <c r="E139" s="84"/>
      <c r="F139" s="84"/>
      <c r="G139" s="84"/>
      <c r="H139" s="84"/>
      <c r="I139" s="84"/>
      <c r="J139" s="84"/>
      <c r="K139" s="85"/>
      <c r="L139" s="84"/>
    </row>
    <row r="140" spans="1:12" ht="15">
      <c r="A140" s="84"/>
      <c r="B140" s="84"/>
      <c r="C140" s="150"/>
      <c r="D140" s="150"/>
      <c r="E140" s="84"/>
      <c r="F140" s="84"/>
      <c r="G140" s="84"/>
      <c r="H140" s="84"/>
      <c r="I140" s="84"/>
      <c r="J140" s="84"/>
      <c r="K140" s="85"/>
      <c r="L140" s="84"/>
    </row>
    <row r="141" spans="1:12" ht="15">
      <c r="A141" s="84"/>
      <c r="B141" s="84"/>
      <c r="C141" s="150"/>
      <c r="D141" s="150"/>
      <c r="E141" s="84"/>
      <c r="F141" s="84"/>
      <c r="G141" s="84"/>
      <c r="H141" s="84"/>
      <c r="I141" s="84"/>
      <c r="J141" s="84"/>
      <c r="K141" s="85"/>
      <c r="L141" s="84"/>
    </row>
    <row r="142" spans="1:12" ht="15">
      <c r="A142" s="84"/>
      <c r="B142" s="84"/>
      <c r="C142" s="150"/>
      <c r="D142" s="150"/>
      <c r="E142" s="84"/>
      <c r="F142" s="84"/>
      <c r="G142" s="84"/>
      <c r="H142" s="84"/>
      <c r="I142" s="84"/>
      <c r="J142" s="84"/>
      <c r="K142" s="85"/>
      <c r="L142" s="84"/>
    </row>
    <row r="143" spans="1:12" ht="15">
      <c r="A143" s="84"/>
      <c r="B143" s="84"/>
      <c r="C143" s="150"/>
      <c r="D143" s="150"/>
      <c r="E143" s="84"/>
      <c r="F143" s="84"/>
      <c r="G143" s="84"/>
      <c r="H143" s="84"/>
      <c r="I143" s="84"/>
      <c r="J143" s="84"/>
      <c r="K143" s="85"/>
      <c r="L143" s="84"/>
    </row>
    <row r="144" spans="1:12" ht="15">
      <c r="A144" s="84"/>
      <c r="B144" s="84"/>
      <c r="C144" s="150"/>
      <c r="D144" s="150"/>
      <c r="E144" s="84"/>
      <c r="F144" s="84"/>
      <c r="G144" s="84"/>
      <c r="H144" s="84"/>
      <c r="I144" s="84"/>
      <c r="J144" s="84"/>
      <c r="K144" s="85"/>
      <c r="L144" s="84"/>
    </row>
    <row r="145" spans="1:12" ht="15">
      <c r="A145" s="84"/>
      <c r="B145" s="84"/>
      <c r="C145" s="150"/>
      <c r="D145" s="150"/>
      <c r="E145" s="84"/>
      <c r="F145" s="84"/>
      <c r="G145" s="84"/>
      <c r="H145" s="84"/>
      <c r="I145" s="84"/>
      <c r="J145" s="84"/>
      <c r="K145" s="85"/>
      <c r="L145" s="84"/>
    </row>
    <row r="146" spans="1:12" ht="15">
      <c r="A146" s="84"/>
      <c r="B146" s="84"/>
      <c r="C146" s="150"/>
      <c r="D146" s="150"/>
      <c r="E146" s="84"/>
      <c r="F146" s="84"/>
      <c r="G146" s="84"/>
      <c r="H146" s="84"/>
      <c r="I146" s="84"/>
      <c r="J146" s="84"/>
      <c r="K146" s="85"/>
      <c r="L146" s="84"/>
    </row>
    <row r="147" spans="1:12" ht="15">
      <c r="A147" s="84"/>
      <c r="B147" s="84"/>
      <c r="C147" s="150"/>
      <c r="D147" s="150"/>
      <c r="E147" s="84"/>
      <c r="F147" s="84"/>
      <c r="G147" s="84"/>
      <c r="H147" s="84"/>
      <c r="I147" s="84"/>
      <c r="J147" s="84"/>
      <c r="K147" s="85"/>
      <c r="L147" s="84"/>
    </row>
    <row r="148" spans="1:12" ht="15">
      <c r="A148" s="84"/>
      <c r="B148" s="84"/>
      <c r="C148" s="150"/>
      <c r="D148" s="150"/>
      <c r="E148" s="84"/>
      <c r="F148" s="84"/>
      <c r="G148" s="84"/>
      <c r="H148" s="84"/>
      <c r="I148" s="84"/>
      <c r="J148" s="84"/>
      <c r="K148" s="85"/>
      <c r="L148" s="84"/>
    </row>
    <row r="149" spans="1:12" ht="15">
      <c r="A149" s="84"/>
      <c r="B149" s="84"/>
      <c r="C149" s="150"/>
      <c r="D149" s="150"/>
      <c r="E149" s="84"/>
      <c r="F149" s="84"/>
      <c r="G149" s="84"/>
      <c r="H149" s="84"/>
      <c r="I149" s="84"/>
      <c r="J149" s="84"/>
      <c r="K149" s="85"/>
      <c r="L149" s="84"/>
    </row>
    <row r="150" spans="1:12" ht="15">
      <c r="A150" s="84"/>
      <c r="B150" s="84"/>
      <c r="C150" s="150"/>
      <c r="D150" s="150"/>
      <c r="E150" s="84"/>
      <c r="F150" s="84"/>
      <c r="G150" s="84"/>
      <c r="H150" s="84"/>
      <c r="I150" s="84"/>
      <c r="J150" s="84"/>
      <c r="K150" s="85"/>
      <c r="L150" s="84"/>
    </row>
    <row r="151" spans="1:12" ht="15">
      <c r="A151" s="84"/>
      <c r="B151" s="84"/>
      <c r="C151" s="150"/>
      <c r="D151" s="150"/>
      <c r="E151" s="84"/>
      <c r="F151" s="84"/>
      <c r="G151" s="84"/>
      <c r="H151" s="84"/>
      <c r="I151" s="84"/>
      <c r="J151" s="84"/>
      <c r="K151" s="85"/>
      <c r="L151" s="84"/>
    </row>
    <row r="152" spans="1:12" ht="15">
      <c r="A152" s="84"/>
      <c r="B152" s="84"/>
      <c r="C152" s="150"/>
      <c r="D152" s="150"/>
      <c r="E152" s="84"/>
      <c r="F152" s="84"/>
      <c r="G152" s="84"/>
      <c r="H152" s="84"/>
      <c r="I152" s="84"/>
      <c r="J152" s="84"/>
      <c r="K152" s="85"/>
      <c r="L152" s="84"/>
    </row>
    <row r="153" spans="1:12" ht="15">
      <c r="A153" s="84"/>
      <c r="B153" s="84"/>
      <c r="C153" s="150"/>
      <c r="D153" s="150"/>
      <c r="E153" s="84"/>
      <c r="F153" s="84"/>
      <c r="G153" s="84"/>
      <c r="H153" s="84"/>
      <c r="I153" s="84"/>
      <c r="J153" s="84"/>
      <c r="K153" s="85"/>
      <c r="L153" s="84"/>
    </row>
    <row r="154" spans="1:12" ht="15">
      <c r="A154" s="84"/>
      <c r="B154" s="84"/>
      <c r="C154" s="150"/>
      <c r="D154" s="150"/>
      <c r="E154" s="84"/>
      <c r="F154" s="84"/>
      <c r="G154" s="84"/>
      <c r="H154" s="84"/>
      <c r="I154" s="84"/>
      <c r="J154" s="84"/>
      <c r="K154" s="85"/>
      <c r="L154" s="84"/>
    </row>
    <row r="155" spans="1:12" ht="15">
      <c r="A155" s="84"/>
      <c r="B155" s="84"/>
      <c r="C155" s="150"/>
      <c r="D155" s="150"/>
      <c r="E155" s="84"/>
      <c r="F155" s="84"/>
      <c r="G155" s="84"/>
      <c r="H155" s="84"/>
      <c r="I155" s="84"/>
      <c r="J155" s="84"/>
      <c r="K155" s="85"/>
      <c r="L155" s="84"/>
    </row>
    <row r="156" spans="1:12" ht="15">
      <c r="A156" s="84"/>
      <c r="B156" s="84"/>
      <c r="C156" s="150"/>
      <c r="D156" s="150"/>
      <c r="E156" s="84"/>
      <c r="F156" s="84"/>
      <c r="G156" s="84"/>
      <c r="H156" s="84"/>
      <c r="I156" s="84"/>
      <c r="J156" s="84"/>
      <c r="K156" s="85"/>
      <c r="L156" s="84"/>
    </row>
    <row r="157" spans="1:12" ht="15">
      <c r="A157" s="84"/>
      <c r="B157" s="84"/>
      <c r="C157" s="150"/>
      <c r="D157" s="150"/>
      <c r="E157" s="84"/>
      <c r="F157" s="84"/>
      <c r="G157" s="84"/>
      <c r="H157" s="84"/>
      <c r="I157" s="84"/>
      <c r="J157" s="84"/>
      <c r="K157" s="85"/>
      <c r="L157" s="84"/>
    </row>
    <row r="158" spans="1:12" ht="15">
      <c r="A158" s="84"/>
      <c r="B158" s="84"/>
      <c r="C158" s="150"/>
      <c r="D158" s="150"/>
      <c r="E158" s="84"/>
      <c r="F158" s="84"/>
      <c r="G158" s="84"/>
      <c r="H158" s="84"/>
      <c r="I158" s="84"/>
      <c r="J158" s="84"/>
      <c r="K158" s="85"/>
      <c r="L158" s="84"/>
    </row>
    <row r="159" spans="1:12" ht="15">
      <c r="A159" s="84"/>
      <c r="B159" s="84"/>
      <c r="C159" s="150"/>
      <c r="D159" s="150"/>
      <c r="E159" s="84"/>
      <c r="F159" s="84"/>
      <c r="G159" s="84"/>
      <c r="H159" s="84"/>
      <c r="I159" s="84"/>
      <c r="J159" s="84"/>
      <c r="K159" s="85"/>
      <c r="L159" s="84"/>
    </row>
    <row r="160" spans="1:12" ht="15">
      <c r="A160" s="84"/>
      <c r="B160" s="84"/>
      <c r="C160" s="150"/>
      <c r="D160" s="150"/>
      <c r="E160" s="84"/>
      <c r="F160" s="84"/>
      <c r="G160" s="84"/>
      <c r="H160" s="84"/>
      <c r="I160" s="84"/>
      <c r="J160" s="84"/>
      <c r="K160" s="85"/>
      <c r="L160" s="84"/>
    </row>
    <row r="161" spans="1:12" ht="15">
      <c r="A161" s="84"/>
      <c r="B161" s="84"/>
      <c r="C161" s="150"/>
      <c r="D161" s="150"/>
      <c r="E161" s="84"/>
      <c r="F161" s="84"/>
      <c r="G161" s="84"/>
      <c r="H161" s="84"/>
      <c r="I161" s="84"/>
      <c r="J161" s="84"/>
      <c r="K161" s="85"/>
      <c r="L161" s="84"/>
    </row>
    <row r="162" spans="1:12" ht="15">
      <c r="A162" s="84"/>
      <c r="B162" s="84"/>
      <c r="C162" s="150"/>
      <c r="D162" s="150"/>
      <c r="E162" s="84"/>
      <c r="F162" s="84"/>
      <c r="G162" s="84"/>
      <c r="H162" s="84"/>
      <c r="I162" s="84"/>
      <c r="J162" s="84"/>
      <c r="K162" s="85"/>
      <c r="L162" s="84"/>
    </row>
    <row r="163" spans="1:12" ht="15">
      <c r="A163" s="84"/>
      <c r="B163" s="84"/>
      <c r="C163" s="150"/>
      <c r="D163" s="150"/>
      <c r="E163" s="84"/>
      <c r="F163" s="84"/>
      <c r="G163" s="84"/>
      <c r="H163" s="84"/>
      <c r="I163" s="84"/>
      <c r="J163" s="84"/>
      <c r="K163" s="85"/>
      <c r="L163" s="84"/>
    </row>
    <row r="164" spans="1:12" ht="15">
      <c r="A164" s="84"/>
      <c r="B164" s="84"/>
      <c r="C164" s="150"/>
      <c r="D164" s="150"/>
      <c r="E164" s="84"/>
      <c r="F164" s="84"/>
      <c r="G164" s="84"/>
      <c r="H164" s="84"/>
      <c r="I164" s="84"/>
      <c r="J164" s="84"/>
      <c r="K164" s="85"/>
      <c r="L164" s="84"/>
    </row>
    <row r="165" spans="1:12" ht="15">
      <c r="A165" s="84"/>
      <c r="B165" s="84"/>
      <c r="C165" s="150"/>
      <c r="D165" s="150"/>
      <c r="E165" s="84"/>
      <c r="F165" s="84"/>
      <c r="G165" s="84"/>
      <c r="H165" s="84"/>
      <c r="I165" s="84"/>
      <c r="J165" s="84"/>
      <c r="K165" s="85"/>
      <c r="L165" s="84"/>
    </row>
    <row r="166" spans="1:12" ht="15">
      <c r="A166" s="84"/>
      <c r="B166" s="84"/>
      <c r="C166" s="150"/>
      <c r="D166" s="150"/>
      <c r="E166" s="84"/>
      <c r="F166" s="84"/>
      <c r="G166" s="84"/>
      <c r="H166" s="84"/>
      <c r="I166" s="84"/>
      <c r="J166" s="84"/>
      <c r="K166" s="85"/>
      <c r="L166" s="84"/>
    </row>
    <row r="167" spans="1:12" ht="15">
      <c r="A167" s="84"/>
      <c r="B167" s="84"/>
      <c r="C167" s="150"/>
      <c r="D167" s="150"/>
      <c r="E167" s="84"/>
      <c r="F167" s="84"/>
      <c r="G167" s="84"/>
      <c r="H167" s="84"/>
      <c r="I167" s="84"/>
      <c r="J167" s="84"/>
      <c r="K167" s="85"/>
      <c r="L167" s="84"/>
    </row>
    <row r="168" spans="1:12" ht="15">
      <c r="A168" s="84"/>
      <c r="B168" s="84"/>
      <c r="C168" s="150"/>
      <c r="D168" s="150"/>
      <c r="E168" s="84"/>
      <c r="F168" s="84"/>
      <c r="G168" s="84"/>
      <c r="H168" s="84"/>
      <c r="I168" s="84"/>
      <c r="J168" s="84"/>
      <c r="K168" s="85"/>
      <c r="L168" s="84"/>
    </row>
    <row r="169" spans="1:12" ht="15">
      <c r="A169" s="84"/>
      <c r="B169" s="84"/>
      <c r="C169" s="150"/>
      <c r="D169" s="150"/>
      <c r="E169" s="84"/>
      <c r="F169" s="84"/>
      <c r="G169" s="84"/>
      <c r="H169" s="84"/>
      <c r="I169" s="84"/>
      <c r="J169" s="84"/>
      <c r="K169" s="85"/>
      <c r="L169" s="84"/>
    </row>
    <row r="170" spans="1:12" ht="15">
      <c r="A170" s="84"/>
      <c r="B170" s="84"/>
      <c r="C170" s="150"/>
      <c r="D170" s="150"/>
      <c r="E170" s="84"/>
      <c r="F170" s="84"/>
      <c r="G170" s="84"/>
      <c r="H170" s="84"/>
      <c r="I170" s="84"/>
      <c r="J170" s="84"/>
      <c r="K170" s="85"/>
      <c r="L170" s="84"/>
    </row>
    <row r="171" spans="1:12" ht="15">
      <c r="A171" s="84"/>
      <c r="B171" s="84"/>
      <c r="C171" s="150"/>
      <c r="D171" s="150"/>
      <c r="E171" s="84"/>
      <c r="F171" s="84"/>
      <c r="G171" s="84"/>
      <c r="H171" s="84"/>
      <c r="I171" s="84"/>
      <c r="J171" s="84"/>
      <c r="K171" s="85"/>
      <c r="L171" s="84"/>
    </row>
    <row r="172" spans="1:12" ht="15">
      <c r="A172" s="84"/>
      <c r="B172" s="84"/>
      <c r="C172" s="150"/>
      <c r="D172" s="150"/>
      <c r="E172" s="84"/>
      <c r="F172" s="84"/>
      <c r="G172" s="84"/>
      <c r="H172" s="84"/>
      <c r="I172" s="84"/>
      <c r="J172" s="84"/>
      <c r="K172" s="85"/>
      <c r="L172" s="84"/>
    </row>
    <row r="173" spans="1:12" ht="15">
      <c r="A173" s="84"/>
      <c r="B173" s="84"/>
      <c r="C173" s="150"/>
      <c r="D173" s="150"/>
      <c r="E173" s="84"/>
      <c r="F173" s="84"/>
      <c r="G173" s="84"/>
      <c r="H173" s="84"/>
      <c r="I173" s="84"/>
      <c r="J173" s="84"/>
      <c r="K173" s="85"/>
      <c r="L173" s="84"/>
    </row>
    <row r="174" spans="1:12" ht="15">
      <c r="A174" s="84"/>
      <c r="B174" s="84"/>
      <c r="C174" s="150"/>
      <c r="D174" s="150"/>
      <c r="E174" s="84"/>
      <c r="F174" s="84"/>
      <c r="G174" s="84"/>
      <c r="H174" s="84"/>
      <c r="I174" s="84"/>
      <c r="J174" s="84"/>
      <c r="K174" s="85"/>
      <c r="L174" s="84"/>
    </row>
    <row r="175" spans="1:12" ht="15">
      <c r="A175" s="84"/>
      <c r="B175" s="84"/>
      <c r="C175" s="150"/>
      <c r="D175" s="150"/>
      <c r="E175" s="84"/>
      <c r="F175" s="84"/>
      <c r="G175" s="84"/>
      <c r="H175" s="84"/>
      <c r="I175" s="84"/>
      <c r="J175" s="84"/>
      <c r="K175" s="85"/>
      <c r="L175" s="84"/>
    </row>
    <row r="176" spans="1:12" ht="15">
      <c r="A176" s="84"/>
      <c r="B176" s="84"/>
      <c r="C176" s="150"/>
      <c r="D176" s="150"/>
      <c r="E176" s="84"/>
      <c r="F176" s="84"/>
      <c r="G176" s="84"/>
      <c r="H176" s="84"/>
      <c r="I176" s="84"/>
      <c r="J176" s="84"/>
      <c r="K176" s="85"/>
      <c r="L176" s="84"/>
    </row>
    <row r="177" spans="1:12" ht="15">
      <c r="A177" s="84"/>
      <c r="B177" s="84"/>
      <c r="C177" s="150"/>
      <c r="D177" s="150"/>
      <c r="E177" s="84"/>
      <c r="F177" s="84"/>
      <c r="G177" s="84"/>
      <c r="H177" s="84"/>
      <c r="I177" s="84"/>
      <c r="J177" s="84"/>
      <c r="K177" s="85"/>
      <c r="L177" s="84"/>
    </row>
    <row r="178" spans="1:12" ht="15">
      <c r="A178" s="84"/>
      <c r="B178" s="84"/>
      <c r="C178" s="150"/>
      <c r="D178" s="150"/>
      <c r="E178" s="84"/>
      <c r="F178" s="84"/>
      <c r="G178" s="84"/>
      <c r="H178" s="84"/>
      <c r="I178" s="84"/>
      <c r="J178" s="84"/>
      <c r="K178" s="85"/>
      <c r="L178" s="84"/>
    </row>
    <row r="179" spans="1:12" ht="15">
      <c r="A179" s="84"/>
      <c r="B179" s="84"/>
      <c r="C179" s="150"/>
      <c r="D179" s="150"/>
      <c r="E179" s="84"/>
      <c r="F179" s="84"/>
      <c r="G179" s="84"/>
      <c r="H179" s="84"/>
      <c r="I179" s="84"/>
      <c r="J179" s="84"/>
      <c r="K179" s="85"/>
      <c r="L179" s="84"/>
    </row>
    <row r="180" spans="1:12" ht="15">
      <c r="A180" s="84"/>
      <c r="B180" s="84"/>
      <c r="C180" s="150"/>
      <c r="D180" s="150"/>
      <c r="E180" s="84"/>
      <c r="F180" s="84"/>
      <c r="G180" s="84"/>
      <c r="H180" s="84"/>
      <c r="I180" s="84"/>
      <c r="J180" s="84"/>
      <c r="K180" s="85"/>
      <c r="L180" s="84"/>
    </row>
    <row r="181" spans="1:12" ht="15">
      <c r="A181" s="84"/>
      <c r="B181" s="84"/>
      <c r="C181" s="150"/>
      <c r="D181" s="150"/>
      <c r="E181" s="84"/>
      <c r="F181" s="84"/>
      <c r="G181" s="84"/>
      <c r="H181" s="84"/>
      <c r="I181" s="84"/>
      <c r="J181" s="84"/>
      <c r="K181" s="85"/>
      <c r="L181" s="84"/>
    </row>
    <row r="182" spans="1:12" ht="15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5"/>
      <c r="L182" s="84"/>
    </row>
    <row r="183" spans="1:12" ht="15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K183" s="85"/>
      <c r="L183" s="84"/>
    </row>
    <row r="184" spans="1:12" ht="15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5"/>
      <c r="L184" s="84"/>
    </row>
    <row r="185" spans="1:12" ht="15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85"/>
      <c r="L185" s="84"/>
    </row>
    <row r="186" spans="1:12" ht="15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85"/>
      <c r="L186" s="84"/>
    </row>
    <row r="187" spans="1:12" ht="15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5"/>
      <c r="L187" s="84"/>
    </row>
    <row r="188" spans="1:12" ht="15">
      <c r="A188" s="84"/>
      <c r="B188" s="84"/>
      <c r="C188" s="84"/>
      <c r="D188" s="84"/>
      <c r="E188" s="84"/>
      <c r="F188" s="84"/>
      <c r="G188" s="84"/>
      <c r="H188" s="84"/>
      <c r="I188" s="84"/>
      <c r="J188" s="84"/>
      <c r="K188" s="85"/>
      <c r="L188" s="84"/>
    </row>
    <row r="189" spans="1:12" ht="15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85"/>
      <c r="L189" s="84"/>
    </row>
    <row r="190" spans="1:12" ht="15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5"/>
      <c r="L190" s="84"/>
    </row>
    <row r="191" spans="1:12" ht="15">
      <c r="A191" s="84"/>
      <c r="B191" s="84"/>
      <c r="C191" s="84"/>
      <c r="D191" s="84"/>
      <c r="E191" s="84"/>
      <c r="F191" s="84"/>
      <c r="G191" s="84"/>
      <c r="H191" s="84"/>
      <c r="I191" s="84"/>
      <c r="J191" s="84"/>
      <c r="K191" s="85"/>
      <c r="L191" s="84"/>
    </row>
    <row r="192" spans="1:12" ht="15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K192" s="85"/>
      <c r="L192" s="84"/>
    </row>
    <row r="193" spans="1:12" ht="15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5"/>
      <c r="L193" s="84"/>
    </row>
    <row r="194" spans="1:12" ht="15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85"/>
      <c r="L194" s="84"/>
    </row>
    <row r="195" spans="1:12" ht="15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5"/>
      <c r="L195" s="84"/>
    </row>
    <row r="196" spans="1:12" ht="15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5"/>
      <c r="L196" s="84"/>
    </row>
  </sheetData>
  <sheetProtection/>
  <mergeCells count="11">
    <mergeCell ref="G4:H4"/>
    <mergeCell ref="I4:J4"/>
    <mergeCell ref="A67:B67"/>
    <mergeCell ref="A1:L1"/>
    <mergeCell ref="A2:A5"/>
    <mergeCell ref="B2:B5"/>
    <mergeCell ref="C2:L2"/>
    <mergeCell ref="C3:J3"/>
    <mergeCell ref="K3:L4"/>
    <mergeCell ref="C4:D4"/>
    <mergeCell ref="E4:F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60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7.7109375" style="269" customWidth="1"/>
    <col min="2" max="2" width="45.57421875" style="269" customWidth="1"/>
    <col min="3" max="11" width="10.8515625" style="269" customWidth="1"/>
    <col min="12" max="16384" width="11.421875" style="269" customWidth="1"/>
  </cols>
  <sheetData>
    <row r="1" spans="1:11" ht="49.5" customHeight="1" thickBot="1" thickTop="1">
      <c r="A1" s="642" t="s">
        <v>364</v>
      </c>
      <c r="B1" s="643"/>
      <c r="C1" s="643"/>
      <c r="D1" s="643"/>
      <c r="E1" s="643"/>
      <c r="F1" s="643"/>
      <c r="G1" s="643"/>
      <c r="H1" s="643"/>
      <c r="I1" s="643"/>
      <c r="J1" s="643"/>
      <c r="K1" s="644"/>
    </row>
    <row r="2" spans="1:11" ht="24.75" customHeight="1" thickBot="1" thickTop="1">
      <c r="A2" s="551" t="s">
        <v>24</v>
      </c>
      <c r="B2" s="583" t="s">
        <v>138</v>
      </c>
      <c r="C2" s="572" t="s">
        <v>95</v>
      </c>
      <c r="D2" s="537"/>
      <c r="E2" s="537"/>
      <c r="F2" s="537"/>
      <c r="G2" s="537"/>
      <c r="H2" s="537"/>
      <c r="I2" s="537"/>
      <c r="J2" s="586" t="s">
        <v>91</v>
      </c>
      <c r="K2" s="587"/>
    </row>
    <row r="3" spans="1:11" ht="24.75" customHeight="1">
      <c r="A3" s="553"/>
      <c r="B3" s="584"/>
      <c r="C3" s="555" t="s">
        <v>96</v>
      </c>
      <c r="D3" s="558"/>
      <c r="E3" s="555" t="s">
        <v>97</v>
      </c>
      <c r="F3" s="556"/>
      <c r="G3" s="555" t="s">
        <v>98</v>
      </c>
      <c r="H3" s="556"/>
      <c r="I3" s="63" t="s">
        <v>99</v>
      </c>
      <c r="J3" s="579"/>
      <c r="K3" s="588"/>
    </row>
    <row r="4" spans="1:11" ht="24.75" customHeight="1" thickBot="1">
      <c r="A4" s="582"/>
      <c r="B4" s="585"/>
      <c r="C4" s="6" t="s">
        <v>26</v>
      </c>
      <c r="D4" s="9" t="s">
        <v>27</v>
      </c>
      <c r="E4" s="6" t="s">
        <v>26</v>
      </c>
      <c r="F4" s="7" t="s">
        <v>27</v>
      </c>
      <c r="G4" s="6" t="s">
        <v>26</v>
      </c>
      <c r="H4" s="7" t="s">
        <v>27</v>
      </c>
      <c r="I4" s="6" t="s">
        <v>26</v>
      </c>
      <c r="J4" s="6" t="s">
        <v>26</v>
      </c>
      <c r="K4" s="7" t="s">
        <v>27</v>
      </c>
    </row>
    <row r="5" spans="1:12" ht="29.25" thickBot="1">
      <c r="A5" s="164" t="s">
        <v>28</v>
      </c>
      <c r="B5" s="46" t="s">
        <v>139</v>
      </c>
      <c r="C5" s="91">
        <v>336</v>
      </c>
      <c r="D5" s="92">
        <v>0.021795537104307212</v>
      </c>
      <c r="E5" s="91">
        <v>132</v>
      </c>
      <c r="F5" s="70">
        <v>0.012708192933474536</v>
      </c>
      <c r="G5" s="93">
        <v>35</v>
      </c>
      <c r="H5" s="92">
        <v>0.01585144927536232</v>
      </c>
      <c r="I5" s="94">
        <v>0</v>
      </c>
      <c r="J5" s="93">
        <v>503</v>
      </c>
      <c r="K5" s="70">
        <v>0.017955949023667584</v>
      </c>
      <c r="L5" s="347" t="s">
        <v>285</v>
      </c>
    </row>
    <row r="6" spans="1:11" ht="15.75" thickBot="1">
      <c r="A6" s="15" t="s">
        <v>30</v>
      </c>
      <c r="B6" s="16" t="s">
        <v>140</v>
      </c>
      <c r="C6" s="71">
        <v>2290</v>
      </c>
      <c r="D6" s="92">
        <v>0.14854696419304617</v>
      </c>
      <c r="E6" s="71">
        <v>993</v>
      </c>
      <c r="F6" s="70">
        <v>0.0956002695677289</v>
      </c>
      <c r="G6" s="267">
        <v>63</v>
      </c>
      <c r="H6" s="92">
        <v>0.02853260869565217</v>
      </c>
      <c r="I6" s="198">
        <v>0</v>
      </c>
      <c r="J6" s="267">
        <v>3346</v>
      </c>
      <c r="K6" s="70">
        <v>0.11944454360475493</v>
      </c>
    </row>
    <row r="7" spans="1:12" ht="15">
      <c r="A7" s="157" t="s">
        <v>141</v>
      </c>
      <c r="B7" s="21" t="s">
        <v>142</v>
      </c>
      <c r="C7" s="22">
        <v>418</v>
      </c>
      <c r="D7" s="99">
        <v>0.027114686040477426</v>
      </c>
      <c r="E7" s="22">
        <v>261</v>
      </c>
      <c r="F7" s="23">
        <v>0.025127563300279196</v>
      </c>
      <c r="G7" s="100">
        <v>16</v>
      </c>
      <c r="H7" s="99">
        <v>0.007246376811594203</v>
      </c>
      <c r="I7" s="101">
        <v>0</v>
      </c>
      <c r="J7" s="102">
        <v>695</v>
      </c>
      <c r="K7" s="23">
        <v>0.024809909684789203</v>
      </c>
      <c r="L7" s="347" t="s">
        <v>286</v>
      </c>
    </row>
    <row r="8" spans="1:12" ht="28.5">
      <c r="A8" s="158" t="s">
        <v>143</v>
      </c>
      <c r="B8" s="26" t="s">
        <v>144</v>
      </c>
      <c r="C8" s="103">
        <v>153</v>
      </c>
      <c r="D8" s="104">
        <v>0.009924753502854178</v>
      </c>
      <c r="E8" s="103">
        <v>186</v>
      </c>
      <c r="F8" s="105">
        <v>0.017906999133532303</v>
      </c>
      <c r="G8" s="106">
        <v>18</v>
      </c>
      <c r="H8" s="104">
        <v>0.008152173913043478</v>
      </c>
      <c r="I8" s="107">
        <v>0</v>
      </c>
      <c r="J8" s="108">
        <v>357</v>
      </c>
      <c r="K8" s="105">
        <v>0.012744083104273017</v>
      </c>
      <c r="L8" s="347" t="s">
        <v>287</v>
      </c>
    </row>
    <row r="9" spans="1:12" ht="15">
      <c r="A9" s="158" t="s">
        <v>145</v>
      </c>
      <c r="B9" s="26" t="s">
        <v>146</v>
      </c>
      <c r="C9" s="103">
        <v>568</v>
      </c>
      <c r="D9" s="104">
        <v>0.03684483653347172</v>
      </c>
      <c r="E9" s="103">
        <v>195</v>
      </c>
      <c r="F9" s="105">
        <v>0.01877346683354193</v>
      </c>
      <c r="G9" s="106">
        <v>7</v>
      </c>
      <c r="H9" s="104">
        <v>0.003170289855072464</v>
      </c>
      <c r="I9" s="107">
        <v>0</v>
      </c>
      <c r="J9" s="108">
        <v>770</v>
      </c>
      <c r="K9" s="105">
        <v>0.027487238068039835</v>
      </c>
      <c r="L9" s="347" t="s">
        <v>288</v>
      </c>
    </row>
    <row r="10" spans="1:12" ht="15">
      <c r="A10" s="158" t="s">
        <v>147</v>
      </c>
      <c r="B10" s="26" t="s">
        <v>148</v>
      </c>
      <c r="C10" s="103">
        <v>833</v>
      </c>
      <c r="D10" s="104">
        <v>0.05403476907109497</v>
      </c>
      <c r="E10" s="103">
        <v>213</v>
      </c>
      <c r="F10" s="105">
        <v>0.02050640223356118</v>
      </c>
      <c r="G10" s="106">
        <v>3</v>
      </c>
      <c r="H10" s="104">
        <v>0.001358695652173913</v>
      </c>
      <c r="I10" s="107">
        <v>0</v>
      </c>
      <c r="J10" s="108">
        <v>1049</v>
      </c>
      <c r="K10" s="105">
        <v>0.0374468996537322</v>
      </c>
      <c r="L10" s="347" t="s">
        <v>289</v>
      </c>
    </row>
    <row r="11" spans="1:12" ht="15">
      <c r="A11" s="158" t="s">
        <v>149</v>
      </c>
      <c r="B11" s="26" t="s">
        <v>150</v>
      </c>
      <c r="C11" s="103">
        <v>59</v>
      </c>
      <c r="D11" s="104">
        <v>0.0038271925272444214</v>
      </c>
      <c r="E11" s="103">
        <v>24</v>
      </c>
      <c r="F11" s="105">
        <v>0.0023105805333590063</v>
      </c>
      <c r="G11" s="106">
        <v>8</v>
      </c>
      <c r="H11" s="104">
        <v>0.0036231884057971015</v>
      </c>
      <c r="I11" s="107">
        <v>0</v>
      </c>
      <c r="J11" s="108">
        <v>91</v>
      </c>
      <c r="K11" s="105">
        <v>0.003248491771677435</v>
      </c>
      <c r="L11" s="347" t="s">
        <v>290</v>
      </c>
    </row>
    <row r="12" spans="1:12" ht="15">
      <c r="A12" s="158" t="s">
        <v>151</v>
      </c>
      <c r="B12" s="26" t="s">
        <v>152</v>
      </c>
      <c r="C12" s="103">
        <v>116</v>
      </c>
      <c r="D12" s="104">
        <v>0.007524649714582252</v>
      </c>
      <c r="E12" s="103">
        <v>11</v>
      </c>
      <c r="F12" s="105">
        <v>0.0010590160777895446</v>
      </c>
      <c r="G12" s="106">
        <v>2</v>
      </c>
      <c r="H12" s="104">
        <v>0.0009057971014492754</v>
      </c>
      <c r="I12" s="107">
        <v>0</v>
      </c>
      <c r="J12" s="108">
        <v>129</v>
      </c>
      <c r="K12" s="105">
        <v>0.00460500481919109</v>
      </c>
      <c r="L12" s="347" t="s">
        <v>291</v>
      </c>
    </row>
    <row r="13" spans="1:12" ht="15">
      <c r="A13" s="158" t="s">
        <v>153</v>
      </c>
      <c r="B13" s="26" t="s">
        <v>154</v>
      </c>
      <c r="C13" s="103">
        <v>60</v>
      </c>
      <c r="D13" s="104">
        <v>0.0038920601971977166</v>
      </c>
      <c r="E13" s="103">
        <v>61</v>
      </c>
      <c r="F13" s="105">
        <v>0.005872725522287475</v>
      </c>
      <c r="G13" s="106">
        <v>3</v>
      </c>
      <c r="H13" s="104">
        <v>0.001358695652173913</v>
      </c>
      <c r="I13" s="107">
        <v>0</v>
      </c>
      <c r="J13" s="108">
        <v>124</v>
      </c>
      <c r="K13" s="105">
        <v>0.004426516260307715</v>
      </c>
      <c r="L13" s="347" t="s">
        <v>292</v>
      </c>
    </row>
    <row r="14" spans="1:12" ht="15.75" thickBot="1">
      <c r="A14" s="159" t="s">
        <v>155</v>
      </c>
      <c r="B14" s="31" t="s">
        <v>156</v>
      </c>
      <c r="C14" s="109">
        <v>83</v>
      </c>
      <c r="D14" s="110">
        <v>0.005384016606123508</v>
      </c>
      <c r="E14" s="109">
        <v>42</v>
      </c>
      <c r="F14" s="111">
        <v>0.00404351593337826</v>
      </c>
      <c r="G14" s="112">
        <v>6</v>
      </c>
      <c r="H14" s="110">
        <v>0.002717391304347826</v>
      </c>
      <c r="I14" s="113">
        <v>0</v>
      </c>
      <c r="J14" s="114">
        <v>131</v>
      </c>
      <c r="K14" s="111">
        <v>0.00467640024274444</v>
      </c>
      <c r="L14" s="347" t="s">
        <v>293</v>
      </c>
    </row>
    <row r="15" spans="1:11" ht="29.25" thickBot="1">
      <c r="A15" s="15" t="s">
        <v>157</v>
      </c>
      <c r="B15" s="16" t="s">
        <v>158</v>
      </c>
      <c r="C15" s="72">
        <v>251</v>
      </c>
      <c r="D15" s="96">
        <v>0.016281785158277114</v>
      </c>
      <c r="E15" s="72">
        <v>216</v>
      </c>
      <c r="F15" s="18">
        <v>0.020795224800231056</v>
      </c>
      <c r="G15" s="97">
        <v>28</v>
      </c>
      <c r="H15" s="96">
        <v>0.012681159420289858</v>
      </c>
      <c r="I15" s="98">
        <v>0</v>
      </c>
      <c r="J15" s="97">
        <v>495</v>
      </c>
      <c r="K15" s="18">
        <v>0.017670367329454182</v>
      </c>
    </row>
    <row r="16" spans="1:12" ht="28.5">
      <c r="A16" s="160" t="s">
        <v>159</v>
      </c>
      <c r="B16" s="36" t="s">
        <v>162</v>
      </c>
      <c r="C16" s="37">
        <v>129</v>
      </c>
      <c r="D16" s="115">
        <v>0.00836792942397509</v>
      </c>
      <c r="E16" s="37">
        <v>114</v>
      </c>
      <c r="F16" s="38">
        <v>0.01097525753345528</v>
      </c>
      <c r="G16" s="116">
        <v>14</v>
      </c>
      <c r="H16" s="115">
        <v>0.006340579710144928</v>
      </c>
      <c r="I16" s="117">
        <v>0</v>
      </c>
      <c r="J16" s="118">
        <v>257</v>
      </c>
      <c r="K16" s="38">
        <v>0.009174311926605505</v>
      </c>
      <c r="L16" s="347" t="s">
        <v>294</v>
      </c>
    </row>
    <row r="17" spans="1:12" ht="28.5">
      <c r="A17" s="158" t="s">
        <v>161</v>
      </c>
      <c r="B17" s="26" t="s">
        <v>162</v>
      </c>
      <c r="C17" s="103">
        <v>76</v>
      </c>
      <c r="D17" s="104">
        <v>0.004929942916450441</v>
      </c>
      <c r="E17" s="103">
        <v>67</v>
      </c>
      <c r="F17" s="105">
        <v>0.0064503706556272265</v>
      </c>
      <c r="G17" s="106">
        <v>13</v>
      </c>
      <c r="H17" s="104">
        <v>0.005887681159420291</v>
      </c>
      <c r="I17" s="107">
        <v>0</v>
      </c>
      <c r="J17" s="108">
        <v>156</v>
      </c>
      <c r="K17" s="105">
        <v>0.005568843037161317</v>
      </c>
      <c r="L17" s="347" t="s">
        <v>295</v>
      </c>
    </row>
    <row r="18" spans="1:12" ht="15.75" thickBot="1">
      <c r="A18" s="161" t="s">
        <v>163</v>
      </c>
      <c r="B18" s="41" t="s">
        <v>164</v>
      </c>
      <c r="C18" s="119">
        <v>46</v>
      </c>
      <c r="D18" s="120">
        <v>0.002983912817851583</v>
      </c>
      <c r="E18" s="119">
        <v>35</v>
      </c>
      <c r="F18" s="121">
        <v>0.003369596611148551</v>
      </c>
      <c r="G18" s="122">
        <v>1</v>
      </c>
      <c r="H18" s="120">
        <v>0.0004528985507246377</v>
      </c>
      <c r="I18" s="123">
        <v>0</v>
      </c>
      <c r="J18" s="124">
        <v>82</v>
      </c>
      <c r="K18" s="121">
        <v>0.0029272123656873595</v>
      </c>
      <c r="L18" s="347" t="s">
        <v>296</v>
      </c>
    </row>
    <row r="19" spans="1:11" ht="29.25" thickBot="1">
      <c r="A19" s="15" t="s">
        <v>165</v>
      </c>
      <c r="B19" s="16" t="s">
        <v>166</v>
      </c>
      <c r="C19" s="72">
        <v>764</v>
      </c>
      <c r="D19" s="96">
        <v>0.04955889984431759</v>
      </c>
      <c r="E19" s="72">
        <v>1141</v>
      </c>
      <c r="F19" s="18">
        <v>0.10984884952344276</v>
      </c>
      <c r="G19" s="97">
        <v>201</v>
      </c>
      <c r="H19" s="96">
        <v>0.09103260869565216</v>
      </c>
      <c r="I19" s="98">
        <v>0</v>
      </c>
      <c r="J19" s="97">
        <v>2106</v>
      </c>
      <c r="K19" s="18">
        <v>0.07517938100167779</v>
      </c>
    </row>
    <row r="20" spans="1:12" ht="28.5">
      <c r="A20" s="157" t="s">
        <v>167</v>
      </c>
      <c r="B20" s="21" t="s">
        <v>168</v>
      </c>
      <c r="C20" s="22">
        <v>342</v>
      </c>
      <c r="D20" s="99">
        <v>0.022184743124026983</v>
      </c>
      <c r="E20" s="22">
        <v>508</v>
      </c>
      <c r="F20" s="23">
        <v>0.04890728795609897</v>
      </c>
      <c r="G20" s="100">
        <v>83</v>
      </c>
      <c r="H20" s="99">
        <v>0.03759057971014493</v>
      </c>
      <c r="I20" s="101">
        <v>0</v>
      </c>
      <c r="J20" s="102">
        <v>933</v>
      </c>
      <c r="K20" s="23">
        <v>0.03330596508763788</v>
      </c>
      <c r="L20" s="347" t="s">
        <v>297</v>
      </c>
    </row>
    <row r="21" spans="1:12" ht="28.5">
      <c r="A21" s="158" t="s">
        <v>169</v>
      </c>
      <c r="B21" s="26" t="s">
        <v>168</v>
      </c>
      <c r="C21" s="103">
        <v>298</v>
      </c>
      <c r="D21" s="104">
        <v>0.019330565646081994</v>
      </c>
      <c r="E21" s="103">
        <v>465</v>
      </c>
      <c r="F21" s="105">
        <v>0.044767497833830744</v>
      </c>
      <c r="G21" s="106">
        <v>94</v>
      </c>
      <c r="H21" s="104">
        <v>0.042572463768115944</v>
      </c>
      <c r="I21" s="107">
        <v>0</v>
      </c>
      <c r="J21" s="108">
        <v>857</v>
      </c>
      <c r="K21" s="105">
        <v>0.030592938992610574</v>
      </c>
      <c r="L21" s="347" t="s">
        <v>298</v>
      </c>
    </row>
    <row r="22" spans="1:12" ht="15.75" thickBot="1">
      <c r="A22" s="159" t="s">
        <v>170</v>
      </c>
      <c r="B22" s="31" t="s">
        <v>171</v>
      </c>
      <c r="C22" s="109">
        <v>124</v>
      </c>
      <c r="D22" s="110">
        <v>0.008043591074208614</v>
      </c>
      <c r="E22" s="109">
        <v>168</v>
      </c>
      <c r="F22" s="111">
        <v>0.01617406373351304</v>
      </c>
      <c r="G22" s="112">
        <v>24</v>
      </c>
      <c r="H22" s="110">
        <v>0.010869565217391304</v>
      </c>
      <c r="I22" s="113">
        <v>0</v>
      </c>
      <c r="J22" s="114">
        <v>316</v>
      </c>
      <c r="K22" s="111">
        <v>0.011280476921429337</v>
      </c>
      <c r="L22" s="347" t="s">
        <v>299</v>
      </c>
    </row>
    <row r="23" spans="1:11" ht="15.75" thickBot="1">
      <c r="A23" s="15" t="s">
        <v>172</v>
      </c>
      <c r="B23" s="16" t="s">
        <v>173</v>
      </c>
      <c r="C23" s="72">
        <v>308</v>
      </c>
      <c r="D23" s="96">
        <v>0.019979242345614944</v>
      </c>
      <c r="E23" s="72">
        <v>329</v>
      </c>
      <c r="F23" s="18">
        <v>0.03167420814479638</v>
      </c>
      <c r="G23" s="97">
        <v>37</v>
      </c>
      <c r="H23" s="96">
        <v>0.016757246376811596</v>
      </c>
      <c r="I23" s="98">
        <v>0</v>
      </c>
      <c r="J23" s="97">
        <v>674</v>
      </c>
      <c r="K23" s="18">
        <v>0.02406025773747903</v>
      </c>
    </row>
    <row r="24" spans="1:12" ht="28.5">
      <c r="A24" s="160" t="s">
        <v>174</v>
      </c>
      <c r="B24" s="36" t="s">
        <v>175</v>
      </c>
      <c r="C24" s="37">
        <v>19</v>
      </c>
      <c r="D24" s="115">
        <v>0.0012324857291126103</v>
      </c>
      <c r="E24" s="37">
        <v>18</v>
      </c>
      <c r="F24" s="38">
        <v>0.0017329354000192548</v>
      </c>
      <c r="G24" s="116">
        <v>2</v>
      </c>
      <c r="H24" s="115">
        <v>0.0009057971014492754</v>
      </c>
      <c r="I24" s="117">
        <v>0</v>
      </c>
      <c r="J24" s="118">
        <v>39</v>
      </c>
      <c r="K24" s="38">
        <v>0.0013922107592903292</v>
      </c>
      <c r="L24" s="347" t="s">
        <v>300</v>
      </c>
    </row>
    <row r="25" spans="1:12" ht="28.5">
      <c r="A25" s="158" t="s">
        <v>176</v>
      </c>
      <c r="B25" s="26" t="s">
        <v>177</v>
      </c>
      <c r="C25" s="103">
        <v>187</v>
      </c>
      <c r="D25" s="104">
        <v>0.012130254281266217</v>
      </c>
      <c r="E25" s="103">
        <v>232</v>
      </c>
      <c r="F25" s="105">
        <v>0.022335611822470396</v>
      </c>
      <c r="G25" s="106">
        <v>17</v>
      </c>
      <c r="H25" s="104">
        <v>0.007699275362318843</v>
      </c>
      <c r="I25" s="107">
        <v>0</v>
      </c>
      <c r="J25" s="108">
        <v>436</v>
      </c>
      <c r="K25" s="105">
        <v>0.015564202334630352</v>
      </c>
      <c r="L25" s="347" t="s">
        <v>301</v>
      </c>
    </row>
    <row r="26" spans="1:12" ht="15">
      <c r="A26" s="158" t="s">
        <v>178</v>
      </c>
      <c r="B26" s="26" t="s">
        <v>179</v>
      </c>
      <c r="C26" s="103">
        <v>28</v>
      </c>
      <c r="D26" s="104">
        <v>0.001816294758692268</v>
      </c>
      <c r="E26" s="103">
        <v>18</v>
      </c>
      <c r="F26" s="105">
        <v>0.0017329354000192548</v>
      </c>
      <c r="G26" s="106">
        <v>1</v>
      </c>
      <c r="H26" s="104">
        <v>0.0004528985507246377</v>
      </c>
      <c r="I26" s="107">
        <v>0</v>
      </c>
      <c r="J26" s="108">
        <v>47</v>
      </c>
      <c r="K26" s="105">
        <v>0.0016777924535037309</v>
      </c>
      <c r="L26" s="347" t="s">
        <v>302</v>
      </c>
    </row>
    <row r="27" spans="1:12" ht="15">
      <c r="A27" s="158" t="s">
        <v>180</v>
      </c>
      <c r="B27" s="189" t="s">
        <v>181</v>
      </c>
      <c r="C27" s="103">
        <v>50</v>
      </c>
      <c r="D27" s="104">
        <v>0.0032433834976647643</v>
      </c>
      <c r="E27" s="103">
        <v>33</v>
      </c>
      <c r="F27" s="105">
        <v>0.003177048233368634</v>
      </c>
      <c r="G27" s="106">
        <v>8</v>
      </c>
      <c r="H27" s="104">
        <v>0.0036231884057971015</v>
      </c>
      <c r="I27" s="107">
        <v>0</v>
      </c>
      <c r="J27" s="108">
        <v>91</v>
      </c>
      <c r="K27" s="105">
        <v>0.003248491771677435</v>
      </c>
      <c r="L27" s="347" t="s">
        <v>303</v>
      </c>
    </row>
    <row r="28" spans="1:12" ht="15">
      <c r="A28" s="158" t="s">
        <v>182</v>
      </c>
      <c r="B28" s="26" t="s">
        <v>183</v>
      </c>
      <c r="C28" s="103">
        <v>15</v>
      </c>
      <c r="D28" s="104">
        <v>0.0009730150492994292</v>
      </c>
      <c r="E28" s="103">
        <v>17</v>
      </c>
      <c r="F28" s="105">
        <v>0.0016366612111292963</v>
      </c>
      <c r="G28" s="106">
        <v>7</v>
      </c>
      <c r="H28" s="104">
        <v>0.003170289855072464</v>
      </c>
      <c r="I28" s="107">
        <v>0</v>
      </c>
      <c r="J28" s="108">
        <v>39</v>
      </c>
      <c r="K28" s="105">
        <v>0.0013922107592903292</v>
      </c>
      <c r="L28" s="347" t="s">
        <v>304</v>
      </c>
    </row>
    <row r="29" spans="1:12" ht="15.75" thickBot="1">
      <c r="A29" s="161" t="s">
        <v>184</v>
      </c>
      <c r="B29" s="41" t="s">
        <v>185</v>
      </c>
      <c r="C29" s="119">
        <v>9</v>
      </c>
      <c r="D29" s="120">
        <v>0.0005838090295796574</v>
      </c>
      <c r="E29" s="119">
        <v>11</v>
      </c>
      <c r="F29" s="121">
        <v>0.0010590160777895446</v>
      </c>
      <c r="G29" s="122">
        <v>2</v>
      </c>
      <c r="H29" s="120">
        <v>0.0009057971014492754</v>
      </c>
      <c r="I29" s="123">
        <v>0</v>
      </c>
      <c r="J29" s="124">
        <v>22</v>
      </c>
      <c r="K29" s="121">
        <v>0.0007853496590868526</v>
      </c>
      <c r="L29" s="347" t="s">
        <v>305</v>
      </c>
    </row>
    <row r="30" spans="1:11" ht="15.75" thickBot="1">
      <c r="A30" s="15" t="s">
        <v>186</v>
      </c>
      <c r="B30" s="16" t="s">
        <v>187</v>
      </c>
      <c r="C30" s="72">
        <v>7122</v>
      </c>
      <c r="D30" s="96">
        <v>0.4619875454073689</v>
      </c>
      <c r="E30" s="72">
        <v>3465</v>
      </c>
      <c r="F30" s="18">
        <v>0.3335900645037066</v>
      </c>
      <c r="G30" s="97">
        <v>867</v>
      </c>
      <c r="H30" s="96">
        <v>0.39266304347826086</v>
      </c>
      <c r="I30" s="98">
        <v>0</v>
      </c>
      <c r="J30" s="97">
        <v>11454</v>
      </c>
      <c r="K30" s="18">
        <v>0.40888159069003677</v>
      </c>
    </row>
    <row r="31" spans="1:12" ht="28.5">
      <c r="A31" s="157" t="s">
        <v>188</v>
      </c>
      <c r="B31" s="21" t="s">
        <v>189</v>
      </c>
      <c r="C31" s="22">
        <v>47</v>
      </c>
      <c r="D31" s="99">
        <v>0.003048780487804878</v>
      </c>
      <c r="E31" s="22">
        <v>39</v>
      </c>
      <c r="F31" s="23">
        <v>0.0037546933667083854</v>
      </c>
      <c r="G31" s="100">
        <v>12</v>
      </c>
      <c r="H31" s="99">
        <v>0.005434782608695652</v>
      </c>
      <c r="I31" s="101">
        <v>0</v>
      </c>
      <c r="J31" s="102">
        <v>98</v>
      </c>
      <c r="K31" s="23">
        <v>0.0034983757541141615</v>
      </c>
      <c r="L31" s="347" t="s">
        <v>306</v>
      </c>
    </row>
    <row r="32" spans="1:12" ht="15">
      <c r="A32" s="158" t="s">
        <v>190</v>
      </c>
      <c r="B32" s="26" t="s">
        <v>191</v>
      </c>
      <c r="C32" s="103">
        <v>390</v>
      </c>
      <c r="D32" s="104">
        <v>0.025298391281785158</v>
      </c>
      <c r="E32" s="103">
        <v>435</v>
      </c>
      <c r="F32" s="105">
        <v>0.041879272167131984</v>
      </c>
      <c r="G32" s="106">
        <v>226</v>
      </c>
      <c r="H32" s="104">
        <v>0.10235507246376811</v>
      </c>
      <c r="I32" s="107">
        <v>0</v>
      </c>
      <c r="J32" s="108">
        <v>1051</v>
      </c>
      <c r="K32" s="105">
        <v>0.037518295077285546</v>
      </c>
      <c r="L32" s="347" t="s">
        <v>307</v>
      </c>
    </row>
    <row r="33" spans="1:12" ht="15">
      <c r="A33" s="158" t="s">
        <v>192</v>
      </c>
      <c r="B33" s="26" t="s">
        <v>193</v>
      </c>
      <c r="C33" s="103">
        <v>623</v>
      </c>
      <c r="D33" s="104">
        <v>0.040412558380902956</v>
      </c>
      <c r="E33" s="103">
        <v>402</v>
      </c>
      <c r="F33" s="105">
        <v>0.03870222393376336</v>
      </c>
      <c r="G33" s="106">
        <v>169</v>
      </c>
      <c r="H33" s="104">
        <v>0.07653985507246377</v>
      </c>
      <c r="I33" s="107">
        <v>0</v>
      </c>
      <c r="J33" s="108">
        <v>1194</v>
      </c>
      <c r="K33" s="105">
        <v>0.04262306786135009</v>
      </c>
      <c r="L33" s="347" t="s">
        <v>308</v>
      </c>
    </row>
    <row r="34" spans="1:12" ht="15">
      <c r="A34" s="158" t="s">
        <v>194</v>
      </c>
      <c r="B34" s="26" t="s">
        <v>195</v>
      </c>
      <c r="C34" s="103">
        <v>1297</v>
      </c>
      <c r="D34" s="104">
        <v>0.08413336792942397</v>
      </c>
      <c r="E34" s="103">
        <v>680</v>
      </c>
      <c r="F34" s="105">
        <v>0.06546644844517185</v>
      </c>
      <c r="G34" s="106">
        <v>86</v>
      </c>
      <c r="H34" s="104">
        <v>0.03894927536231884</v>
      </c>
      <c r="I34" s="107">
        <v>0</v>
      </c>
      <c r="J34" s="108">
        <v>2063</v>
      </c>
      <c r="K34" s="105">
        <v>0.07364437939528076</v>
      </c>
      <c r="L34" s="347" t="s">
        <v>309</v>
      </c>
    </row>
    <row r="35" spans="1:12" ht="15">
      <c r="A35" s="158" t="s">
        <v>196</v>
      </c>
      <c r="B35" s="26" t="s">
        <v>197</v>
      </c>
      <c r="C35" s="103">
        <v>4215</v>
      </c>
      <c r="D35" s="104">
        <v>0.27341722885313957</v>
      </c>
      <c r="E35" s="103">
        <v>1409</v>
      </c>
      <c r="F35" s="105">
        <v>0.13565033214595168</v>
      </c>
      <c r="G35" s="106">
        <v>194</v>
      </c>
      <c r="H35" s="104">
        <v>0.08786231884057971</v>
      </c>
      <c r="I35" s="107">
        <v>0</v>
      </c>
      <c r="J35" s="108">
        <v>5818</v>
      </c>
      <c r="K35" s="105">
        <v>0.20768928711669582</v>
      </c>
      <c r="L35" s="347" t="s">
        <v>310</v>
      </c>
    </row>
    <row r="36" spans="1:12" ht="15">
      <c r="A36" s="163">
        <v>55</v>
      </c>
      <c r="B36" s="26" t="s">
        <v>198</v>
      </c>
      <c r="C36" s="103">
        <v>449</v>
      </c>
      <c r="D36" s="104">
        <v>0.029125583809029583</v>
      </c>
      <c r="E36" s="103">
        <v>417</v>
      </c>
      <c r="F36" s="105">
        <v>0.04014633676711274</v>
      </c>
      <c r="G36" s="106">
        <v>163</v>
      </c>
      <c r="H36" s="104">
        <v>0.07382246376811594</v>
      </c>
      <c r="I36" s="107">
        <v>0</v>
      </c>
      <c r="J36" s="108">
        <v>1029</v>
      </c>
      <c r="K36" s="105">
        <v>0.036732945418198694</v>
      </c>
      <c r="L36" s="347" t="s">
        <v>311</v>
      </c>
    </row>
    <row r="37" spans="1:12" ht="28.5">
      <c r="A37" s="158" t="s">
        <v>199</v>
      </c>
      <c r="B37" s="26" t="s">
        <v>200</v>
      </c>
      <c r="C37" s="103">
        <v>85</v>
      </c>
      <c r="D37" s="104">
        <v>0.005513751946030099</v>
      </c>
      <c r="E37" s="103">
        <v>69</v>
      </c>
      <c r="F37" s="105">
        <v>0.006642919033407143</v>
      </c>
      <c r="G37" s="106">
        <v>13</v>
      </c>
      <c r="H37" s="104">
        <v>0.005887681159420291</v>
      </c>
      <c r="I37" s="107">
        <v>0</v>
      </c>
      <c r="J37" s="108">
        <v>167</v>
      </c>
      <c r="K37" s="105">
        <v>0.005961517866704744</v>
      </c>
      <c r="L37" s="347" t="s">
        <v>312</v>
      </c>
    </row>
    <row r="38" spans="1:12" ht="15.75" thickBot="1">
      <c r="A38" s="159" t="s">
        <v>201</v>
      </c>
      <c r="B38" s="31" t="s">
        <v>202</v>
      </c>
      <c r="C38" s="109">
        <v>16</v>
      </c>
      <c r="D38" s="110">
        <v>0.0010378827192527246</v>
      </c>
      <c r="E38" s="109">
        <v>14</v>
      </c>
      <c r="F38" s="111">
        <v>0.0013478386444594204</v>
      </c>
      <c r="G38" s="112">
        <v>4</v>
      </c>
      <c r="H38" s="110">
        <v>0.0018115942028985507</v>
      </c>
      <c r="I38" s="113">
        <v>0</v>
      </c>
      <c r="J38" s="114">
        <v>34</v>
      </c>
      <c r="K38" s="111">
        <v>0.001213722200406954</v>
      </c>
      <c r="L38" s="347" t="s">
        <v>313</v>
      </c>
    </row>
    <row r="39" spans="1:11" ht="15.75" thickBot="1">
      <c r="A39" s="15" t="s">
        <v>203</v>
      </c>
      <c r="B39" s="16" t="s">
        <v>204</v>
      </c>
      <c r="C39" s="72">
        <v>3016</v>
      </c>
      <c r="D39" s="96">
        <v>0.19564089257913853</v>
      </c>
      <c r="E39" s="72">
        <v>3188</v>
      </c>
      <c r="F39" s="18">
        <v>0.30692211418118803</v>
      </c>
      <c r="G39" s="97">
        <v>768</v>
      </c>
      <c r="H39" s="96">
        <v>0.3478260869565218</v>
      </c>
      <c r="I39" s="98">
        <v>0</v>
      </c>
      <c r="J39" s="97">
        <v>6972</v>
      </c>
      <c r="K39" s="18">
        <v>0.24888444650697894</v>
      </c>
    </row>
    <row r="40" spans="1:12" ht="28.5">
      <c r="A40" s="160" t="s">
        <v>205</v>
      </c>
      <c r="B40" s="36" t="s">
        <v>206</v>
      </c>
      <c r="C40" s="37">
        <v>78</v>
      </c>
      <c r="D40" s="115">
        <v>0.005059678256357032</v>
      </c>
      <c r="E40" s="37">
        <v>57</v>
      </c>
      <c r="F40" s="38">
        <v>0.00548762876672764</v>
      </c>
      <c r="G40" s="116">
        <v>7</v>
      </c>
      <c r="H40" s="115">
        <v>0.003170289855072464</v>
      </c>
      <c r="I40" s="117">
        <v>0</v>
      </c>
      <c r="J40" s="118">
        <v>142</v>
      </c>
      <c r="K40" s="38">
        <v>0.005069075072287866</v>
      </c>
      <c r="L40" s="347" t="s">
        <v>314</v>
      </c>
    </row>
    <row r="41" spans="1:12" ht="15">
      <c r="A41" s="158" t="s">
        <v>207</v>
      </c>
      <c r="B41" s="26" t="s">
        <v>208</v>
      </c>
      <c r="C41" s="103">
        <v>84</v>
      </c>
      <c r="D41" s="104">
        <v>0.005448884276076803</v>
      </c>
      <c r="E41" s="103">
        <v>69</v>
      </c>
      <c r="F41" s="105">
        <v>0.006642919033407143</v>
      </c>
      <c r="G41" s="106">
        <v>27</v>
      </c>
      <c r="H41" s="104">
        <v>0.012228260869565218</v>
      </c>
      <c r="I41" s="107">
        <v>0</v>
      </c>
      <c r="J41" s="108">
        <v>180</v>
      </c>
      <c r="K41" s="105">
        <v>0.006425588119801521</v>
      </c>
      <c r="L41" s="347" t="s">
        <v>315</v>
      </c>
    </row>
    <row r="42" spans="1:12" ht="15">
      <c r="A42" s="158" t="s">
        <v>209</v>
      </c>
      <c r="B42" s="26" t="s">
        <v>210</v>
      </c>
      <c r="C42" s="103">
        <v>1192</v>
      </c>
      <c r="D42" s="104">
        <v>0.07732226258432798</v>
      </c>
      <c r="E42" s="103">
        <v>1017</v>
      </c>
      <c r="F42" s="105">
        <v>0.0979108501010879</v>
      </c>
      <c r="G42" s="106">
        <v>314</v>
      </c>
      <c r="H42" s="104">
        <v>0.14221014492753623</v>
      </c>
      <c r="I42" s="107">
        <v>0</v>
      </c>
      <c r="J42" s="108">
        <v>2523</v>
      </c>
      <c r="K42" s="105">
        <v>0.09006532681255132</v>
      </c>
      <c r="L42" s="347" t="s">
        <v>316</v>
      </c>
    </row>
    <row r="43" spans="1:12" ht="15">
      <c r="A43" s="158" t="s">
        <v>211</v>
      </c>
      <c r="B43" s="26" t="s">
        <v>212</v>
      </c>
      <c r="C43" s="103">
        <v>768</v>
      </c>
      <c r="D43" s="104">
        <v>0.04981837052413077</v>
      </c>
      <c r="E43" s="103">
        <v>927</v>
      </c>
      <c r="F43" s="105">
        <v>0.08924617310099164</v>
      </c>
      <c r="G43" s="106">
        <v>225</v>
      </c>
      <c r="H43" s="104">
        <v>0.10190217391304347</v>
      </c>
      <c r="I43" s="107">
        <v>0</v>
      </c>
      <c r="J43" s="108">
        <v>1920</v>
      </c>
      <c r="K43" s="105">
        <v>0.06853960661121622</v>
      </c>
      <c r="L43" s="347" t="s">
        <v>317</v>
      </c>
    </row>
    <row r="44" spans="1:12" ht="15">
      <c r="A44" s="158" t="s">
        <v>213</v>
      </c>
      <c r="B44" s="26" t="s">
        <v>214</v>
      </c>
      <c r="C44" s="103">
        <v>602</v>
      </c>
      <c r="D44" s="104">
        <v>0.03905033731188376</v>
      </c>
      <c r="E44" s="103">
        <v>855</v>
      </c>
      <c r="F44" s="105">
        <v>0.08231443150091461</v>
      </c>
      <c r="G44" s="106">
        <v>143</v>
      </c>
      <c r="H44" s="104">
        <v>0.06476449275362318</v>
      </c>
      <c r="I44" s="107">
        <v>0</v>
      </c>
      <c r="J44" s="108">
        <v>1600</v>
      </c>
      <c r="K44" s="105">
        <v>0.0571163388426802</v>
      </c>
      <c r="L44" s="347" t="s">
        <v>318</v>
      </c>
    </row>
    <row r="45" spans="1:12" ht="15">
      <c r="A45" s="158" t="s">
        <v>215</v>
      </c>
      <c r="B45" s="26" t="s">
        <v>216</v>
      </c>
      <c r="C45" s="103">
        <v>197</v>
      </c>
      <c r="D45" s="104">
        <v>0.01277893098079917</v>
      </c>
      <c r="E45" s="103">
        <v>155</v>
      </c>
      <c r="F45" s="105">
        <v>0.014922499277943584</v>
      </c>
      <c r="G45" s="106">
        <v>27</v>
      </c>
      <c r="H45" s="104">
        <v>0.012228260869565218</v>
      </c>
      <c r="I45" s="107">
        <v>0</v>
      </c>
      <c r="J45" s="108">
        <v>379</v>
      </c>
      <c r="K45" s="105">
        <v>0.01352943276335987</v>
      </c>
      <c r="L45" s="347" t="s">
        <v>319</v>
      </c>
    </row>
    <row r="46" spans="1:12" ht="28.5">
      <c r="A46" s="158" t="s">
        <v>217</v>
      </c>
      <c r="B46" s="26" t="s">
        <v>218</v>
      </c>
      <c r="C46" s="103">
        <v>55</v>
      </c>
      <c r="D46" s="104">
        <v>0.0035677218474312405</v>
      </c>
      <c r="E46" s="103">
        <v>54</v>
      </c>
      <c r="F46" s="105">
        <v>0.005198806200057765</v>
      </c>
      <c r="G46" s="106">
        <v>14</v>
      </c>
      <c r="H46" s="104">
        <v>0.006340579710144928</v>
      </c>
      <c r="I46" s="107">
        <v>0</v>
      </c>
      <c r="J46" s="108">
        <v>123</v>
      </c>
      <c r="K46" s="105">
        <v>0.0043908185485310395</v>
      </c>
      <c r="L46" s="347" t="s">
        <v>320</v>
      </c>
    </row>
    <row r="47" spans="1:12" ht="15.75" thickBot="1">
      <c r="A47" s="161" t="s">
        <v>219</v>
      </c>
      <c r="B47" s="41" t="s">
        <v>220</v>
      </c>
      <c r="C47" s="119">
        <v>40</v>
      </c>
      <c r="D47" s="120">
        <v>0.002594706798131811</v>
      </c>
      <c r="E47" s="119">
        <v>54</v>
      </c>
      <c r="F47" s="121">
        <v>0.005198806200057765</v>
      </c>
      <c r="G47" s="122">
        <v>11</v>
      </c>
      <c r="H47" s="120">
        <v>0.004981884057971014</v>
      </c>
      <c r="I47" s="123">
        <v>0</v>
      </c>
      <c r="J47" s="124">
        <v>105</v>
      </c>
      <c r="K47" s="121">
        <v>0.003748259736550887</v>
      </c>
      <c r="L47" s="347" t="s">
        <v>321</v>
      </c>
    </row>
    <row r="48" spans="1:11" ht="29.25" thickBot="1">
      <c r="A48" s="15" t="s">
        <v>221</v>
      </c>
      <c r="B48" s="16" t="s">
        <v>222</v>
      </c>
      <c r="C48" s="72">
        <v>706</v>
      </c>
      <c r="D48" s="96">
        <v>0.04579657498702646</v>
      </c>
      <c r="E48" s="72">
        <v>688</v>
      </c>
      <c r="F48" s="18">
        <v>0.06623664195629152</v>
      </c>
      <c r="G48" s="97">
        <v>146</v>
      </c>
      <c r="H48" s="96">
        <v>0.0661231884057971</v>
      </c>
      <c r="I48" s="98">
        <v>1</v>
      </c>
      <c r="J48" s="97">
        <v>1541</v>
      </c>
      <c r="K48" s="18">
        <v>0.05501017384785635</v>
      </c>
    </row>
    <row r="49" spans="1:12" ht="28.5">
      <c r="A49" s="157" t="s">
        <v>223</v>
      </c>
      <c r="B49" s="21" t="s">
        <v>224</v>
      </c>
      <c r="C49" s="22">
        <v>39</v>
      </c>
      <c r="D49" s="99">
        <v>0.002529839128178516</v>
      </c>
      <c r="E49" s="22">
        <v>35</v>
      </c>
      <c r="F49" s="23">
        <v>0.003369596611148551</v>
      </c>
      <c r="G49" s="100">
        <v>3</v>
      </c>
      <c r="H49" s="99">
        <v>0.001358695652173913</v>
      </c>
      <c r="I49" s="101">
        <v>0</v>
      </c>
      <c r="J49" s="102">
        <v>77</v>
      </c>
      <c r="K49" s="23">
        <v>0.0027487238068039837</v>
      </c>
      <c r="L49" s="347" t="s">
        <v>322</v>
      </c>
    </row>
    <row r="50" spans="1:12" ht="28.5">
      <c r="A50" s="158" t="s">
        <v>225</v>
      </c>
      <c r="B50" s="26" t="s">
        <v>226</v>
      </c>
      <c r="C50" s="103">
        <v>45</v>
      </c>
      <c r="D50" s="104">
        <v>0.0029190451478982877</v>
      </c>
      <c r="E50" s="103">
        <v>24</v>
      </c>
      <c r="F50" s="105">
        <v>0.0023105805333590063</v>
      </c>
      <c r="G50" s="106">
        <v>12</v>
      </c>
      <c r="H50" s="104">
        <v>0.005434782608695652</v>
      </c>
      <c r="I50" s="107">
        <v>0</v>
      </c>
      <c r="J50" s="108">
        <v>81</v>
      </c>
      <c r="K50" s="105">
        <v>0.0028915146539106847</v>
      </c>
      <c r="L50" s="347" t="s">
        <v>323</v>
      </c>
    </row>
    <row r="51" spans="1:12" ht="15.75" thickBot="1">
      <c r="A51" s="159" t="s">
        <v>227</v>
      </c>
      <c r="B51" s="31" t="s">
        <v>228</v>
      </c>
      <c r="C51" s="109">
        <v>622</v>
      </c>
      <c r="D51" s="110">
        <v>0.04034769071094966</v>
      </c>
      <c r="E51" s="109">
        <v>629</v>
      </c>
      <c r="F51" s="111">
        <v>0.060556464811783964</v>
      </c>
      <c r="G51" s="112">
        <v>131</v>
      </c>
      <c r="H51" s="110">
        <v>0.059329710144927536</v>
      </c>
      <c r="I51" s="113">
        <v>1</v>
      </c>
      <c r="J51" s="114">
        <v>1383</v>
      </c>
      <c r="K51" s="111">
        <v>0.049369935387141684</v>
      </c>
      <c r="L51" s="347" t="s">
        <v>324</v>
      </c>
    </row>
    <row r="52" spans="1:12" ht="15.75" thickBot="1">
      <c r="A52" s="181" t="s">
        <v>229</v>
      </c>
      <c r="B52" s="155" t="s">
        <v>230</v>
      </c>
      <c r="C52" s="12">
        <v>623</v>
      </c>
      <c r="D52" s="125">
        <v>0.040412558380902956</v>
      </c>
      <c r="E52" s="12">
        <v>235</v>
      </c>
      <c r="F52" s="13">
        <v>0.02262443438914027</v>
      </c>
      <c r="G52" s="126">
        <v>63</v>
      </c>
      <c r="H52" s="125">
        <v>0.028532608695652172</v>
      </c>
      <c r="I52" s="127">
        <v>1</v>
      </c>
      <c r="J52" s="128">
        <v>922</v>
      </c>
      <c r="K52" s="13">
        <v>0.032913290258094446</v>
      </c>
      <c r="L52" s="347" t="s">
        <v>325</v>
      </c>
    </row>
    <row r="53" spans="1:14" ht="15.75" thickBot="1">
      <c r="A53" s="529" t="s">
        <v>91</v>
      </c>
      <c r="B53" s="639"/>
      <c r="C53" s="190">
        <v>15416</v>
      </c>
      <c r="D53" s="191">
        <v>1</v>
      </c>
      <c r="E53" s="190">
        <v>10387</v>
      </c>
      <c r="F53" s="166">
        <v>1</v>
      </c>
      <c r="G53" s="192">
        <v>2208</v>
      </c>
      <c r="H53" s="191">
        <v>1</v>
      </c>
      <c r="I53" s="193">
        <v>2</v>
      </c>
      <c r="J53" s="192">
        <v>28013</v>
      </c>
      <c r="K53" s="166">
        <v>1</v>
      </c>
      <c r="L53" s="348" t="s">
        <v>116</v>
      </c>
      <c r="N53" s="517">
        <f>SUM(J52,J48,J39,J30,J23,J19,J15,J6,J5)</f>
        <v>28013</v>
      </c>
    </row>
    <row r="54" spans="1:11" ht="15">
      <c r="A54" s="53"/>
      <c r="B54" s="53"/>
      <c r="C54" s="135"/>
      <c r="D54" s="136"/>
      <c r="E54" s="135"/>
      <c r="F54" s="136"/>
      <c r="G54" s="135"/>
      <c r="H54" s="136"/>
      <c r="I54" s="135"/>
      <c r="J54" s="135"/>
      <c r="K54" s="136"/>
    </row>
    <row r="55" spans="1:11" ht="15">
      <c r="A55" s="58" t="s">
        <v>104</v>
      </c>
      <c r="B55" s="196"/>
      <c r="C55" s="196"/>
      <c r="D55" s="196"/>
      <c r="E55" s="196"/>
      <c r="F55" s="196"/>
      <c r="G55" s="196"/>
      <c r="H55" s="196"/>
      <c r="I55" s="196"/>
      <c r="J55" s="480"/>
      <c r="K55" s="196"/>
    </row>
    <row r="56" spans="1:11" ht="15">
      <c r="A56" s="531" t="s">
        <v>120</v>
      </c>
      <c r="B56" s="531"/>
      <c r="C56" s="531"/>
      <c r="D56" s="531"/>
      <c r="E56" s="531"/>
      <c r="F56" s="531"/>
      <c r="G56" s="531"/>
      <c r="H56" s="531"/>
      <c r="I56" s="531"/>
      <c r="J56" s="531"/>
      <c r="K56" s="531"/>
    </row>
    <row r="57" spans="1:11" ht="15">
      <c r="A57" s="86" t="s">
        <v>105</v>
      </c>
      <c r="B57" s="86"/>
      <c r="C57" s="86"/>
      <c r="D57" s="86"/>
      <c r="E57" s="86"/>
      <c r="F57" s="86"/>
      <c r="G57" s="86"/>
      <c r="H57" s="86"/>
      <c r="I57" s="86"/>
      <c r="J57" s="156"/>
      <c r="K57" s="86"/>
    </row>
    <row r="58" spans="1:11" ht="15">
      <c r="A58" s="149"/>
      <c r="B58" s="84"/>
      <c r="C58" s="84"/>
      <c r="D58" s="84"/>
      <c r="E58" s="84"/>
      <c r="F58" s="84"/>
      <c r="G58" s="84"/>
      <c r="H58" s="84"/>
      <c r="I58" s="84"/>
      <c r="J58" s="85"/>
      <c r="K58" s="84"/>
    </row>
    <row r="59" spans="1:11" ht="15">
      <c r="A59" s="188"/>
      <c r="B59" s="84"/>
      <c r="C59" s="87"/>
      <c r="D59" s="87"/>
      <c r="E59" s="87"/>
      <c r="F59" s="87"/>
      <c r="G59" s="87"/>
      <c r="H59" s="87"/>
      <c r="I59" s="87"/>
      <c r="J59" s="137"/>
      <c r="K59" s="87"/>
    </row>
    <row r="60" spans="1:11" ht="15">
      <c r="A60" s="188"/>
      <c r="B60" s="84"/>
      <c r="C60" s="87"/>
      <c r="D60" s="87"/>
      <c r="E60" s="87"/>
      <c r="F60" s="87"/>
      <c r="G60" s="87"/>
      <c r="H60" s="87"/>
      <c r="I60" s="87"/>
      <c r="J60" s="137"/>
      <c r="K60" s="87"/>
    </row>
  </sheetData>
  <sheetProtection/>
  <mergeCells count="10">
    <mergeCell ref="A53:B53"/>
    <mergeCell ref="A56:K56"/>
    <mergeCell ref="A1:K1"/>
    <mergeCell ref="A2:A4"/>
    <mergeCell ref="B2:B4"/>
    <mergeCell ref="C2:I2"/>
    <mergeCell ref="J2:K3"/>
    <mergeCell ref="C3:D3"/>
    <mergeCell ref="E3:F3"/>
    <mergeCell ref="G3:H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71"/>
  <sheetViews>
    <sheetView zoomScale="86" zoomScaleNormal="86" zoomScalePageLayoutView="0" workbookViewId="0" topLeftCell="A1">
      <selection activeCell="A1" sqref="A1:R1"/>
    </sheetView>
  </sheetViews>
  <sheetFormatPr defaultColWidth="11.421875" defaultRowHeight="15"/>
  <cols>
    <col min="1" max="1" width="7.7109375" style="269" customWidth="1"/>
    <col min="2" max="2" width="80.421875" style="269" bestFit="1" customWidth="1"/>
    <col min="3" max="18" width="11.00390625" style="269" customWidth="1"/>
    <col min="19" max="16384" width="11.421875" style="269" customWidth="1"/>
  </cols>
  <sheetData>
    <row r="1" spans="1:18" ht="24.75" customHeight="1" thickBot="1" thickTop="1">
      <c r="A1" s="521" t="s">
        <v>351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44"/>
    </row>
    <row r="2" spans="1:18" ht="24.75" customHeight="1" thickBot="1" thickTop="1">
      <c r="A2" s="533" t="s">
        <v>24</v>
      </c>
      <c r="B2" s="545" t="s">
        <v>110</v>
      </c>
      <c r="C2" s="572" t="s">
        <v>111</v>
      </c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41" t="s">
        <v>91</v>
      </c>
    </row>
    <row r="3" spans="1:18" ht="24.75" customHeight="1" thickBot="1">
      <c r="A3" s="570"/>
      <c r="B3" s="545"/>
      <c r="C3" s="573" t="s">
        <v>112</v>
      </c>
      <c r="D3" s="549"/>
      <c r="E3" s="549"/>
      <c r="F3" s="549"/>
      <c r="G3" s="549"/>
      <c r="H3" s="534" t="s">
        <v>113</v>
      </c>
      <c r="I3" s="549"/>
      <c r="J3" s="549"/>
      <c r="K3" s="549"/>
      <c r="L3" s="549"/>
      <c r="M3" s="534" t="s">
        <v>114</v>
      </c>
      <c r="N3" s="549"/>
      <c r="O3" s="549"/>
      <c r="P3" s="549"/>
      <c r="Q3" s="546"/>
      <c r="R3" s="542"/>
    </row>
    <row r="4" spans="1:18" ht="24.75" customHeight="1">
      <c r="A4" s="570"/>
      <c r="B4" s="545"/>
      <c r="C4" s="563" t="s">
        <v>107</v>
      </c>
      <c r="D4" s="574"/>
      <c r="E4" s="574"/>
      <c r="F4" s="564"/>
      <c r="G4" s="575" t="s">
        <v>91</v>
      </c>
      <c r="H4" s="563" t="s">
        <v>107</v>
      </c>
      <c r="I4" s="574"/>
      <c r="J4" s="574"/>
      <c r="K4" s="564"/>
      <c r="L4" s="575" t="s">
        <v>91</v>
      </c>
      <c r="M4" s="563" t="s">
        <v>107</v>
      </c>
      <c r="N4" s="574"/>
      <c r="O4" s="574"/>
      <c r="P4" s="564"/>
      <c r="Q4" s="575" t="s">
        <v>91</v>
      </c>
      <c r="R4" s="542"/>
    </row>
    <row r="5" spans="1:18" ht="24.75" customHeight="1" thickBot="1">
      <c r="A5" s="571"/>
      <c r="B5" s="546"/>
      <c r="C5" s="6" t="s">
        <v>96</v>
      </c>
      <c r="D5" s="197" t="s">
        <v>97</v>
      </c>
      <c r="E5" s="197" t="s">
        <v>98</v>
      </c>
      <c r="F5" s="7" t="s">
        <v>99</v>
      </c>
      <c r="G5" s="543"/>
      <c r="H5" s="6" t="s">
        <v>96</v>
      </c>
      <c r="I5" s="197" t="s">
        <v>97</v>
      </c>
      <c r="J5" s="197" t="s">
        <v>98</v>
      </c>
      <c r="K5" s="7" t="s">
        <v>99</v>
      </c>
      <c r="L5" s="543"/>
      <c r="M5" s="6" t="s">
        <v>96</v>
      </c>
      <c r="N5" s="197" t="s">
        <v>97</v>
      </c>
      <c r="O5" s="8" t="s">
        <v>98</v>
      </c>
      <c r="P5" s="7" t="s">
        <v>99</v>
      </c>
      <c r="Q5" s="543"/>
      <c r="R5" s="543"/>
    </row>
    <row r="6" spans="1:27" ht="15.75" thickBot="1">
      <c r="A6" s="90">
        <v>0</v>
      </c>
      <c r="B6" s="11" t="s">
        <v>29</v>
      </c>
      <c r="C6" s="379">
        <v>315</v>
      </c>
      <c r="D6" s="405">
        <v>182</v>
      </c>
      <c r="E6" s="405">
        <v>36</v>
      </c>
      <c r="F6" s="435">
        <v>0</v>
      </c>
      <c r="G6" s="299">
        <v>533</v>
      </c>
      <c r="H6" s="379">
        <v>1178</v>
      </c>
      <c r="I6" s="426">
        <v>879</v>
      </c>
      <c r="J6" s="405">
        <v>265</v>
      </c>
      <c r="K6" s="435">
        <v>5</v>
      </c>
      <c r="L6" s="299">
        <v>2327</v>
      </c>
      <c r="M6" s="379">
        <v>616</v>
      </c>
      <c r="N6" s="405">
        <v>314</v>
      </c>
      <c r="O6" s="405">
        <v>141</v>
      </c>
      <c r="P6" s="435">
        <v>2</v>
      </c>
      <c r="Q6" s="299">
        <v>1073</v>
      </c>
      <c r="R6" s="94">
        <v>3933</v>
      </c>
      <c r="S6" s="294" t="s">
        <v>235</v>
      </c>
      <c r="T6" s="295"/>
      <c r="U6" s="295"/>
      <c r="V6" s="295"/>
      <c r="W6" s="295"/>
      <c r="X6" s="295"/>
      <c r="Y6" s="295"/>
      <c r="Z6" s="295"/>
      <c r="AA6" s="295"/>
    </row>
    <row r="7" spans="1:27" ht="15.75" thickBot="1">
      <c r="A7" s="15" t="s">
        <v>30</v>
      </c>
      <c r="B7" s="16" t="s">
        <v>31</v>
      </c>
      <c r="C7" s="360">
        <v>4615</v>
      </c>
      <c r="D7" s="400">
        <v>3969</v>
      </c>
      <c r="E7" s="400">
        <v>207</v>
      </c>
      <c r="F7" s="436">
        <v>0</v>
      </c>
      <c r="G7" s="298">
        <v>8791</v>
      </c>
      <c r="H7" s="360">
        <v>14493</v>
      </c>
      <c r="I7" s="427">
        <v>14017</v>
      </c>
      <c r="J7" s="400">
        <v>1418</v>
      </c>
      <c r="K7" s="436">
        <v>1</v>
      </c>
      <c r="L7" s="298">
        <v>29929</v>
      </c>
      <c r="M7" s="360">
        <v>5103</v>
      </c>
      <c r="N7" s="400">
        <v>4677</v>
      </c>
      <c r="O7" s="400">
        <v>695</v>
      </c>
      <c r="P7" s="436">
        <v>0</v>
      </c>
      <c r="Q7" s="298">
        <v>10475</v>
      </c>
      <c r="R7" s="98">
        <v>49195</v>
      </c>
      <c r="S7" s="295"/>
      <c r="T7" s="295"/>
      <c r="U7" s="295"/>
      <c r="V7" s="295"/>
      <c r="W7" s="295"/>
      <c r="X7" s="295"/>
      <c r="Y7" s="295"/>
      <c r="Z7" s="295"/>
      <c r="AA7" s="295"/>
    </row>
    <row r="8" spans="1:27" ht="15">
      <c r="A8" s="35">
        <v>10</v>
      </c>
      <c r="B8" s="36" t="s">
        <v>32</v>
      </c>
      <c r="C8" s="354">
        <v>1084</v>
      </c>
      <c r="D8" s="211">
        <v>585</v>
      </c>
      <c r="E8" s="212">
        <v>24</v>
      </c>
      <c r="F8" s="406">
        <v>0</v>
      </c>
      <c r="G8" s="214">
        <v>1693</v>
      </c>
      <c r="H8" s="386">
        <v>3081</v>
      </c>
      <c r="I8" s="428">
        <v>2046</v>
      </c>
      <c r="J8" s="212">
        <v>175</v>
      </c>
      <c r="K8" s="406">
        <v>0</v>
      </c>
      <c r="L8" s="214">
        <v>5302</v>
      </c>
      <c r="M8" s="386">
        <v>1013</v>
      </c>
      <c r="N8" s="211">
        <v>677</v>
      </c>
      <c r="O8" s="212">
        <v>84</v>
      </c>
      <c r="P8" s="406">
        <v>0</v>
      </c>
      <c r="Q8" s="214">
        <v>1774</v>
      </c>
      <c r="R8" s="214">
        <v>8769</v>
      </c>
      <c r="S8" s="294" t="s">
        <v>236</v>
      </c>
      <c r="T8" s="295"/>
      <c r="U8" s="295"/>
      <c r="V8" s="295"/>
      <c r="W8" s="295"/>
      <c r="X8" s="295"/>
      <c r="Y8" s="295"/>
      <c r="Z8" s="295"/>
      <c r="AA8" s="295"/>
    </row>
    <row r="9" spans="1:27" ht="15">
      <c r="A9" s="25">
        <v>11</v>
      </c>
      <c r="B9" s="26" t="s">
        <v>33</v>
      </c>
      <c r="C9" s="352">
        <v>2396</v>
      </c>
      <c r="D9" s="275">
        <v>2245</v>
      </c>
      <c r="E9" s="276">
        <v>90</v>
      </c>
      <c r="F9" s="407">
        <v>0</v>
      </c>
      <c r="G9" s="277">
        <v>4731</v>
      </c>
      <c r="H9" s="401">
        <v>7575</v>
      </c>
      <c r="I9" s="429">
        <v>8194</v>
      </c>
      <c r="J9" s="276">
        <v>785</v>
      </c>
      <c r="K9" s="407">
        <v>1</v>
      </c>
      <c r="L9" s="277">
        <v>16555</v>
      </c>
      <c r="M9" s="401">
        <v>2750</v>
      </c>
      <c r="N9" s="275">
        <v>2724</v>
      </c>
      <c r="O9" s="276">
        <v>418</v>
      </c>
      <c r="P9" s="407">
        <v>0</v>
      </c>
      <c r="Q9" s="277">
        <v>5892</v>
      </c>
      <c r="R9" s="277">
        <v>27178</v>
      </c>
      <c r="S9" s="294" t="s">
        <v>237</v>
      </c>
      <c r="T9" s="295"/>
      <c r="U9" s="295"/>
      <c r="V9" s="295"/>
      <c r="W9" s="295"/>
      <c r="X9" s="295"/>
      <c r="Y9" s="295"/>
      <c r="Z9" s="295"/>
      <c r="AA9" s="295"/>
    </row>
    <row r="10" spans="1:27" ht="15">
      <c r="A10" s="25">
        <v>12</v>
      </c>
      <c r="B10" s="26" t="s">
        <v>34</v>
      </c>
      <c r="C10" s="352">
        <v>1004</v>
      </c>
      <c r="D10" s="275">
        <v>1033</v>
      </c>
      <c r="E10" s="276">
        <v>75</v>
      </c>
      <c r="F10" s="407">
        <v>0</v>
      </c>
      <c r="G10" s="277">
        <v>2112</v>
      </c>
      <c r="H10" s="401">
        <v>3312</v>
      </c>
      <c r="I10" s="429">
        <v>3416</v>
      </c>
      <c r="J10" s="276">
        <v>376</v>
      </c>
      <c r="K10" s="407">
        <v>0</v>
      </c>
      <c r="L10" s="277">
        <v>7104</v>
      </c>
      <c r="M10" s="401">
        <v>1164</v>
      </c>
      <c r="N10" s="275">
        <v>1150</v>
      </c>
      <c r="O10" s="276">
        <v>147</v>
      </c>
      <c r="P10" s="407">
        <v>0</v>
      </c>
      <c r="Q10" s="277">
        <v>2461</v>
      </c>
      <c r="R10" s="277">
        <v>11677</v>
      </c>
      <c r="S10" s="294" t="s">
        <v>238</v>
      </c>
      <c r="T10" s="295"/>
      <c r="U10" s="295"/>
      <c r="V10" s="295"/>
      <c r="W10" s="295"/>
      <c r="X10" s="295"/>
      <c r="Y10" s="295"/>
      <c r="Z10" s="295"/>
      <c r="AA10" s="295"/>
    </row>
    <row r="11" spans="1:27" ht="15">
      <c r="A11" s="25">
        <v>13</v>
      </c>
      <c r="B11" s="26" t="s">
        <v>35</v>
      </c>
      <c r="C11" s="352">
        <v>32</v>
      </c>
      <c r="D11" s="275">
        <v>45</v>
      </c>
      <c r="E11" s="276">
        <v>14</v>
      </c>
      <c r="F11" s="407">
        <v>0</v>
      </c>
      <c r="G11" s="277">
        <v>91</v>
      </c>
      <c r="H11" s="401">
        <v>78</v>
      </c>
      <c r="I11" s="429">
        <v>113</v>
      </c>
      <c r="J11" s="276">
        <v>51</v>
      </c>
      <c r="K11" s="407">
        <v>0</v>
      </c>
      <c r="L11" s="277">
        <v>242</v>
      </c>
      <c r="M11" s="401">
        <v>31</v>
      </c>
      <c r="N11" s="275">
        <v>47</v>
      </c>
      <c r="O11" s="276">
        <v>31</v>
      </c>
      <c r="P11" s="407">
        <v>0</v>
      </c>
      <c r="Q11" s="277">
        <v>109</v>
      </c>
      <c r="R11" s="277">
        <v>442</v>
      </c>
      <c r="S11" s="294" t="s">
        <v>239</v>
      </c>
      <c r="T11" s="295"/>
      <c r="U11" s="295"/>
      <c r="V11" s="295"/>
      <c r="W11" s="295"/>
      <c r="X11" s="295"/>
      <c r="Y11" s="295"/>
      <c r="Z11" s="295"/>
      <c r="AA11" s="295"/>
    </row>
    <row r="12" spans="1:27" ht="15.75" thickBot="1">
      <c r="A12" s="30">
        <v>19</v>
      </c>
      <c r="B12" s="31" t="s">
        <v>36</v>
      </c>
      <c r="C12" s="353">
        <v>99</v>
      </c>
      <c r="D12" s="278">
        <v>61</v>
      </c>
      <c r="E12" s="279">
        <v>4</v>
      </c>
      <c r="F12" s="408">
        <v>0</v>
      </c>
      <c r="G12" s="280">
        <v>164</v>
      </c>
      <c r="H12" s="402">
        <v>447</v>
      </c>
      <c r="I12" s="430">
        <v>248</v>
      </c>
      <c r="J12" s="279">
        <v>31</v>
      </c>
      <c r="K12" s="408">
        <v>0</v>
      </c>
      <c r="L12" s="280">
        <v>726</v>
      </c>
      <c r="M12" s="402">
        <v>145</v>
      </c>
      <c r="N12" s="278">
        <v>79</v>
      </c>
      <c r="O12" s="279">
        <v>15</v>
      </c>
      <c r="P12" s="408">
        <v>0</v>
      </c>
      <c r="Q12" s="280">
        <v>239</v>
      </c>
      <c r="R12" s="280">
        <v>1129</v>
      </c>
      <c r="S12" s="294" t="s">
        <v>240</v>
      </c>
      <c r="T12" s="295"/>
      <c r="U12" s="295"/>
      <c r="V12" s="295"/>
      <c r="W12" s="295"/>
      <c r="X12" s="295"/>
      <c r="Y12" s="295"/>
      <c r="Z12" s="295"/>
      <c r="AA12" s="295"/>
    </row>
    <row r="13" spans="1:27" ht="15.75" thickBot="1">
      <c r="A13" s="15">
        <v>2</v>
      </c>
      <c r="B13" s="16" t="s">
        <v>37</v>
      </c>
      <c r="C13" s="360">
        <v>222</v>
      </c>
      <c r="D13" s="400">
        <v>338</v>
      </c>
      <c r="E13" s="400">
        <v>304</v>
      </c>
      <c r="F13" s="436">
        <v>0</v>
      </c>
      <c r="G13" s="298">
        <v>864</v>
      </c>
      <c r="H13" s="360">
        <v>811</v>
      </c>
      <c r="I13" s="427">
        <v>1578</v>
      </c>
      <c r="J13" s="400">
        <v>1680</v>
      </c>
      <c r="K13" s="436">
        <v>1</v>
      </c>
      <c r="L13" s="298">
        <v>4070</v>
      </c>
      <c r="M13" s="360">
        <v>363</v>
      </c>
      <c r="N13" s="400">
        <v>708</v>
      </c>
      <c r="O13" s="400">
        <v>1028</v>
      </c>
      <c r="P13" s="436">
        <v>2</v>
      </c>
      <c r="Q13" s="298">
        <v>2101</v>
      </c>
      <c r="R13" s="98">
        <v>7035</v>
      </c>
      <c r="S13" s="295"/>
      <c r="T13" s="295"/>
      <c r="U13" s="295"/>
      <c r="V13" s="295"/>
      <c r="W13" s="295"/>
      <c r="X13" s="295"/>
      <c r="Y13" s="295"/>
      <c r="Z13" s="295"/>
      <c r="AA13" s="295"/>
    </row>
    <row r="14" spans="1:27" ht="15">
      <c r="A14" s="35">
        <v>20</v>
      </c>
      <c r="B14" s="36" t="s">
        <v>38</v>
      </c>
      <c r="C14" s="354">
        <v>112</v>
      </c>
      <c r="D14" s="211">
        <v>153</v>
      </c>
      <c r="E14" s="212">
        <v>128</v>
      </c>
      <c r="F14" s="406">
        <v>0</v>
      </c>
      <c r="G14" s="214">
        <v>393</v>
      </c>
      <c r="H14" s="386">
        <v>331</v>
      </c>
      <c r="I14" s="428">
        <v>670</v>
      </c>
      <c r="J14" s="212">
        <v>664</v>
      </c>
      <c r="K14" s="406">
        <v>1</v>
      </c>
      <c r="L14" s="214">
        <v>1666</v>
      </c>
      <c r="M14" s="386">
        <v>152</v>
      </c>
      <c r="N14" s="211">
        <v>288</v>
      </c>
      <c r="O14" s="212">
        <v>393</v>
      </c>
      <c r="P14" s="406">
        <v>1</v>
      </c>
      <c r="Q14" s="214">
        <v>834</v>
      </c>
      <c r="R14" s="214">
        <v>2893</v>
      </c>
      <c r="S14" s="294" t="s">
        <v>241</v>
      </c>
      <c r="T14" s="295"/>
      <c r="U14" s="295"/>
      <c r="V14" s="295"/>
      <c r="W14" s="295"/>
      <c r="X14" s="295"/>
      <c r="Y14" s="295"/>
      <c r="Z14" s="295"/>
      <c r="AA14" s="295"/>
    </row>
    <row r="15" spans="1:27" ht="15">
      <c r="A15" s="25">
        <v>21</v>
      </c>
      <c r="B15" s="26" t="s">
        <v>39</v>
      </c>
      <c r="C15" s="352">
        <v>97</v>
      </c>
      <c r="D15" s="275">
        <v>153</v>
      </c>
      <c r="E15" s="276">
        <v>145</v>
      </c>
      <c r="F15" s="407">
        <v>0</v>
      </c>
      <c r="G15" s="277">
        <v>395</v>
      </c>
      <c r="H15" s="401">
        <v>397</v>
      </c>
      <c r="I15" s="429">
        <v>753</v>
      </c>
      <c r="J15" s="276">
        <v>852</v>
      </c>
      <c r="K15" s="407">
        <v>0</v>
      </c>
      <c r="L15" s="277">
        <v>2002</v>
      </c>
      <c r="M15" s="401">
        <v>175</v>
      </c>
      <c r="N15" s="275">
        <v>357</v>
      </c>
      <c r="O15" s="276">
        <v>557</v>
      </c>
      <c r="P15" s="407">
        <v>1</v>
      </c>
      <c r="Q15" s="277">
        <v>1090</v>
      </c>
      <c r="R15" s="277">
        <v>3487</v>
      </c>
      <c r="S15" s="294" t="s">
        <v>242</v>
      </c>
      <c r="T15" s="295"/>
      <c r="U15" s="295"/>
      <c r="V15" s="295"/>
      <c r="W15" s="295"/>
      <c r="X15" s="295"/>
      <c r="Y15" s="295"/>
      <c r="Z15" s="295"/>
      <c r="AA15" s="295"/>
    </row>
    <row r="16" spans="1:27" ht="15">
      <c r="A16" s="25">
        <v>22</v>
      </c>
      <c r="B16" s="26" t="s">
        <v>40</v>
      </c>
      <c r="C16" s="352">
        <v>4</v>
      </c>
      <c r="D16" s="275">
        <v>16</v>
      </c>
      <c r="E16" s="276">
        <v>25</v>
      </c>
      <c r="F16" s="407">
        <v>0</v>
      </c>
      <c r="G16" s="277">
        <v>45</v>
      </c>
      <c r="H16" s="401">
        <v>29</v>
      </c>
      <c r="I16" s="429">
        <v>89</v>
      </c>
      <c r="J16" s="276">
        <v>112</v>
      </c>
      <c r="K16" s="407">
        <v>0</v>
      </c>
      <c r="L16" s="277">
        <v>230</v>
      </c>
      <c r="M16" s="401">
        <v>7</v>
      </c>
      <c r="N16" s="275">
        <v>29</v>
      </c>
      <c r="O16" s="276">
        <v>42</v>
      </c>
      <c r="P16" s="407">
        <v>0</v>
      </c>
      <c r="Q16" s="277">
        <v>78</v>
      </c>
      <c r="R16" s="277">
        <v>353</v>
      </c>
      <c r="S16" s="294" t="s">
        <v>243</v>
      </c>
      <c r="T16" s="295"/>
      <c r="U16" s="295"/>
      <c r="V16" s="295"/>
      <c r="W16" s="295"/>
      <c r="X16" s="295"/>
      <c r="Y16" s="295"/>
      <c r="Z16" s="295"/>
      <c r="AA16" s="295"/>
    </row>
    <row r="17" spans="1:27" ht="15.75" thickBot="1">
      <c r="A17" s="40">
        <v>29</v>
      </c>
      <c r="B17" s="41" t="s">
        <v>41</v>
      </c>
      <c r="C17" s="355">
        <v>9</v>
      </c>
      <c r="D17" s="281">
        <v>16</v>
      </c>
      <c r="E17" s="282">
        <v>6</v>
      </c>
      <c r="F17" s="409">
        <v>0</v>
      </c>
      <c r="G17" s="283">
        <v>31</v>
      </c>
      <c r="H17" s="403">
        <v>54</v>
      </c>
      <c r="I17" s="431">
        <v>66</v>
      </c>
      <c r="J17" s="282">
        <v>52</v>
      </c>
      <c r="K17" s="409">
        <v>0</v>
      </c>
      <c r="L17" s="283">
        <v>172</v>
      </c>
      <c r="M17" s="403">
        <v>29</v>
      </c>
      <c r="N17" s="281">
        <v>34</v>
      </c>
      <c r="O17" s="282">
        <v>36</v>
      </c>
      <c r="P17" s="409">
        <v>0</v>
      </c>
      <c r="Q17" s="283">
        <v>99</v>
      </c>
      <c r="R17" s="283">
        <v>302</v>
      </c>
      <c r="S17" s="294" t="s">
        <v>244</v>
      </c>
      <c r="T17" s="295"/>
      <c r="U17" s="295"/>
      <c r="V17" s="295"/>
      <c r="W17" s="295"/>
      <c r="X17" s="295"/>
      <c r="Y17" s="295"/>
      <c r="Z17" s="295"/>
      <c r="AA17" s="295"/>
    </row>
    <row r="18" spans="1:27" ht="15.75" thickBot="1">
      <c r="A18" s="15">
        <v>3</v>
      </c>
      <c r="B18" s="16" t="s">
        <v>42</v>
      </c>
      <c r="C18" s="360">
        <v>1205</v>
      </c>
      <c r="D18" s="400">
        <v>2055</v>
      </c>
      <c r="E18" s="400">
        <v>233</v>
      </c>
      <c r="F18" s="436">
        <v>0</v>
      </c>
      <c r="G18" s="298">
        <v>3493</v>
      </c>
      <c r="H18" s="360">
        <v>4720</v>
      </c>
      <c r="I18" s="427">
        <v>8859</v>
      </c>
      <c r="J18" s="400">
        <v>1872</v>
      </c>
      <c r="K18" s="436">
        <v>0</v>
      </c>
      <c r="L18" s="298">
        <v>15451</v>
      </c>
      <c r="M18" s="360">
        <v>1711</v>
      </c>
      <c r="N18" s="400">
        <v>2870</v>
      </c>
      <c r="O18" s="400">
        <v>965</v>
      </c>
      <c r="P18" s="436">
        <v>0</v>
      </c>
      <c r="Q18" s="298">
        <v>5546</v>
      </c>
      <c r="R18" s="98">
        <v>24490</v>
      </c>
      <c r="S18" s="295"/>
      <c r="T18" s="295"/>
      <c r="U18" s="295"/>
      <c r="V18" s="295"/>
      <c r="W18" s="295"/>
      <c r="X18" s="295"/>
      <c r="Y18" s="295"/>
      <c r="Z18" s="295"/>
      <c r="AA18" s="295"/>
    </row>
    <row r="19" spans="1:27" ht="15">
      <c r="A19" s="35">
        <v>30</v>
      </c>
      <c r="B19" s="36" t="s">
        <v>43</v>
      </c>
      <c r="C19" s="354">
        <v>438</v>
      </c>
      <c r="D19" s="211">
        <v>770</v>
      </c>
      <c r="E19" s="212">
        <v>74</v>
      </c>
      <c r="F19" s="406">
        <v>0</v>
      </c>
      <c r="G19" s="214">
        <v>1282</v>
      </c>
      <c r="H19" s="386">
        <v>1793</v>
      </c>
      <c r="I19" s="428">
        <v>3314</v>
      </c>
      <c r="J19" s="212">
        <v>641</v>
      </c>
      <c r="K19" s="406">
        <v>0</v>
      </c>
      <c r="L19" s="214">
        <v>5748</v>
      </c>
      <c r="M19" s="386">
        <v>659</v>
      </c>
      <c r="N19" s="211">
        <v>1029</v>
      </c>
      <c r="O19" s="212">
        <v>326</v>
      </c>
      <c r="P19" s="406">
        <v>0</v>
      </c>
      <c r="Q19" s="214">
        <v>2014</v>
      </c>
      <c r="R19" s="214">
        <v>9044</v>
      </c>
      <c r="S19" s="294" t="s">
        <v>245</v>
      </c>
      <c r="T19" s="295"/>
      <c r="U19" s="295"/>
      <c r="V19" s="295"/>
      <c r="W19" s="295"/>
      <c r="X19" s="295"/>
      <c r="Y19" s="295"/>
      <c r="Z19" s="295"/>
      <c r="AA19" s="295"/>
    </row>
    <row r="20" spans="1:27" ht="15">
      <c r="A20" s="25">
        <v>31</v>
      </c>
      <c r="B20" s="26" t="s">
        <v>44</v>
      </c>
      <c r="C20" s="352">
        <v>48</v>
      </c>
      <c r="D20" s="275">
        <v>99</v>
      </c>
      <c r="E20" s="276">
        <v>30</v>
      </c>
      <c r="F20" s="407">
        <v>0</v>
      </c>
      <c r="G20" s="277">
        <v>177</v>
      </c>
      <c r="H20" s="401">
        <v>250</v>
      </c>
      <c r="I20" s="429">
        <v>480</v>
      </c>
      <c r="J20" s="276">
        <v>167</v>
      </c>
      <c r="K20" s="407">
        <v>0</v>
      </c>
      <c r="L20" s="277">
        <v>897</v>
      </c>
      <c r="M20" s="401">
        <v>78</v>
      </c>
      <c r="N20" s="275">
        <v>119</v>
      </c>
      <c r="O20" s="276">
        <v>63</v>
      </c>
      <c r="P20" s="407">
        <v>0</v>
      </c>
      <c r="Q20" s="277">
        <v>260</v>
      </c>
      <c r="R20" s="277">
        <v>1334</v>
      </c>
      <c r="S20" s="294" t="s">
        <v>246</v>
      </c>
      <c r="T20" s="295"/>
      <c r="U20" s="295"/>
      <c r="V20" s="295"/>
      <c r="W20" s="295"/>
      <c r="X20" s="295"/>
      <c r="Y20" s="295"/>
      <c r="Z20" s="295"/>
      <c r="AA20" s="295"/>
    </row>
    <row r="21" spans="1:27" ht="15">
      <c r="A21" s="25">
        <v>32</v>
      </c>
      <c r="B21" s="26" t="s">
        <v>45</v>
      </c>
      <c r="C21" s="352">
        <v>585</v>
      </c>
      <c r="D21" s="275">
        <v>992</v>
      </c>
      <c r="E21" s="276">
        <v>98</v>
      </c>
      <c r="F21" s="407">
        <v>0</v>
      </c>
      <c r="G21" s="277">
        <v>1675</v>
      </c>
      <c r="H21" s="401">
        <v>2088</v>
      </c>
      <c r="I21" s="429">
        <v>4144</v>
      </c>
      <c r="J21" s="276">
        <v>827</v>
      </c>
      <c r="K21" s="407">
        <v>0</v>
      </c>
      <c r="L21" s="277">
        <v>7059</v>
      </c>
      <c r="M21" s="401">
        <v>756</v>
      </c>
      <c r="N21" s="275">
        <v>1394</v>
      </c>
      <c r="O21" s="276">
        <v>466</v>
      </c>
      <c r="P21" s="407">
        <v>0</v>
      </c>
      <c r="Q21" s="277">
        <v>2616</v>
      </c>
      <c r="R21" s="277">
        <v>11350</v>
      </c>
      <c r="S21" s="294" t="s">
        <v>247</v>
      </c>
      <c r="T21" s="295"/>
      <c r="U21" s="295"/>
      <c r="V21" s="295"/>
      <c r="W21" s="295"/>
      <c r="X21" s="295"/>
      <c r="Y21" s="295"/>
      <c r="Z21" s="295"/>
      <c r="AA21" s="295"/>
    </row>
    <row r="22" spans="1:27" ht="15.75" thickBot="1">
      <c r="A22" s="30">
        <v>39</v>
      </c>
      <c r="B22" s="31" t="s">
        <v>46</v>
      </c>
      <c r="C22" s="353">
        <v>134</v>
      </c>
      <c r="D22" s="278">
        <v>194</v>
      </c>
      <c r="E22" s="279">
        <v>31</v>
      </c>
      <c r="F22" s="408">
        <v>0</v>
      </c>
      <c r="G22" s="280">
        <v>359</v>
      </c>
      <c r="H22" s="402">
        <v>589</v>
      </c>
      <c r="I22" s="430">
        <v>921</v>
      </c>
      <c r="J22" s="279">
        <v>237</v>
      </c>
      <c r="K22" s="408">
        <v>0</v>
      </c>
      <c r="L22" s="280">
        <v>1747</v>
      </c>
      <c r="M22" s="402">
        <v>218</v>
      </c>
      <c r="N22" s="278">
        <v>328</v>
      </c>
      <c r="O22" s="279">
        <v>110</v>
      </c>
      <c r="P22" s="408">
        <v>0</v>
      </c>
      <c r="Q22" s="280">
        <v>656</v>
      </c>
      <c r="R22" s="280">
        <v>2762</v>
      </c>
      <c r="S22" s="294" t="s">
        <v>248</v>
      </c>
      <c r="T22" s="295"/>
      <c r="U22" s="295"/>
      <c r="V22" s="295"/>
      <c r="W22" s="295"/>
      <c r="X22" s="295"/>
      <c r="Y22" s="295"/>
      <c r="Z22" s="295"/>
      <c r="AA22" s="295"/>
    </row>
    <row r="23" spans="1:27" ht="15.75" thickBot="1">
      <c r="A23" s="15">
        <v>4</v>
      </c>
      <c r="B23" s="16" t="s">
        <v>47</v>
      </c>
      <c r="C23" s="360">
        <v>4</v>
      </c>
      <c r="D23" s="400">
        <v>7</v>
      </c>
      <c r="E23" s="400">
        <v>28</v>
      </c>
      <c r="F23" s="436">
        <v>0</v>
      </c>
      <c r="G23" s="298">
        <v>39</v>
      </c>
      <c r="H23" s="360">
        <v>17</v>
      </c>
      <c r="I23" s="427">
        <v>19</v>
      </c>
      <c r="J23" s="400">
        <v>103</v>
      </c>
      <c r="K23" s="436">
        <v>0</v>
      </c>
      <c r="L23" s="298">
        <v>139</v>
      </c>
      <c r="M23" s="360">
        <v>7</v>
      </c>
      <c r="N23" s="400">
        <v>10</v>
      </c>
      <c r="O23" s="400">
        <v>44</v>
      </c>
      <c r="P23" s="436">
        <v>1</v>
      </c>
      <c r="Q23" s="298">
        <v>62</v>
      </c>
      <c r="R23" s="98">
        <v>240</v>
      </c>
      <c r="S23" s="295"/>
      <c r="T23" s="295"/>
      <c r="U23" s="295"/>
      <c r="V23" s="295"/>
      <c r="W23" s="295"/>
      <c r="X23" s="295"/>
      <c r="Y23" s="295"/>
      <c r="Z23" s="295"/>
      <c r="AA23" s="295"/>
    </row>
    <row r="24" spans="1:27" ht="15">
      <c r="A24" s="35">
        <v>40</v>
      </c>
      <c r="B24" s="36" t="s">
        <v>48</v>
      </c>
      <c r="C24" s="354">
        <v>4</v>
      </c>
      <c r="D24" s="211">
        <v>4</v>
      </c>
      <c r="E24" s="212">
        <v>15</v>
      </c>
      <c r="F24" s="406">
        <v>0</v>
      </c>
      <c r="G24" s="214">
        <v>23</v>
      </c>
      <c r="H24" s="386">
        <v>10</v>
      </c>
      <c r="I24" s="428">
        <v>14</v>
      </c>
      <c r="J24" s="212">
        <v>74</v>
      </c>
      <c r="K24" s="406">
        <v>0</v>
      </c>
      <c r="L24" s="214">
        <v>98</v>
      </c>
      <c r="M24" s="386">
        <v>5</v>
      </c>
      <c r="N24" s="211">
        <v>8</v>
      </c>
      <c r="O24" s="212">
        <v>33</v>
      </c>
      <c r="P24" s="406">
        <v>0</v>
      </c>
      <c r="Q24" s="214">
        <v>46</v>
      </c>
      <c r="R24" s="214">
        <v>167</v>
      </c>
      <c r="S24" s="294" t="s">
        <v>249</v>
      </c>
      <c r="T24" s="295"/>
      <c r="U24" s="295"/>
      <c r="V24" s="295"/>
      <c r="W24" s="295"/>
      <c r="X24" s="295"/>
      <c r="Y24" s="295"/>
      <c r="Z24" s="295"/>
      <c r="AA24" s="295"/>
    </row>
    <row r="25" spans="1:27" ht="15.75" thickBot="1">
      <c r="A25" s="40">
        <v>41</v>
      </c>
      <c r="B25" s="41" t="s">
        <v>49</v>
      </c>
      <c r="C25" s="355">
        <v>0</v>
      </c>
      <c r="D25" s="281">
        <v>3</v>
      </c>
      <c r="E25" s="282">
        <v>13</v>
      </c>
      <c r="F25" s="409">
        <v>0</v>
      </c>
      <c r="G25" s="283">
        <v>16</v>
      </c>
      <c r="H25" s="403">
        <v>7</v>
      </c>
      <c r="I25" s="431">
        <v>5</v>
      </c>
      <c r="J25" s="282">
        <v>29</v>
      </c>
      <c r="K25" s="409">
        <v>0</v>
      </c>
      <c r="L25" s="283">
        <v>41</v>
      </c>
      <c r="M25" s="403">
        <v>2</v>
      </c>
      <c r="N25" s="281">
        <v>2</v>
      </c>
      <c r="O25" s="282">
        <v>11</v>
      </c>
      <c r="P25" s="409">
        <v>1</v>
      </c>
      <c r="Q25" s="283">
        <v>16</v>
      </c>
      <c r="R25" s="283">
        <v>73</v>
      </c>
      <c r="S25" s="294" t="s">
        <v>250</v>
      </c>
      <c r="T25" s="295"/>
      <c r="U25" s="295"/>
      <c r="V25" s="295"/>
      <c r="W25" s="295"/>
      <c r="X25" s="295"/>
      <c r="Y25" s="295"/>
      <c r="Z25" s="295"/>
      <c r="AA25" s="295"/>
    </row>
    <row r="26" spans="1:27" ht="15.75" thickBot="1">
      <c r="A26" s="15">
        <v>5</v>
      </c>
      <c r="B26" s="16" t="s">
        <v>50</v>
      </c>
      <c r="C26" s="360">
        <v>210</v>
      </c>
      <c r="D26" s="400">
        <v>351</v>
      </c>
      <c r="E26" s="400">
        <v>36</v>
      </c>
      <c r="F26" s="436">
        <v>1</v>
      </c>
      <c r="G26" s="298">
        <v>598</v>
      </c>
      <c r="H26" s="360">
        <v>809</v>
      </c>
      <c r="I26" s="427">
        <v>1504</v>
      </c>
      <c r="J26" s="400">
        <v>311</v>
      </c>
      <c r="K26" s="436">
        <v>5</v>
      </c>
      <c r="L26" s="298">
        <v>2629</v>
      </c>
      <c r="M26" s="360">
        <v>309</v>
      </c>
      <c r="N26" s="400">
        <v>526</v>
      </c>
      <c r="O26" s="400">
        <v>165</v>
      </c>
      <c r="P26" s="436">
        <v>8</v>
      </c>
      <c r="Q26" s="298">
        <v>1008</v>
      </c>
      <c r="R26" s="98">
        <v>4235</v>
      </c>
      <c r="S26" s="295"/>
      <c r="T26" s="295"/>
      <c r="U26" s="295"/>
      <c r="V26" s="295"/>
      <c r="W26" s="295"/>
      <c r="X26" s="295"/>
      <c r="Y26" s="295"/>
      <c r="Z26" s="295"/>
      <c r="AA26" s="295"/>
    </row>
    <row r="27" spans="1:27" ht="15">
      <c r="A27" s="20">
        <v>50</v>
      </c>
      <c r="B27" s="21" t="s">
        <v>52</v>
      </c>
      <c r="C27" s="351">
        <v>96</v>
      </c>
      <c r="D27" s="199">
        <v>164</v>
      </c>
      <c r="E27" s="200">
        <v>11</v>
      </c>
      <c r="F27" s="410">
        <v>0</v>
      </c>
      <c r="G27" s="202">
        <v>271</v>
      </c>
      <c r="H27" s="383">
        <v>350</v>
      </c>
      <c r="I27" s="432">
        <v>700</v>
      </c>
      <c r="J27" s="200">
        <v>123</v>
      </c>
      <c r="K27" s="410">
        <v>1</v>
      </c>
      <c r="L27" s="202">
        <v>1174</v>
      </c>
      <c r="M27" s="383">
        <v>151</v>
      </c>
      <c r="N27" s="199">
        <v>267</v>
      </c>
      <c r="O27" s="200">
        <v>70</v>
      </c>
      <c r="P27" s="410">
        <v>3</v>
      </c>
      <c r="Q27" s="202">
        <v>491</v>
      </c>
      <c r="R27" s="202">
        <v>1936</v>
      </c>
      <c r="S27" s="294" t="s">
        <v>251</v>
      </c>
      <c r="T27" s="295"/>
      <c r="U27" s="295"/>
      <c r="V27" s="295"/>
      <c r="W27" s="295"/>
      <c r="X27" s="295"/>
      <c r="Y27" s="295"/>
      <c r="Z27" s="295"/>
      <c r="AA27" s="295"/>
    </row>
    <row r="28" spans="1:27" ht="15">
      <c r="A28" s="25">
        <v>51</v>
      </c>
      <c r="B28" s="26" t="s">
        <v>52</v>
      </c>
      <c r="C28" s="352">
        <v>29</v>
      </c>
      <c r="D28" s="275">
        <v>70</v>
      </c>
      <c r="E28" s="276">
        <v>3</v>
      </c>
      <c r="F28" s="407">
        <v>0</v>
      </c>
      <c r="G28" s="277">
        <v>102</v>
      </c>
      <c r="H28" s="401">
        <v>115</v>
      </c>
      <c r="I28" s="429">
        <v>234</v>
      </c>
      <c r="J28" s="276">
        <v>21</v>
      </c>
      <c r="K28" s="407">
        <v>0</v>
      </c>
      <c r="L28" s="277">
        <v>370</v>
      </c>
      <c r="M28" s="401">
        <v>29</v>
      </c>
      <c r="N28" s="275">
        <v>58</v>
      </c>
      <c r="O28" s="276">
        <v>13</v>
      </c>
      <c r="P28" s="407">
        <v>0</v>
      </c>
      <c r="Q28" s="277">
        <v>100</v>
      </c>
      <c r="R28" s="277">
        <v>572</v>
      </c>
      <c r="S28" s="294" t="s">
        <v>252</v>
      </c>
      <c r="T28" s="295"/>
      <c r="U28" s="295"/>
      <c r="V28" s="295"/>
      <c r="W28" s="295"/>
      <c r="X28" s="295"/>
      <c r="Y28" s="295"/>
      <c r="Z28" s="295"/>
      <c r="AA28" s="295"/>
    </row>
    <row r="29" spans="1:27" ht="15">
      <c r="A29" s="25">
        <v>52</v>
      </c>
      <c r="B29" s="26" t="s">
        <v>53</v>
      </c>
      <c r="C29" s="352">
        <v>68</v>
      </c>
      <c r="D29" s="275">
        <v>95</v>
      </c>
      <c r="E29" s="276">
        <v>21</v>
      </c>
      <c r="F29" s="407">
        <v>1</v>
      </c>
      <c r="G29" s="277">
        <v>185</v>
      </c>
      <c r="H29" s="401">
        <v>278</v>
      </c>
      <c r="I29" s="429">
        <v>495</v>
      </c>
      <c r="J29" s="276">
        <v>142</v>
      </c>
      <c r="K29" s="407">
        <v>3</v>
      </c>
      <c r="L29" s="277">
        <v>918</v>
      </c>
      <c r="M29" s="401">
        <v>108</v>
      </c>
      <c r="N29" s="275">
        <v>177</v>
      </c>
      <c r="O29" s="276">
        <v>72</v>
      </c>
      <c r="P29" s="407">
        <v>4</v>
      </c>
      <c r="Q29" s="277">
        <v>361</v>
      </c>
      <c r="R29" s="277">
        <v>1464</v>
      </c>
      <c r="S29" s="294" t="s">
        <v>253</v>
      </c>
      <c r="T29" s="295"/>
      <c r="U29" s="295"/>
      <c r="V29" s="295"/>
      <c r="W29" s="295"/>
      <c r="X29" s="295"/>
      <c r="Y29" s="295"/>
      <c r="Z29" s="295"/>
      <c r="AA29" s="295"/>
    </row>
    <row r="30" spans="1:27" ht="28.5">
      <c r="A30" s="25">
        <v>53</v>
      </c>
      <c r="B30" s="26" t="s">
        <v>115</v>
      </c>
      <c r="C30" s="352">
        <v>0</v>
      </c>
      <c r="D30" s="275">
        <v>1</v>
      </c>
      <c r="E30" s="276">
        <v>0</v>
      </c>
      <c r="F30" s="407">
        <v>0</v>
      </c>
      <c r="G30" s="277">
        <v>1</v>
      </c>
      <c r="H30" s="401">
        <v>5</v>
      </c>
      <c r="I30" s="429">
        <v>6</v>
      </c>
      <c r="J30" s="276">
        <v>10</v>
      </c>
      <c r="K30" s="407">
        <v>1</v>
      </c>
      <c r="L30" s="277">
        <v>22</v>
      </c>
      <c r="M30" s="401">
        <v>4</v>
      </c>
      <c r="N30" s="275">
        <v>2</v>
      </c>
      <c r="O30" s="276">
        <v>3</v>
      </c>
      <c r="P30" s="407">
        <v>1</v>
      </c>
      <c r="Q30" s="277">
        <v>10</v>
      </c>
      <c r="R30" s="277">
        <v>33</v>
      </c>
      <c r="S30" s="294" t="s">
        <v>254</v>
      </c>
      <c r="T30" s="295"/>
      <c r="U30" s="295"/>
      <c r="V30" s="295"/>
      <c r="W30" s="295"/>
      <c r="X30" s="295"/>
      <c r="Y30" s="295"/>
      <c r="Z30" s="295"/>
      <c r="AA30" s="295"/>
    </row>
    <row r="31" spans="1:27" ht="15">
      <c r="A31" s="25">
        <v>54</v>
      </c>
      <c r="B31" s="26" t="s">
        <v>55</v>
      </c>
      <c r="C31" s="352">
        <v>7</v>
      </c>
      <c r="D31" s="275">
        <v>3</v>
      </c>
      <c r="E31" s="276">
        <v>1</v>
      </c>
      <c r="F31" s="407">
        <v>0</v>
      </c>
      <c r="G31" s="277">
        <v>11</v>
      </c>
      <c r="H31" s="401">
        <v>31</v>
      </c>
      <c r="I31" s="429">
        <v>14</v>
      </c>
      <c r="J31" s="276">
        <v>5</v>
      </c>
      <c r="K31" s="407">
        <v>0</v>
      </c>
      <c r="L31" s="277">
        <v>50</v>
      </c>
      <c r="M31" s="401">
        <v>4</v>
      </c>
      <c r="N31" s="275">
        <v>2</v>
      </c>
      <c r="O31" s="276">
        <v>1</v>
      </c>
      <c r="P31" s="407">
        <v>0</v>
      </c>
      <c r="Q31" s="277">
        <v>7</v>
      </c>
      <c r="R31" s="277">
        <v>68</v>
      </c>
      <c r="S31" s="294" t="s">
        <v>255</v>
      </c>
      <c r="T31" s="295"/>
      <c r="U31" s="295"/>
      <c r="V31" s="295"/>
      <c r="W31" s="295"/>
      <c r="X31" s="295"/>
      <c r="Y31" s="295"/>
      <c r="Z31" s="295"/>
      <c r="AA31" s="295"/>
    </row>
    <row r="32" spans="1:27" ht="15.75" thickBot="1">
      <c r="A32" s="30">
        <v>59</v>
      </c>
      <c r="B32" s="31" t="s">
        <v>56</v>
      </c>
      <c r="C32" s="353">
        <v>10</v>
      </c>
      <c r="D32" s="278">
        <v>18</v>
      </c>
      <c r="E32" s="279">
        <v>0</v>
      </c>
      <c r="F32" s="408">
        <v>0</v>
      </c>
      <c r="G32" s="280">
        <v>28</v>
      </c>
      <c r="H32" s="402">
        <v>30</v>
      </c>
      <c r="I32" s="430">
        <v>55</v>
      </c>
      <c r="J32" s="279">
        <v>10</v>
      </c>
      <c r="K32" s="408">
        <v>0</v>
      </c>
      <c r="L32" s="280">
        <v>95</v>
      </c>
      <c r="M32" s="402">
        <v>13</v>
      </c>
      <c r="N32" s="278">
        <v>20</v>
      </c>
      <c r="O32" s="279">
        <v>6</v>
      </c>
      <c r="P32" s="408">
        <v>0</v>
      </c>
      <c r="Q32" s="280">
        <v>39</v>
      </c>
      <c r="R32" s="280">
        <v>162</v>
      </c>
      <c r="S32" s="294" t="s">
        <v>256</v>
      </c>
      <c r="T32" s="295"/>
      <c r="U32" s="295"/>
      <c r="V32" s="295"/>
      <c r="W32" s="295"/>
      <c r="X32" s="295"/>
      <c r="Y32" s="295"/>
      <c r="Z32" s="295"/>
      <c r="AA32" s="295"/>
    </row>
    <row r="33" spans="1:27" ht="29.25" thickBot="1">
      <c r="A33" s="15">
        <v>6</v>
      </c>
      <c r="B33" s="16" t="s">
        <v>57</v>
      </c>
      <c r="C33" s="360">
        <v>183</v>
      </c>
      <c r="D33" s="400">
        <v>163</v>
      </c>
      <c r="E33" s="400">
        <v>18</v>
      </c>
      <c r="F33" s="436">
        <v>0</v>
      </c>
      <c r="G33" s="298">
        <v>364</v>
      </c>
      <c r="H33" s="360">
        <v>536</v>
      </c>
      <c r="I33" s="427">
        <v>603</v>
      </c>
      <c r="J33" s="400">
        <v>42</v>
      </c>
      <c r="K33" s="436">
        <v>0</v>
      </c>
      <c r="L33" s="298">
        <v>1181</v>
      </c>
      <c r="M33" s="360">
        <v>166</v>
      </c>
      <c r="N33" s="400">
        <v>173</v>
      </c>
      <c r="O33" s="400">
        <v>26</v>
      </c>
      <c r="P33" s="436">
        <v>0</v>
      </c>
      <c r="Q33" s="298">
        <v>365</v>
      </c>
      <c r="R33" s="98">
        <v>1910</v>
      </c>
      <c r="S33" s="295"/>
      <c r="T33" s="295"/>
      <c r="U33" s="295"/>
      <c r="V33" s="295"/>
      <c r="W33" s="295"/>
      <c r="X33" s="295"/>
      <c r="Y33" s="295"/>
      <c r="Z33" s="295"/>
      <c r="AA33" s="295"/>
    </row>
    <row r="34" spans="1:27" ht="15">
      <c r="A34" s="35">
        <v>60</v>
      </c>
      <c r="B34" s="36" t="s">
        <v>100</v>
      </c>
      <c r="C34" s="354">
        <v>39</v>
      </c>
      <c r="D34" s="211">
        <v>34</v>
      </c>
      <c r="E34" s="212">
        <v>4</v>
      </c>
      <c r="F34" s="406">
        <v>0</v>
      </c>
      <c r="G34" s="214">
        <v>77</v>
      </c>
      <c r="H34" s="386">
        <v>87</v>
      </c>
      <c r="I34" s="428">
        <v>108</v>
      </c>
      <c r="J34" s="212">
        <v>9</v>
      </c>
      <c r="K34" s="406">
        <v>0</v>
      </c>
      <c r="L34" s="214">
        <v>204</v>
      </c>
      <c r="M34" s="386">
        <v>34</v>
      </c>
      <c r="N34" s="211">
        <v>23</v>
      </c>
      <c r="O34" s="212">
        <v>6</v>
      </c>
      <c r="P34" s="406">
        <v>0</v>
      </c>
      <c r="Q34" s="214">
        <v>63</v>
      </c>
      <c r="R34" s="214">
        <v>344</v>
      </c>
      <c r="S34" s="294" t="s">
        <v>257</v>
      </c>
      <c r="T34" s="295"/>
      <c r="U34" s="295"/>
      <c r="V34" s="295"/>
      <c r="W34" s="295"/>
      <c r="X34" s="295"/>
      <c r="Y34" s="295"/>
      <c r="Z34" s="295"/>
      <c r="AA34" s="295"/>
    </row>
    <row r="35" spans="1:27" ht="15">
      <c r="A35" s="25">
        <v>61</v>
      </c>
      <c r="B35" s="26" t="s">
        <v>59</v>
      </c>
      <c r="C35" s="352">
        <v>91</v>
      </c>
      <c r="D35" s="275">
        <v>84</v>
      </c>
      <c r="E35" s="276">
        <v>6</v>
      </c>
      <c r="F35" s="407">
        <v>0</v>
      </c>
      <c r="G35" s="277">
        <v>181</v>
      </c>
      <c r="H35" s="401">
        <v>258</v>
      </c>
      <c r="I35" s="429">
        <v>317</v>
      </c>
      <c r="J35" s="276">
        <v>23</v>
      </c>
      <c r="K35" s="407">
        <v>0</v>
      </c>
      <c r="L35" s="277">
        <v>598</v>
      </c>
      <c r="M35" s="401">
        <v>76</v>
      </c>
      <c r="N35" s="275">
        <v>87</v>
      </c>
      <c r="O35" s="276">
        <v>12</v>
      </c>
      <c r="P35" s="407">
        <v>0</v>
      </c>
      <c r="Q35" s="277">
        <v>175</v>
      </c>
      <c r="R35" s="277">
        <v>954</v>
      </c>
      <c r="S35" s="294" t="s">
        <v>258</v>
      </c>
      <c r="T35" s="295"/>
      <c r="U35" s="295"/>
      <c r="V35" s="295"/>
      <c r="W35" s="295"/>
      <c r="X35" s="295"/>
      <c r="Y35" s="295"/>
      <c r="Z35" s="295"/>
      <c r="AA35" s="295"/>
    </row>
    <row r="36" spans="1:27" ht="15">
      <c r="A36" s="25">
        <v>62</v>
      </c>
      <c r="B36" s="26" t="s">
        <v>60</v>
      </c>
      <c r="C36" s="352">
        <v>44</v>
      </c>
      <c r="D36" s="275">
        <v>32</v>
      </c>
      <c r="E36" s="276">
        <v>6</v>
      </c>
      <c r="F36" s="407">
        <v>0</v>
      </c>
      <c r="G36" s="277">
        <v>82</v>
      </c>
      <c r="H36" s="401">
        <v>175</v>
      </c>
      <c r="I36" s="429">
        <v>147</v>
      </c>
      <c r="J36" s="276">
        <v>3</v>
      </c>
      <c r="K36" s="407">
        <v>0</v>
      </c>
      <c r="L36" s="277">
        <v>325</v>
      </c>
      <c r="M36" s="401">
        <v>48</v>
      </c>
      <c r="N36" s="275">
        <v>47</v>
      </c>
      <c r="O36" s="276">
        <v>6</v>
      </c>
      <c r="P36" s="407">
        <v>0</v>
      </c>
      <c r="Q36" s="277">
        <v>101</v>
      </c>
      <c r="R36" s="277">
        <v>508</v>
      </c>
      <c r="S36" s="294" t="s">
        <v>259</v>
      </c>
      <c r="T36" s="295"/>
      <c r="U36" s="295"/>
      <c r="V36" s="295"/>
      <c r="W36" s="295"/>
      <c r="X36" s="295"/>
      <c r="Y36" s="295"/>
      <c r="Z36" s="295"/>
      <c r="AA36" s="295"/>
    </row>
    <row r="37" spans="1:27" ht="15">
      <c r="A37" s="25">
        <v>63</v>
      </c>
      <c r="B37" s="26" t="s">
        <v>61</v>
      </c>
      <c r="C37" s="352">
        <v>1</v>
      </c>
      <c r="D37" s="275">
        <v>0</v>
      </c>
      <c r="E37" s="276">
        <v>0</v>
      </c>
      <c r="F37" s="407">
        <v>0</v>
      </c>
      <c r="G37" s="277">
        <v>1</v>
      </c>
      <c r="H37" s="401">
        <v>1</v>
      </c>
      <c r="I37" s="429">
        <v>2</v>
      </c>
      <c r="J37" s="276">
        <v>0</v>
      </c>
      <c r="K37" s="407">
        <v>0</v>
      </c>
      <c r="L37" s="277">
        <v>3</v>
      </c>
      <c r="M37" s="401">
        <v>0</v>
      </c>
      <c r="N37" s="275">
        <v>0</v>
      </c>
      <c r="O37" s="276">
        <v>1</v>
      </c>
      <c r="P37" s="407">
        <v>0</v>
      </c>
      <c r="Q37" s="277">
        <v>1</v>
      </c>
      <c r="R37" s="277">
        <v>5</v>
      </c>
      <c r="S37" s="294" t="s">
        <v>260</v>
      </c>
      <c r="T37" s="295"/>
      <c r="U37" s="295"/>
      <c r="V37" s="295"/>
      <c r="W37" s="295"/>
      <c r="X37" s="295"/>
      <c r="Y37" s="295"/>
      <c r="Z37" s="295"/>
      <c r="AA37" s="295"/>
    </row>
    <row r="38" spans="1:27" ht="29.25" thickBot="1">
      <c r="A38" s="40">
        <v>69</v>
      </c>
      <c r="B38" s="41" t="s">
        <v>62</v>
      </c>
      <c r="C38" s="355">
        <v>8</v>
      </c>
      <c r="D38" s="281">
        <v>13</v>
      </c>
      <c r="E38" s="282">
        <v>2</v>
      </c>
      <c r="F38" s="409">
        <v>0</v>
      </c>
      <c r="G38" s="283">
        <v>23</v>
      </c>
      <c r="H38" s="403">
        <v>15</v>
      </c>
      <c r="I38" s="431">
        <v>29</v>
      </c>
      <c r="J38" s="282">
        <v>7</v>
      </c>
      <c r="K38" s="409">
        <v>0</v>
      </c>
      <c r="L38" s="283">
        <v>51</v>
      </c>
      <c r="M38" s="403">
        <v>8</v>
      </c>
      <c r="N38" s="281">
        <v>16</v>
      </c>
      <c r="O38" s="282">
        <v>1</v>
      </c>
      <c r="P38" s="409">
        <v>0</v>
      </c>
      <c r="Q38" s="283">
        <v>25</v>
      </c>
      <c r="R38" s="283">
        <v>99</v>
      </c>
      <c r="S38" s="294" t="s">
        <v>261</v>
      </c>
      <c r="T38" s="295"/>
      <c r="U38" s="295"/>
      <c r="V38" s="295"/>
      <c r="W38" s="295"/>
      <c r="X38" s="295"/>
      <c r="Y38" s="295"/>
      <c r="Z38" s="295"/>
      <c r="AA38" s="295"/>
    </row>
    <row r="39" spans="1:27" ht="15.75" thickBot="1">
      <c r="A39" s="15">
        <v>7</v>
      </c>
      <c r="B39" s="16" t="s">
        <v>63</v>
      </c>
      <c r="C39" s="360">
        <v>63</v>
      </c>
      <c r="D39" s="400">
        <v>9</v>
      </c>
      <c r="E39" s="400">
        <v>0</v>
      </c>
      <c r="F39" s="436">
        <v>0</v>
      </c>
      <c r="G39" s="298">
        <v>72</v>
      </c>
      <c r="H39" s="360">
        <v>244</v>
      </c>
      <c r="I39" s="427">
        <v>84</v>
      </c>
      <c r="J39" s="400">
        <v>5</v>
      </c>
      <c r="K39" s="436">
        <v>0</v>
      </c>
      <c r="L39" s="298">
        <v>333</v>
      </c>
      <c r="M39" s="360">
        <v>50</v>
      </c>
      <c r="N39" s="400">
        <v>31</v>
      </c>
      <c r="O39" s="400">
        <v>4</v>
      </c>
      <c r="P39" s="436">
        <v>0</v>
      </c>
      <c r="Q39" s="298">
        <v>85</v>
      </c>
      <c r="R39" s="98">
        <v>490</v>
      </c>
      <c r="S39" s="295"/>
      <c r="T39" s="295"/>
      <c r="U39" s="295"/>
      <c r="V39" s="295"/>
      <c r="W39" s="295"/>
      <c r="X39" s="295"/>
      <c r="Y39" s="295"/>
      <c r="Z39" s="295"/>
      <c r="AA39" s="295"/>
    </row>
    <row r="40" spans="1:27" ht="15">
      <c r="A40" s="20">
        <v>70</v>
      </c>
      <c r="B40" s="21" t="s">
        <v>101</v>
      </c>
      <c r="C40" s="351">
        <v>16</v>
      </c>
      <c r="D40" s="199">
        <v>3</v>
      </c>
      <c r="E40" s="200">
        <v>0</v>
      </c>
      <c r="F40" s="410">
        <v>0</v>
      </c>
      <c r="G40" s="202">
        <v>19</v>
      </c>
      <c r="H40" s="383">
        <v>80</v>
      </c>
      <c r="I40" s="432">
        <v>16</v>
      </c>
      <c r="J40" s="200">
        <v>1</v>
      </c>
      <c r="K40" s="410">
        <v>0</v>
      </c>
      <c r="L40" s="202">
        <v>97</v>
      </c>
      <c r="M40" s="383">
        <v>17</v>
      </c>
      <c r="N40" s="199">
        <v>7</v>
      </c>
      <c r="O40" s="200">
        <v>0</v>
      </c>
      <c r="P40" s="410">
        <v>0</v>
      </c>
      <c r="Q40" s="202">
        <v>24</v>
      </c>
      <c r="R40" s="202">
        <v>140</v>
      </c>
      <c r="S40" s="294" t="s">
        <v>262</v>
      </c>
      <c r="T40" s="295"/>
      <c r="U40" s="295"/>
      <c r="V40" s="295"/>
      <c r="W40" s="295"/>
      <c r="X40" s="295"/>
      <c r="Y40" s="295"/>
      <c r="Z40" s="295"/>
      <c r="AA40" s="295"/>
    </row>
    <row r="41" spans="1:27" ht="15">
      <c r="A41" s="25">
        <v>71</v>
      </c>
      <c r="B41" s="26" t="s">
        <v>65</v>
      </c>
      <c r="C41" s="352">
        <v>8</v>
      </c>
      <c r="D41" s="275">
        <v>2</v>
      </c>
      <c r="E41" s="276">
        <v>0</v>
      </c>
      <c r="F41" s="407">
        <v>0</v>
      </c>
      <c r="G41" s="277">
        <v>10</v>
      </c>
      <c r="H41" s="401">
        <v>42</v>
      </c>
      <c r="I41" s="429">
        <v>23</v>
      </c>
      <c r="J41" s="276">
        <v>0</v>
      </c>
      <c r="K41" s="407">
        <v>0</v>
      </c>
      <c r="L41" s="277">
        <v>65</v>
      </c>
      <c r="M41" s="401">
        <v>13</v>
      </c>
      <c r="N41" s="275">
        <v>8</v>
      </c>
      <c r="O41" s="276">
        <v>1</v>
      </c>
      <c r="P41" s="407">
        <v>0</v>
      </c>
      <c r="Q41" s="277">
        <v>22</v>
      </c>
      <c r="R41" s="277">
        <v>97</v>
      </c>
      <c r="S41" s="294" t="s">
        <v>263</v>
      </c>
      <c r="T41" s="295"/>
      <c r="U41" s="295"/>
      <c r="V41" s="295"/>
      <c r="W41" s="295"/>
      <c r="X41" s="295"/>
      <c r="Y41" s="295"/>
      <c r="Z41" s="295"/>
      <c r="AA41" s="295"/>
    </row>
    <row r="42" spans="1:27" ht="15">
      <c r="A42" s="25">
        <v>72</v>
      </c>
      <c r="B42" s="26" t="s">
        <v>66</v>
      </c>
      <c r="C42" s="352">
        <v>17</v>
      </c>
      <c r="D42" s="275">
        <v>1</v>
      </c>
      <c r="E42" s="276">
        <v>0</v>
      </c>
      <c r="F42" s="407">
        <v>0</v>
      </c>
      <c r="G42" s="277">
        <v>18</v>
      </c>
      <c r="H42" s="401">
        <v>62</v>
      </c>
      <c r="I42" s="429">
        <v>23</v>
      </c>
      <c r="J42" s="276">
        <v>3</v>
      </c>
      <c r="K42" s="407">
        <v>0</v>
      </c>
      <c r="L42" s="277">
        <v>88</v>
      </c>
      <c r="M42" s="401">
        <v>11</v>
      </c>
      <c r="N42" s="275">
        <v>9</v>
      </c>
      <c r="O42" s="276">
        <v>2</v>
      </c>
      <c r="P42" s="407">
        <v>0</v>
      </c>
      <c r="Q42" s="277">
        <v>22</v>
      </c>
      <c r="R42" s="277">
        <v>128</v>
      </c>
      <c r="S42" s="294" t="s">
        <v>264</v>
      </c>
      <c r="T42" s="295"/>
      <c r="U42" s="295"/>
      <c r="V42" s="295"/>
      <c r="W42" s="295"/>
      <c r="X42" s="295"/>
      <c r="Y42" s="295"/>
      <c r="Z42" s="295"/>
      <c r="AA42" s="295"/>
    </row>
    <row r="43" spans="1:27" ht="15.75" thickBot="1">
      <c r="A43" s="30">
        <v>79</v>
      </c>
      <c r="B43" s="31" t="s">
        <v>67</v>
      </c>
      <c r="C43" s="353">
        <v>22</v>
      </c>
      <c r="D43" s="278">
        <v>3</v>
      </c>
      <c r="E43" s="279">
        <v>0</v>
      </c>
      <c r="F43" s="408">
        <v>0</v>
      </c>
      <c r="G43" s="280">
        <v>25</v>
      </c>
      <c r="H43" s="402">
        <v>60</v>
      </c>
      <c r="I43" s="430">
        <v>22</v>
      </c>
      <c r="J43" s="279">
        <v>1</v>
      </c>
      <c r="K43" s="408">
        <v>0</v>
      </c>
      <c r="L43" s="280">
        <v>83</v>
      </c>
      <c r="M43" s="402">
        <v>9</v>
      </c>
      <c r="N43" s="278">
        <v>7</v>
      </c>
      <c r="O43" s="279">
        <v>1</v>
      </c>
      <c r="P43" s="408">
        <v>0</v>
      </c>
      <c r="Q43" s="280">
        <v>17</v>
      </c>
      <c r="R43" s="280">
        <v>125</v>
      </c>
      <c r="S43" s="294" t="s">
        <v>265</v>
      </c>
      <c r="T43" s="295"/>
      <c r="U43" s="295"/>
      <c r="V43" s="295"/>
      <c r="W43" s="295"/>
      <c r="X43" s="295"/>
      <c r="Y43" s="295"/>
      <c r="Z43" s="295"/>
      <c r="AA43" s="295"/>
    </row>
    <row r="44" spans="1:27" ht="15.75" thickBot="1">
      <c r="A44" s="15">
        <v>8</v>
      </c>
      <c r="B44" s="16" t="s">
        <v>68</v>
      </c>
      <c r="C44" s="360">
        <v>2</v>
      </c>
      <c r="D44" s="400">
        <v>2</v>
      </c>
      <c r="E44" s="400">
        <v>0</v>
      </c>
      <c r="F44" s="436">
        <v>0</v>
      </c>
      <c r="G44" s="298">
        <v>4</v>
      </c>
      <c r="H44" s="360">
        <v>13</v>
      </c>
      <c r="I44" s="427">
        <v>2</v>
      </c>
      <c r="J44" s="400">
        <v>0</v>
      </c>
      <c r="K44" s="436">
        <v>2</v>
      </c>
      <c r="L44" s="298">
        <v>17</v>
      </c>
      <c r="M44" s="360">
        <v>5</v>
      </c>
      <c r="N44" s="400">
        <v>0</v>
      </c>
      <c r="O44" s="400">
        <v>0</v>
      </c>
      <c r="P44" s="436">
        <v>0</v>
      </c>
      <c r="Q44" s="298">
        <v>5</v>
      </c>
      <c r="R44" s="98">
        <v>26</v>
      </c>
      <c r="S44" s="295"/>
      <c r="T44" s="295"/>
      <c r="U44" s="295"/>
      <c r="V44" s="295"/>
      <c r="W44" s="295"/>
      <c r="X44" s="295"/>
      <c r="Y44" s="295"/>
      <c r="Z44" s="295"/>
      <c r="AA44" s="295"/>
    </row>
    <row r="45" spans="1:27" ht="15">
      <c r="A45" s="35">
        <v>80</v>
      </c>
      <c r="B45" s="36" t="s">
        <v>102</v>
      </c>
      <c r="C45" s="354">
        <v>0</v>
      </c>
      <c r="D45" s="211">
        <v>0</v>
      </c>
      <c r="E45" s="212">
        <v>0</v>
      </c>
      <c r="F45" s="406">
        <v>0</v>
      </c>
      <c r="G45" s="214">
        <v>0</v>
      </c>
      <c r="H45" s="386">
        <v>4</v>
      </c>
      <c r="I45" s="428">
        <v>0</v>
      </c>
      <c r="J45" s="212">
        <v>0</v>
      </c>
      <c r="K45" s="406">
        <v>0</v>
      </c>
      <c r="L45" s="214">
        <v>4</v>
      </c>
      <c r="M45" s="386">
        <v>1</v>
      </c>
      <c r="N45" s="211">
        <v>0</v>
      </c>
      <c r="O45" s="212">
        <v>0</v>
      </c>
      <c r="P45" s="406">
        <v>0</v>
      </c>
      <c r="Q45" s="214">
        <v>1</v>
      </c>
      <c r="R45" s="214">
        <v>5</v>
      </c>
      <c r="S45" s="294" t="s">
        <v>266</v>
      </c>
      <c r="T45" s="295"/>
      <c r="U45" s="295"/>
      <c r="V45" s="295"/>
      <c r="W45" s="295"/>
      <c r="X45" s="295"/>
      <c r="Y45" s="295"/>
      <c r="Z45" s="295"/>
      <c r="AA45" s="295"/>
    </row>
    <row r="46" spans="1:27" ht="15">
      <c r="A46" s="25">
        <v>81</v>
      </c>
      <c r="B46" s="26" t="s">
        <v>70</v>
      </c>
      <c r="C46" s="352">
        <v>2</v>
      </c>
      <c r="D46" s="275">
        <v>2</v>
      </c>
      <c r="E46" s="276">
        <v>0</v>
      </c>
      <c r="F46" s="407">
        <v>0</v>
      </c>
      <c r="G46" s="277">
        <v>4</v>
      </c>
      <c r="H46" s="401">
        <v>9</v>
      </c>
      <c r="I46" s="429">
        <v>2</v>
      </c>
      <c r="J46" s="276">
        <v>0</v>
      </c>
      <c r="K46" s="407">
        <v>1</v>
      </c>
      <c r="L46" s="277">
        <v>12</v>
      </c>
      <c r="M46" s="401">
        <v>3</v>
      </c>
      <c r="N46" s="275">
        <v>0</v>
      </c>
      <c r="O46" s="276">
        <v>0</v>
      </c>
      <c r="P46" s="407">
        <v>0</v>
      </c>
      <c r="Q46" s="277">
        <v>3</v>
      </c>
      <c r="R46" s="277">
        <v>19</v>
      </c>
      <c r="S46" s="294" t="s">
        <v>267</v>
      </c>
      <c r="T46" s="295"/>
      <c r="U46" s="295"/>
      <c r="V46" s="295"/>
      <c r="W46" s="295"/>
      <c r="X46" s="295"/>
      <c r="Y46" s="295"/>
      <c r="Z46" s="295"/>
      <c r="AA46" s="295"/>
    </row>
    <row r="47" spans="1:27" ht="15">
      <c r="A47" s="25">
        <v>82</v>
      </c>
      <c r="B47" s="26" t="s">
        <v>71</v>
      </c>
      <c r="C47" s="352">
        <v>0</v>
      </c>
      <c r="D47" s="275">
        <v>0</v>
      </c>
      <c r="E47" s="276">
        <v>0</v>
      </c>
      <c r="F47" s="407">
        <v>0</v>
      </c>
      <c r="G47" s="277">
        <v>0</v>
      </c>
      <c r="H47" s="401">
        <v>0</v>
      </c>
      <c r="I47" s="429">
        <v>0</v>
      </c>
      <c r="J47" s="276">
        <v>0</v>
      </c>
      <c r="K47" s="407">
        <v>1</v>
      </c>
      <c r="L47" s="277">
        <v>1</v>
      </c>
      <c r="M47" s="401">
        <v>0</v>
      </c>
      <c r="N47" s="275">
        <v>0</v>
      </c>
      <c r="O47" s="276">
        <v>0</v>
      </c>
      <c r="P47" s="407">
        <v>0</v>
      </c>
      <c r="Q47" s="277">
        <v>0</v>
      </c>
      <c r="R47" s="277">
        <v>1</v>
      </c>
      <c r="S47" s="294" t="s">
        <v>268</v>
      </c>
      <c r="T47" s="295"/>
      <c r="U47" s="295"/>
      <c r="V47" s="295"/>
      <c r="W47" s="295"/>
      <c r="X47" s="295"/>
      <c r="Y47" s="295"/>
      <c r="Z47" s="295"/>
      <c r="AA47" s="295"/>
    </row>
    <row r="48" spans="1:27" ht="15.75" thickBot="1">
      <c r="A48" s="40">
        <v>89</v>
      </c>
      <c r="B48" s="41" t="s">
        <v>72</v>
      </c>
      <c r="C48" s="355">
        <v>0</v>
      </c>
      <c r="D48" s="281">
        <v>0</v>
      </c>
      <c r="E48" s="282">
        <v>0</v>
      </c>
      <c r="F48" s="409">
        <v>0</v>
      </c>
      <c r="G48" s="283">
        <v>0</v>
      </c>
      <c r="H48" s="403">
        <v>0</v>
      </c>
      <c r="I48" s="431">
        <v>0</v>
      </c>
      <c r="J48" s="282">
        <v>0</v>
      </c>
      <c r="K48" s="409">
        <v>0</v>
      </c>
      <c r="L48" s="283">
        <v>0</v>
      </c>
      <c r="M48" s="403">
        <v>1</v>
      </c>
      <c r="N48" s="281">
        <v>0</v>
      </c>
      <c r="O48" s="282">
        <v>0</v>
      </c>
      <c r="P48" s="409">
        <v>0</v>
      </c>
      <c r="Q48" s="283">
        <v>1</v>
      </c>
      <c r="R48" s="283">
        <v>1</v>
      </c>
      <c r="S48" s="294" t="s">
        <v>269</v>
      </c>
      <c r="T48" s="295"/>
      <c r="U48" s="295"/>
      <c r="V48" s="295"/>
      <c r="W48" s="295"/>
      <c r="X48" s="295"/>
      <c r="Y48" s="295"/>
      <c r="Z48" s="295"/>
      <c r="AA48" s="295"/>
    </row>
    <row r="49" spans="1:27" ht="15.75" thickBot="1">
      <c r="A49" s="15">
        <v>9</v>
      </c>
      <c r="B49" s="16" t="s">
        <v>73</v>
      </c>
      <c r="C49" s="360">
        <v>17</v>
      </c>
      <c r="D49" s="400">
        <v>7</v>
      </c>
      <c r="E49" s="400">
        <v>1</v>
      </c>
      <c r="F49" s="436">
        <v>0</v>
      </c>
      <c r="G49" s="298">
        <v>25</v>
      </c>
      <c r="H49" s="360">
        <v>78</v>
      </c>
      <c r="I49" s="427">
        <v>28</v>
      </c>
      <c r="J49" s="400">
        <v>11</v>
      </c>
      <c r="K49" s="436">
        <v>0</v>
      </c>
      <c r="L49" s="298">
        <v>117</v>
      </c>
      <c r="M49" s="360">
        <v>19</v>
      </c>
      <c r="N49" s="400">
        <v>6</v>
      </c>
      <c r="O49" s="400">
        <v>6</v>
      </c>
      <c r="P49" s="436">
        <v>0</v>
      </c>
      <c r="Q49" s="298">
        <v>31</v>
      </c>
      <c r="R49" s="98">
        <v>173</v>
      </c>
      <c r="S49" s="295"/>
      <c r="T49" s="295"/>
      <c r="U49" s="295"/>
      <c r="V49" s="295"/>
      <c r="W49" s="295"/>
      <c r="X49" s="295"/>
      <c r="Y49" s="295"/>
      <c r="Z49" s="295"/>
      <c r="AA49" s="295"/>
    </row>
    <row r="50" spans="1:27" ht="15">
      <c r="A50" s="35">
        <v>90</v>
      </c>
      <c r="B50" s="36" t="s">
        <v>74</v>
      </c>
      <c r="C50" s="354">
        <v>6</v>
      </c>
      <c r="D50" s="211">
        <v>1</v>
      </c>
      <c r="E50" s="212">
        <v>0</v>
      </c>
      <c r="F50" s="406">
        <v>0</v>
      </c>
      <c r="G50" s="214">
        <v>7</v>
      </c>
      <c r="H50" s="386">
        <v>25</v>
      </c>
      <c r="I50" s="428">
        <v>8</v>
      </c>
      <c r="J50" s="212">
        <v>3</v>
      </c>
      <c r="K50" s="406">
        <v>0</v>
      </c>
      <c r="L50" s="214">
        <v>36</v>
      </c>
      <c r="M50" s="386">
        <v>8</v>
      </c>
      <c r="N50" s="211">
        <v>2</v>
      </c>
      <c r="O50" s="212">
        <v>4</v>
      </c>
      <c r="P50" s="406">
        <v>0</v>
      </c>
      <c r="Q50" s="214">
        <v>14</v>
      </c>
      <c r="R50" s="214">
        <v>57</v>
      </c>
      <c r="S50" s="294" t="s">
        <v>270</v>
      </c>
      <c r="T50" s="295"/>
      <c r="U50" s="295"/>
      <c r="V50" s="295"/>
      <c r="W50" s="295"/>
      <c r="X50" s="295"/>
      <c r="Y50" s="295"/>
      <c r="Z50" s="295"/>
      <c r="AA50" s="295"/>
    </row>
    <row r="51" spans="1:27" ht="15">
      <c r="A51" s="25">
        <v>91</v>
      </c>
      <c r="B51" s="26" t="s">
        <v>75</v>
      </c>
      <c r="C51" s="352">
        <v>2</v>
      </c>
      <c r="D51" s="275">
        <v>1</v>
      </c>
      <c r="E51" s="276">
        <v>1</v>
      </c>
      <c r="F51" s="407">
        <v>0</v>
      </c>
      <c r="G51" s="277">
        <v>4</v>
      </c>
      <c r="H51" s="401">
        <v>16</v>
      </c>
      <c r="I51" s="429">
        <v>5</v>
      </c>
      <c r="J51" s="276">
        <v>4</v>
      </c>
      <c r="K51" s="407">
        <v>0</v>
      </c>
      <c r="L51" s="277">
        <v>25</v>
      </c>
      <c r="M51" s="401">
        <v>2</v>
      </c>
      <c r="N51" s="275">
        <v>1</v>
      </c>
      <c r="O51" s="276">
        <v>0</v>
      </c>
      <c r="P51" s="407">
        <v>0</v>
      </c>
      <c r="Q51" s="277">
        <v>3</v>
      </c>
      <c r="R51" s="277">
        <v>32</v>
      </c>
      <c r="S51" s="294" t="s">
        <v>271</v>
      </c>
      <c r="T51" s="295"/>
      <c r="U51" s="295"/>
      <c r="V51" s="295"/>
      <c r="W51" s="295"/>
      <c r="X51" s="295"/>
      <c r="Y51" s="295"/>
      <c r="Z51" s="295"/>
      <c r="AA51" s="295"/>
    </row>
    <row r="52" spans="1:27" ht="15">
      <c r="A52" s="25">
        <v>92</v>
      </c>
      <c r="B52" s="26" t="s">
        <v>76</v>
      </c>
      <c r="C52" s="352">
        <v>4</v>
      </c>
      <c r="D52" s="275">
        <v>2</v>
      </c>
      <c r="E52" s="276">
        <v>0</v>
      </c>
      <c r="F52" s="407">
        <v>0</v>
      </c>
      <c r="G52" s="277">
        <v>6</v>
      </c>
      <c r="H52" s="401">
        <v>8</v>
      </c>
      <c r="I52" s="429">
        <v>4</v>
      </c>
      <c r="J52" s="276">
        <v>1</v>
      </c>
      <c r="K52" s="407">
        <v>0</v>
      </c>
      <c r="L52" s="277">
        <v>13</v>
      </c>
      <c r="M52" s="401">
        <v>3</v>
      </c>
      <c r="N52" s="275">
        <v>0</v>
      </c>
      <c r="O52" s="276">
        <v>0</v>
      </c>
      <c r="P52" s="407">
        <v>0</v>
      </c>
      <c r="Q52" s="277">
        <v>3</v>
      </c>
      <c r="R52" s="277">
        <v>22</v>
      </c>
      <c r="S52" s="294" t="s">
        <v>272</v>
      </c>
      <c r="T52" s="295"/>
      <c r="U52" s="295"/>
      <c r="V52" s="295"/>
      <c r="W52" s="295"/>
      <c r="X52" s="295"/>
      <c r="Y52" s="295"/>
      <c r="Z52" s="295"/>
      <c r="AA52" s="295"/>
    </row>
    <row r="53" spans="1:27" ht="15.75" thickBot="1">
      <c r="A53" s="30">
        <v>99</v>
      </c>
      <c r="B53" s="31" t="s">
        <v>77</v>
      </c>
      <c r="C53" s="353">
        <v>5</v>
      </c>
      <c r="D53" s="278">
        <v>3</v>
      </c>
      <c r="E53" s="279">
        <v>0</v>
      </c>
      <c r="F53" s="408">
        <v>0</v>
      </c>
      <c r="G53" s="280">
        <v>8</v>
      </c>
      <c r="H53" s="402">
        <v>29</v>
      </c>
      <c r="I53" s="430">
        <v>11</v>
      </c>
      <c r="J53" s="279">
        <v>3</v>
      </c>
      <c r="K53" s="408">
        <v>0</v>
      </c>
      <c r="L53" s="280">
        <v>43</v>
      </c>
      <c r="M53" s="402">
        <v>6</v>
      </c>
      <c r="N53" s="278">
        <v>3</v>
      </c>
      <c r="O53" s="279">
        <v>2</v>
      </c>
      <c r="P53" s="408">
        <v>0</v>
      </c>
      <c r="Q53" s="280">
        <v>11</v>
      </c>
      <c r="R53" s="280">
        <v>62</v>
      </c>
      <c r="S53" s="294" t="s">
        <v>273</v>
      </c>
      <c r="T53" s="295"/>
      <c r="U53" s="295"/>
      <c r="V53" s="295"/>
      <c r="W53" s="295"/>
      <c r="X53" s="295"/>
      <c r="Y53" s="295"/>
      <c r="Z53" s="295"/>
      <c r="AA53" s="295"/>
    </row>
    <row r="54" spans="1:27" ht="29.25" thickBot="1">
      <c r="A54" s="15">
        <v>10</v>
      </c>
      <c r="B54" s="16" t="s">
        <v>78</v>
      </c>
      <c r="C54" s="360">
        <v>8</v>
      </c>
      <c r="D54" s="400">
        <v>6</v>
      </c>
      <c r="E54" s="400">
        <v>1</v>
      </c>
      <c r="F54" s="436">
        <v>0</v>
      </c>
      <c r="G54" s="298">
        <v>15</v>
      </c>
      <c r="H54" s="360">
        <v>21</v>
      </c>
      <c r="I54" s="427">
        <v>21</v>
      </c>
      <c r="J54" s="400">
        <v>1</v>
      </c>
      <c r="K54" s="436">
        <v>0</v>
      </c>
      <c r="L54" s="298">
        <v>43</v>
      </c>
      <c r="M54" s="360">
        <v>4</v>
      </c>
      <c r="N54" s="400">
        <v>1</v>
      </c>
      <c r="O54" s="400">
        <v>0</v>
      </c>
      <c r="P54" s="436">
        <v>0</v>
      </c>
      <c r="Q54" s="298">
        <v>5</v>
      </c>
      <c r="R54" s="98">
        <v>63</v>
      </c>
      <c r="S54" s="295"/>
      <c r="T54" s="295"/>
      <c r="U54" s="295"/>
      <c r="V54" s="295"/>
      <c r="W54" s="295"/>
      <c r="X54" s="295"/>
      <c r="Y54" s="295"/>
      <c r="Z54" s="295"/>
      <c r="AA54" s="295"/>
    </row>
    <row r="55" spans="1:27" ht="15">
      <c r="A55" s="35">
        <v>100</v>
      </c>
      <c r="B55" s="36" t="s">
        <v>79</v>
      </c>
      <c r="C55" s="354">
        <v>2</v>
      </c>
      <c r="D55" s="211">
        <v>3</v>
      </c>
      <c r="E55" s="212">
        <v>0</v>
      </c>
      <c r="F55" s="406">
        <v>0</v>
      </c>
      <c r="G55" s="214">
        <v>5</v>
      </c>
      <c r="H55" s="386">
        <v>6</v>
      </c>
      <c r="I55" s="428">
        <v>3</v>
      </c>
      <c r="J55" s="212">
        <v>0</v>
      </c>
      <c r="K55" s="406">
        <v>0</v>
      </c>
      <c r="L55" s="214">
        <v>9</v>
      </c>
      <c r="M55" s="386">
        <v>2</v>
      </c>
      <c r="N55" s="211">
        <v>0</v>
      </c>
      <c r="O55" s="212">
        <v>0</v>
      </c>
      <c r="P55" s="406">
        <v>0</v>
      </c>
      <c r="Q55" s="214">
        <v>2</v>
      </c>
      <c r="R55" s="214">
        <v>16</v>
      </c>
      <c r="S55" s="294" t="s">
        <v>274</v>
      </c>
      <c r="T55" s="295"/>
      <c r="U55" s="295"/>
      <c r="V55" s="295"/>
      <c r="W55" s="295"/>
      <c r="X55" s="295"/>
      <c r="Y55" s="295"/>
      <c r="Z55" s="295"/>
      <c r="AA55" s="295"/>
    </row>
    <row r="56" spans="1:27" ht="15">
      <c r="A56" s="25">
        <v>101</v>
      </c>
      <c r="B56" s="26" t="s">
        <v>80</v>
      </c>
      <c r="C56" s="352">
        <v>1</v>
      </c>
      <c r="D56" s="275">
        <v>1</v>
      </c>
      <c r="E56" s="276">
        <v>0</v>
      </c>
      <c r="F56" s="407">
        <v>0</v>
      </c>
      <c r="G56" s="277">
        <v>2</v>
      </c>
      <c r="H56" s="401">
        <v>5</v>
      </c>
      <c r="I56" s="429">
        <v>6</v>
      </c>
      <c r="J56" s="276">
        <v>0</v>
      </c>
      <c r="K56" s="407">
        <v>0</v>
      </c>
      <c r="L56" s="277">
        <v>11</v>
      </c>
      <c r="M56" s="401">
        <v>0</v>
      </c>
      <c r="N56" s="275">
        <v>0</v>
      </c>
      <c r="O56" s="276">
        <v>0</v>
      </c>
      <c r="P56" s="407">
        <v>0</v>
      </c>
      <c r="Q56" s="277">
        <v>0</v>
      </c>
      <c r="R56" s="277">
        <v>13</v>
      </c>
      <c r="S56" s="294" t="s">
        <v>275</v>
      </c>
      <c r="T56" s="295"/>
      <c r="U56" s="295"/>
      <c r="V56" s="295"/>
      <c r="W56" s="295"/>
      <c r="X56" s="295"/>
      <c r="Y56" s="295"/>
      <c r="Z56" s="295"/>
      <c r="AA56" s="295"/>
    </row>
    <row r="57" spans="1:27" ht="15">
      <c r="A57" s="25">
        <v>102</v>
      </c>
      <c r="B57" s="26" t="s">
        <v>81</v>
      </c>
      <c r="C57" s="352">
        <v>4</v>
      </c>
      <c r="D57" s="275">
        <v>2</v>
      </c>
      <c r="E57" s="276">
        <v>0</v>
      </c>
      <c r="F57" s="407">
        <v>0</v>
      </c>
      <c r="G57" s="277">
        <v>6</v>
      </c>
      <c r="H57" s="401">
        <v>6</v>
      </c>
      <c r="I57" s="429">
        <v>5</v>
      </c>
      <c r="J57" s="276">
        <v>0</v>
      </c>
      <c r="K57" s="407">
        <v>0</v>
      </c>
      <c r="L57" s="277">
        <v>11</v>
      </c>
      <c r="M57" s="401">
        <v>1</v>
      </c>
      <c r="N57" s="275">
        <v>1</v>
      </c>
      <c r="O57" s="276">
        <v>0</v>
      </c>
      <c r="P57" s="407">
        <v>0</v>
      </c>
      <c r="Q57" s="277">
        <v>2</v>
      </c>
      <c r="R57" s="277">
        <v>19</v>
      </c>
      <c r="S57" s="294" t="s">
        <v>276</v>
      </c>
      <c r="T57" s="295"/>
      <c r="U57" s="295"/>
      <c r="V57" s="295"/>
      <c r="W57" s="295"/>
      <c r="X57" s="295"/>
      <c r="Y57" s="295"/>
      <c r="Z57" s="295"/>
      <c r="AA57" s="295"/>
    </row>
    <row r="58" spans="1:27" ht="15">
      <c r="A58" s="25">
        <v>103</v>
      </c>
      <c r="B58" s="26" t="s">
        <v>82</v>
      </c>
      <c r="C58" s="352">
        <v>0</v>
      </c>
      <c r="D58" s="275">
        <v>0</v>
      </c>
      <c r="E58" s="276">
        <v>0</v>
      </c>
      <c r="F58" s="407">
        <v>0</v>
      </c>
      <c r="G58" s="277">
        <v>0</v>
      </c>
      <c r="H58" s="401">
        <v>0</v>
      </c>
      <c r="I58" s="429">
        <v>2</v>
      </c>
      <c r="J58" s="276">
        <v>1</v>
      </c>
      <c r="K58" s="407">
        <v>0</v>
      </c>
      <c r="L58" s="277">
        <v>3</v>
      </c>
      <c r="M58" s="401">
        <v>0</v>
      </c>
      <c r="N58" s="275">
        <v>0</v>
      </c>
      <c r="O58" s="276">
        <v>0</v>
      </c>
      <c r="P58" s="407">
        <v>0</v>
      </c>
      <c r="Q58" s="277">
        <v>0</v>
      </c>
      <c r="R58" s="277">
        <v>3</v>
      </c>
      <c r="S58" s="294" t="s">
        <v>277</v>
      </c>
      <c r="T58" s="295"/>
      <c r="U58" s="295"/>
      <c r="V58" s="295"/>
      <c r="W58" s="295"/>
      <c r="X58" s="295"/>
      <c r="Y58" s="295"/>
      <c r="Z58" s="295"/>
      <c r="AA58" s="295"/>
    </row>
    <row r="59" spans="1:27" ht="29.25" thickBot="1">
      <c r="A59" s="40">
        <v>109</v>
      </c>
      <c r="B59" s="41" t="s">
        <v>83</v>
      </c>
      <c r="C59" s="355">
        <v>1</v>
      </c>
      <c r="D59" s="281">
        <v>0</v>
      </c>
      <c r="E59" s="282">
        <v>1</v>
      </c>
      <c r="F59" s="409">
        <v>0</v>
      </c>
      <c r="G59" s="283">
        <v>2</v>
      </c>
      <c r="H59" s="403">
        <v>4</v>
      </c>
      <c r="I59" s="431">
        <v>5</v>
      </c>
      <c r="J59" s="282">
        <v>0</v>
      </c>
      <c r="K59" s="409">
        <v>0</v>
      </c>
      <c r="L59" s="283">
        <v>9</v>
      </c>
      <c r="M59" s="403">
        <v>1</v>
      </c>
      <c r="N59" s="281">
        <v>0</v>
      </c>
      <c r="O59" s="282">
        <v>0</v>
      </c>
      <c r="P59" s="409">
        <v>0</v>
      </c>
      <c r="Q59" s="283">
        <v>1</v>
      </c>
      <c r="R59" s="283">
        <v>12</v>
      </c>
      <c r="S59" s="294" t="s">
        <v>278</v>
      </c>
      <c r="T59" s="295"/>
      <c r="U59" s="295"/>
      <c r="V59" s="295"/>
      <c r="W59" s="295"/>
      <c r="X59" s="295"/>
      <c r="Y59" s="295"/>
      <c r="Z59" s="295"/>
      <c r="AA59" s="295"/>
    </row>
    <row r="60" spans="1:27" ht="15.75" thickBot="1">
      <c r="A60" s="15">
        <v>11</v>
      </c>
      <c r="B60" s="16" t="s">
        <v>84</v>
      </c>
      <c r="C60" s="360">
        <v>52</v>
      </c>
      <c r="D60" s="400">
        <v>44</v>
      </c>
      <c r="E60" s="400">
        <v>7</v>
      </c>
      <c r="F60" s="436">
        <v>0</v>
      </c>
      <c r="G60" s="298">
        <v>103</v>
      </c>
      <c r="H60" s="360">
        <v>261</v>
      </c>
      <c r="I60" s="427">
        <v>299</v>
      </c>
      <c r="J60" s="400">
        <v>96</v>
      </c>
      <c r="K60" s="436">
        <v>0</v>
      </c>
      <c r="L60" s="298">
        <v>656</v>
      </c>
      <c r="M60" s="360">
        <v>79</v>
      </c>
      <c r="N60" s="400">
        <v>78</v>
      </c>
      <c r="O60" s="400">
        <v>42</v>
      </c>
      <c r="P60" s="436">
        <v>2</v>
      </c>
      <c r="Q60" s="298">
        <v>201</v>
      </c>
      <c r="R60" s="98">
        <v>960</v>
      </c>
      <c r="S60" s="295"/>
      <c r="T60" s="295"/>
      <c r="U60" s="295"/>
      <c r="V60" s="295"/>
      <c r="W60" s="295"/>
      <c r="X60" s="295"/>
      <c r="Y60" s="295"/>
      <c r="Z60" s="295"/>
      <c r="AA60" s="295"/>
    </row>
    <row r="61" spans="1:27" ht="15">
      <c r="A61" s="35">
        <v>110</v>
      </c>
      <c r="B61" s="36" t="s">
        <v>103</v>
      </c>
      <c r="C61" s="354">
        <v>15</v>
      </c>
      <c r="D61" s="211">
        <v>11</v>
      </c>
      <c r="E61" s="212">
        <v>0</v>
      </c>
      <c r="F61" s="406">
        <v>0</v>
      </c>
      <c r="G61" s="214">
        <v>26</v>
      </c>
      <c r="H61" s="386">
        <v>78</v>
      </c>
      <c r="I61" s="428">
        <v>67</v>
      </c>
      <c r="J61" s="212">
        <v>15</v>
      </c>
      <c r="K61" s="406">
        <v>0</v>
      </c>
      <c r="L61" s="214">
        <v>160</v>
      </c>
      <c r="M61" s="386">
        <v>21</v>
      </c>
      <c r="N61" s="211">
        <v>16</v>
      </c>
      <c r="O61" s="212">
        <v>13</v>
      </c>
      <c r="P61" s="406">
        <v>1</v>
      </c>
      <c r="Q61" s="214">
        <v>51</v>
      </c>
      <c r="R61" s="214">
        <v>237</v>
      </c>
      <c r="S61" s="294" t="s">
        <v>279</v>
      </c>
      <c r="T61" s="295"/>
      <c r="U61" s="295"/>
      <c r="V61" s="295"/>
      <c r="W61" s="295"/>
      <c r="X61" s="295"/>
      <c r="Y61" s="295"/>
      <c r="Z61" s="295"/>
      <c r="AA61" s="295"/>
    </row>
    <row r="62" spans="1:27" ht="15">
      <c r="A62" s="25">
        <v>111</v>
      </c>
      <c r="B62" s="26" t="s">
        <v>86</v>
      </c>
      <c r="C62" s="352">
        <v>24</v>
      </c>
      <c r="D62" s="275">
        <v>16</v>
      </c>
      <c r="E62" s="276">
        <v>4</v>
      </c>
      <c r="F62" s="407">
        <v>0</v>
      </c>
      <c r="G62" s="277">
        <v>44</v>
      </c>
      <c r="H62" s="401">
        <v>100</v>
      </c>
      <c r="I62" s="429">
        <v>146</v>
      </c>
      <c r="J62" s="276">
        <v>47</v>
      </c>
      <c r="K62" s="407">
        <v>0</v>
      </c>
      <c r="L62" s="277">
        <v>293</v>
      </c>
      <c r="M62" s="401">
        <v>26</v>
      </c>
      <c r="N62" s="275">
        <v>33</v>
      </c>
      <c r="O62" s="276">
        <v>11</v>
      </c>
      <c r="P62" s="407">
        <v>0</v>
      </c>
      <c r="Q62" s="277">
        <v>70</v>
      </c>
      <c r="R62" s="277">
        <v>407</v>
      </c>
      <c r="S62" s="294" t="s">
        <v>280</v>
      </c>
      <c r="T62" s="295"/>
      <c r="U62" s="295"/>
      <c r="V62" s="295"/>
      <c r="W62" s="295"/>
      <c r="X62" s="295"/>
      <c r="Y62" s="295"/>
      <c r="Z62" s="295"/>
      <c r="AA62" s="295"/>
    </row>
    <row r="63" spans="1:27" ht="15">
      <c r="A63" s="25">
        <v>112</v>
      </c>
      <c r="B63" s="26" t="s">
        <v>87</v>
      </c>
      <c r="C63" s="352">
        <v>9</v>
      </c>
      <c r="D63" s="275">
        <v>10</v>
      </c>
      <c r="E63" s="276">
        <v>2</v>
      </c>
      <c r="F63" s="407">
        <v>0</v>
      </c>
      <c r="G63" s="277">
        <v>21</v>
      </c>
      <c r="H63" s="401">
        <v>49</v>
      </c>
      <c r="I63" s="429">
        <v>64</v>
      </c>
      <c r="J63" s="276">
        <v>17</v>
      </c>
      <c r="K63" s="407">
        <v>0</v>
      </c>
      <c r="L63" s="277">
        <v>130</v>
      </c>
      <c r="M63" s="401">
        <v>17</v>
      </c>
      <c r="N63" s="275">
        <v>19</v>
      </c>
      <c r="O63" s="276">
        <v>11</v>
      </c>
      <c r="P63" s="407">
        <v>1</v>
      </c>
      <c r="Q63" s="277">
        <v>48</v>
      </c>
      <c r="R63" s="277">
        <v>199</v>
      </c>
      <c r="S63" s="294" t="s">
        <v>281</v>
      </c>
      <c r="T63" s="295"/>
      <c r="U63" s="295"/>
      <c r="V63" s="295"/>
      <c r="W63" s="295"/>
      <c r="X63" s="295"/>
      <c r="Y63" s="295"/>
      <c r="Z63" s="295"/>
      <c r="AA63" s="295"/>
    </row>
    <row r="64" spans="1:27" ht="15.75" thickBot="1">
      <c r="A64" s="30">
        <v>119</v>
      </c>
      <c r="B64" s="31" t="s">
        <v>88</v>
      </c>
      <c r="C64" s="353">
        <v>4</v>
      </c>
      <c r="D64" s="278">
        <v>7</v>
      </c>
      <c r="E64" s="279">
        <v>1</v>
      </c>
      <c r="F64" s="408">
        <v>0</v>
      </c>
      <c r="G64" s="280">
        <v>12</v>
      </c>
      <c r="H64" s="402">
        <v>34</v>
      </c>
      <c r="I64" s="430">
        <v>22</v>
      </c>
      <c r="J64" s="279">
        <v>17</v>
      </c>
      <c r="K64" s="408">
        <v>0</v>
      </c>
      <c r="L64" s="280">
        <v>73</v>
      </c>
      <c r="M64" s="402">
        <v>15</v>
      </c>
      <c r="N64" s="278">
        <v>10</v>
      </c>
      <c r="O64" s="279">
        <v>7</v>
      </c>
      <c r="P64" s="408">
        <v>0</v>
      </c>
      <c r="Q64" s="280">
        <v>32</v>
      </c>
      <c r="R64" s="280">
        <v>117</v>
      </c>
      <c r="S64" s="294" t="s">
        <v>282</v>
      </c>
      <c r="T64" s="295"/>
      <c r="U64" s="295"/>
      <c r="V64" s="295"/>
      <c r="W64" s="295"/>
      <c r="X64" s="295"/>
      <c r="Y64" s="295"/>
      <c r="Z64" s="295"/>
      <c r="AA64" s="295"/>
    </row>
    <row r="65" spans="1:27" ht="15.75" thickBot="1">
      <c r="A65" s="15">
        <v>120</v>
      </c>
      <c r="B65" s="16" t="s">
        <v>89</v>
      </c>
      <c r="C65" s="349">
        <v>41</v>
      </c>
      <c r="D65" s="284">
        <v>49</v>
      </c>
      <c r="E65" s="285">
        <v>10</v>
      </c>
      <c r="F65" s="411">
        <v>1</v>
      </c>
      <c r="G65" s="286">
        <v>101</v>
      </c>
      <c r="H65" s="389">
        <v>110</v>
      </c>
      <c r="I65" s="433">
        <v>183</v>
      </c>
      <c r="J65" s="285">
        <v>66</v>
      </c>
      <c r="K65" s="411">
        <v>2</v>
      </c>
      <c r="L65" s="286">
        <v>361</v>
      </c>
      <c r="M65" s="389">
        <v>66</v>
      </c>
      <c r="N65" s="284">
        <v>86</v>
      </c>
      <c r="O65" s="285">
        <v>44</v>
      </c>
      <c r="P65" s="411">
        <v>4</v>
      </c>
      <c r="Q65" s="286">
        <v>200</v>
      </c>
      <c r="R65" s="286">
        <v>662</v>
      </c>
      <c r="S65" s="294" t="s">
        <v>283</v>
      </c>
      <c r="T65" s="295"/>
      <c r="U65" s="295"/>
      <c r="V65" s="295"/>
      <c r="W65" s="295"/>
      <c r="X65" s="295"/>
      <c r="Y65" s="295"/>
      <c r="Z65" s="295"/>
      <c r="AA65" s="295"/>
    </row>
    <row r="66" spans="1:27" ht="15.75" thickBot="1">
      <c r="A66" s="15">
        <v>999</v>
      </c>
      <c r="B66" s="16" t="s">
        <v>90</v>
      </c>
      <c r="C66" s="356">
        <v>228</v>
      </c>
      <c r="D66" s="287">
        <v>107</v>
      </c>
      <c r="E66" s="288">
        <v>10</v>
      </c>
      <c r="F66" s="412">
        <v>0</v>
      </c>
      <c r="G66" s="289">
        <v>345</v>
      </c>
      <c r="H66" s="390">
        <v>1048</v>
      </c>
      <c r="I66" s="434">
        <v>486</v>
      </c>
      <c r="J66" s="288">
        <v>106</v>
      </c>
      <c r="K66" s="412">
        <v>13</v>
      </c>
      <c r="L66" s="289">
        <v>1653</v>
      </c>
      <c r="M66" s="390">
        <v>555</v>
      </c>
      <c r="N66" s="287">
        <v>161</v>
      </c>
      <c r="O66" s="288">
        <v>34</v>
      </c>
      <c r="P66" s="412">
        <v>6</v>
      </c>
      <c r="Q66" s="289">
        <v>756</v>
      </c>
      <c r="R66" s="289">
        <v>2754</v>
      </c>
      <c r="S66" s="294" t="s">
        <v>284</v>
      </c>
      <c r="T66" s="295"/>
      <c r="U66" s="295"/>
      <c r="V66" s="295"/>
      <c r="W66" s="295"/>
      <c r="X66" s="295"/>
      <c r="Y66" s="295"/>
      <c r="Z66" s="295"/>
      <c r="AA66" s="295"/>
    </row>
    <row r="67" spans="1:27" ht="15.75" thickBot="1">
      <c r="A67" s="529" t="s">
        <v>91</v>
      </c>
      <c r="B67" s="530"/>
      <c r="C67" s="357">
        <v>7165</v>
      </c>
      <c r="D67" s="290">
        <v>7289</v>
      </c>
      <c r="E67" s="290">
        <v>891</v>
      </c>
      <c r="F67" s="413">
        <v>2</v>
      </c>
      <c r="G67" s="292">
        <v>15347</v>
      </c>
      <c r="H67" s="404">
        <v>24339</v>
      </c>
      <c r="I67" s="291">
        <v>28562</v>
      </c>
      <c r="J67" s="290">
        <v>5976</v>
      </c>
      <c r="K67" s="413">
        <v>29</v>
      </c>
      <c r="L67" s="292">
        <v>58906</v>
      </c>
      <c r="M67" s="404">
        <v>9053</v>
      </c>
      <c r="N67" s="290">
        <v>9641</v>
      </c>
      <c r="O67" s="290">
        <v>3194</v>
      </c>
      <c r="P67" s="413">
        <v>25</v>
      </c>
      <c r="Q67" s="292">
        <v>21913</v>
      </c>
      <c r="R67" s="292">
        <v>96166</v>
      </c>
      <c r="S67" s="296" t="s">
        <v>116</v>
      </c>
      <c r="T67" s="517">
        <f>SUM(R61:R66,R55:R59,R50:R53,R45:R48,R40:R43,R34:R38,R27:R32,R24:R25,R19:R22,R14:R17,R8:R12,R6)</f>
        <v>96166</v>
      </c>
      <c r="U67" s="295"/>
      <c r="V67" s="295"/>
      <c r="W67" s="295"/>
      <c r="X67" s="295"/>
      <c r="Y67" s="295"/>
      <c r="Z67" s="295"/>
      <c r="AA67" s="295"/>
    </row>
    <row r="68" spans="1:18" ht="15">
      <c r="A68" s="53"/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18" ht="15">
      <c r="A69" s="58" t="s">
        <v>104</v>
      </c>
      <c r="B69" s="86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487"/>
      <c r="O69" s="487"/>
      <c r="P69" s="487"/>
      <c r="Q69" s="487"/>
      <c r="R69" s="487"/>
    </row>
    <row r="70" spans="1:18" ht="15">
      <c r="A70" s="86" t="s">
        <v>105</v>
      </c>
      <c r="B70" s="86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</row>
    <row r="71" spans="1:18" ht="15">
      <c r="A71" s="149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</row>
  </sheetData>
  <sheetProtection/>
  <mergeCells count="15">
    <mergeCell ref="G4:G5"/>
    <mergeCell ref="H4:K4"/>
    <mergeCell ref="L4:L5"/>
    <mergeCell ref="M4:P4"/>
    <mergeCell ref="Q4:Q5"/>
    <mergeCell ref="A67:B67"/>
    <mergeCell ref="A1:R1"/>
    <mergeCell ref="A2:A5"/>
    <mergeCell ref="B2:B5"/>
    <mergeCell ref="C2:Q2"/>
    <mergeCell ref="R2:R5"/>
    <mergeCell ref="C3:G3"/>
    <mergeCell ref="H3:L3"/>
    <mergeCell ref="M3:Q3"/>
    <mergeCell ref="C4:F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59"/>
  <sheetViews>
    <sheetView zoomScale="80" zoomScaleNormal="80" zoomScalePageLayoutView="0" workbookViewId="0" topLeftCell="A1">
      <selection activeCell="A1" sqref="A1:T1"/>
    </sheetView>
  </sheetViews>
  <sheetFormatPr defaultColWidth="11.421875" defaultRowHeight="15"/>
  <cols>
    <col min="1" max="1" width="7.7109375" style="269" customWidth="1"/>
    <col min="2" max="2" width="71.00390625" style="269" customWidth="1"/>
    <col min="3" max="20" width="15.421875" style="0" customWidth="1"/>
  </cols>
  <sheetData>
    <row r="1" spans="1:20" ht="24.75" customHeight="1" thickBot="1" thickTop="1">
      <c r="A1" s="620" t="s">
        <v>365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621"/>
      <c r="S1" s="621"/>
      <c r="T1" s="622"/>
    </row>
    <row r="2" spans="1:20" s="269" customFormat="1" ht="24.75" customHeight="1" thickBot="1" thickTop="1">
      <c r="A2" s="551" t="s">
        <v>24</v>
      </c>
      <c r="B2" s="583" t="s">
        <v>138</v>
      </c>
      <c r="C2" s="595" t="s">
        <v>121</v>
      </c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  <c r="S2" s="612"/>
      <c r="T2" s="613"/>
    </row>
    <row r="3" spans="1:20" s="269" customFormat="1" ht="24.75" customHeight="1">
      <c r="A3" s="553"/>
      <c r="B3" s="584"/>
      <c r="C3" s="589" t="s">
        <v>122</v>
      </c>
      <c r="D3" s="590"/>
      <c r="E3" s="598" t="s">
        <v>123</v>
      </c>
      <c r="F3" s="599"/>
      <c r="G3" s="589" t="s">
        <v>124</v>
      </c>
      <c r="H3" s="590"/>
      <c r="I3" s="598" t="s">
        <v>125</v>
      </c>
      <c r="J3" s="599"/>
      <c r="K3" s="589" t="s">
        <v>126</v>
      </c>
      <c r="L3" s="590"/>
      <c r="M3" s="598" t="s">
        <v>127</v>
      </c>
      <c r="N3" s="599"/>
      <c r="O3" s="589" t="s">
        <v>128</v>
      </c>
      <c r="P3" s="590"/>
      <c r="Q3" s="598" t="s">
        <v>129</v>
      </c>
      <c r="R3" s="599"/>
      <c r="S3" s="589" t="s">
        <v>116</v>
      </c>
      <c r="T3" s="590"/>
    </row>
    <row r="4" spans="1:20" s="269" customFormat="1" ht="24.75" customHeight="1" thickBot="1">
      <c r="A4" s="593"/>
      <c r="B4" s="594"/>
      <c r="C4" s="66" t="s">
        <v>26</v>
      </c>
      <c r="D4" s="67" t="s">
        <v>27</v>
      </c>
      <c r="E4" s="64" t="s">
        <v>26</v>
      </c>
      <c r="F4" s="65" t="s">
        <v>27</v>
      </c>
      <c r="G4" s="66" t="s">
        <v>26</v>
      </c>
      <c r="H4" s="67" t="s">
        <v>27</v>
      </c>
      <c r="I4" s="64" t="s">
        <v>26</v>
      </c>
      <c r="J4" s="65" t="s">
        <v>27</v>
      </c>
      <c r="K4" s="66" t="s">
        <v>26</v>
      </c>
      <c r="L4" s="67" t="s">
        <v>27</v>
      </c>
      <c r="M4" s="64" t="s">
        <v>26</v>
      </c>
      <c r="N4" s="65" t="s">
        <v>27</v>
      </c>
      <c r="O4" s="66" t="s">
        <v>26</v>
      </c>
      <c r="P4" s="67" t="s">
        <v>27</v>
      </c>
      <c r="Q4" s="64" t="s">
        <v>26</v>
      </c>
      <c r="R4" s="65" t="s">
        <v>27</v>
      </c>
      <c r="S4" s="6" t="s">
        <v>26</v>
      </c>
      <c r="T4" s="7" t="s">
        <v>27</v>
      </c>
    </row>
    <row r="5" spans="1:21" ht="16.5" thickBot="1">
      <c r="A5" s="153" t="s">
        <v>28</v>
      </c>
      <c r="B5" s="48" t="s">
        <v>139</v>
      </c>
      <c r="C5" s="467">
        <v>916</v>
      </c>
      <c r="D5" s="468">
        <v>0.021790845941573888</v>
      </c>
      <c r="E5" s="467">
        <v>102</v>
      </c>
      <c r="F5" s="468">
        <v>0.010116036893781613</v>
      </c>
      <c r="G5" s="467">
        <v>118</v>
      </c>
      <c r="H5" s="468">
        <v>0.010880590133702166</v>
      </c>
      <c r="I5" s="467">
        <v>112</v>
      </c>
      <c r="J5" s="468">
        <v>0.009773976786805132</v>
      </c>
      <c r="K5" s="467">
        <v>86</v>
      </c>
      <c r="L5" s="468">
        <v>0.011401299217817844</v>
      </c>
      <c r="M5" s="467">
        <v>125</v>
      </c>
      <c r="N5" s="468">
        <v>0.0127890321260487</v>
      </c>
      <c r="O5" s="467">
        <v>51</v>
      </c>
      <c r="P5" s="468">
        <v>0.01608325449385052</v>
      </c>
      <c r="Q5" s="467">
        <v>20</v>
      </c>
      <c r="R5" s="468">
        <v>0.01593625498007968</v>
      </c>
      <c r="S5" s="467">
        <v>1530</v>
      </c>
      <c r="T5" s="468">
        <v>0.015909988977393257</v>
      </c>
      <c r="U5" t="s">
        <v>285</v>
      </c>
    </row>
    <row r="6" spans="1:20" ht="16.5" thickBot="1">
      <c r="A6" s="15" t="s">
        <v>30</v>
      </c>
      <c r="B6" s="16" t="s">
        <v>140</v>
      </c>
      <c r="C6" s="469">
        <v>7916</v>
      </c>
      <c r="D6" s="468">
        <v>0.18831477780949663</v>
      </c>
      <c r="E6" s="469">
        <v>2236</v>
      </c>
      <c r="F6" s="468">
        <v>0.22175939700485967</v>
      </c>
      <c r="G6" s="469">
        <v>1130</v>
      </c>
      <c r="H6" s="468">
        <v>0.10419548178884279</v>
      </c>
      <c r="I6" s="469">
        <v>772</v>
      </c>
      <c r="J6" s="468">
        <v>0.06737062570904966</v>
      </c>
      <c r="K6" s="469">
        <v>312</v>
      </c>
      <c r="L6" s="468">
        <v>0.04136285297626938</v>
      </c>
      <c r="M6" s="469">
        <v>267</v>
      </c>
      <c r="N6" s="468">
        <v>0.027317372621240017</v>
      </c>
      <c r="O6" s="469">
        <v>81</v>
      </c>
      <c r="P6" s="468">
        <v>0.025543992431409653</v>
      </c>
      <c r="Q6" s="469">
        <v>35</v>
      </c>
      <c r="R6" s="468">
        <v>0.027888446215139445</v>
      </c>
      <c r="S6" s="469">
        <v>12749</v>
      </c>
      <c r="T6" s="468">
        <v>0.13257284279267104</v>
      </c>
    </row>
    <row r="7" spans="1:21" ht="15.75">
      <c r="A7" s="157" t="s">
        <v>141</v>
      </c>
      <c r="B7" s="21" t="s">
        <v>142</v>
      </c>
      <c r="C7" s="470">
        <v>1323</v>
      </c>
      <c r="D7" s="471">
        <v>0.03147302312303739</v>
      </c>
      <c r="E7" s="470">
        <v>438</v>
      </c>
      <c r="F7" s="471">
        <v>0.043439452543885745</v>
      </c>
      <c r="G7" s="470">
        <v>238</v>
      </c>
      <c r="H7" s="471">
        <v>0.021945597049331488</v>
      </c>
      <c r="I7" s="470">
        <v>187</v>
      </c>
      <c r="J7" s="471">
        <v>0.01631905052796928</v>
      </c>
      <c r="K7" s="470">
        <v>73</v>
      </c>
      <c r="L7" s="471">
        <v>0.009677847010473287</v>
      </c>
      <c r="M7" s="470">
        <v>75</v>
      </c>
      <c r="N7" s="471">
        <v>0.007673419275629221</v>
      </c>
      <c r="O7" s="470">
        <v>31</v>
      </c>
      <c r="P7" s="471">
        <v>0.0097760958688111</v>
      </c>
      <c r="Q7" s="470">
        <v>8</v>
      </c>
      <c r="R7" s="471">
        <v>0.006374501992031873</v>
      </c>
      <c r="S7" s="470">
        <v>2373</v>
      </c>
      <c r="T7" s="471">
        <v>0.024676080943368758</v>
      </c>
      <c r="U7" t="s">
        <v>286</v>
      </c>
    </row>
    <row r="8" spans="1:21" ht="15.75">
      <c r="A8" s="158" t="s">
        <v>143</v>
      </c>
      <c r="B8" s="26" t="s">
        <v>144</v>
      </c>
      <c r="C8" s="472">
        <v>484</v>
      </c>
      <c r="D8" s="473">
        <v>0.011513940432010657</v>
      </c>
      <c r="E8" s="472">
        <v>200</v>
      </c>
      <c r="F8" s="473">
        <v>0.01983536645839532</v>
      </c>
      <c r="G8" s="472">
        <v>171</v>
      </c>
      <c r="H8" s="473">
        <v>0.015767634854771787</v>
      </c>
      <c r="I8" s="472">
        <v>129</v>
      </c>
      <c r="J8" s="473">
        <v>0.011257526834802339</v>
      </c>
      <c r="K8" s="472">
        <v>68</v>
      </c>
      <c r="L8" s="473">
        <v>0.009014980776879226</v>
      </c>
      <c r="M8" s="472">
        <v>69</v>
      </c>
      <c r="N8" s="473">
        <v>0.007059545733578882</v>
      </c>
      <c r="O8" s="472">
        <v>20</v>
      </c>
      <c r="P8" s="473">
        <v>0.00630715862503942</v>
      </c>
      <c r="Q8" s="472">
        <v>9</v>
      </c>
      <c r="R8" s="473">
        <v>0.007171314741035857</v>
      </c>
      <c r="S8" s="472">
        <v>1150</v>
      </c>
      <c r="T8" s="473">
        <v>0.011958488447060291</v>
      </c>
      <c r="U8" t="s">
        <v>287</v>
      </c>
    </row>
    <row r="9" spans="1:21" ht="15.75">
      <c r="A9" s="158" t="s">
        <v>145</v>
      </c>
      <c r="B9" s="26" t="s">
        <v>146</v>
      </c>
      <c r="C9" s="472">
        <v>1619</v>
      </c>
      <c r="D9" s="473">
        <v>0.03851460652773813</v>
      </c>
      <c r="E9" s="472">
        <v>320</v>
      </c>
      <c r="F9" s="473">
        <v>0.03173658633343251</v>
      </c>
      <c r="G9" s="472">
        <v>219</v>
      </c>
      <c r="H9" s="473">
        <v>0.02019363762102351</v>
      </c>
      <c r="I9" s="472">
        <v>180</v>
      </c>
      <c r="J9" s="473">
        <v>0.01570817697879396</v>
      </c>
      <c r="K9" s="472">
        <v>73</v>
      </c>
      <c r="L9" s="473">
        <v>0.009677847010473287</v>
      </c>
      <c r="M9" s="472">
        <v>65</v>
      </c>
      <c r="N9" s="473">
        <v>0.006650296705545324</v>
      </c>
      <c r="O9" s="472">
        <v>14</v>
      </c>
      <c r="P9" s="473">
        <v>0.004415011037527594</v>
      </c>
      <c r="Q9" s="472">
        <v>8</v>
      </c>
      <c r="R9" s="473">
        <v>0.006374501992031873</v>
      </c>
      <c r="S9" s="472">
        <v>2498</v>
      </c>
      <c r="T9" s="473">
        <v>0.02597591664413618</v>
      </c>
      <c r="U9" t="s">
        <v>288</v>
      </c>
    </row>
    <row r="10" spans="1:21" ht="15.75">
      <c r="A10" s="158" t="s">
        <v>147</v>
      </c>
      <c r="B10" s="26" t="s">
        <v>148</v>
      </c>
      <c r="C10" s="472">
        <v>3406</v>
      </c>
      <c r="D10" s="473">
        <v>0.0810257874203064</v>
      </c>
      <c r="E10" s="472">
        <v>1096</v>
      </c>
      <c r="F10" s="473">
        <v>0.10869780819200635</v>
      </c>
      <c r="G10" s="472">
        <v>394</v>
      </c>
      <c r="H10" s="473">
        <v>0.03633010603964961</v>
      </c>
      <c r="I10" s="472">
        <v>171</v>
      </c>
      <c r="J10" s="473">
        <v>0.014922768129854262</v>
      </c>
      <c r="K10" s="472">
        <v>47</v>
      </c>
      <c r="L10" s="473">
        <v>0.006230942595784172</v>
      </c>
      <c r="M10" s="472">
        <v>29</v>
      </c>
      <c r="N10" s="473">
        <v>0.0029670554532432985</v>
      </c>
      <c r="O10" s="472">
        <v>7</v>
      </c>
      <c r="P10" s="473">
        <v>0.002207505518763797</v>
      </c>
      <c r="Q10" s="472">
        <v>3</v>
      </c>
      <c r="R10" s="473">
        <v>0.0023904382470119516</v>
      </c>
      <c r="S10" s="472">
        <v>5153</v>
      </c>
      <c r="T10" s="473">
        <v>0.053584426928436256</v>
      </c>
      <c r="U10" t="s">
        <v>289</v>
      </c>
    </row>
    <row r="11" spans="1:21" ht="15.75">
      <c r="A11" s="158" t="s">
        <v>149</v>
      </c>
      <c r="B11" s="26" t="s">
        <v>150</v>
      </c>
      <c r="C11" s="472">
        <v>189</v>
      </c>
      <c r="D11" s="473">
        <v>0.004496146160433914</v>
      </c>
      <c r="E11" s="472">
        <v>32</v>
      </c>
      <c r="F11" s="473">
        <v>0.003173658633343251</v>
      </c>
      <c r="G11" s="472">
        <v>26</v>
      </c>
      <c r="H11" s="473">
        <v>0.00239741816505302</v>
      </c>
      <c r="I11" s="472">
        <v>19</v>
      </c>
      <c r="J11" s="473">
        <v>0.0016580853477615848</v>
      </c>
      <c r="K11" s="472">
        <v>8</v>
      </c>
      <c r="L11" s="473">
        <v>0.0010605859737504969</v>
      </c>
      <c r="M11" s="472">
        <v>3</v>
      </c>
      <c r="N11" s="473">
        <v>0.0003069367710251688</v>
      </c>
      <c r="O11" s="472">
        <v>2</v>
      </c>
      <c r="P11" s="473">
        <v>0.0006307158625039419</v>
      </c>
      <c r="Q11" s="472">
        <v>1</v>
      </c>
      <c r="R11" s="473">
        <v>0.0007968127490039841</v>
      </c>
      <c r="S11" s="472">
        <v>280</v>
      </c>
      <c r="T11" s="473">
        <v>0.0029116319697190273</v>
      </c>
      <c r="U11" t="s">
        <v>290</v>
      </c>
    </row>
    <row r="12" spans="1:21" ht="15.75">
      <c r="A12" s="158" t="s">
        <v>151</v>
      </c>
      <c r="B12" s="26" t="s">
        <v>152</v>
      </c>
      <c r="C12" s="472">
        <v>470</v>
      </c>
      <c r="D12" s="473">
        <v>0.011180892568274812</v>
      </c>
      <c r="E12" s="472">
        <v>22</v>
      </c>
      <c r="F12" s="473">
        <v>0.0021818903104234852</v>
      </c>
      <c r="G12" s="472">
        <v>13</v>
      </c>
      <c r="H12" s="473">
        <v>0.00119870908252651</v>
      </c>
      <c r="I12" s="472">
        <v>6</v>
      </c>
      <c r="J12" s="473">
        <v>0.000523605899293132</v>
      </c>
      <c r="K12" s="472">
        <v>5</v>
      </c>
      <c r="L12" s="473">
        <v>0.0006628662335940607</v>
      </c>
      <c r="M12" s="472">
        <v>2</v>
      </c>
      <c r="N12" s="473">
        <v>0.00020462451401677918</v>
      </c>
      <c r="O12" s="472">
        <v>0</v>
      </c>
      <c r="P12" s="473">
        <v>0</v>
      </c>
      <c r="Q12" s="472">
        <v>0</v>
      </c>
      <c r="R12" s="473">
        <v>0</v>
      </c>
      <c r="S12" s="472">
        <v>518</v>
      </c>
      <c r="T12" s="473">
        <v>0.0053865191439802</v>
      </c>
      <c r="U12" t="s">
        <v>291</v>
      </c>
    </row>
    <row r="13" spans="1:21" ht="15.75">
      <c r="A13" s="158" t="s">
        <v>153</v>
      </c>
      <c r="B13" s="26" t="s">
        <v>154</v>
      </c>
      <c r="C13" s="472">
        <v>166</v>
      </c>
      <c r="D13" s="473">
        <v>0.003948996098582167</v>
      </c>
      <c r="E13" s="472">
        <v>59</v>
      </c>
      <c r="F13" s="473">
        <v>0.005851433105226619</v>
      </c>
      <c r="G13" s="472">
        <v>36</v>
      </c>
      <c r="H13" s="473">
        <v>0.003319502074688796</v>
      </c>
      <c r="I13" s="472">
        <v>42</v>
      </c>
      <c r="J13" s="473">
        <v>0.0036652412950519244</v>
      </c>
      <c r="K13" s="472">
        <v>24</v>
      </c>
      <c r="L13" s="473">
        <v>0.0031817579212514917</v>
      </c>
      <c r="M13" s="472">
        <v>14</v>
      </c>
      <c r="N13" s="473">
        <v>0.0014323715981174544</v>
      </c>
      <c r="O13" s="472">
        <v>3</v>
      </c>
      <c r="P13" s="473">
        <v>0.0009460737937559132</v>
      </c>
      <c r="Q13" s="472">
        <v>5</v>
      </c>
      <c r="R13" s="473">
        <v>0.00398406374501992</v>
      </c>
      <c r="S13" s="472">
        <v>349</v>
      </c>
      <c r="T13" s="473">
        <v>0.003629141276542645</v>
      </c>
      <c r="U13" t="s">
        <v>292</v>
      </c>
    </row>
    <row r="14" spans="1:21" ht="16.5" thickBot="1">
      <c r="A14" s="159" t="s">
        <v>155</v>
      </c>
      <c r="B14" s="31" t="s">
        <v>156</v>
      </c>
      <c r="C14" s="474">
        <v>259</v>
      </c>
      <c r="D14" s="475">
        <v>0.006161385479113141</v>
      </c>
      <c r="E14" s="474">
        <v>69</v>
      </c>
      <c r="F14" s="475">
        <v>0.006843201428146385</v>
      </c>
      <c r="G14" s="474">
        <v>33</v>
      </c>
      <c r="H14" s="475">
        <v>0.003042876901798064</v>
      </c>
      <c r="I14" s="474">
        <v>38</v>
      </c>
      <c r="J14" s="475">
        <v>0.0033161706955231697</v>
      </c>
      <c r="K14" s="474">
        <v>14</v>
      </c>
      <c r="L14" s="475">
        <v>0.00185602545406337</v>
      </c>
      <c r="M14" s="474">
        <v>10</v>
      </c>
      <c r="N14" s="475">
        <v>0.001023122570083896</v>
      </c>
      <c r="O14" s="474">
        <v>4</v>
      </c>
      <c r="P14" s="475">
        <v>0.0012614317250078837</v>
      </c>
      <c r="Q14" s="474">
        <v>1</v>
      </c>
      <c r="R14" s="475">
        <v>0.0007968127490039841</v>
      </c>
      <c r="S14" s="474">
        <v>428</v>
      </c>
      <c r="T14" s="475">
        <v>0.004450637439427656</v>
      </c>
      <c r="U14" t="s">
        <v>293</v>
      </c>
    </row>
    <row r="15" spans="1:20" ht="16.5" thickBot="1">
      <c r="A15" s="15" t="s">
        <v>157</v>
      </c>
      <c r="B15" s="16" t="s">
        <v>158</v>
      </c>
      <c r="C15" s="469">
        <v>533</v>
      </c>
      <c r="D15" s="468">
        <v>0.012679607955086117</v>
      </c>
      <c r="E15" s="469">
        <v>160</v>
      </c>
      <c r="F15" s="468">
        <v>0.015868293166716254</v>
      </c>
      <c r="G15" s="469">
        <v>194</v>
      </c>
      <c r="H15" s="468">
        <v>0.01788842784693407</v>
      </c>
      <c r="I15" s="469">
        <v>154</v>
      </c>
      <c r="J15" s="468">
        <v>0.013439218081857055</v>
      </c>
      <c r="K15" s="469">
        <v>98</v>
      </c>
      <c r="L15" s="468">
        <v>0.01299217817844359</v>
      </c>
      <c r="M15" s="469">
        <v>107</v>
      </c>
      <c r="N15" s="468">
        <v>0.010947411499897688</v>
      </c>
      <c r="O15" s="469">
        <v>26</v>
      </c>
      <c r="P15" s="468">
        <v>0.008199306212551247</v>
      </c>
      <c r="Q15" s="469">
        <v>14</v>
      </c>
      <c r="R15" s="468">
        <v>0.011155378486055776</v>
      </c>
      <c r="S15" s="469">
        <v>1286</v>
      </c>
      <c r="T15" s="468">
        <v>0.013372709689495246</v>
      </c>
    </row>
    <row r="16" spans="1:21" ht="15.75">
      <c r="A16" s="157" t="s">
        <v>159</v>
      </c>
      <c r="B16" s="21" t="s">
        <v>162</v>
      </c>
      <c r="C16" s="470">
        <v>260</v>
      </c>
      <c r="D16" s="471">
        <v>0.00618517461223713</v>
      </c>
      <c r="E16" s="470">
        <v>89</v>
      </c>
      <c r="F16" s="471">
        <v>0.008826738073985915</v>
      </c>
      <c r="G16" s="470">
        <v>100</v>
      </c>
      <c r="H16" s="471">
        <v>0.009220839096357769</v>
      </c>
      <c r="I16" s="470">
        <v>89</v>
      </c>
      <c r="J16" s="471">
        <v>0.007766820839514792</v>
      </c>
      <c r="K16" s="470">
        <v>39</v>
      </c>
      <c r="L16" s="471">
        <v>0.005170356622033674</v>
      </c>
      <c r="M16" s="470">
        <v>54</v>
      </c>
      <c r="N16" s="471">
        <v>0.005524861878453038</v>
      </c>
      <c r="O16" s="470">
        <v>9</v>
      </c>
      <c r="P16" s="471">
        <v>0.002838221381267739</v>
      </c>
      <c r="Q16" s="470">
        <v>7</v>
      </c>
      <c r="R16" s="471">
        <v>0.005577689243027889</v>
      </c>
      <c r="S16" s="470">
        <v>647</v>
      </c>
      <c r="T16" s="471">
        <v>0.00672794958717218</v>
      </c>
      <c r="U16" t="s">
        <v>294</v>
      </c>
    </row>
    <row r="17" spans="1:21" ht="15.75">
      <c r="A17" s="158" t="s">
        <v>161</v>
      </c>
      <c r="B17" s="26" t="s">
        <v>162</v>
      </c>
      <c r="C17" s="472">
        <v>160</v>
      </c>
      <c r="D17" s="473">
        <v>0.003806261299838234</v>
      </c>
      <c r="E17" s="472">
        <v>36</v>
      </c>
      <c r="F17" s="473">
        <v>0.0035703659625111574</v>
      </c>
      <c r="G17" s="472">
        <v>66</v>
      </c>
      <c r="H17" s="473">
        <v>0.006085753803596128</v>
      </c>
      <c r="I17" s="472">
        <v>39</v>
      </c>
      <c r="J17" s="473">
        <v>0.0034034383454053583</v>
      </c>
      <c r="K17" s="472">
        <v>39</v>
      </c>
      <c r="L17" s="473">
        <v>0.005170356622033674</v>
      </c>
      <c r="M17" s="472">
        <v>43</v>
      </c>
      <c r="N17" s="473">
        <v>0.004399427051360753</v>
      </c>
      <c r="O17" s="472">
        <v>12</v>
      </c>
      <c r="P17" s="473">
        <v>0.0037842951750236527</v>
      </c>
      <c r="Q17" s="472">
        <v>6</v>
      </c>
      <c r="R17" s="473">
        <v>0.004780876494023903</v>
      </c>
      <c r="S17" s="472">
        <v>401</v>
      </c>
      <c r="T17" s="473">
        <v>0.004169872928061893</v>
      </c>
      <c r="U17" t="s">
        <v>295</v>
      </c>
    </row>
    <row r="18" spans="1:21" ht="16.5" thickBot="1">
      <c r="A18" s="159" t="s">
        <v>163</v>
      </c>
      <c r="B18" s="31" t="s">
        <v>164</v>
      </c>
      <c r="C18" s="474">
        <v>113</v>
      </c>
      <c r="D18" s="475">
        <v>0.002688172043010753</v>
      </c>
      <c r="E18" s="474">
        <v>35</v>
      </c>
      <c r="F18" s="475">
        <v>0.003471189130219181</v>
      </c>
      <c r="G18" s="474">
        <v>28</v>
      </c>
      <c r="H18" s="475">
        <v>0.0025818349469801747</v>
      </c>
      <c r="I18" s="474">
        <v>26</v>
      </c>
      <c r="J18" s="475">
        <v>0.0022689588969369056</v>
      </c>
      <c r="K18" s="474">
        <v>20</v>
      </c>
      <c r="L18" s="475">
        <v>0.0026514649343762427</v>
      </c>
      <c r="M18" s="474">
        <v>10</v>
      </c>
      <c r="N18" s="475">
        <v>0.001023122570083896</v>
      </c>
      <c r="O18" s="474">
        <v>5</v>
      </c>
      <c r="P18" s="475">
        <v>0.001576789656259855</v>
      </c>
      <c r="Q18" s="474">
        <v>1</v>
      </c>
      <c r="R18" s="475">
        <v>0.0007968127490039841</v>
      </c>
      <c r="S18" s="474">
        <v>238</v>
      </c>
      <c r="T18" s="475">
        <v>0.0024748871742611735</v>
      </c>
      <c r="U18" t="s">
        <v>296</v>
      </c>
    </row>
    <row r="19" spans="1:20" ht="16.5" thickBot="1">
      <c r="A19" s="15" t="s">
        <v>165</v>
      </c>
      <c r="B19" s="16" t="s">
        <v>166</v>
      </c>
      <c r="C19" s="469">
        <v>2227</v>
      </c>
      <c r="D19" s="468">
        <v>0.05297839946712341</v>
      </c>
      <c r="E19" s="469">
        <v>674</v>
      </c>
      <c r="F19" s="468">
        <v>0.06684518496479222</v>
      </c>
      <c r="G19" s="469">
        <v>1095</v>
      </c>
      <c r="H19" s="468">
        <v>0.10096818810511755</v>
      </c>
      <c r="I19" s="469">
        <v>1294</v>
      </c>
      <c r="J19" s="468">
        <v>0.11292433894755216</v>
      </c>
      <c r="K19" s="469">
        <v>799</v>
      </c>
      <c r="L19" s="468">
        <v>0.10592602412833091</v>
      </c>
      <c r="M19" s="469">
        <v>767</v>
      </c>
      <c r="N19" s="468">
        <v>0.07847350112543484</v>
      </c>
      <c r="O19" s="469">
        <v>277</v>
      </c>
      <c r="P19" s="468">
        <v>0.08735414695679597</v>
      </c>
      <c r="Q19" s="469">
        <v>104</v>
      </c>
      <c r="R19" s="468">
        <v>0.08286852589641436</v>
      </c>
      <c r="S19" s="469">
        <v>7237</v>
      </c>
      <c r="T19" s="468">
        <v>0.07525528773163072</v>
      </c>
    </row>
    <row r="20" spans="1:21" ht="15.75">
      <c r="A20" s="157" t="s">
        <v>167</v>
      </c>
      <c r="B20" s="21" t="s">
        <v>168</v>
      </c>
      <c r="C20" s="470">
        <v>1001</v>
      </c>
      <c r="D20" s="471">
        <v>0.023812922257112946</v>
      </c>
      <c r="E20" s="470">
        <v>278</v>
      </c>
      <c r="F20" s="471">
        <v>0.02757115937716949</v>
      </c>
      <c r="G20" s="470">
        <v>471</v>
      </c>
      <c r="H20" s="471">
        <v>0.04343015214384509</v>
      </c>
      <c r="I20" s="470">
        <v>549</v>
      </c>
      <c r="J20" s="471">
        <v>0.047909939785321584</v>
      </c>
      <c r="K20" s="470">
        <v>358</v>
      </c>
      <c r="L20" s="471">
        <v>0.04746122232533475</v>
      </c>
      <c r="M20" s="470">
        <v>356</v>
      </c>
      <c r="N20" s="471">
        <v>0.0364231634949867</v>
      </c>
      <c r="O20" s="470">
        <v>133</v>
      </c>
      <c r="P20" s="471">
        <v>0.04194260485651214</v>
      </c>
      <c r="Q20" s="470">
        <v>46</v>
      </c>
      <c r="R20" s="471">
        <v>0.036653386454183264</v>
      </c>
      <c r="S20" s="470">
        <v>3192</v>
      </c>
      <c r="T20" s="471">
        <v>0.033192604454796916</v>
      </c>
      <c r="U20" t="s">
        <v>297</v>
      </c>
    </row>
    <row r="21" spans="1:21" ht="15.75">
      <c r="A21" s="158" t="s">
        <v>169</v>
      </c>
      <c r="B21" s="26" t="s">
        <v>168</v>
      </c>
      <c r="C21" s="472">
        <v>870</v>
      </c>
      <c r="D21" s="473">
        <v>0.020696545817870397</v>
      </c>
      <c r="E21" s="472">
        <v>264</v>
      </c>
      <c r="F21" s="473">
        <v>0.026182683725081816</v>
      </c>
      <c r="G21" s="472">
        <v>445</v>
      </c>
      <c r="H21" s="473">
        <v>0.04103273397879206</v>
      </c>
      <c r="I21" s="472">
        <v>533</v>
      </c>
      <c r="J21" s="473">
        <v>0.046513657387206565</v>
      </c>
      <c r="K21" s="472">
        <v>331</v>
      </c>
      <c r="L21" s="473">
        <v>0.043881744663926824</v>
      </c>
      <c r="M21" s="472">
        <v>325</v>
      </c>
      <c r="N21" s="473">
        <v>0.03325148352772663</v>
      </c>
      <c r="O21" s="472">
        <v>101</v>
      </c>
      <c r="P21" s="473">
        <v>0.03185115105644907</v>
      </c>
      <c r="Q21" s="472">
        <v>45</v>
      </c>
      <c r="R21" s="473">
        <v>0.03585657370517929</v>
      </c>
      <c r="S21" s="472">
        <v>2914</v>
      </c>
      <c r="T21" s="473">
        <v>0.030301769856290166</v>
      </c>
      <c r="U21" t="s">
        <v>298</v>
      </c>
    </row>
    <row r="22" spans="1:21" ht="16.5" thickBot="1">
      <c r="A22" s="159" t="s">
        <v>170</v>
      </c>
      <c r="B22" s="31" t="s">
        <v>171</v>
      </c>
      <c r="C22" s="474">
        <v>356</v>
      </c>
      <c r="D22" s="475">
        <v>0.008468931392140071</v>
      </c>
      <c r="E22" s="474">
        <v>132</v>
      </c>
      <c r="F22" s="475">
        <v>0.013091341862540908</v>
      </c>
      <c r="G22" s="474">
        <v>179</v>
      </c>
      <c r="H22" s="475">
        <v>0.016505301982480406</v>
      </c>
      <c r="I22" s="474">
        <v>212</v>
      </c>
      <c r="J22" s="475">
        <v>0.018500741775023997</v>
      </c>
      <c r="K22" s="474">
        <v>110</v>
      </c>
      <c r="L22" s="475">
        <v>0.014583057139069338</v>
      </c>
      <c r="M22" s="474">
        <v>86</v>
      </c>
      <c r="N22" s="475">
        <v>0.008798854102721507</v>
      </c>
      <c r="O22" s="474">
        <v>43</v>
      </c>
      <c r="P22" s="475">
        <v>0.013560391043834757</v>
      </c>
      <c r="Q22" s="474">
        <v>13</v>
      </c>
      <c r="R22" s="475">
        <v>0.010358565737051793</v>
      </c>
      <c r="S22" s="474">
        <v>1131</v>
      </c>
      <c r="T22" s="475">
        <v>0.011760913420543645</v>
      </c>
      <c r="U22" t="s">
        <v>299</v>
      </c>
    </row>
    <row r="23" spans="1:20" ht="16.5" thickBot="1">
      <c r="A23" s="15" t="s">
        <v>172</v>
      </c>
      <c r="B23" s="16" t="s">
        <v>173</v>
      </c>
      <c r="C23" s="469">
        <v>962</v>
      </c>
      <c r="D23" s="468">
        <v>0.02288514606527738</v>
      </c>
      <c r="E23" s="469">
        <v>263</v>
      </c>
      <c r="F23" s="468">
        <v>0.026083506892789845</v>
      </c>
      <c r="G23" s="469">
        <v>321</v>
      </c>
      <c r="H23" s="468">
        <v>0.029598893499308433</v>
      </c>
      <c r="I23" s="469">
        <v>362</v>
      </c>
      <c r="J23" s="468">
        <v>0.031590889257352296</v>
      </c>
      <c r="K23" s="469">
        <v>384</v>
      </c>
      <c r="L23" s="468">
        <v>0.05090812674002386</v>
      </c>
      <c r="M23" s="469">
        <v>441</v>
      </c>
      <c r="N23" s="468">
        <v>0.045119705340699805</v>
      </c>
      <c r="O23" s="469">
        <v>73</v>
      </c>
      <c r="P23" s="468">
        <v>0.02302112898139388</v>
      </c>
      <c r="Q23" s="469">
        <v>19</v>
      </c>
      <c r="R23" s="468">
        <v>0.015139442231075695</v>
      </c>
      <c r="S23" s="469">
        <v>2825</v>
      </c>
      <c r="T23" s="468">
        <v>0.02937628683734376</v>
      </c>
    </row>
    <row r="24" spans="1:21" ht="15.75">
      <c r="A24" s="157" t="s">
        <v>174</v>
      </c>
      <c r="B24" s="21" t="s">
        <v>175</v>
      </c>
      <c r="C24" s="470">
        <v>44</v>
      </c>
      <c r="D24" s="471">
        <v>0.0010467218574555144</v>
      </c>
      <c r="E24" s="470">
        <v>17</v>
      </c>
      <c r="F24" s="471">
        <v>0.0016860061489636022</v>
      </c>
      <c r="G24" s="470">
        <v>16</v>
      </c>
      <c r="H24" s="471">
        <v>0.001475334255417243</v>
      </c>
      <c r="I24" s="470">
        <v>17</v>
      </c>
      <c r="J24" s="471">
        <v>0.0014835500479972075</v>
      </c>
      <c r="K24" s="470">
        <v>9</v>
      </c>
      <c r="L24" s="471">
        <v>0.0011931592204693093</v>
      </c>
      <c r="M24" s="470">
        <v>14</v>
      </c>
      <c r="N24" s="471">
        <v>0.0014323715981174544</v>
      </c>
      <c r="O24" s="470">
        <v>1</v>
      </c>
      <c r="P24" s="471">
        <v>0.00031535793125197093</v>
      </c>
      <c r="Q24" s="470">
        <v>1</v>
      </c>
      <c r="R24" s="471">
        <v>0.0007968127490039841</v>
      </c>
      <c r="S24" s="470">
        <v>119</v>
      </c>
      <c r="T24" s="471">
        <v>0.0012374435871305867</v>
      </c>
      <c r="U24" t="s">
        <v>300</v>
      </c>
    </row>
    <row r="25" spans="1:21" ht="15.75">
      <c r="A25" s="158" t="s">
        <v>176</v>
      </c>
      <c r="B25" s="26" t="s">
        <v>177</v>
      </c>
      <c r="C25" s="472">
        <v>639</v>
      </c>
      <c r="D25" s="473">
        <v>0.015201256066228947</v>
      </c>
      <c r="E25" s="472">
        <v>157</v>
      </c>
      <c r="F25" s="473">
        <v>0.015570762669840326</v>
      </c>
      <c r="G25" s="472">
        <v>225</v>
      </c>
      <c r="H25" s="473">
        <v>0.020746887966804975</v>
      </c>
      <c r="I25" s="472">
        <v>285</v>
      </c>
      <c r="J25" s="473">
        <v>0.02487128021642377</v>
      </c>
      <c r="K25" s="472">
        <v>315</v>
      </c>
      <c r="L25" s="473">
        <v>0.041760572716425824</v>
      </c>
      <c r="M25" s="472">
        <v>355</v>
      </c>
      <c r="N25" s="473">
        <v>0.036320851237978305</v>
      </c>
      <c r="O25" s="472">
        <v>47</v>
      </c>
      <c r="P25" s="473">
        <v>0.014821822768842636</v>
      </c>
      <c r="Q25" s="472">
        <v>12</v>
      </c>
      <c r="R25" s="473">
        <v>0.009561752988047807</v>
      </c>
      <c r="S25" s="472">
        <v>2035</v>
      </c>
      <c r="T25" s="473">
        <v>0.021161325208493648</v>
      </c>
      <c r="U25" t="s">
        <v>301</v>
      </c>
    </row>
    <row r="26" spans="1:21" ht="15.75">
      <c r="A26" s="158" t="s">
        <v>178</v>
      </c>
      <c r="B26" s="26" t="s">
        <v>179</v>
      </c>
      <c r="C26" s="472">
        <v>66</v>
      </c>
      <c r="D26" s="473">
        <v>0.0015700827861832715</v>
      </c>
      <c r="E26" s="472">
        <v>24</v>
      </c>
      <c r="F26" s="473">
        <v>0.0023802439750074383</v>
      </c>
      <c r="G26" s="472">
        <v>11</v>
      </c>
      <c r="H26" s="473">
        <v>0.0010142923005993546</v>
      </c>
      <c r="I26" s="472">
        <v>15</v>
      </c>
      <c r="J26" s="473">
        <v>0.0013090147482328301</v>
      </c>
      <c r="K26" s="472">
        <v>11</v>
      </c>
      <c r="L26" s="473">
        <v>0.0014583057139069336</v>
      </c>
      <c r="M26" s="472">
        <v>12</v>
      </c>
      <c r="N26" s="473">
        <v>0.0012277470841006752</v>
      </c>
      <c r="O26" s="472">
        <v>4</v>
      </c>
      <c r="P26" s="473">
        <v>0.0012614317250078837</v>
      </c>
      <c r="Q26" s="472">
        <v>1</v>
      </c>
      <c r="R26" s="473">
        <v>0.0007968127490039841</v>
      </c>
      <c r="S26" s="472">
        <v>144</v>
      </c>
      <c r="T26" s="473">
        <v>0.0014974107272840715</v>
      </c>
      <c r="U26" t="s">
        <v>302</v>
      </c>
    </row>
    <row r="27" spans="1:21" ht="15.75">
      <c r="A27" s="158" t="s">
        <v>180</v>
      </c>
      <c r="B27" s="189" t="s">
        <v>181</v>
      </c>
      <c r="C27" s="472">
        <v>131</v>
      </c>
      <c r="D27" s="473">
        <v>0.0031163764392425543</v>
      </c>
      <c r="E27" s="472">
        <v>36</v>
      </c>
      <c r="F27" s="473">
        <v>0.0035703659625111574</v>
      </c>
      <c r="G27" s="472">
        <v>36</v>
      </c>
      <c r="H27" s="473">
        <v>0.003319502074688796</v>
      </c>
      <c r="I27" s="472">
        <v>29</v>
      </c>
      <c r="J27" s="473">
        <v>0.002530761846583471</v>
      </c>
      <c r="K27" s="472">
        <v>27</v>
      </c>
      <c r="L27" s="473">
        <v>0.0035794776614079277</v>
      </c>
      <c r="M27" s="472">
        <v>32</v>
      </c>
      <c r="N27" s="473">
        <v>0.003273992224268467</v>
      </c>
      <c r="O27" s="472">
        <v>11</v>
      </c>
      <c r="P27" s="473">
        <v>0.0034689372437716804</v>
      </c>
      <c r="Q27" s="472">
        <v>3</v>
      </c>
      <c r="R27" s="473">
        <v>0.0023904382470119516</v>
      </c>
      <c r="S27" s="472">
        <v>305</v>
      </c>
      <c r="T27" s="473">
        <v>0.0031715991098725123</v>
      </c>
      <c r="U27" t="s">
        <v>303</v>
      </c>
    </row>
    <row r="28" spans="1:21" ht="15.75">
      <c r="A28" s="158" t="s">
        <v>182</v>
      </c>
      <c r="B28" s="26" t="s">
        <v>183</v>
      </c>
      <c r="C28" s="472">
        <v>40</v>
      </c>
      <c r="D28" s="473">
        <v>0.0009515653249595585</v>
      </c>
      <c r="E28" s="472">
        <v>9</v>
      </c>
      <c r="F28" s="473">
        <v>0.0008925914906277894</v>
      </c>
      <c r="G28" s="472">
        <v>19</v>
      </c>
      <c r="H28" s="473">
        <v>0.001751959428307976</v>
      </c>
      <c r="I28" s="472">
        <v>10</v>
      </c>
      <c r="J28" s="473">
        <v>0.0008726764988218868</v>
      </c>
      <c r="K28" s="472">
        <v>11</v>
      </c>
      <c r="L28" s="473">
        <v>0.0014583057139069336</v>
      </c>
      <c r="M28" s="472">
        <v>16</v>
      </c>
      <c r="N28" s="473">
        <v>0.0016369961121342335</v>
      </c>
      <c r="O28" s="472">
        <v>7</v>
      </c>
      <c r="P28" s="473">
        <v>0.002207505518763797</v>
      </c>
      <c r="Q28" s="472">
        <v>2</v>
      </c>
      <c r="R28" s="473">
        <v>0.0015936254980079682</v>
      </c>
      <c r="S28" s="472">
        <v>114</v>
      </c>
      <c r="T28" s="473">
        <v>0.0011854501590998897</v>
      </c>
      <c r="U28" t="s">
        <v>304</v>
      </c>
    </row>
    <row r="29" spans="1:21" ht="16.5" thickBot="1">
      <c r="A29" s="159" t="s">
        <v>184</v>
      </c>
      <c r="B29" s="31" t="s">
        <v>185</v>
      </c>
      <c r="C29" s="474">
        <v>42</v>
      </c>
      <c r="D29" s="475">
        <v>0.0009991435912075363</v>
      </c>
      <c r="E29" s="474">
        <v>20</v>
      </c>
      <c r="F29" s="475">
        <v>0.0019835366458395317</v>
      </c>
      <c r="G29" s="474">
        <v>14</v>
      </c>
      <c r="H29" s="475">
        <v>0.0012909174734900873</v>
      </c>
      <c r="I29" s="474">
        <v>6</v>
      </c>
      <c r="J29" s="475">
        <v>0.000523605899293132</v>
      </c>
      <c r="K29" s="474">
        <v>11</v>
      </c>
      <c r="L29" s="475">
        <v>0.0014583057139069336</v>
      </c>
      <c r="M29" s="474">
        <v>12</v>
      </c>
      <c r="N29" s="475">
        <v>0.0012277470841006752</v>
      </c>
      <c r="O29" s="474">
        <v>3</v>
      </c>
      <c r="P29" s="475">
        <v>0.0009460737937559132</v>
      </c>
      <c r="Q29" s="474">
        <v>0</v>
      </c>
      <c r="R29" s="475">
        <v>0</v>
      </c>
      <c r="S29" s="474">
        <v>108</v>
      </c>
      <c r="T29" s="475">
        <v>0.0011230580454630534</v>
      </c>
      <c r="U29" t="s">
        <v>305</v>
      </c>
    </row>
    <row r="30" spans="1:20" ht="16.5" thickBot="1">
      <c r="A30" s="15" t="s">
        <v>186</v>
      </c>
      <c r="B30" s="16" t="s">
        <v>187</v>
      </c>
      <c r="C30" s="469">
        <v>17899</v>
      </c>
      <c r="D30" s="468">
        <v>0.42580169378627847</v>
      </c>
      <c r="E30" s="469">
        <v>3628</v>
      </c>
      <c r="F30" s="468">
        <v>0.3598135475552911</v>
      </c>
      <c r="G30" s="469">
        <v>4221</v>
      </c>
      <c r="H30" s="468">
        <v>0.38921161825726136</v>
      </c>
      <c r="I30" s="469">
        <v>4794</v>
      </c>
      <c r="J30" s="468">
        <v>0.4183611135352125</v>
      </c>
      <c r="K30" s="469">
        <v>2939</v>
      </c>
      <c r="L30" s="468">
        <v>0.3896327721065889</v>
      </c>
      <c r="M30" s="469">
        <v>4008</v>
      </c>
      <c r="N30" s="468">
        <v>0.41006752608962554</v>
      </c>
      <c r="O30" s="469">
        <v>1280</v>
      </c>
      <c r="P30" s="468">
        <v>0.40365815200252286</v>
      </c>
      <c r="Q30" s="469">
        <v>529</v>
      </c>
      <c r="R30" s="468">
        <v>0.42151394422310756</v>
      </c>
      <c r="S30" s="469">
        <v>39298</v>
      </c>
      <c r="T30" s="468">
        <v>0.4086475469500655</v>
      </c>
    </row>
    <row r="31" spans="1:21" ht="15.75">
      <c r="A31" s="157" t="s">
        <v>188</v>
      </c>
      <c r="B31" s="21" t="s">
        <v>189</v>
      </c>
      <c r="C31" s="470">
        <v>149</v>
      </c>
      <c r="D31" s="471">
        <v>0.003544580835474356</v>
      </c>
      <c r="E31" s="470">
        <v>37</v>
      </c>
      <c r="F31" s="471">
        <v>0.003669542794803134</v>
      </c>
      <c r="G31" s="470">
        <v>43</v>
      </c>
      <c r="H31" s="471">
        <v>0.003964960811433841</v>
      </c>
      <c r="I31" s="470">
        <v>33</v>
      </c>
      <c r="J31" s="471">
        <v>0.0028798324461122267</v>
      </c>
      <c r="K31" s="470">
        <v>23</v>
      </c>
      <c r="L31" s="471">
        <v>0.0030491846745326788</v>
      </c>
      <c r="M31" s="470">
        <v>37</v>
      </c>
      <c r="N31" s="471">
        <v>0.0037855535093104156</v>
      </c>
      <c r="O31" s="470">
        <v>6</v>
      </c>
      <c r="P31" s="471">
        <v>0.0018921475875118264</v>
      </c>
      <c r="Q31" s="470">
        <v>4</v>
      </c>
      <c r="R31" s="471">
        <v>0.0031872509960159364</v>
      </c>
      <c r="S31" s="470">
        <v>332</v>
      </c>
      <c r="T31" s="471">
        <v>0.003452363621238275</v>
      </c>
      <c r="U31" t="s">
        <v>306</v>
      </c>
    </row>
    <row r="32" spans="1:21" ht="15.75">
      <c r="A32" s="158" t="s">
        <v>190</v>
      </c>
      <c r="B32" s="26" t="s">
        <v>191</v>
      </c>
      <c r="C32" s="472">
        <v>1222</v>
      </c>
      <c r="D32" s="473">
        <v>0.029070320677514513</v>
      </c>
      <c r="E32" s="472">
        <v>267</v>
      </c>
      <c r="F32" s="473">
        <v>0.026480214221957746</v>
      </c>
      <c r="G32" s="472">
        <v>363</v>
      </c>
      <c r="H32" s="473">
        <v>0.0334716459197787</v>
      </c>
      <c r="I32" s="472">
        <v>448</v>
      </c>
      <c r="J32" s="473">
        <v>0.03909590714722053</v>
      </c>
      <c r="K32" s="472">
        <v>383</v>
      </c>
      <c r="L32" s="473">
        <v>0.05077555349330505</v>
      </c>
      <c r="M32" s="472">
        <v>537</v>
      </c>
      <c r="N32" s="473">
        <v>0.054941682013505216</v>
      </c>
      <c r="O32" s="472">
        <v>295</v>
      </c>
      <c r="P32" s="473">
        <v>0.09303058971933144</v>
      </c>
      <c r="Q32" s="472">
        <v>158</v>
      </c>
      <c r="R32" s="473">
        <v>0.1258964143426295</v>
      </c>
      <c r="S32" s="472">
        <v>3673</v>
      </c>
      <c r="T32" s="473">
        <v>0.03819437223134996</v>
      </c>
      <c r="U32" t="s">
        <v>307</v>
      </c>
    </row>
    <row r="33" spans="1:21" ht="15.75">
      <c r="A33" s="158" t="s">
        <v>192</v>
      </c>
      <c r="B33" s="26" t="s">
        <v>193</v>
      </c>
      <c r="C33" s="472">
        <v>2020</v>
      </c>
      <c r="D33" s="473">
        <v>0.048054048910457704</v>
      </c>
      <c r="E33" s="472">
        <v>523</v>
      </c>
      <c r="F33" s="473">
        <v>0.051869483288703756</v>
      </c>
      <c r="G33" s="472">
        <v>499</v>
      </c>
      <c r="H33" s="473">
        <v>0.04601198709082527</v>
      </c>
      <c r="I33" s="472">
        <v>482</v>
      </c>
      <c r="J33" s="473">
        <v>0.04206300724321494</v>
      </c>
      <c r="K33" s="472">
        <v>334</v>
      </c>
      <c r="L33" s="473">
        <v>0.04427946440408325</v>
      </c>
      <c r="M33" s="472">
        <v>520</v>
      </c>
      <c r="N33" s="473">
        <v>0.053202373644362595</v>
      </c>
      <c r="O33" s="472">
        <v>238</v>
      </c>
      <c r="P33" s="473">
        <v>0.07505518763796909</v>
      </c>
      <c r="Q33" s="472">
        <v>100</v>
      </c>
      <c r="R33" s="473">
        <v>0.0796812749003984</v>
      </c>
      <c r="S33" s="472">
        <v>4716</v>
      </c>
      <c r="T33" s="473">
        <v>0.049040201318553335</v>
      </c>
      <c r="U33" t="s">
        <v>308</v>
      </c>
    </row>
    <row r="34" spans="1:21" ht="15.75">
      <c r="A34" s="158" t="s">
        <v>194</v>
      </c>
      <c r="B34" s="26" t="s">
        <v>195</v>
      </c>
      <c r="C34" s="472">
        <v>3509</v>
      </c>
      <c r="D34" s="473">
        <v>0.08347606813207725</v>
      </c>
      <c r="E34" s="472">
        <v>876</v>
      </c>
      <c r="F34" s="473">
        <v>0.08687890508777149</v>
      </c>
      <c r="G34" s="472">
        <v>939</v>
      </c>
      <c r="H34" s="473">
        <v>0.08658367911479944</v>
      </c>
      <c r="I34" s="472">
        <v>1166</v>
      </c>
      <c r="J34" s="473">
        <v>0.101754079762632</v>
      </c>
      <c r="K34" s="472">
        <v>564</v>
      </c>
      <c r="L34" s="473">
        <v>0.07477131114941005</v>
      </c>
      <c r="M34" s="472">
        <v>682</v>
      </c>
      <c r="N34" s="473">
        <v>0.06977695927972173</v>
      </c>
      <c r="O34" s="472">
        <v>172</v>
      </c>
      <c r="P34" s="473">
        <v>0.05424156417533903</v>
      </c>
      <c r="Q34" s="472">
        <v>64</v>
      </c>
      <c r="R34" s="473">
        <v>0.05099601593625498</v>
      </c>
      <c r="S34" s="472">
        <v>7972</v>
      </c>
      <c r="T34" s="473">
        <v>0.08289832165214317</v>
      </c>
      <c r="U34" t="s">
        <v>309</v>
      </c>
    </row>
    <row r="35" spans="1:21" ht="15.75">
      <c r="A35" s="158" t="s">
        <v>196</v>
      </c>
      <c r="B35" s="26" t="s">
        <v>197</v>
      </c>
      <c r="C35" s="472">
        <v>9536</v>
      </c>
      <c r="D35" s="473">
        <v>0.22685317347035877</v>
      </c>
      <c r="E35" s="472">
        <v>1582</v>
      </c>
      <c r="F35" s="473">
        <v>0.15689774868590697</v>
      </c>
      <c r="G35" s="472">
        <v>1890</v>
      </c>
      <c r="H35" s="473">
        <v>0.17427385892116182</v>
      </c>
      <c r="I35" s="472">
        <v>2179</v>
      </c>
      <c r="J35" s="473">
        <v>0.19015620909328912</v>
      </c>
      <c r="K35" s="472">
        <v>1293</v>
      </c>
      <c r="L35" s="473">
        <v>0.17141720800742413</v>
      </c>
      <c r="M35" s="472">
        <v>1579</v>
      </c>
      <c r="N35" s="473">
        <v>0.16155105381624718</v>
      </c>
      <c r="O35" s="472">
        <v>318</v>
      </c>
      <c r="P35" s="473">
        <v>0.10028382213812677</v>
      </c>
      <c r="Q35" s="472">
        <v>112</v>
      </c>
      <c r="R35" s="473">
        <v>0.08924302788844622</v>
      </c>
      <c r="S35" s="472">
        <v>18489</v>
      </c>
      <c r="T35" s="473">
        <v>0.19226129817191107</v>
      </c>
      <c r="U35" t="s">
        <v>310</v>
      </c>
    </row>
    <row r="36" spans="1:21" ht="15.75">
      <c r="A36" s="163">
        <v>55</v>
      </c>
      <c r="B36" s="26" t="s">
        <v>198</v>
      </c>
      <c r="C36" s="472">
        <v>1256</v>
      </c>
      <c r="D36" s="473">
        <v>0.02987915120373014</v>
      </c>
      <c r="E36" s="472">
        <v>300</v>
      </c>
      <c r="F36" s="473">
        <v>0.02975304968759298</v>
      </c>
      <c r="G36" s="472">
        <v>415</v>
      </c>
      <c r="H36" s="473">
        <v>0.03826648224988474</v>
      </c>
      <c r="I36" s="472">
        <v>412</v>
      </c>
      <c r="J36" s="473">
        <v>0.03595427175146173</v>
      </c>
      <c r="K36" s="472">
        <v>287</v>
      </c>
      <c r="L36" s="473">
        <v>0.03804852180829909</v>
      </c>
      <c r="M36" s="472">
        <v>589</v>
      </c>
      <c r="N36" s="473">
        <v>0.06026191937794148</v>
      </c>
      <c r="O36" s="472">
        <v>221</v>
      </c>
      <c r="P36" s="473">
        <v>0.06969410280668559</v>
      </c>
      <c r="Q36" s="472">
        <v>74</v>
      </c>
      <c r="R36" s="473">
        <v>0.05896414342629482</v>
      </c>
      <c r="S36" s="472">
        <v>3554</v>
      </c>
      <c r="T36" s="473">
        <v>0.03695692864421937</v>
      </c>
      <c r="U36" t="s">
        <v>311</v>
      </c>
    </row>
    <row r="37" spans="1:21" ht="15.75">
      <c r="A37" s="158" t="s">
        <v>199</v>
      </c>
      <c r="B37" s="26" t="s">
        <v>200</v>
      </c>
      <c r="C37" s="472">
        <v>154</v>
      </c>
      <c r="D37" s="473">
        <v>0.0036635265010943</v>
      </c>
      <c r="E37" s="472">
        <v>38</v>
      </c>
      <c r="F37" s="473">
        <v>0.0037687196270951104</v>
      </c>
      <c r="G37" s="472">
        <v>56</v>
      </c>
      <c r="H37" s="473">
        <v>0.005163669893960349</v>
      </c>
      <c r="I37" s="472">
        <v>54</v>
      </c>
      <c r="J37" s="473">
        <v>0.0047124530936381885</v>
      </c>
      <c r="K37" s="472">
        <v>45</v>
      </c>
      <c r="L37" s="473">
        <v>0.005965796102346547</v>
      </c>
      <c r="M37" s="472">
        <v>46</v>
      </c>
      <c r="N37" s="473">
        <v>0.004706363822385922</v>
      </c>
      <c r="O37" s="472">
        <v>23</v>
      </c>
      <c r="P37" s="473">
        <v>0.007253232418795333</v>
      </c>
      <c r="Q37" s="472">
        <v>13</v>
      </c>
      <c r="R37" s="473">
        <v>0.010358565737051793</v>
      </c>
      <c r="S37" s="472">
        <v>429</v>
      </c>
      <c r="T37" s="473">
        <v>0.004461036125033796</v>
      </c>
      <c r="U37" t="s">
        <v>312</v>
      </c>
    </row>
    <row r="38" spans="1:21" ht="16.5" thickBot="1">
      <c r="A38" s="161" t="s">
        <v>201</v>
      </c>
      <c r="B38" s="41" t="s">
        <v>202</v>
      </c>
      <c r="C38" s="476">
        <v>53</v>
      </c>
      <c r="D38" s="477">
        <v>0.0012608240555714149</v>
      </c>
      <c r="E38" s="476">
        <v>5</v>
      </c>
      <c r="F38" s="477">
        <v>0.0004958841614598829</v>
      </c>
      <c r="G38" s="476">
        <v>16</v>
      </c>
      <c r="H38" s="477">
        <v>0.001475334255417243</v>
      </c>
      <c r="I38" s="476">
        <v>20</v>
      </c>
      <c r="J38" s="477">
        <v>0.0017453529976437735</v>
      </c>
      <c r="K38" s="476">
        <v>10</v>
      </c>
      <c r="L38" s="477">
        <v>0.0013257324671881213</v>
      </c>
      <c r="M38" s="476">
        <v>18</v>
      </c>
      <c r="N38" s="477">
        <v>0.001841620626151013</v>
      </c>
      <c r="O38" s="476">
        <v>7</v>
      </c>
      <c r="P38" s="477">
        <v>0.002207505518763797</v>
      </c>
      <c r="Q38" s="476">
        <v>4</v>
      </c>
      <c r="R38" s="477">
        <v>0.0031872509960159364</v>
      </c>
      <c r="S38" s="476">
        <v>133</v>
      </c>
      <c r="T38" s="477">
        <v>0.0013830251856165382</v>
      </c>
      <c r="U38" t="s">
        <v>313</v>
      </c>
    </row>
    <row r="39" spans="1:20" ht="16.5" thickBot="1">
      <c r="A39" s="15" t="s">
        <v>203</v>
      </c>
      <c r="B39" s="16" t="s">
        <v>204</v>
      </c>
      <c r="C39" s="469">
        <v>8471</v>
      </c>
      <c r="D39" s="468">
        <v>0.2015177466933105</v>
      </c>
      <c r="E39" s="469">
        <v>2423</v>
      </c>
      <c r="F39" s="468">
        <v>0.24030546464345928</v>
      </c>
      <c r="G39" s="469">
        <v>3097</v>
      </c>
      <c r="H39" s="468">
        <v>0.2855693868142001</v>
      </c>
      <c r="I39" s="469">
        <v>3259</v>
      </c>
      <c r="J39" s="468">
        <v>0.28440527096605284</v>
      </c>
      <c r="K39" s="469">
        <v>2414</v>
      </c>
      <c r="L39" s="468">
        <v>0.32003181757921256</v>
      </c>
      <c r="M39" s="469">
        <v>3408</v>
      </c>
      <c r="N39" s="468">
        <v>0.3486801718845918</v>
      </c>
      <c r="O39" s="469">
        <v>1120</v>
      </c>
      <c r="P39" s="468">
        <v>0.35320088300220753</v>
      </c>
      <c r="Q39" s="469">
        <v>413</v>
      </c>
      <c r="R39" s="468">
        <v>0.32908366533864547</v>
      </c>
      <c r="S39" s="469">
        <v>24605</v>
      </c>
      <c r="T39" s="468">
        <v>0.2558596593390596</v>
      </c>
    </row>
    <row r="40" spans="1:21" ht="15.75">
      <c r="A40" s="157" t="s">
        <v>205</v>
      </c>
      <c r="B40" s="21" t="s">
        <v>206</v>
      </c>
      <c r="C40" s="470">
        <v>192</v>
      </c>
      <c r="D40" s="471">
        <v>0.004567513559805881</v>
      </c>
      <c r="E40" s="470">
        <v>54</v>
      </c>
      <c r="F40" s="471">
        <v>0.005355548943766736</v>
      </c>
      <c r="G40" s="470">
        <v>62</v>
      </c>
      <c r="H40" s="471">
        <v>0.005716920239741816</v>
      </c>
      <c r="I40" s="470">
        <v>84</v>
      </c>
      <c r="J40" s="471">
        <v>0.007330482590103849</v>
      </c>
      <c r="K40" s="470">
        <v>43</v>
      </c>
      <c r="L40" s="471">
        <v>0.005700649608908922</v>
      </c>
      <c r="M40" s="470">
        <v>50</v>
      </c>
      <c r="N40" s="471">
        <v>0.00511561285041948</v>
      </c>
      <c r="O40" s="470">
        <v>19</v>
      </c>
      <c r="P40" s="471">
        <v>0.005991800693787449</v>
      </c>
      <c r="Q40" s="470">
        <v>3</v>
      </c>
      <c r="R40" s="471">
        <v>0.0023904382470119516</v>
      </c>
      <c r="S40" s="470">
        <v>507</v>
      </c>
      <c r="T40" s="471">
        <v>0.005272133602312668</v>
      </c>
      <c r="U40" t="s">
        <v>314</v>
      </c>
    </row>
    <row r="41" spans="1:21" ht="15.75">
      <c r="A41" s="158" t="s">
        <v>207</v>
      </c>
      <c r="B41" s="26" t="s">
        <v>208</v>
      </c>
      <c r="C41" s="472">
        <v>218</v>
      </c>
      <c r="D41" s="473">
        <v>0.005186031021029594</v>
      </c>
      <c r="E41" s="472">
        <v>55</v>
      </c>
      <c r="F41" s="473">
        <v>0.0054547257760587135</v>
      </c>
      <c r="G41" s="472">
        <v>70</v>
      </c>
      <c r="H41" s="473">
        <v>0.006454587367450438</v>
      </c>
      <c r="I41" s="472">
        <v>68</v>
      </c>
      <c r="J41" s="473">
        <v>0.00593420019198883</v>
      </c>
      <c r="K41" s="472">
        <v>47</v>
      </c>
      <c r="L41" s="473">
        <v>0.006230942595784172</v>
      </c>
      <c r="M41" s="472">
        <v>73</v>
      </c>
      <c r="N41" s="473">
        <v>0.0074687947616124415</v>
      </c>
      <c r="O41" s="472">
        <v>33</v>
      </c>
      <c r="P41" s="473">
        <v>0.010406811731315045</v>
      </c>
      <c r="Q41" s="472">
        <v>17</v>
      </c>
      <c r="R41" s="473">
        <v>0.013545816733067727</v>
      </c>
      <c r="S41" s="472">
        <v>581</v>
      </c>
      <c r="T41" s="473">
        <v>0.006041636337166982</v>
      </c>
      <c r="U41" t="s">
        <v>315</v>
      </c>
    </row>
    <row r="42" spans="1:21" ht="15.75">
      <c r="A42" s="158" t="s">
        <v>209</v>
      </c>
      <c r="B42" s="26" t="s">
        <v>210</v>
      </c>
      <c r="C42" s="472">
        <v>3496</v>
      </c>
      <c r="D42" s="473">
        <v>0.08316680940146542</v>
      </c>
      <c r="E42" s="472">
        <v>932</v>
      </c>
      <c r="F42" s="473">
        <v>0.09243280769612218</v>
      </c>
      <c r="G42" s="472">
        <v>1027</v>
      </c>
      <c r="H42" s="473">
        <v>0.09469801751959428</v>
      </c>
      <c r="I42" s="472">
        <v>1057</v>
      </c>
      <c r="J42" s="473">
        <v>0.09224190592547343</v>
      </c>
      <c r="K42" s="472">
        <v>761</v>
      </c>
      <c r="L42" s="473">
        <v>0.10088824075301604</v>
      </c>
      <c r="M42" s="472">
        <v>1125</v>
      </c>
      <c r="N42" s="473">
        <v>0.11510128913443829</v>
      </c>
      <c r="O42" s="472">
        <v>439</v>
      </c>
      <c r="P42" s="473">
        <v>0.13844213181961526</v>
      </c>
      <c r="Q42" s="472">
        <v>197</v>
      </c>
      <c r="R42" s="473">
        <v>0.15697211155378485</v>
      </c>
      <c r="S42" s="472">
        <v>9034</v>
      </c>
      <c r="T42" s="473">
        <v>0.0939417257658632</v>
      </c>
      <c r="U42" t="s">
        <v>316</v>
      </c>
    </row>
    <row r="43" spans="1:21" ht="15.75">
      <c r="A43" s="158" t="s">
        <v>211</v>
      </c>
      <c r="B43" s="26" t="s">
        <v>212</v>
      </c>
      <c r="C43" s="472">
        <v>2080</v>
      </c>
      <c r="D43" s="473">
        <v>0.04948139689789704</v>
      </c>
      <c r="E43" s="472">
        <v>512</v>
      </c>
      <c r="F43" s="473">
        <v>0.050778538133492014</v>
      </c>
      <c r="G43" s="472">
        <v>857</v>
      </c>
      <c r="H43" s="473">
        <v>0.07902259105578607</v>
      </c>
      <c r="I43" s="472">
        <v>1005</v>
      </c>
      <c r="J43" s="473">
        <v>0.0877039881315996</v>
      </c>
      <c r="K43" s="472">
        <v>821</v>
      </c>
      <c r="L43" s="473">
        <v>0.10884263555614478</v>
      </c>
      <c r="M43" s="472">
        <v>1069</v>
      </c>
      <c r="N43" s="473">
        <v>0.10937180274196852</v>
      </c>
      <c r="O43" s="472">
        <v>318</v>
      </c>
      <c r="P43" s="473">
        <v>0.10028382213812677</v>
      </c>
      <c r="Q43" s="472">
        <v>92</v>
      </c>
      <c r="R43" s="473">
        <v>0.07330677290836653</v>
      </c>
      <c r="S43" s="472">
        <v>6754</v>
      </c>
      <c r="T43" s="473">
        <v>0.0702327225838654</v>
      </c>
      <c r="U43" t="s">
        <v>317</v>
      </c>
    </row>
    <row r="44" spans="1:21" ht="15.75">
      <c r="A44" s="158" t="s">
        <v>213</v>
      </c>
      <c r="B44" s="26" t="s">
        <v>214</v>
      </c>
      <c r="C44" s="472">
        <v>1851</v>
      </c>
      <c r="D44" s="473">
        <v>0.04403368541250357</v>
      </c>
      <c r="E44" s="472">
        <v>689</v>
      </c>
      <c r="F44" s="473">
        <v>0.06833283744917187</v>
      </c>
      <c r="G44" s="472">
        <v>883</v>
      </c>
      <c r="H44" s="473">
        <v>0.08142000922083908</v>
      </c>
      <c r="I44" s="472">
        <v>838</v>
      </c>
      <c r="J44" s="473">
        <v>0.07313029060127411</v>
      </c>
      <c r="K44" s="472">
        <v>579</v>
      </c>
      <c r="L44" s="473">
        <v>0.07675990985019224</v>
      </c>
      <c r="M44" s="472">
        <v>914</v>
      </c>
      <c r="N44" s="473">
        <v>0.0935134029056681</v>
      </c>
      <c r="O44" s="472">
        <v>246</v>
      </c>
      <c r="P44" s="473">
        <v>0.07757805108798486</v>
      </c>
      <c r="Q44" s="472">
        <v>84</v>
      </c>
      <c r="R44" s="473">
        <v>0.06693227091633466</v>
      </c>
      <c r="S44" s="472">
        <v>6084</v>
      </c>
      <c r="T44" s="473">
        <v>0.06326560322775203</v>
      </c>
      <c r="U44" t="s">
        <v>318</v>
      </c>
    </row>
    <row r="45" spans="1:21" ht="15.75">
      <c r="A45" s="158" t="s">
        <v>215</v>
      </c>
      <c r="B45" s="26" t="s">
        <v>216</v>
      </c>
      <c r="C45" s="472">
        <v>361</v>
      </c>
      <c r="D45" s="473">
        <v>0.008587877057760014</v>
      </c>
      <c r="E45" s="472">
        <v>94</v>
      </c>
      <c r="F45" s="473">
        <v>0.0093226222354458</v>
      </c>
      <c r="G45" s="472">
        <v>113</v>
      </c>
      <c r="H45" s="473">
        <v>0.010419548178884276</v>
      </c>
      <c r="I45" s="472">
        <v>104</v>
      </c>
      <c r="J45" s="473">
        <v>0.009075835587747622</v>
      </c>
      <c r="K45" s="472">
        <v>93</v>
      </c>
      <c r="L45" s="473">
        <v>0.012329311944849531</v>
      </c>
      <c r="M45" s="472">
        <v>110</v>
      </c>
      <c r="N45" s="473">
        <v>0.011254348270922856</v>
      </c>
      <c r="O45" s="472">
        <v>23</v>
      </c>
      <c r="P45" s="473">
        <v>0.007253232418795333</v>
      </c>
      <c r="Q45" s="472">
        <v>5</v>
      </c>
      <c r="R45" s="473">
        <v>0.00398406374501992</v>
      </c>
      <c r="S45" s="472">
        <v>903</v>
      </c>
      <c r="T45" s="473">
        <v>0.009390013102343863</v>
      </c>
      <c r="U45" t="s">
        <v>319</v>
      </c>
    </row>
    <row r="46" spans="1:21" ht="15.75">
      <c r="A46" s="158" t="s">
        <v>217</v>
      </c>
      <c r="B46" s="26" t="s">
        <v>218</v>
      </c>
      <c r="C46" s="472">
        <v>133</v>
      </c>
      <c r="D46" s="473">
        <v>0.003163954705490532</v>
      </c>
      <c r="E46" s="472">
        <v>44</v>
      </c>
      <c r="F46" s="473">
        <v>0.0043637806208469705</v>
      </c>
      <c r="G46" s="472">
        <v>43</v>
      </c>
      <c r="H46" s="473">
        <v>0.003964960811433841</v>
      </c>
      <c r="I46" s="472">
        <v>48</v>
      </c>
      <c r="J46" s="473">
        <v>0.004188847194345056</v>
      </c>
      <c r="K46" s="472">
        <v>29</v>
      </c>
      <c r="L46" s="473">
        <v>0.0038446241548455522</v>
      </c>
      <c r="M46" s="472">
        <v>29</v>
      </c>
      <c r="N46" s="473">
        <v>0.0029670554532432985</v>
      </c>
      <c r="O46" s="472">
        <v>29</v>
      </c>
      <c r="P46" s="473">
        <v>0.00914538000630716</v>
      </c>
      <c r="Q46" s="472">
        <v>14</v>
      </c>
      <c r="R46" s="473">
        <v>0.011155378486055778</v>
      </c>
      <c r="S46" s="472">
        <v>369</v>
      </c>
      <c r="T46" s="473">
        <v>0.0038371149886654334</v>
      </c>
      <c r="U46" t="s">
        <v>320</v>
      </c>
    </row>
    <row r="47" spans="1:21" ht="16.5" thickBot="1">
      <c r="A47" s="159" t="s">
        <v>219</v>
      </c>
      <c r="B47" s="31" t="s">
        <v>220</v>
      </c>
      <c r="C47" s="474">
        <v>140</v>
      </c>
      <c r="D47" s="475">
        <v>0.0033304786373584538</v>
      </c>
      <c r="E47" s="474">
        <v>43</v>
      </c>
      <c r="F47" s="475">
        <v>0.0042646037885549935</v>
      </c>
      <c r="G47" s="474">
        <v>42</v>
      </c>
      <c r="H47" s="475">
        <v>0.0038727524204702633</v>
      </c>
      <c r="I47" s="474">
        <v>55</v>
      </c>
      <c r="J47" s="475">
        <v>0.004799720743520377</v>
      </c>
      <c r="K47" s="474">
        <v>41</v>
      </c>
      <c r="L47" s="475">
        <v>0.005435503115471297</v>
      </c>
      <c r="M47" s="474">
        <v>38</v>
      </c>
      <c r="N47" s="475">
        <v>0.0038878657663188048</v>
      </c>
      <c r="O47" s="474">
        <v>13</v>
      </c>
      <c r="P47" s="475">
        <v>0.004099653106275623</v>
      </c>
      <c r="Q47" s="474">
        <v>1</v>
      </c>
      <c r="R47" s="475">
        <v>0.0007968127490039841</v>
      </c>
      <c r="S47" s="474">
        <v>373</v>
      </c>
      <c r="T47" s="475">
        <v>0.0038787097310899903</v>
      </c>
      <c r="U47" t="s">
        <v>321</v>
      </c>
    </row>
    <row r="48" spans="1:20" ht="16.5" thickBot="1">
      <c r="A48" s="15" t="s">
        <v>221</v>
      </c>
      <c r="B48" s="16" t="s">
        <v>222</v>
      </c>
      <c r="C48" s="469">
        <v>1598</v>
      </c>
      <c r="D48" s="468">
        <v>0.03801503473213436</v>
      </c>
      <c r="E48" s="469">
        <v>448</v>
      </c>
      <c r="F48" s="468">
        <v>0.04443122086680551</v>
      </c>
      <c r="G48" s="469">
        <v>501</v>
      </c>
      <c r="H48" s="468">
        <v>0.04619640387275242</v>
      </c>
      <c r="I48" s="469">
        <v>514</v>
      </c>
      <c r="J48" s="468">
        <v>0.04485557203944497</v>
      </c>
      <c r="K48" s="469">
        <v>375</v>
      </c>
      <c r="L48" s="468">
        <v>0.04971496751955455</v>
      </c>
      <c r="M48" s="469">
        <v>468</v>
      </c>
      <c r="N48" s="468">
        <v>0.047882136279926345</v>
      </c>
      <c r="O48" s="469">
        <v>169</v>
      </c>
      <c r="P48" s="468">
        <v>0.0532954903815831</v>
      </c>
      <c r="Q48" s="469">
        <v>79</v>
      </c>
      <c r="R48" s="468">
        <v>0.06294820717131475</v>
      </c>
      <c r="S48" s="469">
        <v>4152</v>
      </c>
      <c r="T48" s="468">
        <v>0.04317534263669072</v>
      </c>
    </row>
    <row r="49" spans="1:21" ht="28.5">
      <c r="A49" s="157" t="s">
        <v>223</v>
      </c>
      <c r="B49" s="21" t="s">
        <v>224</v>
      </c>
      <c r="C49" s="470">
        <v>82</v>
      </c>
      <c r="D49" s="471">
        <v>0.0019507089161670949</v>
      </c>
      <c r="E49" s="470">
        <v>18</v>
      </c>
      <c r="F49" s="471">
        <v>0.0017851829812555787</v>
      </c>
      <c r="G49" s="470">
        <v>20</v>
      </c>
      <c r="H49" s="471">
        <v>0.0018441678192715534</v>
      </c>
      <c r="I49" s="470">
        <v>34</v>
      </c>
      <c r="J49" s="471">
        <v>0.002967100095994415</v>
      </c>
      <c r="K49" s="470">
        <v>21</v>
      </c>
      <c r="L49" s="471">
        <v>0.0027840381810950556</v>
      </c>
      <c r="M49" s="470">
        <v>14</v>
      </c>
      <c r="N49" s="471">
        <v>0.0014323715981174544</v>
      </c>
      <c r="O49" s="470">
        <v>5</v>
      </c>
      <c r="P49" s="471">
        <v>0.001576789656259855</v>
      </c>
      <c r="Q49" s="470">
        <v>4</v>
      </c>
      <c r="R49" s="471">
        <v>0.0031872509960159364</v>
      </c>
      <c r="S49" s="470">
        <v>198</v>
      </c>
      <c r="T49" s="471">
        <v>0.002058939750015598</v>
      </c>
      <c r="U49" t="s">
        <v>322</v>
      </c>
    </row>
    <row r="50" spans="1:21" ht="15.75">
      <c r="A50" s="158" t="s">
        <v>225</v>
      </c>
      <c r="B50" s="26" t="s">
        <v>226</v>
      </c>
      <c r="C50" s="472">
        <v>123</v>
      </c>
      <c r="D50" s="473">
        <v>0.002926063374250642</v>
      </c>
      <c r="E50" s="472">
        <v>33</v>
      </c>
      <c r="F50" s="473">
        <v>0.003272835465635227</v>
      </c>
      <c r="G50" s="472">
        <v>22</v>
      </c>
      <c r="H50" s="473">
        <v>0.0020285846011987092</v>
      </c>
      <c r="I50" s="472">
        <v>25</v>
      </c>
      <c r="J50" s="473">
        <v>0.002181691247054717</v>
      </c>
      <c r="K50" s="472">
        <v>20</v>
      </c>
      <c r="L50" s="473">
        <v>0.0026514649343762427</v>
      </c>
      <c r="M50" s="472">
        <v>20</v>
      </c>
      <c r="N50" s="473">
        <v>0.002046245140167792</v>
      </c>
      <c r="O50" s="472">
        <v>8</v>
      </c>
      <c r="P50" s="473">
        <v>0.0025228634500157675</v>
      </c>
      <c r="Q50" s="472">
        <v>8</v>
      </c>
      <c r="R50" s="473">
        <v>0.006374501992031873</v>
      </c>
      <c r="S50" s="472">
        <v>259</v>
      </c>
      <c r="T50" s="473">
        <v>0.0026932595719901</v>
      </c>
      <c r="U50" t="s">
        <v>323</v>
      </c>
    </row>
    <row r="51" spans="1:21" ht="16.5" thickBot="1">
      <c r="A51" s="159" t="s">
        <v>227</v>
      </c>
      <c r="B51" s="31" t="s">
        <v>228</v>
      </c>
      <c r="C51" s="474">
        <v>1393</v>
      </c>
      <c r="D51" s="475">
        <v>0.03313826244171662</v>
      </c>
      <c r="E51" s="474">
        <v>397</v>
      </c>
      <c r="F51" s="475">
        <v>0.0393732024199147</v>
      </c>
      <c r="G51" s="474">
        <v>459</v>
      </c>
      <c r="H51" s="475">
        <v>0.04232365145228216</v>
      </c>
      <c r="I51" s="474">
        <v>455</v>
      </c>
      <c r="J51" s="475">
        <v>0.03970678069639584</v>
      </c>
      <c r="K51" s="474">
        <v>334</v>
      </c>
      <c r="L51" s="475">
        <v>0.04427946440408325</v>
      </c>
      <c r="M51" s="474">
        <v>434</v>
      </c>
      <c r="N51" s="475">
        <v>0.044403519541641095</v>
      </c>
      <c r="O51" s="474">
        <v>156</v>
      </c>
      <c r="P51" s="475">
        <v>0.04919583727530748</v>
      </c>
      <c r="Q51" s="474">
        <v>67</v>
      </c>
      <c r="R51" s="475">
        <v>0.05338645418326693</v>
      </c>
      <c r="S51" s="474">
        <v>3695</v>
      </c>
      <c r="T51" s="475">
        <v>0.03842314331468502</v>
      </c>
      <c r="U51" t="s">
        <v>324</v>
      </c>
    </row>
    <row r="52" spans="1:21" ht="16.5" thickBot="1">
      <c r="A52" s="153" t="s">
        <v>229</v>
      </c>
      <c r="B52" s="48" t="s">
        <v>230</v>
      </c>
      <c r="C52" s="467">
        <v>1514</v>
      </c>
      <c r="D52" s="468">
        <v>0.036016747549719286</v>
      </c>
      <c r="E52" s="467">
        <v>149</v>
      </c>
      <c r="F52" s="468">
        <v>0.014777348011504512</v>
      </c>
      <c r="G52" s="467">
        <v>168</v>
      </c>
      <c r="H52" s="468">
        <v>0.015491009681881053</v>
      </c>
      <c r="I52" s="467">
        <v>198</v>
      </c>
      <c r="J52" s="468">
        <v>0.01727899467667336</v>
      </c>
      <c r="K52" s="467">
        <v>136</v>
      </c>
      <c r="L52" s="468">
        <v>0.018029961553758453</v>
      </c>
      <c r="M52" s="467">
        <v>183</v>
      </c>
      <c r="N52" s="468">
        <v>0.0187231430325353</v>
      </c>
      <c r="O52" s="467">
        <v>94</v>
      </c>
      <c r="P52" s="468">
        <v>0.02964364553768527</v>
      </c>
      <c r="Q52" s="467">
        <v>42</v>
      </c>
      <c r="R52" s="468">
        <v>0.03346613545816733</v>
      </c>
      <c r="S52" s="467">
        <v>2484</v>
      </c>
      <c r="T52" s="468">
        <v>0.02583033504565023</v>
      </c>
      <c r="U52" t="s">
        <v>325</v>
      </c>
    </row>
    <row r="53" spans="1:23" ht="16.5" thickBot="1">
      <c r="A53" s="591" t="s">
        <v>91</v>
      </c>
      <c r="B53" s="645"/>
      <c r="C53" s="478">
        <v>42036</v>
      </c>
      <c r="D53" s="479">
        <v>1</v>
      </c>
      <c r="E53" s="478">
        <v>10083</v>
      </c>
      <c r="F53" s="479">
        <v>1</v>
      </c>
      <c r="G53" s="478">
        <v>10845</v>
      </c>
      <c r="H53" s="479">
        <v>0.9999999999999999</v>
      </c>
      <c r="I53" s="478">
        <v>11459</v>
      </c>
      <c r="J53" s="479">
        <v>1</v>
      </c>
      <c r="K53" s="478">
        <v>7543</v>
      </c>
      <c r="L53" s="479">
        <v>1</v>
      </c>
      <c r="M53" s="478">
        <v>9774</v>
      </c>
      <c r="N53" s="479">
        <v>1</v>
      </c>
      <c r="O53" s="478">
        <v>3171</v>
      </c>
      <c r="P53" s="479">
        <v>1</v>
      </c>
      <c r="Q53" s="478">
        <v>1255</v>
      </c>
      <c r="R53" s="479">
        <v>1</v>
      </c>
      <c r="S53" s="478">
        <v>96166</v>
      </c>
      <c r="T53" s="479">
        <v>1</v>
      </c>
      <c r="U53" t="s">
        <v>116</v>
      </c>
      <c r="W53" s="507">
        <f>SUM(S52,S48,S39,S30,S23,S19,S15,S5,S6)</f>
        <v>96166</v>
      </c>
    </row>
    <row r="54" spans="1:20" ht="15">
      <c r="A54" s="188"/>
      <c r="B54" s="187"/>
      <c r="C54" s="87"/>
      <c r="D54" s="87"/>
      <c r="E54" s="87"/>
      <c r="F54" s="87"/>
      <c r="G54" s="87"/>
      <c r="H54" s="87"/>
      <c r="I54" s="87"/>
      <c r="J54" s="137"/>
      <c r="K54" s="87"/>
      <c r="L54" s="187"/>
      <c r="M54" s="187"/>
      <c r="N54" s="187"/>
      <c r="O54" s="187"/>
      <c r="P54" s="187"/>
      <c r="Q54" s="187"/>
      <c r="R54" s="187"/>
      <c r="S54" s="139"/>
      <c r="T54" s="187"/>
    </row>
    <row r="55" spans="1:20" ht="15">
      <c r="A55" s="188"/>
      <c r="B55" s="84"/>
      <c r="C55" s="84"/>
      <c r="D55" s="187"/>
      <c r="E55" s="84"/>
      <c r="F55" s="187"/>
      <c r="G55" s="84"/>
      <c r="H55" s="187"/>
      <c r="I55" s="84"/>
      <c r="J55" s="195"/>
      <c r="K55" s="84"/>
      <c r="L55" s="187"/>
      <c r="M55" s="84"/>
      <c r="N55" s="187"/>
      <c r="O55" s="84"/>
      <c r="P55" s="187"/>
      <c r="Q55" s="84"/>
      <c r="R55" s="187"/>
      <c r="S55" s="84"/>
      <c r="T55" s="187"/>
    </row>
    <row r="56" spans="1:20" ht="15">
      <c r="A56" s="188"/>
      <c r="B56" s="84"/>
      <c r="C56" s="87"/>
      <c r="D56" s="187"/>
      <c r="E56" s="87"/>
      <c r="F56" s="187"/>
      <c r="G56" s="87"/>
      <c r="H56" s="187"/>
      <c r="I56" s="87"/>
      <c r="J56" s="195"/>
      <c r="K56" s="87"/>
      <c r="L56" s="187"/>
      <c r="M56" s="87"/>
      <c r="N56" s="187"/>
      <c r="O56" s="87"/>
      <c r="P56" s="187"/>
      <c r="Q56" s="87"/>
      <c r="R56" s="187"/>
      <c r="S56" s="87"/>
      <c r="T56" s="187"/>
    </row>
    <row r="57" spans="1:20" ht="15">
      <c r="A57" s="188"/>
      <c r="B57" s="84"/>
      <c r="C57" s="87"/>
      <c r="D57" s="187"/>
      <c r="E57" s="87"/>
      <c r="F57" s="187"/>
      <c r="G57" s="87"/>
      <c r="H57" s="187"/>
      <c r="I57" s="87"/>
      <c r="J57" s="195"/>
      <c r="K57" s="87"/>
      <c r="L57" s="187"/>
      <c r="M57" s="87"/>
      <c r="N57" s="187"/>
      <c r="O57" s="87"/>
      <c r="P57" s="187"/>
      <c r="Q57" s="87"/>
      <c r="R57" s="187"/>
      <c r="S57" s="87"/>
      <c r="T57" s="187"/>
    </row>
    <row r="58" spans="1:20" ht="15">
      <c r="A58" s="188"/>
      <c r="B58" s="84"/>
      <c r="C58" s="87"/>
      <c r="D58" s="187"/>
      <c r="E58" s="87"/>
      <c r="F58" s="187"/>
      <c r="G58" s="87"/>
      <c r="H58" s="187"/>
      <c r="I58" s="87"/>
      <c r="J58" s="195"/>
      <c r="K58" s="87"/>
      <c r="L58" s="187"/>
      <c r="M58" s="87"/>
      <c r="N58" s="187"/>
      <c r="O58" s="87"/>
      <c r="P58" s="187"/>
      <c r="Q58" s="87"/>
      <c r="R58" s="187"/>
      <c r="S58" s="87"/>
      <c r="T58" s="187"/>
    </row>
    <row r="59" spans="1:20" ht="15">
      <c r="A59" s="188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7"/>
      <c r="N59" s="187"/>
      <c r="O59" s="87"/>
      <c r="P59" s="187"/>
      <c r="Q59" s="87"/>
      <c r="R59" s="187"/>
      <c r="S59" s="87"/>
      <c r="T59" s="187"/>
    </row>
  </sheetData>
  <sheetProtection/>
  <mergeCells count="14">
    <mergeCell ref="A53:B53"/>
    <mergeCell ref="A2:A4"/>
    <mergeCell ref="B2:B4"/>
    <mergeCell ref="C3:D3"/>
    <mergeCell ref="E3:F3"/>
    <mergeCell ref="G3:H3"/>
    <mergeCell ref="K3:L3"/>
    <mergeCell ref="M3:N3"/>
    <mergeCell ref="O3:P3"/>
    <mergeCell ref="Q3:R3"/>
    <mergeCell ref="A1:T1"/>
    <mergeCell ref="C2:T2"/>
    <mergeCell ref="S3:T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6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60"/>
  <sheetViews>
    <sheetView zoomScale="70" zoomScaleNormal="70" zoomScalePageLayoutView="0" workbookViewId="0" topLeftCell="A1">
      <selection activeCell="A1" sqref="A1:V1"/>
    </sheetView>
  </sheetViews>
  <sheetFormatPr defaultColWidth="11.421875" defaultRowHeight="15"/>
  <cols>
    <col min="1" max="1" width="7.7109375" style="269" customWidth="1"/>
    <col min="2" max="2" width="67.00390625" style="269" bestFit="1" customWidth="1"/>
    <col min="3" max="22" width="14.7109375" style="269" customWidth="1"/>
    <col min="23" max="16384" width="11.421875" style="269" customWidth="1"/>
  </cols>
  <sheetData>
    <row r="1" spans="1:22" ht="24.75" customHeight="1" thickBot="1" thickTop="1">
      <c r="A1" s="642" t="s">
        <v>366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9"/>
    </row>
    <row r="2" spans="1:22" ht="24.75" customHeight="1" thickBot="1" thickTop="1">
      <c r="A2" s="646" t="s">
        <v>24</v>
      </c>
      <c r="B2" s="647" t="s">
        <v>138</v>
      </c>
      <c r="C2" s="537" t="s">
        <v>231</v>
      </c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586" t="s">
        <v>116</v>
      </c>
      <c r="V2" s="650"/>
    </row>
    <row r="3" spans="1:22" ht="24.75" customHeight="1">
      <c r="A3" s="553"/>
      <c r="B3" s="554"/>
      <c r="C3" s="652">
        <v>0</v>
      </c>
      <c r="D3" s="590"/>
      <c r="E3" s="598" t="s">
        <v>131</v>
      </c>
      <c r="F3" s="599"/>
      <c r="G3" s="589" t="s">
        <v>132</v>
      </c>
      <c r="H3" s="590"/>
      <c r="I3" s="598" t="s">
        <v>133</v>
      </c>
      <c r="J3" s="599"/>
      <c r="K3" s="589" t="s">
        <v>134</v>
      </c>
      <c r="L3" s="590"/>
      <c r="M3" s="598" t="s">
        <v>135</v>
      </c>
      <c r="N3" s="599"/>
      <c r="O3" s="589" t="s">
        <v>136</v>
      </c>
      <c r="P3" s="590"/>
      <c r="Q3" s="598" t="s">
        <v>137</v>
      </c>
      <c r="R3" s="599"/>
      <c r="S3" s="589" t="s">
        <v>99</v>
      </c>
      <c r="T3" s="590"/>
      <c r="U3" s="651"/>
      <c r="V3" s="650"/>
    </row>
    <row r="4" spans="1:22" ht="24.75" customHeight="1" thickBot="1">
      <c r="A4" s="582"/>
      <c r="B4" s="648"/>
      <c r="C4" s="64" t="s">
        <v>26</v>
      </c>
      <c r="D4" s="67" t="s">
        <v>27</v>
      </c>
      <c r="E4" s="64" t="s">
        <v>26</v>
      </c>
      <c r="F4" s="65" t="s">
        <v>27</v>
      </c>
      <c r="G4" s="66" t="s">
        <v>26</v>
      </c>
      <c r="H4" s="67" t="s">
        <v>27</v>
      </c>
      <c r="I4" s="64" t="s">
        <v>26</v>
      </c>
      <c r="J4" s="65" t="s">
        <v>27</v>
      </c>
      <c r="K4" s="66" t="s">
        <v>26</v>
      </c>
      <c r="L4" s="67" t="s">
        <v>27</v>
      </c>
      <c r="M4" s="64" t="s">
        <v>26</v>
      </c>
      <c r="N4" s="65" t="s">
        <v>27</v>
      </c>
      <c r="O4" s="66" t="s">
        <v>26</v>
      </c>
      <c r="P4" s="67" t="s">
        <v>27</v>
      </c>
      <c r="Q4" s="64" t="s">
        <v>26</v>
      </c>
      <c r="R4" s="65" t="s">
        <v>27</v>
      </c>
      <c r="S4" s="6" t="s">
        <v>26</v>
      </c>
      <c r="T4" s="516" t="s">
        <v>27</v>
      </c>
      <c r="U4" s="6" t="s">
        <v>26</v>
      </c>
      <c r="V4" s="7" t="s">
        <v>27</v>
      </c>
    </row>
    <row r="5" spans="1:23" ht="15.75" thickBot="1">
      <c r="A5" s="153" t="s">
        <v>28</v>
      </c>
      <c r="B5" s="48" t="s">
        <v>139</v>
      </c>
      <c r="C5" s="49">
        <v>1372</v>
      </c>
      <c r="D5" s="18">
        <v>0.015944403769945027</v>
      </c>
      <c r="E5" s="49">
        <v>59</v>
      </c>
      <c r="F5" s="18">
        <v>0.011036288814066592</v>
      </c>
      <c r="G5" s="49">
        <v>61</v>
      </c>
      <c r="H5" s="18">
        <v>0.016906873614190687</v>
      </c>
      <c r="I5" s="49">
        <v>18</v>
      </c>
      <c r="J5" s="18">
        <v>0.020930232558139538</v>
      </c>
      <c r="K5" s="49">
        <v>2</v>
      </c>
      <c r="L5" s="18">
        <v>0.02631578947368421</v>
      </c>
      <c r="M5" s="49">
        <v>7</v>
      </c>
      <c r="N5" s="18">
        <v>0.055999999999999994</v>
      </c>
      <c r="O5" s="49">
        <v>1</v>
      </c>
      <c r="P5" s="18">
        <v>0.03225806451612903</v>
      </c>
      <c r="Q5" s="49">
        <v>0</v>
      </c>
      <c r="R5" s="18">
        <v>0</v>
      </c>
      <c r="S5" s="49">
        <v>10</v>
      </c>
      <c r="T5" s="18">
        <v>0.1</v>
      </c>
      <c r="U5" s="49">
        <v>1530</v>
      </c>
      <c r="V5" s="18">
        <v>0.015909988977393257</v>
      </c>
      <c r="W5" s="347" t="s">
        <v>285</v>
      </c>
    </row>
    <row r="6" spans="1:22" ht="15.75" thickBot="1">
      <c r="A6" s="15" t="s">
        <v>30</v>
      </c>
      <c r="B6" s="16" t="s">
        <v>140</v>
      </c>
      <c r="C6" s="72">
        <v>12401</v>
      </c>
      <c r="D6" s="18">
        <v>0.1441155620634755</v>
      </c>
      <c r="E6" s="72">
        <v>170</v>
      </c>
      <c r="F6" s="18">
        <v>0.03179947624392069</v>
      </c>
      <c r="G6" s="72">
        <v>108</v>
      </c>
      <c r="H6" s="18">
        <v>0.029933481152993352</v>
      </c>
      <c r="I6" s="72">
        <v>33</v>
      </c>
      <c r="J6" s="18">
        <v>0.03837209302325581</v>
      </c>
      <c r="K6" s="72">
        <v>9</v>
      </c>
      <c r="L6" s="18">
        <v>0.11842105263157894</v>
      </c>
      <c r="M6" s="72">
        <v>16</v>
      </c>
      <c r="N6" s="18">
        <v>0.128</v>
      </c>
      <c r="O6" s="72">
        <v>1</v>
      </c>
      <c r="P6" s="18">
        <v>0.03225806451612903</v>
      </c>
      <c r="Q6" s="72">
        <v>2</v>
      </c>
      <c r="R6" s="18">
        <v>0.13333333333333336</v>
      </c>
      <c r="S6" s="72">
        <v>9</v>
      </c>
      <c r="T6" s="18">
        <v>0.09</v>
      </c>
      <c r="U6" s="72">
        <v>12749</v>
      </c>
      <c r="V6" s="18">
        <v>0.13257284279267104</v>
      </c>
    </row>
    <row r="7" spans="1:23" ht="15">
      <c r="A7" s="157" t="s">
        <v>141</v>
      </c>
      <c r="B7" s="21" t="s">
        <v>142</v>
      </c>
      <c r="C7" s="22">
        <v>2288</v>
      </c>
      <c r="D7" s="23">
        <v>0.026589501330637196</v>
      </c>
      <c r="E7" s="22">
        <v>45</v>
      </c>
      <c r="F7" s="23">
        <v>0.008417508417508417</v>
      </c>
      <c r="G7" s="22">
        <v>29</v>
      </c>
      <c r="H7" s="23">
        <v>0.00803769401330377</v>
      </c>
      <c r="I7" s="22">
        <v>5</v>
      </c>
      <c r="J7" s="23">
        <v>0.005813953488372093</v>
      </c>
      <c r="K7" s="22">
        <v>4</v>
      </c>
      <c r="L7" s="23">
        <v>0.05263157894736842</v>
      </c>
      <c r="M7" s="22">
        <v>1</v>
      </c>
      <c r="N7" s="23">
        <v>0.008</v>
      </c>
      <c r="O7" s="22">
        <v>0</v>
      </c>
      <c r="P7" s="23">
        <v>0</v>
      </c>
      <c r="Q7" s="22">
        <v>0</v>
      </c>
      <c r="R7" s="23">
        <v>0</v>
      </c>
      <c r="S7" s="22">
        <v>1</v>
      </c>
      <c r="T7" s="23">
        <v>0.01</v>
      </c>
      <c r="U7" s="22">
        <v>2373</v>
      </c>
      <c r="V7" s="23">
        <v>0.024676080943368758</v>
      </c>
      <c r="W7" s="347" t="s">
        <v>286</v>
      </c>
    </row>
    <row r="8" spans="1:23" ht="28.5">
      <c r="A8" s="158" t="s">
        <v>143</v>
      </c>
      <c r="B8" s="26" t="s">
        <v>144</v>
      </c>
      <c r="C8" s="103">
        <v>1057</v>
      </c>
      <c r="D8" s="105">
        <v>0.012283698822763776</v>
      </c>
      <c r="E8" s="103">
        <v>39</v>
      </c>
      <c r="F8" s="105">
        <v>0.00729517396184063</v>
      </c>
      <c r="G8" s="103">
        <v>28</v>
      </c>
      <c r="H8" s="105">
        <v>0.007760532150776054</v>
      </c>
      <c r="I8" s="103">
        <v>7</v>
      </c>
      <c r="J8" s="105">
        <v>0.00813953488372093</v>
      </c>
      <c r="K8" s="103">
        <v>2</v>
      </c>
      <c r="L8" s="105">
        <v>0.02631578947368421</v>
      </c>
      <c r="M8" s="103">
        <v>6</v>
      </c>
      <c r="N8" s="105">
        <v>0.048</v>
      </c>
      <c r="O8" s="103">
        <v>1</v>
      </c>
      <c r="P8" s="105">
        <v>0.03225806451612903</v>
      </c>
      <c r="Q8" s="103">
        <v>2</v>
      </c>
      <c r="R8" s="105">
        <v>0.13333333333333336</v>
      </c>
      <c r="S8" s="103">
        <v>8</v>
      </c>
      <c r="T8" s="105">
        <v>0.08</v>
      </c>
      <c r="U8" s="103">
        <v>1150</v>
      </c>
      <c r="V8" s="105">
        <v>0.011958488447060291</v>
      </c>
      <c r="W8" s="347" t="s">
        <v>287</v>
      </c>
    </row>
    <row r="9" spans="1:23" ht="15">
      <c r="A9" s="158" t="s">
        <v>145</v>
      </c>
      <c r="B9" s="26" t="s">
        <v>146</v>
      </c>
      <c r="C9" s="103">
        <v>2436</v>
      </c>
      <c r="D9" s="105">
        <v>0.028309451591535063</v>
      </c>
      <c r="E9" s="103">
        <v>31</v>
      </c>
      <c r="F9" s="105">
        <v>0.005798728020950242</v>
      </c>
      <c r="G9" s="103">
        <v>24</v>
      </c>
      <c r="H9" s="105">
        <v>0.0066518847006651885</v>
      </c>
      <c r="I9" s="103">
        <v>7</v>
      </c>
      <c r="J9" s="105">
        <v>0.00813953488372093</v>
      </c>
      <c r="K9" s="103">
        <v>0</v>
      </c>
      <c r="L9" s="105">
        <v>0</v>
      </c>
      <c r="M9" s="103">
        <v>0</v>
      </c>
      <c r="N9" s="105">
        <v>0</v>
      </c>
      <c r="O9" s="103">
        <v>0</v>
      </c>
      <c r="P9" s="105">
        <v>0</v>
      </c>
      <c r="Q9" s="103">
        <v>0</v>
      </c>
      <c r="R9" s="105">
        <v>0</v>
      </c>
      <c r="S9" s="103">
        <v>0</v>
      </c>
      <c r="T9" s="105">
        <v>0</v>
      </c>
      <c r="U9" s="103">
        <v>2498</v>
      </c>
      <c r="V9" s="105">
        <v>0.02597591664413618</v>
      </c>
      <c r="W9" s="347" t="s">
        <v>288</v>
      </c>
    </row>
    <row r="10" spans="1:23" ht="15">
      <c r="A10" s="158" t="s">
        <v>147</v>
      </c>
      <c r="B10" s="26" t="s">
        <v>148</v>
      </c>
      <c r="C10" s="103">
        <v>5102</v>
      </c>
      <c r="D10" s="105">
        <v>0.05929179885878977</v>
      </c>
      <c r="E10" s="103">
        <v>20</v>
      </c>
      <c r="F10" s="105">
        <v>0.003741114852225963</v>
      </c>
      <c r="G10" s="103">
        <v>11</v>
      </c>
      <c r="H10" s="105">
        <v>0.003048780487804878</v>
      </c>
      <c r="I10" s="103">
        <v>9</v>
      </c>
      <c r="J10" s="105">
        <v>0.010465116279069769</v>
      </c>
      <c r="K10" s="103">
        <v>3</v>
      </c>
      <c r="L10" s="105">
        <v>0.039473684210526314</v>
      </c>
      <c r="M10" s="103">
        <v>8</v>
      </c>
      <c r="N10" s="105">
        <v>0.064</v>
      </c>
      <c r="O10" s="103">
        <v>0</v>
      </c>
      <c r="P10" s="105">
        <v>0</v>
      </c>
      <c r="Q10" s="103">
        <v>0</v>
      </c>
      <c r="R10" s="105">
        <v>0</v>
      </c>
      <c r="S10" s="103">
        <v>0</v>
      </c>
      <c r="T10" s="105">
        <v>0</v>
      </c>
      <c r="U10" s="103">
        <v>5153</v>
      </c>
      <c r="V10" s="105">
        <v>0.053584426928436256</v>
      </c>
      <c r="W10" s="347" t="s">
        <v>289</v>
      </c>
    </row>
    <row r="11" spans="1:23" ht="15">
      <c r="A11" s="158" t="s">
        <v>149</v>
      </c>
      <c r="B11" s="26" t="s">
        <v>150</v>
      </c>
      <c r="C11" s="103">
        <v>260</v>
      </c>
      <c r="D11" s="105">
        <v>0.0030215342421178633</v>
      </c>
      <c r="E11" s="103">
        <v>16</v>
      </c>
      <c r="F11" s="105">
        <v>0.0029928918817807705</v>
      </c>
      <c r="G11" s="103">
        <v>3</v>
      </c>
      <c r="H11" s="105">
        <v>0.0008314855875831486</v>
      </c>
      <c r="I11" s="103">
        <v>1</v>
      </c>
      <c r="J11" s="105">
        <v>0.0011627906976744186</v>
      </c>
      <c r="K11" s="103">
        <v>0</v>
      </c>
      <c r="L11" s="105">
        <v>0</v>
      </c>
      <c r="M11" s="103">
        <v>0</v>
      </c>
      <c r="N11" s="105">
        <v>0</v>
      </c>
      <c r="O11" s="103">
        <v>0</v>
      </c>
      <c r="P11" s="105">
        <v>0</v>
      </c>
      <c r="Q11" s="103">
        <v>0</v>
      </c>
      <c r="R11" s="105">
        <v>0</v>
      </c>
      <c r="S11" s="103">
        <v>0</v>
      </c>
      <c r="T11" s="105">
        <v>0</v>
      </c>
      <c r="U11" s="103">
        <v>280</v>
      </c>
      <c r="V11" s="105">
        <v>0.0029116319697190273</v>
      </c>
      <c r="W11" s="347" t="s">
        <v>290</v>
      </c>
    </row>
    <row r="12" spans="1:23" ht="15">
      <c r="A12" s="158" t="s">
        <v>151</v>
      </c>
      <c r="B12" s="26" t="s">
        <v>152</v>
      </c>
      <c r="C12" s="103">
        <v>513</v>
      </c>
      <c r="D12" s="105">
        <v>0.005961719485409477</v>
      </c>
      <c r="E12" s="103">
        <v>4</v>
      </c>
      <c r="F12" s="105">
        <v>0.0007482229704451926</v>
      </c>
      <c r="G12" s="103">
        <v>1</v>
      </c>
      <c r="H12" s="105">
        <v>0.00027716186252771624</v>
      </c>
      <c r="I12" s="103">
        <v>0</v>
      </c>
      <c r="J12" s="105">
        <v>0</v>
      </c>
      <c r="K12" s="103">
        <v>0</v>
      </c>
      <c r="L12" s="105">
        <v>0</v>
      </c>
      <c r="M12" s="103">
        <v>0</v>
      </c>
      <c r="N12" s="105">
        <v>0</v>
      </c>
      <c r="O12" s="103">
        <v>0</v>
      </c>
      <c r="P12" s="105">
        <v>0</v>
      </c>
      <c r="Q12" s="103">
        <v>0</v>
      </c>
      <c r="R12" s="105">
        <v>0</v>
      </c>
      <c r="S12" s="103">
        <v>0</v>
      </c>
      <c r="T12" s="105">
        <v>0</v>
      </c>
      <c r="U12" s="103">
        <v>518</v>
      </c>
      <c r="V12" s="105">
        <v>0.0053865191439802</v>
      </c>
      <c r="W12" s="347" t="s">
        <v>291</v>
      </c>
    </row>
    <row r="13" spans="1:23" ht="15">
      <c r="A13" s="158" t="s">
        <v>153</v>
      </c>
      <c r="B13" s="26" t="s">
        <v>154</v>
      </c>
      <c r="C13" s="103">
        <v>330</v>
      </c>
      <c r="D13" s="105">
        <v>0.0038350242303803643</v>
      </c>
      <c r="E13" s="103">
        <v>8</v>
      </c>
      <c r="F13" s="105">
        <v>0.0014964459408903852</v>
      </c>
      <c r="G13" s="103">
        <v>7</v>
      </c>
      <c r="H13" s="105">
        <v>0.0019401330376940134</v>
      </c>
      <c r="I13" s="103">
        <v>3</v>
      </c>
      <c r="J13" s="105">
        <v>0.0034883720930232553</v>
      </c>
      <c r="K13" s="103">
        <v>0</v>
      </c>
      <c r="L13" s="105">
        <v>0</v>
      </c>
      <c r="M13" s="103">
        <v>1</v>
      </c>
      <c r="N13" s="105">
        <v>0.008</v>
      </c>
      <c r="O13" s="103">
        <v>0</v>
      </c>
      <c r="P13" s="105">
        <v>0</v>
      </c>
      <c r="Q13" s="103">
        <v>0</v>
      </c>
      <c r="R13" s="105">
        <v>0</v>
      </c>
      <c r="S13" s="103">
        <v>0</v>
      </c>
      <c r="T13" s="105">
        <v>0</v>
      </c>
      <c r="U13" s="103">
        <v>349</v>
      </c>
      <c r="V13" s="105">
        <v>0.003629141276542645</v>
      </c>
      <c r="W13" s="347" t="s">
        <v>292</v>
      </c>
    </row>
    <row r="14" spans="1:23" ht="15.75" thickBot="1">
      <c r="A14" s="159" t="s">
        <v>155</v>
      </c>
      <c r="B14" s="31" t="s">
        <v>156</v>
      </c>
      <c r="C14" s="109">
        <v>415</v>
      </c>
      <c r="D14" s="111">
        <v>0.004822833501841973</v>
      </c>
      <c r="E14" s="109">
        <v>7</v>
      </c>
      <c r="F14" s="111">
        <v>0.001309390198279087</v>
      </c>
      <c r="G14" s="109">
        <v>5</v>
      </c>
      <c r="H14" s="111">
        <v>0.0013858093126385808</v>
      </c>
      <c r="I14" s="109">
        <v>1</v>
      </c>
      <c r="J14" s="111">
        <v>0.0011627906976744186</v>
      </c>
      <c r="K14" s="109">
        <v>0</v>
      </c>
      <c r="L14" s="111">
        <v>0</v>
      </c>
      <c r="M14" s="109">
        <v>0</v>
      </c>
      <c r="N14" s="111">
        <v>0</v>
      </c>
      <c r="O14" s="109">
        <v>0</v>
      </c>
      <c r="P14" s="111">
        <v>0</v>
      </c>
      <c r="Q14" s="109">
        <v>0</v>
      </c>
      <c r="R14" s="111">
        <v>0</v>
      </c>
      <c r="S14" s="109">
        <v>0</v>
      </c>
      <c r="T14" s="111">
        <v>0</v>
      </c>
      <c r="U14" s="109">
        <v>428</v>
      </c>
      <c r="V14" s="111">
        <v>0.004450637439427656</v>
      </c>
      <c r="W14" s="347" t="s">
        <v>293</v>
      </c>
    </row>
    <row r="15" spans="1:22" ht="29.25" thickBot="1">
      <c r="A15" s="15" t="s">
        <v>157</v>
      </c>
      <c r="B15" s="16" t="s">
        <v>158</v>
      </c>
      <c r="C15" s="72">
        <v>1191</v>
      </c>
      <c r="D15" s="18">
        <v>0.013840951086009134</v>
      </c>
      <c r="E15" s="72">
        <v>54</v>
      </c>
      <c r="F15" s="18">
        <v>0.0101010101010101</v>
      </c>
      <c r="G15" s="72">
        <v>30</v>
      </c>
      <c r="H15" s="18">
        <v>0.008314855875831487</v>
      </c>
      <c r="I15" s="72">
        <v>7</v>
      </c>
      <c r="J15" s="18">
        <v>0.00813953488372093</v>
      </c>
      <c r="K15" s="72">
        <v>0</v>
      </c>
      <c r="L15" s="18">
        <v>0</v>
      </c>
      <c r="M15" s="72">
        <v>2</v>
      </c>
      <c r="N15" s="18">
        <v>0.016</v>
      </c>
      <c r="O15" s="72">
        <v>1</v>
      </c>
      <c r="P15" s="18">
        <v>0.03225806451612903</v>
      </c>
      <c r="Q15" s="72">
        <v>1</v>
      </c>
      <c r="R15" s="18">
        <v>0.06666666666666668</v>
      </c>
      <c r="S15" s="72">
        <v>0</v>
      </c>
      <c r="T15" s="18">
        <v>0</v>
      </c>
      <c r="U15" s="72">
        <v>1286</v>
      </c>
      <c r="V15" s="18">
        <v>0.013372709689495246</v>
      </c>
    </row>
    <row r="16" spans="1:23" ht="15">
      <c r="A16" s="157" t="s">
        <v>159</v>
      </c>
      <c r="B16" s="21" t="s">
        <v>162</v>
      </c>
      <c r="C16" s="22">
        <v>598</v>
      </c>
      <c r="D16" s="23">
        <v>0.006949528756871085</v>
      </c>
      <c r="E16" s="22">
        <v>28</v>
      </c>
      <c r="F16" s="23">
        <v>0.005237560793116348</v>
      </c>
      <c r="G16" s="22">
        <v>16</v>
      </c>
      <c r="H16" s="23">
        <v>0.00443458980044346</v>
      </c>
      <c r="I16" s="22">
        <v>3</v>
      </c>
      <c r="J16" s="23">
        <v>0.0034883720930232553</v>
      </c>
      <c r="K16" s="22">
        <v>0</v>
      </c>
      <c r="L16" s="23">
        <v>0</v>
      </c>
      <c r="M16" s="22">
        <v>2</v>
      </c>
      <c r="N16" s="23">
        <v>0.016</v>
      </c>
      <c r="O16" s="22">
        <v>0</v>
      </c>
      <c r="P16" s="23">
        <v>0</v>
      </c>
      <c r="Q16" s="22">
        <v>0</v>
      </c>
      <c r="R16" s="23">
        <v>0</v>
      </c>
      <c r="S16" s="22">
        <v>0</v>
      </c>
      <c r="T16" s="23">
        <v>0</v>
      </c>
      <c r="U16" s="22">
        <v>647</v>
      </c>
      <c r="V16" s="23">
        <v>0.00672794958717218</v>
      </c>
      <c r="W16" s="347" t="s">
        <v>294</v>
      </c>
    </row>
    <row r="17" spans="1:23" ht="15">
      <c r="A17" s="158" t="s">
        <v>161</v>
      </c>
      <c r="B17" s="26" t="s">
        <v>162</v>
      </c>
      <c r="C17" s="103">
        <v>363</v>
      </c>
      <c r="D17" s="105">
        <v>0.0042185266534184</v>
      </c>
      <c r="E17" s="103">
        <v>21</v>
      </c>
      <c r="F17" s="105">
        <v>0.003928170594837262</v>
      </c>
      <c r="G17" s="103">
        <v>12</v>
      </c>
      <c r="H17" s="105">
        <v>0.0033259423503325942</v>
      </c>
      <c r="I17" s="103">
        <v>3</v>
      </c>
      <c r="J17" s="105">
        <v>0.0034883720930232553</v>
      </c>
      <c r="K17" s="103">
        <v>0</v>
      </c>
      <c r="L17" s="105">
        <v>0</v>
      </c>
      <c r="M17" s="103">
        <v>0</v>
      </c>
      <c r="N17" s="105">
        <v>0</v>
      </c>
      <c r="O17" s="103">
        <v>1</v>
      </c>
      <c r="P17" s="105">
        <v>0.03225806451612903</v>
      </c>
      <c r="Q17" s="103">
        <v>1</v>
      </c>
      <c r="R17" s="105">
        <v>0.06666666666666668</v>
      </c>
      <c r="S17" s="103">
        <v>0</v>
      </c>
      <c r="T17" s="105">
        <v>0</v>
      </c>
      <c r="U17" s="103">
        <v>401</v>
      </c>
      <c r="V17" s="105">
        <v>0.004169872928061893</v>
      </c>
      <c r="W17" s="347" t="s">
        <v>295</v>
      </c>
    </row>
    <row r="18" spans="1:23" ht="15.75" thickBot="1">
      <c r="A18" s="159" t="s">
        <v>163</v>
      </c>
      <c r="B18" s="31" t="s">
        <v>164</v>
      </c>
      <c r="C18" s="109">
        <v>230</v>
      </c>
      <c r="D18" s="111">
        <v>0.002672895675719648</v>
      </c>
      <c r="E18" s="109">
        <v>5</v>
      </c>
      <c r="F18" s="111">
        <v>0.0009352787130564907</v>
      </c>
      <c r="G18" s="109">
        <v>2</v>
      </c>
      <c r="H18" s="111">
        <v>0.0005543237250554325</v>
      </c>
      <c r="I18" s="109">
        <v>1</v>
      </c>
      <c r="J18" s="111">
        <v>0.0011627906976744186</v>
      </c>
      <c r="K18" s="109">
        <v>0</v>
      </c>
      <c r="L18" s="111">
        <v>0</v>
      </c>
      <c r="M18" s="109">
        <v>0</v>
      </c>
      <c r="N18" s="111">
        <v>0</v>
      </c>
      <c r="O18" s="109">
        <v>0</v>
      </c>
      <c r="P18" s="111">
        <v>0</v>
      </c>
      <c r="Q18" s="109">
        <v>0</v>
      </c>
      <c r="R18" s="111">
        <v>0</v>
      </c>
      <c r="S18" s="109">
        <v>0</v>
      </c>
      <c r="T18" s="111">
        <v>0</v>
      </c>
      <c r="U18" s="109">
        <v>238</v>
      </c>
      <c r="V18" s="111">
        <v>0.0024748871742611735</v>
      </c>
      <c r="W18" s="347" t="s">
        <v>296</v>
      </c>
    </row>
    <row r="19" spans="1:22" ht="29.25" thickBot="1">
      <c r="A19" s="15" t="s">
        <v>165</v>
      </c>
      <c r="B19" s="16" t="s">
        <v>166</v>
      </c>
      <c r="C19" s="72">
        <v>6436</v>
      </c>
      <c r="D19" s="18">
        <v>0.07479459377796371</v>
      </c>
      <c r="E19" s="72">
        <v>386</v>
      </c>
      <c r="F19" s="18">
        <v>0.0722035166479611</v>
      </c>
      <c r="G19" s="72">
        <v>313</v>
      </c>
      <c r="H19" s="18">
        <v>0.08675166297117516</v>
      </c>
      <c r="I19" s="72">
        <v>85</v>
      </c>
      <c r="J19" s="18">
        <v>0.09883720930232558</v>
      </c>
      <c r="K19" s="72">
        <v>5</v>
      </c>
      <c r="L19" s="18">
        <v>0.06578947368421052</v>
      </c>
      <c r="M19" s="72">
        <v>7</v>
      </c>
      <c r="N19" s="18">
        <v>0.056</v>
      </c>
      <c r="O19" s="72">
        <v>1</v>
      </c>
      <c r="P19" s="18">
        <v>0.03225806451612903</v>
      </c>
      <c r="Q19" s="72">
        <v>4</v>
      </c>
      <c r="R19" s="18">
        <v>0.2666666666666667</v>
      </c>
      <c r="S19" s="72">
        <v>0</v>
      </c>
      <c r="T19" s="18">
        <v>0</v>
      </c>
      <c r="U19" s="72">
        <v>7237</v>
      </c>
      <c r="V19" s="18">
        <v>0.07525528773163072</v>
      </c>
    </row>
    <row r="20" spans="1:23" ht="15">
      <c r="A20" s="157" t="s">
        <v>167</v>
      </c>
      <c r="B20" s="21" t="s">
        <v>168</v>
      </c>
      <c r="C20" s="22">
        <v>2820</v>
      </c>
      <c r="D20" s="23">
        <v>0.032772025241432204</v>
      </c>
      <c r="E20" s="22">
        <v>192</v>
      </c>
      <c r="F20" s="23">
        <v>0.03591470258136925</v>
      </c>
      <c r="G20" s="22">
        <v>125</v>
      </c>
      <c r="H20" s="23">
        <v>0.03464523281596452</v>
      </c>
      <c r="I20" s="22">
        <v>43</v>
      </c>
      <c r="J20" s="23">
        <v>0.05</v>
      </c>
      <c r="K20" s="22">
        <v>4</v>
      </c>
      <c r="L20" s="23">
        <v>0.05263157894736842</v>
      </c>
      <c r="M20" s="22">
        <v>4</v>
      </c>
      <c r="N20" s="23">
        <v>0.032</v>
      </c>
      <c r="O20" s="22">
        <v>1</v>
      </c>
      <c r="P20" s="23">
        <v>0.03225806451612903</v>
      </c>
      <c r="Q20" s="22">
        <v>3</v>
      </c>
      <c r="R20" s="23">
        <v>0.2</v>
      </c>
      <c r="S20" s="22">
        <v>0</v>
      </c>
      <c r="T20" s="23">
        <v>0</v>
      </c>
      <c r="U20" s="22">
        <v>3192</v>
      </c>
      <c r="V20" s="23">
        <v>0.033192604454796916</v>
      </c>
      <c r="W20" s="347" t="s">
        <v>297</v>
      </c>
    </row>
    <row r="21" spans="1:23" ht="15">
      <c r="A21" s="158" t="s">
        <v>169</v>
      </c>
      <c r="B21" s="26" t="s">
        <v>168</v>
      </c>
      <c r="C21" s="103">
        <v>2578</v>
      </c>
      <c r="D21" s="105">
        <v>0.029959674139153278</v>
      </c>
      <c r="E21" s="103">
        <v>146</v>
      </c>
      <c r="F21" s="105">
        <v>0.027310138421249533</v>
      </c>
      <c r="G21" s="103">
        <v>150</v>
      </c>
      <c r="H21" s="105">
        <v>0.041574279379157426</v>
      </c>
      <c r="I21" s="103">
        <v>37</v>
      </c>
      <c r="J21" s="105">
        <v>0.04302325581395349</v>
      </c>
      <c r="K21" s="103">
        <v>1</v>
      </c>
      <c r="L21" s="105">
        <v>0.013157894736842105</v>
      </c>
      <c r="M21" s="103">
        <v>1</v>
      </c>
      <c r="N21" s="105">
        <v>0.008</v>
      </c>
      <c r="O21" s="103">
        <v>0</v>
      </c>
      <c r="P21" s="105">
        <v>0</v>
      </c>
      <c r="Q21" s="103">
        <v>1</v>
      </c>
      <c r="R21" s="105">
        <v>0.06666666666666668</v>
      </c>
      <c r="S21" s="103">
        <v>0</v>
      </c>
      <c r="T21" s="105">
        <v>0</v>
      </c>
      <c r="U21" s="103">
        <v>2914</v>
      </c>
      <c r="V21" s="105">
        <v>0.030301769856290166</v>
      </c>
      <c r="W21" s="347" t="s">
        <v>298</v>
      </c>
    </row>
    <row r="22" spans="1:23" ht="15.75" thickBot="1">
      <c r="A22" s="159" t="s">
        <v>170</v>
      </c>
      <c r="B22" s="31" t="s">
        <v>171</v>
      </c>
      <c r="C22" s="109">
        <v>1038</v>
      </c>
      <c r="D22" s="111">
        <v>0.012062894397378237</v>
      </c>
      <c r="E22" s="109">
        <v>48</v>
      </c>
      <c r="F22" s="111">
        <v>0.008978675645342313</v>
      </c>
      <c r="G22" s="109">
        <v>38</v>
      </c>
      <c r="H22" s="111">
        <v>0.010532150776053215</v>
      </c>
      <c r="I22" s="109">
        <v>5</v>
      </c>
      <c r="J22" s="111">
        <v>0.005813953488372093</v>
      </c>
      <c r="K22" s="109">
        <v>0</v>
      </c>
      <c r="L22" s="111">
        <v>0</v>
      </c>
      <c r="M22" s="109">
        <v>2</v>
      </c>
      <c r="N22" s="111">
        <v>0.016</v>
      </c>
      <c r="O22" s="109">
        <v>0</v>
      </c>
      <c r="P22" s="111">
        <v>0</v>
      </c>
      <c r="Q22" s="109">
        <v>0</v>
      </c>
      <c r="R22" s="111">
        <v>0</v>
      </c>
      <c r="S22" s="109">
        <v>0</v>
      </c>
      <c r="T22" s="111">
        <v>0</v>
      </c>
      <c r="U22" s="109">
        <v>1131</v>
      </c>
      <c r="V22" s="111">
        <v>0.011760913420543645</v>
      </c>
      <c r="W22" s="347" t="s">
        <v>299</v>
      </c>
    </row>
    <row r="23" spans="1:22" ht="15.75" thickBot="1">
      <c r="A23" s="15" t="s">
        <v>172</v>
      </c>
      <c r="B23" s="16" t="s">
        <v>173</v>
      </c>
      <c r="C23" s="72">
        <v>2606</v>
      </c>
      <c r="D23" s="18">
        <v>0.030285070134458268</v>
      </c>
      <c r="E23" s="72">
        <v>140</v>
      </c>
      <c r="F23" s="18">
        <v>0.026187803965581742</v>
      </c>
      <c r="G23" s="72">
        <v>52</v>
      </c>
      <c r="H23" s="18">
        <v>0.014412416851441243</v>
      </c>
      <c r="I23" s="72">
        <v>15</v>
      </c>
      <c r="J23" s="18">
        <v>0.017441860465116282</v>
      </c>
      <c r="K23" s="72">
        <v>2</v>
      </c>
      <c r="L23" s="18">
        <v>0.02631578947368421</v>
      </c>
      <c r="M23" s="72">
        <v>3</v>
      </c>
      <c r="N23" s="18">
        <v>0.024</v>
      </c>
      <c r="O23" s="72">
        <v>3</v>
      </c>
      <c r="P23" s="18">
        <v>0.0967741935483871</v>
      </c>
      <c r="Q23" s="72">
        <v>0</v>
      </c>
      <c r="R23" s="18">
        <v>0</v>
      </c>
      <c r="S23" s="72">
        <v>4</v>
      </c>
      <c r="T23" s="18">
        <v>0.04</v>
      </c>
      <c r="U23" s="72">
        <v>2825</v>
      </c>
      <c r="V23" s="18">
        <v>0.02937628683734376</v>
      </c>
    </row>
    <row r="24" spans="1:23" ht="15">
      <c r="A24" s="157" t="s">
        <v>174</v>
      </c>
      <c r="B24" s="21" t="s">
        <v>175</v>
      </c>
      <c r="C24" s="22">
        <v>110</v>
      </c>
      <c r="D24" s="23">
        <v>0.0012783414101267883</v>
      </c>
      <c r="E24" s="22">
        <v>6</v>
      </c>
      <c r="F24" s="23">
        <v>0.001122334455667789</v>
      </c>
      <c r="G24" s="22">
        <v>2</v>
      </c>
      <c r="H24" s="23">
        <v>0.0005543237250554325</v>
      </c>
      <c r="I24" s="22">
        <v>1</v>
      </c>
      <c r="J24" s="23">
        <v>0.0011627906976744186</v>
      </c>
      <c r="K24" s="22">
        <v>0</v>
      </c>
      <c r="L24" s="23">
        <v>0</v>
      </c>
      <c r="M24" s="22">
        <v>0</v>
      </c>
      <c r="N24" s="23">
        <v>0</v>
      </c>
      <c r="O24" s="22">
        <v>0</v>
      </c>
      <c r="P24" s="23">
        <v>0</v>
      </c>
      <c r="Q24" s="22">
        <v>0</v>
      </c>
      <c r="R24" s="23">
        <v>0</v>
      </c>
      <c r="S24" s="22">
        <v>0</v>
      </c>
      <c r="T24" s="23">
        <v>0</v>
      </c>
      <c r="U24" s="22">
        <v>119</v>
      </c>
      <c r="V24" s="23">
        <v>0.0012374435871305867</v>
      </c>
      <c r="W24" s="347" t="s">
        <v>300</v>
      </c>
    </row>
    <row r="25" spans="1:23" ht="28.5">
      <c r="A25" s="158" t="s">
        <v>176</v>
      </c>
      <c r="B25" s="26" t="s">
        <v>177</v>
      </c>
      <c r="C25" s="103">
        <v>1887</v>
      </c>
      <c r="D25" s="105">
        <v>0.02192936582644772</v>
      </c>
      <c r="E25" s="103">
        <v>99</v>
      </c>
      <c r="F25" s="105">
        <v>0.018518518518518517</v>
      </c>
      <c r="G25" s="103">
        <v>35</v>
      </c>
      <c r="H25" s="105">
        <v>0.009700665188470068</v>
      </c>
      <c r="I25" s="103">
        <v>9</v>
      </c>
      <c r="J25" s="105">
        <v>0.010465116279069769</v>
      </c>
      <c r="K25" s="103">
        <v>1</v>
      </c>
      <c r="L25" s="105">
        <v>0.013157894736842105</v>
      </c>
      <c r="M25" s="103">
        <v>1</v>
      </c>
      <c r="N25" s="105">
        <v>0.008</v>
      </c>
      <c r="O25" s="103">
        <v>2</v>
      </c>
      <c r="P25" s="105">
        <v>0.06451612903225806</v>
      </c>
      <c r="Q25" s="103">
        <v>0</v>
      </c>
      <c r="R25" s="105">
        <v>0</v>
      </c>
      <c r="S25" s="103">
        <v>1</v>
      </c>
      <c r="T25" s="105">
        <v>0.01</v>
      </c>
      <c r="U25" s="103">
        <v>2035</v>
      </c>
      <c r="V25" s="105">
        <v>0.021161325208493648</v>
      </c>
      <c r="W25" s="347" t="s">
        <v>301</v>
      </c>
    </row>
    <row r="26" spans="1:23" ht="15">
      <c r="A26" s="158" t="s">
        <v>178</v>
      </c>
      <c r="B26" s="26" t="s">
        <v>179</v>
      </c>
      <c r="C26" s="103">
        <v>129</v>
      </c>
      <c r="D26" s="105">
        <v>0.0014991458355123244</v>
      </c>
      <c r="E26" s="103">
        <v>11</v>
      </c>
      <c r="F26" s="105">
        <v>0.00205761316872428</v>
      </c>
      <c r="G26" s="103">
        <v>1</v>
      </c>
      <c r="H26" s="105">
        <v>0.00027716186252771624</v>
      </c>
      <c r="I26" s="103">
        <v>1</v>
      </c>
      <c r="J26" s="105">
        <v>0.0011627906976744186</v>
      </c>
      <c r="K26" s="103">
        <v>0</v>
      </c>
      <c r="L26" s="105">
        <v>0</v>
      </c>
      <c r="M26" s="103">
        <v>0</v>
      </c>
      <c r="N26" s="105">
        <v>0</v>
      </c>
      <c r="O26" s="103">
        <v>0</v>
      </c>
      <c r="P26" s="105">
        <v>0</v>
      </c>
      <c r="Q26" s="103">
        <v>0</v>
      </c>
      <c r="R26" s="105">
        <v>0</v>
      </c>
      <c r="S26" s="103">
        <v>2</v>
      </c>
      <c r="T26" s="105">
        <v>0.02</v>
      </c>
      <c r="U26" s="103">
        <v>144</v>
      </c>
      <c r="V26" s="105">
        <v>0.0014974107272840715</v>
      </c>
      <c r="W26" s="347" t="s">
        <v>302</v>
      </c>
    </row>
    <row r="27" spans="1:23" ht="15">
      <c r="A27" s="158" t="s">
        <v>180</v>
      </c>
      <c r="B27" s="189" t="s">
        <v>181</v>
      </c>
      <c r="C27" s="103">
        <v>277</v>
      </c>
      <c r="D27" s="105">
        <v>0.003219096096410185</v>
      </c>
      <c r="E27" s="103">
        <v>17</v>
      </c>
      <c r="F27" s="105">
        <v>0.0031799476243920687</v>
      </c>
      <c r="G27" s="103">
        <v>7</v>
      </c>
      <c r="H27" s="105">
        <v>0.0019401330376940134</v>
      </c>
      <c r="I27" s="103">
        <v>2</v>
      </c>
      <c r="J27" s="105">
        <v>0.002325581395348837</v>
      </c>
      <c r="K27" s="103">
        <v>1</v>
      </c>
      <c r="L27" s="105">
        <v>0.013157894736842105</v>
      </c>
      <c r="M27" s="103">
        <v>0</v>
      </c>
      <c r="N27" s="105">
        <v>0</v>
      </c>
      <c r="O27" s="103">
        <v>1</v>
      </c>
      <c r="P27" s="105">
        <v>0.03225806451612903</v>
      </c>
      <c r="Q27" s="103">
        <v>0</v>
      </c>
      <c r="R27" s="105">
        <v>0</v>
      </c>
      <c r="S27" s="103">
        <v>0</v>
      </c>
      <c r="T27" s="105">
        <v>0</v>
      </c>
      <c r="U27" s="103">
        <v>305</v>
      </c>
      <c r="V27" s="105">
        <v>0.0031715991098725123</v>
      </c>
      <c r="W27" s="347" t="s">
        <v>303</v>
      </c>
    </row>
    <row r="28" spans="1:23" ht="15">
      <c r="A28" s="158" t="s">
        <v>182</v>
      </c>
      <c r="B28" s="26" t="s">
        <v>183</v>
      </c>
      <c r="C28" s="103">
        <v>99</v>
      </c>
      <c r="D28" s="105">
        <v>0.0011505072691141093</v>
      </c>
      <c r="E28" s="103">
        <v>6</v>
      </c>
      <c r="F28" s="105">
        <v>0.001122334455667789</v>
      </c>
      <c r="G28" s="103">
        <v>5</v>
      </c>
      <c r="H28" s="105">
        <v>0.0013858093126385808</v>
      </c>
      <c r="I28" s="103">
        <v>2</v>
      </c>
      <c r="J28" s="105">
        <v>0.002325581395348837</v>
      </c>
      <c r="K28" s="103">
        <v>0</v>
      </c>
      <c r="L28" s="105">
        <v>0</v>
      </c>
      <c r="M28" s="103">
        <v>2</v>
      </c>
      <c r="N28" s="105">
        <v>0.016</v>
      </c>
      <c r="O28" s="103">
        <v>0</v>
      </c>
      <c r="P28" s="105">
        <v>0</v>
      </c>
      <c r="Q28" s="103">
        <v>0</v>
      </c>
      <c r="R28" s="105">
        <v>0</v>
      </c>
      <c r="S28" s="103">
        <v>0</v>
      </c>
      <c r="T28" s="105">
        <v>0</v>
      </c>
      <c r="U28" s="103">
        <v>114</v>
      </c>
      <c r="V28" s="105">
        <v>0.0011854501590998897</v>
      </c>
      <c r="W28" s="347" t="s">
        <v>304</v>
      </c>
    </row>
    <row r="29" spans="1:23" ht="15.75" thickBot="1">
      <c r="A29" s="159" t="s">
        <v>184</v>
      </c>
      <c r="B29" s="31" t="s">
        <v>185</v>
      </c>
      <c r="C29" s="109">
        <v>104</v>
      </c>
      <c r="D29" s="111">
        <v>0.0012086136968471452</v>
      </c>
      <c r="E29" s="109">
        <v>1</v>
      </c>
      <c r="F29" s="111">
        <v>0.00018705574261129816</v>
      </c>
      <c r="G29" s="109">
        <v>2</v>
      </c>
      <c r="H29" s="111">
        <v>0.0005543237250554325</v>
      </c>
      <c r="I29" s="109">
        <v>0</v>
      </c>
      <c r="J29" s="111">
        <v>0</v>
      </c>
      <c r="K29" s="109">
        <v>0</v>
      </c>
      <c r="L29" s="111">
        <v>0</v>
      </c>
      <c r="M29" s="109">
        <v>0</v>
      </c>
      <c r="N29" s="111">
        <v>0</v>
      </c>
      <c r="O29" s="109">
        <v>0</v>
      </c>
      <c r="P29" s="111">
        <v>0</v>
      </c>
      <c r="Q29" s="109">
        <v>0</v>
      </c>
      <c r="R29" s="111">
        <v>0</v>
      </c>
      <c r="S29" s="109">
        <v>1</v>
      </c>
      <c r="T29" s="111">
        <v>0.01</v>
      </c>
      <c r="U29" s="109">
        <v>108</v>
      </c>
      <c r="V29" s="111">
        <v>0.0011230580454630534</v>
      </c>
      <c r="W29" s="347" t="s">
        <v>305</v>
      </c>
    </row>
    <row r="30" spans="1:22" ht="15.75" thickBot="1">
      <c r="A30" s="15" t="s">
        <v>186</v>
      </c>
      <c r="B30" s="16" t="s">
        <v>187</v>
      </c>
      <c r="C30" s="72">
        <v>34908</v>
      </c>
      <c r="D30" s="18">
        <v>0.40567583586096295</v>
      </c>
      <c r="E30" s="72">
        <v>2343</v>
      </c>
      <c r="F30" s="18">
        <v>0.43827160493827155</v>
      </c>
      <c r="G30" s="72">
        <v>1625</v>
      </c>
      <c r="H30" s="18">
        <v>0.4503880266075388</v>
      </c>
      <c r="I30" s="72">
        <v>341</v>
      </c>
      <c r="J30" s="18">
        <v>0.39651162790697675</v>
      </c>
      <c r="K30" s="72">
        <v>22</v>
      </c>
      <c r="L30" s="18">
        <v>0.2894736842105263</v>
      </c>
      <c r="M30" s="72">
        <v>43</v>
      </c>
      <c r="N30" s="18">
        <v>0.3440000000000001</v>
      </c>
      <c r="O30" s="72">
        <v>12</v>
      </c>
      <c r="P30" s="18">
        <v>0.3870967741935484</v>
      </c>
      <c r="Q30" s="72">
        <v>3</v>
      </c>
      <c r="R30" s="18">
        <v>0.20000000000000004</v>
      </c>
      <c r="S30" s="72">
        <v>1</v>
      </c>
      <c r="T30" s="18">
        <v>0.01</v>
      </c>
      <c r="U30" s="72">
        <v>39298</v>
      </c>
      <c r="V30" s="18">
        <v>0.4086475469500655</v>
      </c>
    </row>
    <row r="31" spans="1:23" ht="15">
      <c r="A31" s="157" t="s">
        <v>188</v>
      </c>
      <c r="B31" s="21" t="s">
        <v>189</v>
      </c>
      <c r="C31" s="22">
        <v>291</v>
      </c>
      <c r="D31" s="23">
        <v>0.0033817940940626843</v>
      </c>
      <c r="E31" s="22">
        <v>15</v>
      </c>
      <c r="F31" s="23">
        <v>0.0028058361391694723</v>
      </c>
      <c r="G31" s="22">
        <v>21</v>
      </c>
      <c r="H31" s="23">
        <v>0.00582039911308204</v>
      </c>
      <c r="I31" s="22">
        <v>4</v>
      </c>
      <c r="J31" s="23">
        <v>0.004651162790697674</v>
      </c>
      <c r="K31" s="22">
        <v>0</v>
      </c>
      <c r="L31" s="23">
        <v>0</v>
      </c>
      <c r="M31" s="22">
        <v>0</v>
      </c>
      <c r="N31" s="23">
        <v>0</v>
      </c>
      <c r="O31" s="22">
        <v>0</v>
      </c>
      <c r="P31" s="23">
        <v>0</v>
      </c>
      <c r="Q31" s="22">
        <v>0</v>
      </c>
      <c r="R31" s="23">
        <v>0</v>
      </c>
      <c r="S31" s="22">
        <v>1</v>
      </c>
      <c r="T31" s="23">
        <v>0.01</v>
      </c>
      <c r="U31" s="22">
        <v>332</v>
      </c>
      <c r="V31" s="23">
        <v>0.003452363621238275</v>
      </c>
      <c r="W31" s="347" t="s">
        <v>306</v>
      </c>
    </row>
    <row r="32" spans="1:23" ht="15">
      <c r="A32" s="158" t="s">
        <v>190</v>
      </c>
      <c r="B32" s="26" t="s">
        <v>191</v>
      </c>
      <c r="C32" s="103">
        <v>2767</v>
      </c>
      <c r="D32" s="105">
        <v>0.03215609710746202</v>
      </c>
      <c r="E32" s="103">
        <v>334</v>
      </c>
      <c r="F32" s="105">
        <v>0.06247661803217358</v>
      </c>
      <c r="G32" s="103">
        <v>447</v>
      </c>
      <c r="H32" s="105">
        <v>0.12389135254988912</v>
      </c>
      <c r="I32" s="103">
        <v>116</v>
      </c>
      <c r="J32" s="105">
        <v>0.13488372093023257</v>
      </c>
      <c r="K32" s="103">
        <v>4</v>
      </c>
      <c r="L32" s="105">
        <v>0.05263157894736842</v>
      </c>
      <c r="M32" s="103">
        <v>4</v>
      </c>
      <c r="N32" s="105">
        <v>0.032</v>
      </c>
      <c r="O32" s="103">
        <v>1</v>
      </c>
      <c r="P32" s="105">
        <v>0.03225806451612903</v>
      </c>
      <c r="Q32" s="103">
        <v>0</v>
      </c>
      <c r="R32" s="105">
        <v>0</v>
      </c>
      <c r="S32" s="103">
        <v>0</v>
      </c>
      <c r="T32" s="105">
        <v>0</v>
      </c>
      <c r="U32" s="103">
        <v>3673</v>
      </c>
      <c r="V32" s="105">
        <v>0.03819437223134996</v>
      </c>
      <c r="W32" s="347" t="s">
        <v>307</v>
      </c>
    </row>
    <row r="33" spans="1:23" ht="15">
      <c r="A33" s="158" t="s">
        <v>192</v>
      </c>
      <c r="B33" s="26" t="s">
        <v>193</v>
      </c>
      <c r="C33" s="103">
        <v>4010</v>
      </c>
      <c r="D33" s="105">
        <v>0.046601355041894735</v>
      </c>
      <c r="E33" s="103">
        <v>313</v>
      </c>
      <c r="F33" s="105">
        <v>0.05854844743733633</v>
      </c>
      <c r="G33" s="103">
        <v>303</v>
      </c>
      <c r="H33" s="105">
        <v>0.08398004434589801</v>
      </c>
      <c r="I33" s="103">
        <v>68</v>
      </c>
      <c r="J33" s="105">
        <v>0.07906976744186046</v>
      </c>
      <c r="K33" s="103">
        <v>6</v>
      </c>
      <c r="L33" s="105">
        <v>0.07894736842105263</v>
      </c>
      <c r="M33" s="103">
        <v>13</v>
      </c>
      <c r="N33" s="105">
        <v>0.10400000000000001</v>
      </c>
      <c r="O33" s="103">
        <v>2</v>
      </c>
      <c r="P33" s="105">
        <v>0.06451612903225806</v>
      </c>
      <c r="Q33" s="103">
        <v>1</v>
      </c>
      <c r="R33" s="105">
        <v>0.06666666666666668</v>
      </c>
      <c r="S33" s="103">
        <v>0</v>
      </c>
      <c r="T33" s="105">
        <v>0</v>
      </c>
      <c r="U33" s="103">
        <v>4716</v>
      </c>
      <c r="V33" s="105">
        <v>0.049040201318553335</v>
      </c>
      <c r="W33" s="347" t="s">
        <v>308</v>
      </c>
    </row>
    <row r="34" spans="1:23" ht="15">
      <c r="A34" s="158" t="s">
        <v>194</v>
      </c>
      <c r="B34" s="26" t="s">
        <v>195</v>
      </c>
      <c r="C34" s="103">
        <v>7388</v>
      </c>
      <c r="D34" s="105">
        <v>0.08585805761833373</v>
      </c>
      <c r="E34" s="103">
        <v>366</v>
      </c>
      <c r="F34" s="105">
        <v>0.06846240179573512</v>
      </c>
      <c r="G34" s="103">
        <v>167</v>
      </c>
      <c r="H34" s="105">
        <v>0.046286031042128604</v>
      </c>
      <c r="I34" s="103">
        <v>39</v>
      </c>
      <c r="J34" s="105">
        <v>0.04534883720930233</v>
      </c>
      <c r="K34" s="103">
        <v>3</v>
      </c>
      <c r="L34" s="105">
        <v>0.039473684210526314</v>
      </c>
      <c r="M34" s="103">
        <v>5</v>
      </c>
      <c r="N34" s="105">
        <v>0.04</v>
      </c>
      <c r="O34" s="103">
        <v>4</v>
      </c>
      <c r="P34" s="105">
        <v>0.12903225806451613</v>
      </c>
      <c r="Q34" s="103">
        <v>0</v>
      </c>
      <c r="R34" s="105">
        <v>0</v>
      </c>
      <c r="S34" s="103">
        <v>0</v>
      </c>
      <c r="T34" s="105">
        <v>0</v>
      </c>
      <c r="U34" s="103">
        <v>7972</v>
      </c>
      <c r="V34" s="105">
        <v>0.08289832165214317</v>
      </c>
      <c r="W34" s="347" t="s">
        <v>309</v>
      </c>
    </row>
    <row r="35" spans="1:23" ht="15">
      <c r="A35" s="158" t="s">
        <v>196</v>
      </c>
      <c r="B35" s="26" t="s">
        <v>197</v>
      </c>
      <c r="C35" s="103">
        <v>17102</v>
      </c>
      <c r="D35" s="105">
        <v>0.19874722541807574</v>
      </c>
      <c r="E35" s="103">
        <v>972</v>
      </c>
      <c r="F35" s="105">
        <v>0.18181818181818182</v>
      </c>
      <c r="G35" s="103">
        <v>340</v>
      </c>
      <c r="H35" s="105">
        <v>0.0942350332594235</v>
      </c>
      <c r="I35" s="103">
        <v>53</v>
      </c>
      <c r="J35" s="105">
        <v>0.06162790697674419</v>
      </c>
      <c r="K35" s="103">
        <v>4</v>
      </c>
      <c r="L35" s="105">
        <v>0.05263157894736842</v>
      </c>
      <c r="M35" s="103">
        <v>14</v>
      </c>
      <c r="N35" s="105">
        <v>0.11199999999999999</v>
      </c>
      <c r="O35" s="103">
        <v>4</v>
      </c>
      <c r="P35" s="105">
        <v>0.12903225806451613</v>
      </c>
      <c r="Q35" s="103">
        <v>0</v>
      </c>
      <c r="R35" s="105">
        <v>0</v>
      </c>
      <c r="S35" s="103">
        <v>0</v>
      </c>
      <c r="T35" s="105">
        <v>0</v>
      </c>
      <c r="U35" s="103">
        <v>18489</v>
      </c>
      <c r="V35" s="105">
        <v>0.19226129817191107</v>
      </c>
      <c r="W35" s="347" t="s">
        <v>310</v>
      </c>
    </row>
    <row r="36" spans="1:23" ht="15">
      <c r="A36" s="163">
        <v>55</v>
      </c>
      <c r="B36" s="26" t="s">
        <v>198</v>
      </c>
      <c r="C36" s="103">
        <v>2882</v>
      </c>
      <c r="D36" s="105">
        <v>0.033492544945321855</v>
      </c>
      <c r="E36" s="103">
        <v>308</v>
      </c>
      <c r="F36" s="105">
        <v>0.05761316872427984</v>
      </c>
      <c r="G36" s="103">
        <v>310</v>
      </c>
      <c r="H36" s="105">
        <v>0.08592017738359202</v>
      </c>
      <c r="I36" s="103">
        <v>46</v>
      </c>
      <c r="J36" s="105">
        <v>0.05348837209302326</v>
      </c>
      <c r="K36" s="103">
        <v>3</v>
      </c>
      <c r="L36" s="105">
        <v>0.039473684210526314</v>
      </c>
      <c r="M36" s="103">
        <v>3</v>
      </c>
      <c r="N36" s="105">
        <v>0.024</v>
      </c>
      <c r="O36" s="103">
        <v>1</v>
      </c>
      <c r="P36" s="105">
        <v>0.03225806451612903</v>
      </c>
      <c r="Q36" s="103">
        <v>1</v>
      </c>
      <c r="R36" s="105">
        <v>0.06666666666666668</v>
      </c>
      <c r="S36" s="103">
        <v>0</v>
      </c>
      <c r="T36" s="105">
        <v>0</v>
      </c>
      <c r="U36" s="103">
        <v>3554</v>
      </c>
      <c r="V36" s="105">
        <v>0.03695692864421937</v>
      </c>
      <c r="W36" s="347" t="s">
        <v>311</v>
      </c>
    </row>
    <row r="37" spans="1:23" ht="15">
      <c r="A37" s="158" t="s">
        <v>199</v>
      </c>
      <c r="B37" s="26" t="s">
        <v>200</v>
      </c>
      <c r="C37" s="103">
        <v>364</v>
      </c>
      <c r="D37" s="105">
        <v>0.004230147938965008</v>
      </c>
      <c r="E37" s="103">
        <v>27</v>
      </c>
      <c r="F37" s="105">
        <v>0.005050505050505051</v>
      </c>
      <c r="G37" s="103">
        <v>23</v>
      </c>
      <c r="H37" s="105">
        <v>0.006374722838137472</v>
      </c>
      <c r="I37" s="103">
        <v>11</v>
      </c>
      <c r="J37" s="105">
        <v>0.012790697674418604</v>
      </c>
      <c r="K37" s="103">
        <v>2</v>
      </c>
      <c r="L37" s="105">
        <v>0.02631578947368421</v>
      </c>
      <c r="M37" s="103">
        <v>2</v>
      </c>
      <c r="N37" s="105">
        <v>0.016</v>
      </c>
      <c r="O37" s="103">
        <v>0</v>
      </c>
      <c r="P37" s="105">
        <v>0</v>
      </c>
      <c r="Q37" s="103">
        <v>0</v>
      </c>
      <c r="R37" s="105">
        <v>0</v>
      </c>
      <c r="S37" s="103">
        <v>0</v>
      </c>
      <c r="T37" s="105">
        <v>0</v>
      </c>
      <c r="U37" s="103">
        <v>429</v>
      </c>
      <c r="V37" s="105">
        <v>0.004461036125033796</v>
      </c>
      <c r="W37" s="347" t="s">
        <v>312</v>
      </c>
    </row>
    <row r="38" spans="1:23" ht="15.75" thickBot="1">
      <c r="A38" s="159" t="s">
        <v>201</v>
      </c>
      <c r="B38" s="31" t="s">
        <v>202</v>
      </c>
      <c r="C38" s="109">
        <v>104</v>
      </c>
      <c r="D38" s="111">
        <v>0.0012086136968471452</v>
      </c>
      <c r="E38" s="109">
        <v>8</v>
      </c>
      <c r="F38" s="111">
        <v>0.0014964459408903852</v>
      </c>
      <c r="G38" s="109">
        <v>14</v>
      </c>
      <c r="H38" s="111">
        <v>0.003880266075388027</v>
      </c>
      <c r="I38" s="109">
        <v>4</v>
      </c>
      <c r="J38" s="111">
        <v>0.004651162790697674</v>
      </c>
      <c r="K38" s="109">
        <v>0</v>
      </c>
      <c r="L38" s="111">
        <v>0</v>
      </c>
      <c r="M38" s="109">
        <v>2</v>
      </c>
      <c r="N38" s="111">
        <v>0.016</v>
      </c>
      <c r="O38" s="109">
        <v>0</v>
      </c>
      <c r="P38" s="111">
        <v>0</v>
      </c>
      <c r="Q38" s="109">
        <v>1</v>
      </c>
      <c r="R38" s="111">
        <v>0.06666666666666668</v>
      </c>
      <c r="S38" s="109">
        <v>0</v>
      </c>
      <c r="T38" s="111">
        <v>0</v>
      </c>
      <c r="U38" s="109">
        <v>133</v>
      </c>
      <c r="V38" s="111">
        <v>0.0013830251856165382</v>
      </c>
      <c r="W38" s="347" t="s">
        <v>313</v>
      </c>
    </row>
    <row r="39" spans="1:22" ht="15.75" thickBot="1">
      <c r="A39" s="15" t="s">
        <v>203</v>
      </c>
      <c r="B39" s="16" t="s">
        <v>204</v>
      </c>
      <c r="C39" s="72">
        <v>21285</v>
      </c>
      <c r="D39" s="18">
        <v>0.24735906285953352</v>
      </c>
      <c r="E39" s="72">
        <v>1852</v>
      </c>
      <c r="F39" s="18">
        <v>0.3464272353161241</v>
      </c>
      <c r="G39" s="72">
        <v>1133</v>
      </c>
      <c r="H39" s="18">
        <v>0.31402439024390244</v>
      </c>
      <c r="I39" s="72">
        <v>279</v>
      </c>
      <c r="J39" s="18">
        <v>0.32441860465116285</v>
      </c>
      <c r="K39" s="72">
        <v>19</v>
      </c>
      <c r="L39" s="18">
        <v>0.25</v>
      </c>
      <c r="M39" s="72">
        <v>28</v>
      </c>
      <c r="N39" s="18">
        <v>0.22399999999999998</v>
      </c>
      <c r="O39" s="72">
        <v>7</v>
      </c>
      <c r="P39" s="18">
        <v>0.22580645161290322</v>
      </c>
      <c r="Q39" s="72">
        <v>0</v>
      </c>
      <c r="R39" s="18">
        <v>0</v>
      </c>
      <c r="S39" s="72">
        <v>2</v>
      </c>
      <c r="T39" s="18">
        <v>0.02</v>
      </c>
      <c r="U39" s="72">
        <v>24605</v>
      </c>
      <c r="V39" s="18">
        <v>0.2558596593390596</v>
      </c>
    </row>
    <row r="40" spans="1:23" ht="15">
      <c r="A40" s="157" t="s">
        <v>205</v>
      </c>
      <c r="B40" s="21" t="s">
        <v>206</v>
      </c>
      <c r="C40" s="22">
        <v>462</v>
      </c>
      <c r="D40" s="23">
        <v>0.005369033922532511</v>
      </c>
      <c r="E40" s="22">
        <v>24</v>
      </c>
      <c r="F40" s="23">
        <v>0.004489337822671156</v>
      </c>
      <c r="G40" s="22">
        <v>16</v>
      </c>
      <c r="H40" s="23">
        <v>0.00443458980044346</v>
      </c>
      <c r="I40" s="22">
        <v>4</v>
      </c>
      <c r="J40" s="23">
        <v>0.004651162790697674</v>
      </c>
      <c r="K40" s="22">
        <v>0</v>
      </c>
      <c r="L40" s="23">
        <v>0</v>
      </c>
      <c r="M40" s="22">
        <v>1</v>
      </c>
      <c r="N40" s="23">
        <v>0.008</v>
      </c>
      <c r="O40" s="22">
        <v>0</v>
      </c>
      <c r="P40" s="23">
        <v>0</v>
      </c>
      <c r="Q40" s="22">
        <v>0</v>
      </c>
      <c r="R40" s="23">
        <v>0</v>
      </c>
      <c r="S40" s="22">
        <v>0</v>
      </c>
      <c r="T40" s="23">
        <v>0</v>
      </c>
      <c r="U40" s="22">
        <v>507</v>
      </c>
      <c r="V40" s="23">
        <v>0.005272133602312668</v>
      </c>
      <c r="W40" s="347" t="s">
        <v>314</v>
      </c>
    </row>
    <row r="41" spans="1:23" ht="15">
      <c r="A41" s="158" t="s">
        <v>207</v>
      </c>
      <c r="B41" s="26" t="s">
        <v>208</v>
      </c>
      <c r="C41" s="103">
        <v>485</v>
      </c>
      <c r="D41" s="105">
        <v>0.005636323490104476</v>
      </c>
      <c r="E41" s="103">
        <v>19</v>
      </c>
      <c r="F41" s="105">
        <v>0.003554059109614665</v>
      </c>
      <c r="G41" s="103">
        <v>43</v>
      </c>
      <c r="H41" s="105">
        <v>0.011917960088691795</v>
      </c>
      <c r="I41" s="103">
        <v>29</v>
      </c>
      <c r="J41" s="105">
        <v>0.03372093023255814</v>
      </c>
      <c r="K41" s="103">
        <v>1</v>
      </c>
      <c r="L41" s="105">
        <v>0.013157894736842105</v>
      </c>
      <c r="M41" s="103">
        <v>2</v>
      </c>
      <c r="N41" s="105">
        <v>0.016</v>
      </c>
      <c r="O41" s="103">
        <v>1</v>
      </c>
      <c r="P41" s="105">
        <v>0.03225806451612903</v>
      </c>
      <c r="Q41" s="103">
        <v>0</v>
      </c>
      <c r="R41" s="105">
        <v>0</v>
      </c>
      <c r="S41" s="103">
        <v>1</v>
      </c>
      <c r="T41" s="105">
        <v>0.01</v>
      </c>
      <c r="U41" s="103">
        <v>581</v>
      </c>
      <c r="V41" s="105">
        <v>0.006041636337166982</v>
      </c>
      <c r="W41" s="347" t="s">
        <v>315</v>
      </c>
    </row>
    <row r="42" spans="1:23" ht="15">
      <c r="A42" s="158" t="s">
        <v>209</v>
      </c>
      <c r="B42" s="26" t="s">
        <v>210</v>
      </c>
      <c r="C42" s="103">
        <v>7726</v>
      </c>
      <c r="D42" s="105">
        <v>0.08978605213308696</v>
      </c>
      <c r="E42" s="103">
        <v>691</v>
      </c>
      <c r="F42" s="105">
        <v>0.12925551814440703</v>
      </c>
      <c r="G42" s="103">
        <v>491</v>
      </c>
      <c r="H42" s="105">
        <v>0.13608647450110864</v>
      </c>
      <c r="I42" s="103">
        <v>106</v>
      </c>
      <c r="J42" s="105">
        <v>0.12325581395348838</v>
      </c>
      <c r="K42" s="103">
        <v>10</v>
      </c>
      <c r="L42" s="105">
        <v>0.13157894736842105</v>
      </c>
      <c r="M42" s="103">
        <v>7</v>
      </c>
      <c r="N42" s="105">
        <v>0.055999999999999994</v>
      </c>
      <c r="O42" s="103">
        <v>2</v>
      </c>
      <c r="P42" s="105">
        <v>0.06451612903225806</v>
      </c>
      <c r="Q42" s="103">
        <v>0</v>
      </c>
      <c r="R42" s="105">
        <v>0</v>
      </c>
      <c r="S42" s="103">
        <v>1</v>
      </c>
      <c r="T42" s="105">
        <v>0.01</v>
      </c>
      <c r="U42" s="103">
        <v>9034</v>
      </c>
      <c r="V42" s="105">
        <v>0.0939417257658632</v>
      </c>
      <c r="W42" s="347" t="s">
        <v>316</v>
      </c>
    </row>
    <row r="43" spans="1:23" ht="15">
      <c r="A43" s="158" t="s">
        <v>211</v>
      </c>
      <c r="B43" s="26" t="s">
        <v>212</v>
      </c>
      <c r="C43" s="103">
        <v>5844</v>
      </c>
      <c r="D43" s="105">
        <v>0.06791479273437227</v>
      </c>
      <c r="E43" s="103">
        <v>541</v>
      </c>
      <c r="F43" s="105">
        <v>0.1011971567527123</v>
      </c>
      <c r="G43" s="103">
        <v>297</v>
      </c>
      <c r="H43" s="105">
        <v>0.08231707317073171</v>
      </c>
      <c r="I43" s="103">
        <v>62</v>
      </c>
      <c r="J43" s="105">
        <v>0.07209302325581396</v>
      </c>
      <c r="K43" s="103">
        <v>3</v>
      </c>
      <c r="L43" s="105">
        <v>0.039473684210526314</v>
      </c>
      <c r="M43" s="103">
        <v>7</v>
      </c>
      <c r="N43" s="105">
        <v>0.055999999999999994</v>
      </c>
      <c r="O43" s="103">
        <v>0</v>
      </c>
      <c r="P43" s="105">
        <v>0</v>
      </c>
      <c r="Q43" s="103">
        <v>0</v>
      </c>
      <c r="R43" s="105">
        <v>0</v>
      </c>
      <c r="S43" s="103">
        <v>0</v>
      </c>
      <c r="T43" s="105">
        <v>0</v>
      </c>
      <c r="U43" s="103">
        <v>6754</v>
      </c>
      <c r="V43" s="105">
        <v>0.0702327225838654</v>
      </c>
      <c r="W43" s="347" t="s">
        <v>317</v>
      </c>
    </row>
    <row r="44" spans="1:23" ht="15">
      <c r="A44" s="158" t="s">
        <v>213</v>
      </c>
      <c r="B44" s="26" t="s">
        <v>214</v>
      </c>
      <c r="C44" s="103">
        <v>5305</v>
      </c>
      <c r="D44" s="105">
        <v>0.061650919824751016</v>
      </c>
      <c r="E44" s="103">
        <v>467</v>
      </c>
      <c r="F44" s="105">
        <v>0.08735503179947625</v>
      </c>
      <c r="G44" s="103">
        <v>236</v>
      </c>
      <c r="H44" s="105">
        <v>0.06541019955654102</v>
      </c>
      <c r="I44" s="103">
        <v>61</v>
      </c>
      <c r="J44" s="105">
        <v>0.07093023255813953</v>
      </c>
      <c r="K44" s="103">
        <v>2</v>
      </c>
      <c r="L44" s="105">
        <v>0.02631578947368421</v>
      </c>
      <c r="M44" s="103">
        <v>9</v>
      </c>
      <c r="N44" s="105">
        <v>0.072</v>
      </c>
      <c r="O44" s="103">
        <v>4</v>
      </c>
      <c r="P44" s="105">
        <v>0.12903225806451613</v>
      </c>
      <c r="Q44" s="103">
        <v>0</v>
      </c>
      <c r="R44" s="105">
        <v>0</v>
      </c>
      <c r="S44" s="103">
        <v>0</v>
      </c>
      <c r="T44" s="105">
        <v>0</v>
      </c>
      <c r="U44" s="103">
        <v>6084</v>
      </c>
      <c r="V44" s="105">
        <v>0.06326560322775203</v>
      </c>
      <c r="W44" s="347" t="s">
        <v>318</v>
      </c>
    </row>
    <row r="45" spans="1:23" ht="15">
      <c r="A45" s="158" t="s">
        <v>215</v>
      </c>
      <c r="B45" s="26" t="s">
        <v>216</v>
      </c>
      <c r="C45" s="103">
        <v>815</v>
      </c>
      <c r="D45" s="105">
        <v>0.00947134772048484</v>
      </c>
      <c r="E45" s="103">
        <v>65</v>
      </c>
      <c r="F45" s="105">
        <v>0.012158623269734381</v>
      </c>
      <c r="G45" s="103">
        <v>18</v>
      </c>
      <c r="H45" s="105">
        <v>0.004988913525498891</v>
      </c>
      <c r="I45" s="103">
        <v>5</v>
      </c>
      <c r="J45" s="105">
        <v>0.005813953488372093</v>
      </c>
      <c r="K45" s="103">
        <v>0</v>
      </c>
      <c r="L45" s="105">
        <v>0</v>
      </c>
      <c r="M45" s="103">
        <v>0</v>
      </c>
      <c r="N45" s="105">
        <v>0</v>
      </c>
      <c r="O45" s="103">
        <v>0</v>
      </c>
      <c r="P45" s="105">
        <v>0</v>
      </c>
      <c r="Q45" s="103">
        <v>0</v>
      </c>
      <c r="R45" s="105">
        <v>0</v>
      </c>
      <c r="S45" s="103">
        <v>0</v>
      </c>
      <c r="T45" s="105">
        <v>0</v>
      </c>
      <c r="U45" s="103">
        <v>903</v>
      </c>
      <c r="V45" s="105">
        <v>0.009390013102343863</v>
      </c>
      <c r="W45" s="347" t="s">
        <v>319</v>
      </c>
    </row>
    <row r="46" spans="1:23" ht="15">
      <c r="A46" s="158" t="s">
        <v>217</v>
      </c>
      <c r="B46" s="26" t="s">
        <v>218</v>
      </c>
      <c r="C46" s="103">
        <v>308</v>
      </c>
      <c r="D46" s="105">
        <v>0.0035793559483550067</v>
      </c>
      <c r="E46" s="103">
        <v>27</v>
      </c>
      <c r="F46" s="105">
        <v>0.005050505050505051</v>
      </c>
      <c r="G46" s="103">
        <v>19</v>
      </c>
      <c r="H46" s="105">
        <v>0.005266075388026608</v>
      </c>
      <c r="I46" s="103">
        <v>10</v>
      </c>
      <c r="J46" s="105">
        <v>0.011627906976744186</v>
      </c>
      <c r="K46" s="103">
        <v>3</v>
      </c>
      <c r="L46" s="105">
        <v>0.039473684210526314</v>
      </c>
      <c r="M46" s="103">
        <v>2</v>
      </c>
      <c r="N46" s="105">
        <v>0.016</v>
      </c>
      <c r="O46" s="103">
        <v>0</v>
      </c>
      <c r="P46" s="105">
        <v>0</v>
      </c>
      <c r="Q46" s="103">
        <v>0</v>
      </c>
      <c r="R46" s="105">
        <v>0</v>
      </c>
      <c r="S46" s="103">
        <v>0</v>
      </c>
      <c r="T46" s="105">
        <v>0</v>
      </c>
      <c r="U46" s="103">
        <v>369</v>
      </c>
      <c r="V46" s="105">
        <v>0.0038371149886654334</v>
      </c>
      <c r="W46" s="347" t="s">
        <v>320</v>
      </c>
    </row>
    <row r="47" spans="1:23" s="486" customFormat="1" ht="15.75" thickBot="1">
      <c r="A47" s="481" t="s">
        <v>219</v>
      </c>
      <c r="B47" s="482" t="s">
        <v>220</v>
      </c>
      <c r="C47" s="483">
        <v>340</v>
      </c>
      <c r="D47" s="484">
        <v>0.0039512370858464365</v>
      </c>
      <c r="E47" s="483">
        <v>18</v>
      </c>
      <c r="F47" s="484">
        <v>0.003367003367003367</v>
      </c>
      <c r="G47" s="483">
        <v>13</v>
      </c>
      <c r="H47" s="484">
        <v>0.0036031042128603103</v>
      </c>
      <c r="I47" s="483">
        <v>2</v>
      </c>
      <c r="J47" s="484">
        <v>0.002325581395348837</v>
      </c>
      <c r="K47" s="483">
        <v>0</v>
      </c>
      <c r="L47" s="484">
        <v>0</v>
      </c>
      <c r="M47" s="483">
        <v>0</v>
      </c>
      <c r="N47" s="484">
        <v>0</v>
      </c>
      <c r="O47" s="483">
        <v>0</v>
      </c>
      <c r="P47" s="484">
        <v>0</v>
      </c>
      <c r="Q47" s="483">
        <v>0</v>
      </c>
      <c r="R47" s="484">
        <v>0</v>
      </c>
      <c r="S47" s="483">
        <v>0</v>
      </c>
      <c r="T47" s="484">
        <v>0</v>
      </c>
      <c r="U47" s="483">
        <v>373</v>
      </c>
      <c r="V47" s="484">
        <v>0.0038787097310899903</v>
      </c>
      <c r="W47" s="485" t="s">
        <v>321</v>
      </c>
    </row>
    <row r="48" spans="1:22" ht="15.75" thickBot="1">
      <c r="A48" s="15" t="s">
        <v>221</v>
      </c>
      <c r="B48" s="16" t="s">
        <v>222</v>
      </c>
      <c r="C48" s="72">
        <v>3590</v>
      </c>
      <c r="D48" s="18">
        <v>0.04172041511231973</v>
      </c>
      <c r="E48" s="72">
        <v>236</v>
      </c>
      <c r="F48" s="18">
        <v>0.04414515525626637</v>
      </c>
      <c r="G48" s="72">
        <v>209</v>
      </c>
      <c r="H48" s="18">
        <v>0.05792682926829268</v>
      </c>
      <c r="I48" s="72">
        <v>68</v>
      </c>
      <c r="J48" s="18">
        <v>0.07906976744186046</v>
      </c>
      <c r="K48" s="72">
        <v>11</v>
      </c>
      <c r="L48" s="18">
        <v>0.14473684210526316</v>
      </c>
      <c r="M48" s="72">
        <v>17</v>
      </c>
      <c r="N48" s="18">
        <v>0.136</v>
      </c>
      <c r="O48" s="72">
        <v>5</v>
      </c>
      <c r="P48" s="18">
        <v>0.16129032258064516</v>
      </c>
      <c r="Q48" s="72">
        <v>3</v>
      </c>
      <c r="R48" s="18">
        <v>0.20000000000000004</v>
      </c>
      <c r="S48" s="72">
        <v>13</v>
      </c>
      <c r="T48" s="18">
        <v>0.13</v>
      </c>
      <c r="U48" s="72">
        <v>4152</v>
      </c>
      <c r="V48" s="18">
        <v>0.04317534263669072</v>
      </c>
    </row>
    <row r="49" spans="1:23" ht="28.5">
      <c r="A49" s="157" t="s">
        <v>223</v>
      </c>
      <c r="B49" s="21" t="s">
        <v>224</v>
      </c>
      <c r="C49" s="22">
        <v>178</v>
      </c>
      <c r="D49" s="23">
        <v>0.0020685888272960755</v>
      </c>
      <c r="E49" s="22">
        <v>5</v>
      </c>
      <c r="F49" s="23">
        <v>0.0009352787130564907</v>
      </c>
      <c r="G49" s="22">
        <v>8</v>
      </c>
      <c r="H49" s="23">
        <v>0.00221729490022173</v>
      </c>
      <c r="I49" s="22">
        <v>1</v>
      </c>
      <c r="J49" s="23">
        <v>0.0011627906976744186</v>
      </c>
      <c r="K49" s="22">
        <v>0</v>
      </c>
      <c r="L49" s="23">
        <v>0</v>
      </c>
      <c r="M49" s="22">
        <v>0</v>
      </c>
      <c r="N49" s="23">
        <v>0</v>
      </c>
      <c r="O49" s="22">
        <v>1</v>
      </c>
      <c r="P49" s="23">
        <v>0.03225806451612903</v>
      </c>
      <c r="Q49" s="22">
        <v>1</v>
      </c>
      <c r="R49" s="23">
        <v>0.06666666666666668</v>
      </c>
      <c r="S49" s="22">
        <v>4</v>
      </c>
      <c r="T49" s="23">
        <v>0.04</v>
      </c>
      <c r="U49" s="22">
        <v>198</v>
      </c>
      <c r="V49" s="23">
        <v>0.002058939750015598</v>
      </c>
      <c r="W49" s="347" t="s">
        <v>322</v>
      </c>
    </row>
    <row r="50" spans="1:23" ht="15">
      <c r="A50" s="158" t="s">
        <v>225</v>
      </c>
      <c r="B50" s="26" t="s">
        <v>226</v>
      </c>
      <c r="C50" s="103">
        <v>226</v>
      </c>
      <c r="D50" s="105">
        <v>0.0026264105335332194</v>
      </c>
      <c r="E50" s="103">
        <v>10</v>
      </c>
      <c r="F50" s="105">
        <v>0.0018705574261129814</v>
      </c>
      <c r="G50" s="103">
        <v>15</v>
      </c>
      <c r="H50" s="105">
        <v>0.0041574279379157425</v>
      </c>
      <c r="I50" s="103">
        <v>7</v>
      </c>
      <c r="J50" s="105">
        <v>0.00813953488372093</v>
      </c>
      <c r="K50" s="103">
        <v>0</v>
      </c>
      <c r="L50" s="105">
        <v>0</v>
      </c>
      <c r="M50" s="103">
        <v>0</v>
      </c>
      <c r="N50" s="105">
        <v>0</v>
      </c>
      <c r="O50" s="103">
        <v>0</v>
      </c>
      <c r="P50" s="105">
        <v>0</v>
      </c>
      <c r="Q50" s="103">
        <v>0</v>
      </c>
      <c r="R50" s="105">
        <v>0</v>
      </c>
      <c r="S50" s="103">
        <v>1</v>
      </c>
      <c r="T50" s="105">
        <v>0.01</v>
      </c>
      <c r="U50" s="103">
        <v>259</v>
      </c>
      <c r="V50" s="105">
        <v>0.0026932595719901</v>
      </c>
      <c r="W50" s="347" t="s">
        <v>323</v>
      </c>
    </row>
    <row r="51" spans="1:23" ht="15.75" thickBot="1">
      <c r="A51" s="159" t="s">
        <v>227</v>
      </c>
      <c r="B51" s="31" t="s">
        <v>228</v>
      </c>
      <c r="C51" s="109">
        <v>3186</v>
      </c>
      <c r="D51" s="111">
        <v>0.03702541575149043</v>
      </c>
      <c r="E51" s="109">
        <v>221</v>
      </c>
      <c r="F51" s="111">
        <v>0.041339319117096894</v>
      </c>
      <c r="G51" s="109">
        <v>186</v>
      </c>
      <c r="H51" s="111">
        <v>0.05155210643015521</v>
      </c>
      <c r="I51" s="109">
        <v>60</v>
      </c>
      <c r="J51" s="111">
        <v>0.06976744186046512</v>
      </c>
      <c r="K51" s="109">
        <v>11</v>
      </c>
      <c r="L51" s="111">
        <v>0.14473684210526316</v>
      </c>
      <c r="M51" s="109">
        <v>17</v>
      </c>
      <c r="N51" s="111">
        <v>0.136</v>
      </c>
      <c r="O51" s="109">
        <v>4</v>
      </c>
      <c r="P51" s="111">
        <v>0.12903225806451613</v>
      </c>
      <c r="Q51" s="109">
        <v>2</v>
      </c>
      <c r="R51" s="111">
        <v>0.13333333333333336</v>
      </c>
      <c r="S51" s="109">
        <v>8</v>
      </c>
      <c r="T51" s="111">
        <v>0.08</v>
      </c>
      <c r="U51" s="109">
        <v>3695</v>
      </c>
      <c r="V51" s="111">
        <v>0.03842314331468502</v>
      </c>
      <c r="W51" s="347" t="s">
        <v>324</v>
      </c>
    </row>
    <row r="52" spans="1:23" ht="15.75" thickBot="1">
      <c r="A52" s="153" t="s">
        <v>229</v>
      </c>
      <c r="B52" s="48" t="s">
        <v>230</v>
      </c>
      <c r="C52" s="49">
        <v>2260</v>
      </c>
      <c r="D52" s="18">
        <v>0.0262641053353322</v>
      </c>
      <c r="E52" s="49">
        <v>106</v>
      </c>
      <c r="F52" s="18">
        <v>0.019827908716797606</v>
      </c>
      <c r="G52" s="49">
        <v>77</v>
      </c>
      <c r="H52" s="18">
        <v>0.021341463414634148</v>
      </c>
      <c r="I52" s="49">
        <v>14</v>
      </c>
      <c r="J52" s="18">
        <v>0.01627906976744186</v>
      </c>
      <c r="K52" s="49">
        <v>6</v>
      </c>
      <c r="L52" s="18">
        <v>0.07894736842105263</v>
      </c>
      <c r="M52" s="49">
        <v>2</v>
      </c>
      <c r="N52" s="18">
        <v>0.016</v>
      </c>
      <c r="O52" s="49">
        <v>0</v>
      </c>
      <c r="P52" s="18">
        <v>0</v>
      </c>
      <c r="Q52" s="49">
        <v>2</v>
      </c>
      <c r="R52" s="18">
        <v>0.13333333333333336</v>
      </c>
      <c r="S52" s="49">
        <v>17</v>
      </c>
      <c r="T52" s="18">
        <v>0.17</v>
      </c>
      <c r="U52" s="49">
        <v>2484</v>
      </c>
      <c r="V52" s="18">
        <v>0.02583033504565023</v>
      </c>
      <c r="W52" s="347" t="s">
        <v>325</v>
      </c>
    </row>
    <row r="53" spans="1:24" ht="15.75" thickBot="1">
      <c r="A53" s="591" t="s">
        <v>91</v>
      </c>
      <c r="B53" s="645"/>
      <c r="C53" s="130">
        <v>86049</v>
      </c>
      <c r="D53" s="132">
        <v>1</v>
      </c>
      <c r="E53" s="130">
        <v>5346</v>
      </c>
      <c r="F53" s="132">
        <v>1</v>
      </c>
      <c r="G53" s="130">
        <v>3608</v>
      </c>
      <c r="H53" s="132">
        <v>1</v>
      </c>
      <c r="I53" s="130">
        <v>860</v>
      </c>
      <c r="J53" s="132">
        <v>1</v>
      </c>
      <c r="K53" s="130">
        <v>76</v>
      </c>
      <c r="L53" s="132">
        <v>1</v>
      </c>
      <c r="M53" s="130">
        <v>125</v>
      </c>
      <c r="N53" s="132">
        <v>1</v>
      </c>
      <c r="O53" s="130">
        <v>31</v>
      </c>
      <c r="P53" s="132">
        <v>1</v>
      </c>
      <c r="Q53" s="130">
        <v>15</v>
      </c>
      <c r="R53" s="132">
        <v>1</v>
      </c>
      <c r="S53" s="130">
        <v>56</v>
      </c>
      <c r="T53" s="132">
        <v>0.56</v>
      </c>
      <c r="U53" s="130">
        <v>96166</v>
      </c>
      <c r="V53" s="132">
        <v>1</v>
      </c>
      <c r="W53" s="348" t="s">
        <v>116</v>
      </c>
      <c r="X53" s="517">
        <f>SUM(U52,U48,U39,U30,U23,U19,U15,U5,U6)</f>
        <v>96166</v>
      </c>
    </row>
    <row r="54" spans="1:22" ht="15">
      <c r="A54" s="188"/>
      <c r="B54" s="187"/>
      <c r="C54" s="187"/>
      <c r="D54" s="187"/>
      <c r="E54" s="187"/>
      <c r="F54" s="187"/>
      <c r="G54" s="187"/>
      <c r="H54" s="187"/>
      <c r="I54" s="187"/>
      <c r="J54" s="195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</row>
    <row r="55" spans="1:22" ht="15">
      <c r="A55" s="188"/>
      <c r="B55" s="187"/>
      <c r="C55" s="187"/>
      <c r="D55" s="187"/>
      <c r="E55" s="187"/>
      <c r="F55" s="187"/>
      <c r="G55" s="187"/>
      <c r="H55" s="187"/>
      <c r="I55" s="187"/>
      <c r="J55" s="195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</row>
    <row r="56" spans="1:22" ht="15">
      <c r="A56" s="188"/>
      <c r="B56" s="187"/>
      <c r="C56" s="187"/>
      <c r="D56" s="187"/>
      <c r="E56" s="187"/>
      <c r="F56" s="187"/>
      <c r="G56" s="187"/>
      <c r="H56" s="187"/>
      <c r="I56" s="187"/>
      <c r="J56" s="195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</row>
    <row r="57" spans="1:22" ht="15">
      <c r="A57" s="188"/>
      <c r="B57" s="187"/>
      <c r="C57" s="187"/>
      <c r="D57" s="187"/>
      <c r="E57" s="187"/>
      <c r="F57" s="187"/>
      <c r="G57" s="187"/>
      <c r="H57" s="187"/>
      <c r="I57" s="187"/>
      <c r="J57" s="195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</row>
    <row r="58" spans="1:22" ht="15">
      <c r="A58" s="18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187"/>
      <c r="P58" s="187"/>
      <c r="Q58" s="187"/>
      <c r="R58" s="187"/>
      <c r="S58" s="187"/>
      <c r="T58" s="187"/>
      <c r="U58" s="187"/>
      <c r="V58" s="187"/>
    </row>
    <row r="59" spans="1:22" ht="15">
      <c r="A59" s="188"/>
      <c r="B59" s="84"/>
      <c r="C59" s="84"/>
      <c r="D59" s="84"/>
      <c r="E59" s="187"/>
      <c r="F59" s="84"/>
      <c r="G59" s="187"/>
      <c r="H59" s="84"/>
      <c r="I59" s="187"/>
      <c r="J59" s="84"/>
      <c r="K59" s="187"/>
      <c r="L59" s="84"/>
      <c r="M59" s="187"/>
      <c r="N59" s="84"/>
      <c r="O59" s="187"/>
      <c r="P59" s="84"/>
      <c r="Q59" s="187"/>
      <c r="R59" s="84"/>
      <c r="S59" s="187"/>
      <c r="T59" s="84"/>
      <c r="U59" s="187"/>
      <c r="V59" s="84"/>
    </row>
    <row r="60" spans="1:22" ht="15">
      <c r="A60" s="188"/>
      <c r="B60" s="84"/>
      <c r="C60" s="187"/>
      <c r="D60" s="87"/>
      <c r="E60" s="187"/>
      <c r="F60" s="87"/>
      <c r="G60" s="187"/>
      <c r="H60" s="87"/>
      <c r="I60" s="187"/>
      <c r="J60" s="87"/>
      <c r="K60" s="187"/>
      <c r="L60" s="87"/>
      <c r="M60" s="187"/>
      <c r="N60" s="87"/>
      <c r="O60" s="187"/>
      <c r="P60" s="87"/>
      <c r="Q60" s="187"/>
      <c r="R60" s="87"/>
      <c r="S60" s="187"/>
      <c r="T60" s="87"/>
      <c r="U60" s="187"/>
      <c r="V60" s="87"/>
    </row>
  </sheetData>
  <sheetProtection/>
  <mergeCells count="15">
    <mergeCell ref="E3:F3"/>
    <mergeCell ref="G3:H3"/>
    <mergeCell ref="I3:J3"/>
    <mergeCell ref="K3:L3"/>
    <mergeCell ref="M3:N3"/>
    <mergeCell ref="O3:P3"/>
    <mergeCell ref="Q3:R3"/>
    <mergeCell ref="S3:T3"/>
    <mergeCell ref="A53:B53"/>
    <mergeCell ref="A1:V1"/>
    <mergeCell ref="A2:A4"/>
    <mergeCell ref="B2:B4"/>
    <mergeCell ref="C2:T2"/>
    <mergeCell ref="U2:V3"/>
    <mergeCell ref="C3:D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72"/>
  <sheetViews>
    <sheetView zoomScale="84" zoomScaleNormal="84" zoomScalePageLayoutView="0" workbookViewId="0" topLeftCell="A1">
      <selection activeCell="A1" sqref="A1:R1"/>
    </sheetView>
  </sheetViews>
  <sheetFormatPr defaultColWidth="11.421875" defaultRowHeight="15"/>
  <cols>
    <col min="1" max="1" width="7.7109375" style="269" customWidth="1"/>
    <col min="2" max="2" width="80.421875" style="269" bestFit="1" customWidth="1"/>
    <col min="3" max="18" width="12.00390625" style="269" customWidth="1"/>
    <col min="19" max="16384" width="11.421875" style="269" customWidth="1"/>
  </cols>
  <sheetData>
    <row r="1" spans="1:18" ht="24.75" customHeight="1" thickBot="1" thickTop="1">
      <c r="A1" s="521" t="s">
        <v>352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44"/>
    </row>
    <row r="2" spans="1:18" ht="24.75" customHeight="1" thickBot="1" thickTop="1">
      <c r="A2" s="533" t="s">
        <v>24</v>
      </c>
      <c r="B2" s="545" t="s">
        <v>110</v>
      </c>
      <c r="C2" s="572" t="s">
        <v>111</v>
      </c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41" t="s">
        <v>91</v>
      </c>
    </row>
    <row r="3" spans="1:18" ht="24.75" customHeight="1" thickBot="1">
      <c r="A3" s="570"/>
      <c r="B3" s="545"/>
      <c r="C3" s="573" t="s">
        <v>112</v>
      </c>
      <c r="D3" s="549"/>
      <c r="E3" s="549"/>
      <c r="F3" s="549"/>
      <c r="G3" s="549"/>
      <c r="H3" s="534" t="s">
        <v>113</v>
      </c>
      <c r="I3" s="549"/>
      <c r="J3" s="549"/>
      <c r="K3" s="549"/>
      <c r="L3" s="549"/>
      <c r="M3" s="534" t="s">
        <v>114</v>
      </c>
      <c r="N3" s="549"/>
      <c r="O3" s="549"/>
      <c r="P3" s="549"/>
      <c r="Q3" s="546"/>
      <c r="R3" s="542"/>
    </row>
    <row r="4" spans="1:18" ht="24.75" customHeight="1">
      <c r="A4" s="570"/>
      <c r="B4" s="545"/>
      <c r="C4" s="563" t="s">
        <v>107</v>
      </c>
      <c r="D4" s="574"/>
      <c r="E4" s="574"/>
      <c r="F4" s="564"/>
      <c r="G4" s="575" t="s">
        <v>91</v>
      </c>
      <c r="H4" s="563" t="s">
        <v>107</v>
      </c>
      <c r="I4" s="574"/>
      <c r="J4" s="574"/>
      <c r="K4" s="564"/>
      <c r="L4" s="575" t="s">
        <v>91</v>
      </c>
      <c r="M4" s="563" t="s">
        <v>107</v>
      </c>
      <c r="N4" s="574"/>
      <c r="O4" s="574"/>
      <c r="P4" s="564"/>
      <c r="Q4" s="575" t="s">
        <v>91</v>
      </c>
      <c r="R4" s="542"/>
    </row>
    <row r="5" spans="1:18" ht="24.75" customHeight="1" thickBot="1">
      <c r="A5" s="571"/>
      <c r="B5" s="546"/>
      <c r="C5" s="6" t="s">
        <v>96</v>
      </c>
      <c r="D5" s="197" t="s">
        <v>97</v>
      </c>
      <c r="E5" s="197" t="s">
        <v>98</v>
      </c>
      <c r="F5" s="7" t="s">
        <v>99</v>
      </c>
      <c r="G5" s="543"/>
      <c r="H5" s="6" t="s">
        <v>96</v>
      </c>
      <c r="I5" s="197" t="s">
        <v>97</v>
      </c>
      <c r="J5" s="197" t="s">
        <v>98</v>
      </c>
      <c r="K5" s="7" t="s">
        <v>99</v>
      </c>
      <c r="L5" s="543"/>
      <c r="M5" s="6" t="s">
        <v>96</v>
      </c>
      <c r="N5" s="197" t="s">
        <v>97</v>
      </c>
      <c r="O5" s="8" t="s">
        <v>98</v>
      </c>
      <c r="P5" s="7" t="s">
        <v>99</v>
      </c>
      <c r="Q5" s="543"/>
      <c r="R5" s="543"/>
    </row>
    <row r="6" spans="1:26" ht="15.75" thickBot="1">
      <c r="A6" s="15">
        <v>0</v>
      </c>
      <c r="B6" s="16" t="s">
        <v>29</v>
      </c>
      <c r="C6" s="414">
        <v>4.3963712491277045</v>
      </c>
      <c r="D6" s="437">
        <v>2.496913156811634</v>
      </c>
      <c r="E6" s="424">
        <v>4.040404040404041</v>
      </c>
      <c r="F6" s="424">
        <v>0</v>
      </c>
      <c r="G6" s="307">
        <v>3.472991464129797</v>
      </c>
      <c r="H6" s="414">
        <v>4.839968774395004</v>
      </c>
      <c r="I6" s="437">
        <v>3.077515580141447</v>
      </c>
      <c r="J6" s="424">
        <v>4.434404283801874</v>
      </c>
      <c r="K6" s="424">
        <v>17.24137931034483</v>
      </c>
      <c r="L6" s="307">
        <v>3.9503615930465488</v>
      </c>
      <c r="M6" s="414">
        <v>6.804374240583232</v>
      </c>
      <c r="N6" s="437">
        <v>3.256923555647754</v>
      </c>
      <c r="O6" s="424">
        <v>4.414527238572323</v>
      </c>
      <c r="P6" s="424">
        <v>8</v>
      </c>
      <c r="Q6" s="307">
        <v>4.896636699675992</v>
      </c>
      <c r="R6" s="513">
        <v>4.08980304889462</v>
      </c>
      <c r="S6" s="294" t="s">
        <v>235</v>
      </c>
      <c r="T6" s="295"/>
      <c r="U6" s="295"/>
      <c r="V6" s="295"/>
      <c r="W6" s="295"/>
      <c r="X6" s="295"/>
      <c r="Y6" s="295"/>
      <c r="Z6" s="295"/>
    </row>
    <row r="7" spans="1:26" ht="15.75" thickBot="1">
      <c r="A7" s="15" t="s">
        <v>30</v>
      </c>
      <c r="B7" s="16" t="s">
        <v>31</v>
      </c>
      <c r="C7" s="419">
        <v>64.41032798325193</v>
      </c>
      <c r="D7" s="415">
        <v>54.45191384277679</v>
      </c>
      <c r="E7" s="337">
        <v>23.232323232323232</v>
      </c>
      <c r="F7" s="415">
        <v>0</v>
      </c>
      <c r="G7" s="335">
        <v>57.28155339805826</v>
      </c>
      <c r="H7" s="334">
        <v>59.54640700110934</v>
      </c>
      <c r="I7" s="415">
        <v>49.07569497934318</v>
      </c>
      <c r="J7" s="337">
        <v>23.728246318607766</v>
      </c>
      <c r="K7" s="415">
        <v>3.4482758620689653</v>
      </c>
      <c r="L7" s="335">
        <v>50.80806708993991</v>
      </c>
      <c r="M7" s="334">
        <v>56.36805478846791</v>
      </c>
      <c r="N7" s="415">
        <v>48.511565190332945</v>
      </c>
      <c r="O7" s="337">
        <v>21.759549154664995</v>
      </c>
      <c r="P7" s="415">
        <v>0</v>
      </c>
      <c r="Q7" s="335">
        <v>47.80267421165519</v>
      </c>
      <c r="R7" s="335">
        <v>51.1563338394027</v>
      </c>
      <c r="S7" s="295"/>
      <c r="T7" s="295"/>
      <c r="U7" s="295"/>
      <c r="V7" s="295"/>
      <c r="W7" s="295"/>
      <c r="X7" s="295"/>
      <c r="Y7" s="295"/>
      <c r="Z7" s="295"/>
    </row>
    <row r="8" spans="1:26" ht="15">
      <c r="A8" s="20">
        <v>10</v>
      </c>
      <c r="B8" s="21" t="s">
        <v>32</v>
      </c>
      <c r="C8" s="416">
        <v>15.12909979064899</v>
      </c>
      <c r="D8" s="438">
        <v>8.025792289751681</v>
      </c>
      <c r="E8" s="308">
        <v>2.6936026936026933</v>
      </c>
      <c r="F8" s="309">
        <v>0</v>
      </c>
      <c r="G8" s="310">
        <v>11.031471948915097</v>
      </c>
      <c r="H8" s="416">
        <v>12.65869592012819</v>
      </c>
      <c r="I8" s="438">
        <v>7.163363910090329</v>
      </c>
      <c r="J8" s="308">
        <v>2.928380187416332</v>
      </c>
      <c r="K8" s="309">
        <v>0</v>
      </c>
      <c r="L8" s="310">
        <v>9.00078090517095</v>
      </c>
      <c r="M8" s="416">
        <v>11.18966088589418</v>
      </c>
      <c r="N8" s="438">
        <v>7.022093143864744</v>
      </c>
      <c r="O8" s="308">
        <v>2.6299311208515967</v>
      </c>
      <c r="P8" s="309">
        <v>0</v>
      </c>
      <c r="Q8" s="311">
        <v>8.09565098343449</v>
      </c>
      <c r="R8" s="311">
        <v>9.118607408023625</v>
      </c>
      <c r="S8" s="294" t="s">
        <v>236</v>
      </c>
      <c r="T8" s="295"/>
      <c r="U8" s="295"/>
      <c r="V8" s="295"/>
      <c r="W8" s="295"/>
      <c r="X8" s="295"/>
      <c r="Y8" s="295"/>
      <c r="Z8" s="295"/>
    </row>
    <row r="9" spans="1:26" ht="15">
      <c r="A9" s="25">
        <v>11</v>
      </c>
      <c r="B9" s="26" t="s">
        <v>33</v>
      </c>
      <c r="C9" s="417">
        <v>33.44033496161899</v>
      </c>
      <c r="D9" s="439">
        <v>30.799835368363286</v>
      </c>
      <c r="E9" s="312">
        <v>10.1010101010101</v>
      </c>
      <c r="F9" s="313">
        <v>0</v>
      </c>
      <c r="G9" s="314">
        <v>30.826871701309706</v>
      </c>
      <c r="H9" s="417">
        <v>31.122889190188584</v>
      </c>
      <c r="I9" s="439">
        <v>28.688467194174077</v>
      </c>
      <c r="J9" s="312">
        <v>13.135876840696117</v>
      </c>
      <c r="K9" s="313">
        <v>3.4482758620689653</v>
      </c>
      <c r="L9" s="314">
        <v>28.104098054527554</v>
      </c>
      <c r="M9" s="417">
        <v>30.37667071688943</v>
      </c>
      <c r="N9" s="439">
        <v>28.25433046364485</v>
      </c>
      <c r="O9" s="312">
        <v>13.087038196618659</v>
      </c>
      <c r="P9" s="313">
        <v>0</v>
      </c>
      <c r="Q9" s="315">
        <v>26.888148587596405</v>
      </c>
      <c r="R9" s="315">
        <v>28.261547740365618</v>
      </c>
      <c r="S9" s="294" t="s">
        <v>237</v>
      </c>
      <c r="T9" s="295"/>
      <c r="U9" s="295"/>
      <c r="V9" s="295"/>
      <c r="W9" s="295"/>
      <c r="X9" s="295"/>
      <c r="Y9" s="295"/>
      <c r="Z9" s="295"/>
    </row>
    <row r="10" spans="1:26" ht="15">
      <c r="A10" s="25">
        <v>12</v>
      </c>
      <c r="B10" s="26" t="s">
        <v>34</v>
      </c>
      <c r="C10" s="417">
        <v>14.012561060711795</v>
      </c>
      <c r="D10" s="439">
        <v>14.172040060364932</v>
      </c>
      <c r="E10" s="312">
        <v>8.417508417508419</v>
      </c>
      <c r="F10" s="313">
        <v>0</v>
      </c>
      <c r="G10" s="314">
        <v>13.761647227471165</v>
      </c>
      <c r="H10" s="417">
        <v>13.607789966720082</v>
      </c>
      <c r="I10" s="439">
        <v>11.959946782438205</v>
      </c>
      <c r="J10" s="312">
        <v>6.291834002677376</v>
      </c>
      <c r="K10" s="313">
        <v>0</v>
      </c>
      <c r="L10" s="314">
        <v>12.059892031372014</v>
      </c>
      <c r="M10" s="417">
        <v>12.85761625980338</v>
      </c>
      <c r="N10" s="439">
        <v>11.92822321335961</v>
      </c>
      <c r="O10" s="312">
        <v>4.602379461490294</v>
      </c>
      <c r="P10" s="313">
        <v>0</v>
      </c>
      <c r="Q10" s="315">
        <v>11.230776251540181</v>
      </c>
      <c r="R10" s="315">
        <v>12.14254518228896</v>
      </c>
      <c r="S10" s="294" t="s">
        <v>238</v>
      </c>
      <c r="T10" s="295"/>
      <c r="U10" s="295"/>
      <c r="V10" s="295"/>
      <c r="W10" s="295"/>
      <c r="X10" s="295"/>
      <c r="Y10" s="295"/>
      <c r="Z10" s="295"/>
    </row>
    <row r="11" spans="1:26" ht="15">
      <c r="A11" s="25">
        <v>13</v>
      </c>
      <c r="B11" s="26" t="s">
        <v>35</v>
      </c>
      <c r="C11" s="417">
        <v>0.4466154919748779</v>
      </c>
      <c r="D11" s="439">
        <v>0.6173686376732062</v>
      </c>
      <c r="E11" s="312">
        <v>1.5712682379349048</v>
      </c>
      <c r="F11" s="313">
        <v>0</v>
      </c>
      <c r="G11" s="314">
        <v>0.592949762168502</v>
      </c>
      <c r="H11" s="417">
        <v>0.32047331443362503</v>
      </c>
      <c r="I11" s="439">
        <v>0.39563055808416775</v>
      </c>
      <c r="J11" s="312">
        <v>0.8534136546184741</v>
      </c>
      <c r="K11" s="313">
        <v>0</v>
      </c>
      <c r="L11" s="314">
        <v>0.4108240247173463</v>
      </c>
      <c r="M11" s="417">
        <v>0.34242792444493536</v>
      </c>
      <c r="N11" s="439">
        <v>0.48750129654600144</v>
      </c>
      <c r="O11" s="312">
        <v>0.9705698184095177</v>
      </c>
      <c r="P11" s="313">
        <v>0</v>
      </c>
      <c r="Q11" s="315">
        <v>0.49742162186829736</v>
      </c>
      <c r="R11" s="315">
        <v>0.45962190379136075</v>
      </c>
      <c r="S11" s="294" t="s">
        <v>239</v>
      </c>
      <c r="T11" s="295"/>
      <c r="U11" s="295"/>
      <c r="V11" s="295"/>
      <c r="W11" s="295"/>
      <c r="X11" s="295"/>
      <c r="Y11" s="295"/>
      <c r="Z11" s="295"/>
    </row>
    <row r="12" spans="1:26" ht="15.75" thickBot="1">
      <c r="A12" s="30">
        <v>19</v>
      </c>
      <c r="B12" s="31" t="s">
        <v>36</v>
      </c>
      <c r="C12" s="418">
        <v>1.3817166782972785</v>
      </c>
      <c r="D12" s="440">
        <v>0.8368774866236793</v>
      </c>
      <c r="E12" s="316">
        <v>0.44893378226711567</v>
      </c>
      <c r="F12" s="317">
        <v>0</v>
      </c>
      <c r="G12" s="318">
        <v>1.0686127581937839</v>
      </c>
      <c r="H12" s="418">
        <v>1.836558609638851</v>
      </c>
      <c r="I12" s="440">
        <v>0.8682865345564036</v>
      </c>
      <c r="J12" s="316">
        <v>0.5187416331994645</v>
      </c>
      <c r="K12" s="317">
        <v>0</v>
      </c>
      <c r="L12" s="318">
        <v>1.2324720741520387</v>
      </c>
      <c r="M12" s="418">
        <v>1.601679001435988</v>
      </c>
      <c r="N12" s="440">
        <v>0.8194170729177472</v>
      </c>
      <c r="O12" s="316">
        <v>0.4696305572949279</v>
      </c>
      <c r="P12" s="317">
        <v>0</v>
      </c>
      <c r="Q12" s="319">
        <v>1.090676767215808</v>
      </c>
      <c r="R12" s="319">
        <v>1.1740116049331364</v>
      </c>
      <c r="S12" s="294" t="s">
        <v>240</v>
      </c>
      <c r="T12" s="295"/>
      <c r="U12" s="295"/>
      <c r="V12" s="295"/>
      <c r="W12" s="295"/>
      <c r="X12" s="295"/>
      <c r="Y12" s="295"/>
      <c r="Z12" s="295"/>
    </row>
    <row r="13" spans="1:26" ht="15.75" thickBot="1">
      <c r="A13" s="15">
        <v>2</v>
      </c>
      <c r="B13" s="16" t="s">
        <v>37</v>
      </c>
      <c r="C13" s="419">
        <v>3.0983949755757156</v>
      </c>
      <c r="D13" s="415">
        <v>4.63712443407875</v>
      </c>
      <c r="E13" s="337">
        <v>34.11896745230079</v>
      </c>
      <c r="F13" s="337">
        <v>0</v>
      </c>
      <c r="G13" s="336">
        <v>5.629764774874569</v>
      </c>
      <c r="H13" s="419">
        <v>3.332100743662435</v>
      </c>
      <c r="I13" s="415">
        <v>5.524823191653246</v>
      </c>
      <c r="J13" s="337">
        <v>28.112449799196785</v>
      </c>
      <c r="K13" s="337">
        <v>3.4482758620689653</v>
      </c>
      <c r="L13" s="336">
        <v>6.90931314297355</v>
      </c>
      <c r="M13" s="419">
        <v>4.0097205346294045</v>
      </c>
      <c r="N13" s="415">
        <v>7.343636552224872</v>
      </c>
      <c r="O13" s="337">
        <v>32.1853475266124</v>
      </c>
      <c r="P13" s="337">
        <v>8</v>
      </c>
      <c r="Q13" s="336">
        <v>9.587915849039383</v>
      </c>
      <c r="R13" s="335">
        <v>7.315475323919057</v>
      </c>
      <c r="S13" s="295"/>
      <c r="T13" s="295"/>
      <c r="U13" s="295"/>
      <c r="V13" s="295"/>
      <c r="W13" s="295"/>
      <c r="X13" s="295"/>
      <c r="Y13" s="295"/>
      <c r="Z13" s="295"/>
    </row>
    <row r="14" spans="1:26" ht="15">
      <c r="A14" s="35">
        <v>20</v>
      </c>
      <c r="B14" s="36" t="s">
        <v>38</v>
      </c>
      <c r="C14" s="420">
        <v>1.5631542219120727</v>
      </c>
      <c r="D14" s="441">
        <v>2.099053368088901</v>
      </c>
      <c r="E14" s="320">
        <v>14.365881032547701</v>
      </c>
      <c r="F14" s="321">
        <v>0</v>
      </c>
      <c r="G14" s="322">
        <v>2.5607610607936406</v>
      </c>
      <c r="H14" s="420">
        <v>1.3599572702247422</v>
      </c>
      <c r="I14" s="441">
        <v>2.3457741054548</v>
      </c>
      <c r="J14" s="320">
        <v>11.11111111111111</v>
      </c>
      <c r="K14" s="321">
        <v>3.4482758620689653</v>
      </c>
      <c r="L14" s="322">
        <v>2.8282348147896648</v>
      </c>
      <c r="M14" s="420">
        <v>1.6790014359880707</v>
      </c>
      <c r="N14" s="441">
        <v>2.9872419873457106</v>
      </c>
      <c r="O14" s="320">
        <v>12.304320601127113</v>
      </c>
      <c r="P14" s="321">
        <v>4</v>
      </c>
      <c r="Q14" s="323">
        <v>3.805959932460184</v>
      </c>
      <c r="R14" s="323">
        <v>3.008339745856124</v>
      </c>
      <c r="S14" s="294" t="s">
        <v>241</v>
      </c>
      <c r="T14" s="295"/>
      <c r="U14" s="295"/>
      <c r="V14" s="295"/>
      <c r="W14" s="295"/>
      <c r="X14" s="295"/>
      <c r="Y14" s="295"/>
      <c r="Z14" s="295"/>
    </row>
    <row r="15" spans="1:26" ht="15">
      <c r="A15" s="25">
        <v>21</v>
      </c>
      <c r="B15" s="26" t="s">
        <v>39</v>
      </c>
      <c r="C15" s="417">
        <v>1.3538032100488488</v>
      </c>
      <c r="D15" s="439">
        <v>2.099053368088901</v>
      </c>
      <c r="E15" s="312">
        <v>16.273849607182942</v>
      </c>
      <c r="F15" s="313">
        <v>0</v>
      </c>
      <c r="G15" s="314">
        <v>2.5737929236984427</v>
      </c>
      <c r="H15" s="417">
        <v>1.6311269978224248</v>
      </c>
      <c r="I15" s="439">
        <v>2.6363700021006933</v>
      </c>
      <c r="J15" s="312">
        <v>14.257028112449797</v>
      </c>
      <c r="K15" s="313">
        <v>0</v>
      </c>
      <c r="L15" s="314">
        <v>3.3986351135707737</v>
      </c>
      <c r="M15" s="417">
        <v>1.9330608638020543</v>
      </c>
      <c r="N15" s="439">
        <v>3.7029353801472875</v>
      </c>
      <c r="O15" s="312">
        <v>17.43894802755166</v>
      </c>
      <c r="P15" s="313">
        <v>4</v>
      </c>
      <c r="Q15" s="315">
        <v>4.974216218682974</v>
      </c>
      <c r="R15" s="315">
        <v>3.626021670860803</v>
      </c>
      <c r="S15" s="294" t="s">
        <v>242</v>
      </c>
      <c r="T15" s="295"/>
      <c r="U15" s="295"/>
      <c r="V15" s="295"/>
      <c r="W15" s="295"/>
      <c r="X15" s="295"/>
      <c r="Y15" s="295"/>
      <c r="Z15" s="295"/>
    </row>
    <row r="16" spans="1:26" ht="15">
      <c r="A16" s="25">
        <v>22</v>
      </c>
      <c r="B16" s="26" t="s">
        <v>40</v>
      </c>
      <c r="C16" s="417">
        <v>0.055826936496859735</v>
      </c>
      <c r="D16" s="439">
        <v>0.21950884895047332</v>
      </c>
      <c r="E16" s="312">
        <v>2.805836139169473</v>
      </c>
      <c r="F16" s="313">
        <v>0</v>
      </c>
      <c r="G16" s="314">
        <v>0.29321691535805045</v>
      </c>
      <c r="H16" s="417">
        <v>0.11915033485352727</v>
      </c>
      <c r="I16" s="439">
        <v>0.31160282893354807</v>
      </c>
      <c r="J16" s="312">
        <v>1.8741633199464525</v>
      </c>
      <c r="K16" s="313">
        <v>0</v>
      </c>
      <c r="L16" s="314">
        <v>0.3904525854751638</v>
      </c>
      <c r="M16" s="417">
        <v>0.07732243455208218</v>
      </c>
      <c r="N16" s="439">
        <v>0.3007986723368945</v>
      </c>
      <c r="O16" s="312">
        <v>1.3149655604257984</v>
      </c>
      <c r="P16" s="313">
        <v>0</v>
      </c>
      <c r="Q16" s="315">
        <v>0.3559530872085064</v>
      </c>
      <c r="R16" s="315">
        <v>0.3670736018967202</v>
      </c>
      <c r="S16" s="294" t="s">
        <v>243</v>
      </c>
      <c r="T16" s="295"/>
      <c r="U16" s="295"/>
      <c r="V16" s="295"/>
      <c r="W16" s="295"/>
      <c r="X16" s="295"/>
      <c r="Y16" s="295"/>
      <c r="Z16" s="295"/>
    </row>
    <row r="17" spans="1:26" ht="15.75" thickBot="1">
      <c r="A17" s="40">
        <v>29</v>
      </c>
      <c r="B17" s="41" t="s">
        <v>41</v>
      </c>
      <c r="C17" s="421">
        <v>0.1256106071179344</v>
      </c>
      <c r="D17" s="442">
        <v>0.21950884895047332</v>
      </c>
      <c r="E17" s="326">
        <v>0.6734006734006733</v>
      </c>
      <c r="F17" s="325">
        <v>0</v>
      </c>
      <c r="G17" s="327">
        <v>0.20199387502443472</v>
      </c>
      <c r="H17" s="421">
        <v>0.2218661407617404</v>
      </c>
      <c r="I17" s="442">
        <v>0.2310762551642042</v>
      </c>
      <c r="J17" s="326">
        <v>0.8701472556894244</v>
      </c>
      <c r="K17" s="325">
        <v>0</v>
      </c>
      <c r="L17" s="327">
        <v>0.2919906291379486</v>
      </c>
      <c r="M17" s="421">
        <v>0.3203358002871976</v>
      </c>
      <c r="N17" s="442">
        <v>0.3526605123949798</v>
      </c>
      <c r="O17" s="326">
        <v>1.127113337507827</v>
      </c>
      <c r="P17" s="325">
        <v>0</v>
      </c>
      <c r="Q17" s="324">
        <v>0.4517866106877196</v>
      </c>
      <c r="R17" s="324">
        <v>0.3140403053054094</v>
      </c>
      <c r="S17" s="294" t="s">
        <v>244</v>
      </c>
      <c r="T17" s="295"/>
      <c r="U17" s="295"/>
      <c r="V17" s="295"/>
      <c r="W17" s="295"/>
      <c r="X17" s="295"/>
      <c r="Y17" s="295"/>
      <c r="Z17" s="295"/>
    </row>
    <row r="18" spans="1:26" ht="15.75" thickBot="1">
      <c r="A18" s="15">
        <v>3</v>
      </c>
      <c r="B18" s="16" t="s">
        <v>42</v>
      </c>
      <c r="C18" s="419">
        <v>16.817864619678996</v>
      </c>
      <c r="D18" s="415">
        <v>28.193167787076415</v>
      </c>
      <c r="E18" s="337">
        <v>26.150392817059487</v>
      </c>
      <c r="F18" s="337">
        <v>0</v>
      </c>
      <c r="G18" s="336">
        <v>22.760148563237113</v>
      </c>
      <c r="H18" s="419">
        <v>19.392744155470645</v>
      </c>
      <c r="I18" s="415">
        <v>31.016735522722502</v>
      </c>
      <c r="J18" s="337">
        <v>31.325301204819276</v>
      </c>
      <c r="K18" s="337">
        <v>0</v>
      </c>
      <c r="L18" s="336">
        <v>26.22992564424677</v>
      </c>
      <c r="M18" s="419">
        <v>18.899812216944657</v>
      </c>
      <c r="N18" s="415">
        <v>29.768696193340936</v>
      </c>
      <c r="O18" s="337">
        <v>30.2128991859737</v>
      </c>
      <c r="P18" s="337">
        <v>0</v>
      </c>
      <c r="Q18" s="336">
        <v>25.30917720074841</v>
      </c>
      <c r="R18" s="335">
        <v>25.466381049435352</v>
      </c>
      <c r="S18" s="295"/>
      <c r="T18" s="295"/>
      <c r="U18" s="295"/>
      <c r="V18" s="295"/>
      <c r="W18" s="295"/>
      <c r="X18" s="295"/>
      <c r="Y18" s="295"/>
      <c r="Z18" s="295"/>
    </row>
    <row r="19" spans="1:26" ht="15">
      <c r="A19" s="20">
        <v>30</v>
      </c>
      <c r="B19" s="21" t="s">
        <v>43</v>
      </c>
      <c r="C19" s="416">
        <v>6.113049546406142</v>
      </c>
      <c r="D19" s="438">
        <v>10.563863355741528</v>
      </c>
      <c r="E19" s="308">
        <v>8.305274971941639</v>
      </c>
      <c r="F19" s="309">
        <v>0</v>
      </c>
      <c r="G19" s="310">
        <v>8.353424121978236</v>
      </c>
      <c r="H19" s="416">
        <v>7.366777599737046</v>
      </c>
      <c r="I19" s="438">
        <v>11.602828933548071</v>
      </c>
      <c r="J19" s="308">
        <v>10.726238286479251</v>
      </c>
      <c r="K19" s="309">
        <v>0</v>
      </c>
      <c r="L19" s="310">
        <v>9.757919397005399</v>
      </c>
      <c r="M19" s="416">
        <v>7.279354909974595</v>
      </c>
      <c r="N19" s="438">
        <v>10.673166683953946</v>
      </c>
      <c r="O19" s="308">
        <v>10.206637445209768</v>
      </c>
      <c r="P19" s="309">
        <v>0</v>
      </c>
      <c r="Q19" s="311">
        <v>9.190891251768358</v>
      </c>
      <c r="R19" s="311">
        <v>9.404571262192459</v>
      </c>
      <c r="S19" s="294" t="s">
        <v>245</v>
      </c>
      <c r="T19" s="295"/>
      <c r="U19" s="295"/>
      <c r="V19" s="295"/>
      <c r="W19" s="295"/>
      <c r="X19" s="295"/>
      <c r="Y19" s="295"/>
      <c r="Z19" s="295"/>
    </row>
    <row r="20" spans="1:26" ht="15">
      <c r="A20" s="25">
        <v>31</v>
      </c>
      <c r="B20" s="26" t="s">
        <v>44</v>
      </c>
      <c r="C20" s="417">
        <v>0.6699232379623168</v>
      </c>
      <c r="D20" s="439">
        <v>1.3582110028810535</v>
      </c>
      <c r="E20" s="312">
        <v>3.3670033670033668</v>
      </c>
      <c r="F20" s="313">
        <v>0</v>
      </c>
      <c r="G20" s="314">
        <v>1.1533198670749982</v>
      </c>
      <c r="H20" s="417">
        <v>1.0271580590821316</v>
      </c>
      <c r="I20" s="439">
        <v>1.680554583012394</v>
      </c>
      <c r="J20" s="312">
        <v>2.7945113788487284</v>
      </c>
      <c r="K20" s="313">
        <v>0</v>
      </c>
      <c r="L20" s="314">
        <v>1.5227650833531388</v>
      </c>
      <c r="M20" s="417">
        <v>0.8615928421517729</v>
      </c>
      <c r="N20" s="439">
        <v>1.2343117933824292</v>
      </c>
      <c r="O20" s="312">
        <v>1.9724483406386977</v>
      </c>
      <c r="P20" s="313">
        <v>0</v>
      </c>
      <c r="Q20" s="315">
        <v>1.1865102906950211</v>
      </c>
      <c r="R20" s="315">
        <v>1.387184659858994</v>
      </c>
      <c r="S20" s="294" t="s">
        <v>246</v>
      </c>
      <c r="T20" s="295"/>
      <c r="U20" s="295"/>
      <c r="V20" s="295"/>
      <c r="W20" s="295"/>
      <c r="X20" s="295"/>
      <c r="Y20" s="295"/>
      <c r="Z20" s="295"/>
    </row>
    <row r="21" spans="1:26" ht="15">
      <c r="A21" s="25">
        <v>32</v>
      </c>
      <c r="B21" s="26" t="s">
        <v>45</v>
      </c>
      <c r="C21" s="417">
        <v>8.164689462665736</v>
      </c>
      <c r="D21" s="439">
        <v>13.609548634929345</v>
      </c>
      <c r="E21" s="312">
        <v>10.998877665544333</v>
      </c>
      <c r="F21" s="313">
        <v>0</v>
      </c>
      <c r="G21" s="314">
        <v>10.914185182771877</v>
      </c>
      <c r="H21" s="417">
        <v>8.578824109453963</v>
      </c>
      <c r="I21" s="439">
        <v>14.508787900007002</v>
      </c>
      <c r="J21" s="312">
        <v>13.838688085676038</v>
      </c>
      <c r="K21" s="313">
        <v>0</v>
      </c>
      <c r="L21" s="314">
        <v>11.983499134213833</v>
      </c>
      <c r="M21" s="417">
        <v>8.350822931624876</v>
      </c>
      <c r="N21" s="439">
        <v>14.45908100819417</v>
      </c>
      <c r="O21" s="312">
        <v>14.58985597996243</v>
      </c>
      <c r="P21" s="313">
        <v>0</v>
      </c>
      <c r="Q21" s="315">
        <v>11.938118924839136</v>
      </c>
      <c r="R21" s="315">
        <v>11.8025081629682</v>
      </c>
      <c r="S21" s="294" t="s">
        <v>247</v>
      </c>
      <c r="T21" s="295"/>
      <c r="U21" s="295"/>
      <c r="V21" s="295"/>
      <c r="W21" s="295"/>
      <c r="X21" s="295"/>
      <c r="Y21" s="295"/>
      <c r="Z21" s="295"/>
    </row>
    <row r="22" spans="1:26" ht="15.75" thickBot="1">
      <c r="A22" s="30">
        <v>39</v>
      </c>
      <c r="B22" s="31" t="s">
        <v>46</v>
      </c>
      <c r="C22" s="418">
        <v>1.870202372644801</v>
      </c>
      <c r="D22" s="440">
        <v>2.661544793524489</v>
      </c>
      <c r="E22" s="316">
        <v>3.479236812570146</v>
      </c>
      <c r="F22" s="317">
        <v>0</v>
      </c>
      <c r="G22" s="318">
        <v>2.3392193914120023</v>
      </c>
      <c r="H22" s="418">
        <v>2.419984387197502</v>
      </c>
      <c r="I22" s="440">
        <v>3.2245641061550314</v>
      </c>
      <c r="J22" s="316">
        <v>3.965863453815261</v>
      </c>
      <c r="K22" s="317">
        <v>0</v>
      </c>
      <c r="L22" s="318">
        <v>2.965742029674397</v>
      </c>
      <c r="M22" s="418">
        <v>2.4080415331934164</v>
      </c>
      <c r="N22" s="440">
        <v>3.402136707810393</v>
      </c>
      <c r="O22" s="316">
        <v>3.4439574201628056</v>
      </c>
      <c r="P22" s="317">
        <v>0</v>
      </c>
      <c r="Q22" s="319">
        <v>2.9936567334459</v>
      </c>
      <c r="R22" s="319">
        <v>2.872116964415698</v>
      </c>
      <c r="S22" s="294" t="s">
        <v>248</v>
      </c>
      <c r="T22" s="295"/>
      <c r="U22" s="295"/>
      <c r="V22" s="295"/>
      <c r="W22" s="295"/>
      <c r="X22" s="295"/>
      <c r="Y22" s="295"/>
      <c r="Z22" s="295"/>
    </row>
    <row r="23" spans="1:26" ht="15.75" thickBot="1">
      <c r="A23" s="15">
        <v>4</v>
      </c>
      <c r="B23" s="16" t="s">
        <v>47</v>
      </c>
      <c r="C23" s="419">
        <v>0.055826936496859735</v>
      </c>
      <c r="D23" s="415">
        <v>0.09603512141583208</v>
      </c>
      <c r="E23" s="337">
        <v>3.142536475869809</v>
      </c>
      <c r="F23" s="337">
        <v>0</v>
      </c>
      <c r="G23" s="336">
        <v>0.25412132664364373</v>
      </c>
      <c r="H23" s="419">
        <v>0.06984674801758495</v>
      </c>
      <c r="I23" s="415">
        <v>0.0665219522442406</v>
      </c>
      <c r="J23" s="337">
        <v>1.7235609103078982</v>
      </c>
      <c r="K23" s="337">
        <v>0</v>
      </c>
      <c r="L23" s="336">
        <v>0.23596917122194683</v>
      </c>
      <c r="M23" s="419">
        <v>0.0773224345520822</v>
      </c>
      <c r="N23" s="415">
        <v>0.1037236801161705</v>
      </c>
      <c r="O23" s="337">
        <v>1.3775829680651221</v>
      </c>
      <c r="P23" s="337">
        <v>4</v>
      </c>
      <c r="Q23" s="336">
        <v>0.282937069319582</v>
      </c>
      <c r="R23" s="335">
        <v>0.24956845454734522</v>
      </c>
      <c r="S23" s="295"/>
      <c r="T23" s="295"/>
      <c r="U23" s="295"/>
      <c r="V23" s="295"/>
      <c r="W23" s="295"/>
      <c r="X23" s="295"/>
      <c r="Y23" s="295"/>
      <c r="Z23" s="295"/>
    </row>
    <row r="24" spans="1:26" ht="15">
      <c r="A24" s="35">
        <v>40</v>
      </c>
      <c r="B24" s="36" t="s">
        <v>48</v>
      </c>
      <c r="C24" s="420">
        <v>0.055826936496859735</v>
      </c>
      <c r="D24" s="441">
        <v>0.05487721223761833</v>
      </c>
      <c r="E24" s="320">
        <v>1.6835016835016834</v>
      </c>
      <c r="F24" s="321">
        <v>0</v>
      </c>
      <c r="G24" s="322">
        <v>0.1498664234052258</v>
      </c>
      <c r="H24" s="420">
        <v>0.04108632236328526</v>
      </c>
      <c r="I24" s="441">
        <v>0.04901617533786149</v>
      </c>
      <c r="J24" s="320">
        <v>1.2382864792503345</v>
      </c>
      <c r="K24" s="321">
        <v>0</v>
      </c>
      <c r="L24" s="322">
        <v>0.16636675381115676</v>
      </c>
      <c r="M24" s="420">
        <v>0.05523031039434442</v>
      </c>
      <c r="N24" s="441">
        <v>0.08297894409293641</v>
      </c>
      <c r="O24" s="320">
        <v>1.0331872260488417</v>
      </c>
      <c r="P24" s="321">
        <v>0</v>
      </c>
      <c r="Q24" s="323">
        <v>0.20992105143065762</v>
      </c>
      <c r="R24" s="323">
        <v>0.1736580496225277</v>
      </c>
      <c r="S24" s="294" t="s">
        <v>249</v>
      </c>
      <c r="T24" s="295"/>
      <c r="U24" s="295"/>
      <c r="V24" s="295"/>
      <c r="W24" s="295"/>
      <c r="X24" s="295"/>
      <c r="Y24" s="295"/>
      <c r="Z24" s="295"/>
    </row>
    <row r="25" spans="1:26" ht="15.75" thickBot="1">
      <c r="A25" s="40">
        <v>41</v>
      </c>
      <c r="B25" s="41" t="s">
        <v>49</v>
      </c>
      <c r="C25" s="421">
        <v>0</v>
      </c>
      <c r="D25" s="442">
        <v>0.04115790917821375</v>
      </c>
      <c r="E25" s="326">
        <v>1.459034792368126</v>
      </c>
      <c r="F25" s="325">
        <v>0</v>
      </c>
      <c r="G25" s="327">
        <v>0.10425490323841795</v>
      </c>
      <c r="H25" s="421">
        <v>0.028760425654299683</v>
      </c>
      <c r="I25" s="442">
        <v>0.017505776906379104</v>
      </c>
      <c r="J25" s="326">
        <v>0.48527443105756357</v>
      </c>
      <c r="K25" s="325">
        <v>0</v>
      </c>
      <c r="L25" s="327">
        <v>0.06960241741079007</v>
      </c>
      <c r="M25" s="421">
        <v>0.02209212415773777</v>
      </c>
      <c r="N25" s="442">
        <v>0.020744736023234102</v>
      </c>
      <c r="O25" s="326">
        <v>0.34439574201628054</v>
      </c>
      <c r="P25" s="325">
        <v>4</v>
      </c>
      <c r="Q25" s="324">
        <v>0.07301601788892438</v>
      </c>
      <c r="R25" s="324">
        <v>0.0759104049248175</v>
      </c>
      <c r="S25" s="294" t="s">
        <v>250</v>
      </c>
      <c r="T25" s="295"/>
      <c r="U25" s="295"/>
      <c r="V25" s="295"/>
      <c r="W25" s="295"/>
      <c r="X25" s="295"/>
      <c r="Y25" s="295"/>
      <c r="Z25" s="295"/>
    </row>
    <row r="26" spans="1:26" ht="15.75" thickBot="1">
      <c r="A26" s="15">
        <v>5</v>
      </c>
      <c r="B26" s="16" t="s">
        <v>50</v>
      </c>
      <c r="C26" s="419">
        <v>2.930914166085136</v>
      </c>
      <c r="D26" s="415">
        <v>4.815475373851007</v>
      </c>
      <c r="E26" s="337">
        <v>4.040404040404041</v>
      </c>
      <c r="F26" s="337">
        <v>50</v>
      </c>
      <c r="G26" s="336">
        <v>3.8965270085358705</v>
      </c>
      <c r="H26" s="419">
        <v>3.3238834791897776</v>
      </c>
      <c r="I26" s="415">
        <v>5.265737693438835</v>
      </c>
      <c r="J26" s="337">
        <v>5.2041499330655965</v>
      </c>
      <c r="K26" s="337">
        <v>17.241379310344826</v>
      </c>
      <c r="L26" s="336">
        <v>4.463042813974807</v>
      </c>
      <c r="M26" s="419">
        <v>3.413233182370485</v>
      </c>
      <c r="N26" s="415">
        <v>5.455865574110569</v>
      </c>
      <c r="O26" s="337">
        <v>5.165936130244209</v>
      </c>
      <c r="P26" s="337">
        <v>32</v>
      </c>
      <c r="Q26" s="336">
        <v>4.600009127002236</v>
      </c>
      <c r="R26" s="335">
        <v>4.4038433542000295</v>
      </c>
      <c r="S26" s="295"/>
      <c r="T26" s="295"/>
      <c r="U26" s="295"/>
      <c r="V26" s="295"/>
      <c r="W26" s="295"/>
      <c r="X26" s="295"/>
      <c r="Y26" s="295"/>
      <c r="Z26" s="295"/>
    </row>
    <row r="27" spans="1:26" ht="15">
      <c r="A27" s="20">
        <v>50</v>
      </c>
      <c r="B27" s="21" t="s">
        <v>52</v>
      </c>
      <c r="C27" s="416">
        <v>1.3398464759246336</v>
      </c>
      <c r="D27" s="438">
        <v>2.2499657017423513</v>
      </c>
      <c r="E27" s="308">
        <v>1.2345679012345678</v>
      </c>
      <c r="F27" s="309">
        <v>0</v>
      </c>
      <c r="G27" s="310">
        <v>1.7658174236007036</v>
      </c>
      <c r="H27" s="416">
        <v>1.438021282714984</v>
      </c>
      <c r="I27" s="438">
        <v>2.4508087668930747</v>
      </c>
      <c r="J27" s="308">
        <v>2.0582329317269075</v>
      </c>
      <c r="K27" s="309">
        <v>3.4482758620689653</v>
      </c>
      <c r="L27" s="310">
        <v>1.9930058058601838</v>
      </c>
      <c r="M27" s="416">
        <v>1.6679553739092012</v>
      </c>
      <c r="N27" s="438">
        <v>2.769422259101753</v>
      </c>
      <c r="O27" s="308">
        <v>2.1916092673763305</v>
      </c>
      <c r="P27" s="309">
        <v>12</v>
      </c>
      <c r="Q27" s="311">
        <v>2.240679048966367</v>
      </c>
      <c r="R27" s="311">
        <v>2.013185533348585</v>
      </c>
      <c r="S27" s="294" t="s">
        <v>251</v>
      </c>
      <c r="T27" s="425"/>
      <c r="U27" s="295"/>
      <c r="V27" s="295"/>
      <c r="W27" s="295"/>
      <c r="X27" s="295"/>
      <c r="Y27" s="295"/>
      <c r="Z27" s="295"/>
    </row>
    <row r="28" spans="1:26" ht="15">
      <c r="A28" s="25">
        <v>51</v>
      </c>
      <c r="B28" s="26" t="s">
        <v>52</v>
      </c>
      <c r="C28" s="417">
        <v>0.4047452896022331</v>
      </c>
      <c r="D28" s="439">
        <v>0.9603512141583207</v>
      </c>
      <c r="E28" s="312">
        <v>0.33670033670033667</v>
      </c>
      <c r="F28" s="313">
        <v>0</v>
      </c>
      <c r="G28" s="314">
        <v>0.6646250081449143</v>
      </c>
      <c r="H28" s="417">
        <v>0.4724927071777805</v>
      </c>
      <c r="I28" s="439">
        <v>0.8192703592185421</v>
      </c>
      <c r="J28" s="312">
        <v>0.3514056224899598</v>
      </c>
      <c r="K28" s="313">
        <v>0</v>
      </c>
      <c r="L28" s="314">
        <v>0.6281193766339591</v>
      </c>
      <c r="M28" s="417">
        <v>0.3203358002871976</v>
      </c>
      <c r="N28" s="439">
        <v>0.601597344673789</v>
      </c>
      <c r="O28" s="312">
        <v>0.4070131496556042</v>
      </c>
      <c r="P28" s="313">
        <v>0</v>
      </c>
      <c r="Q28" s="315">
        <v>0.4563501118057774</v>
      </c>
      <c r="R28" s="315">
        <v>0.5948048166711728</v>
      </c>
      <c r="S28" s="294" t="s">
        <v>252</v>
      </c>
      <c r="T28" s="295"/>
      <c r="U28" s="295"/>
      <c r="V28" s="295"/>
      <c r="W28" s="295"/>
      <c r="X28" s="295"/>
      <c r="Y28" s="295"/>
      <c r="Z28" s="295"/>
    </row>
    <row r="29" spans="1:26" ht="15">
      <c r="A29" s="25">
        <v>52</v>
      </c>
      <c r="B29" s="26" t="s">
        <v>53</v>
      </c>
      <c r="C29" s="417">
        <v>0.9490579204466155</v>
      </c>
      <c r="D29" s="439">
        <v>1.3033337906434355</v>
      </c>
      <c r="E29" s="312">
        <v>2.356902356902357</v>
      </c>
      <c r="F29" s="313">
        <v>50</v>
      </c>
      <c r="G29" s="314">
        <v>1.2054473186942072</v>
      </c>
      <c r="H29" s="417">
        <v>1.1421997616993302</v>
      </c>
      <c r="I29" s="439">
        <v>1.7330719137315314</v>
      </c>
      <c r="J29" s="312">
        <v>2.3761713520749668</v>
      </c>
      <c r="K29" s="313">
        <v>10.344827586206897</v>
      </c>
      <c r="L29" s="314">
        <v>1.558415102026958</v>
      </c>
      <c r="M29" s="417">
        <v>1.1929747045178394</v>
      </c>
      <c r="N29" s="439">
        <v>1.8359091380562182</v>
      </c>
      <c r="O29" s="312">
        <v>2.254226675015654</v>
      </c>
      <c r="P29" s="313">
        <v>16</v>
      </c>
      <c r="Q29" s="315">
        <v>1.6474239036188565</v>
      </c>
      <c r="R29" s="315">
        <v>1.5223675727388057</v>
      </c>
      <c r="S29" s="294" t="s">
        <v>253</v>
      </c>
      <c r="T29" s="295"/>
      <c r="U29" s="295"/>
      <c r="V29" s="295"/>
      <c r="W29" s="295"/>
      <c r="X29" s="295"/>
      <c r="Y29" s="295"/>
      <c r="Z29" s="295"/>
    </row>
    <row r="30" spans="1:26" ht="28.5">
      <c r="A30" s="25">
        <v>53</v>
      </c>
      <c r="B30" s="26" t="s">
        <v>115</v>
      </c>
      <c r="C30" s="417">
        <v>0</v>
      </c>
      <c r="D30" s="439">
        <v>0.013719303059404582</v>
      </c>
      <c r="E30" s="312">
        <v>0</v>
      </c>
      <c r="F30" s="313">
        <v>0</v>
      </c>
      <c r="G30" s="314">
        <v>0.006515931452401122</v>
      </c>
      <c r="H30" s="417">
        <v>0.02054316118164263</v>
      </c>
      <c r="I30" s="439">
        <v>0.021006932287654923</v>
      </c>
      <c r="J30" s="312">
        <v>0.16733601070950466</v>
      </c>
      <c r="K30" s="313">
        <v>3.4482758620689653</v>
      </c>
      <c r="L30" s="314">
        <v>0.037347638610667845</v>
      </c>
      <c r="M30" s="417">
        <v>0.04418424831547554</v>
      </c>
      <c r="N30" s="439">
        <v>0.020744736023234102</v>
      </c>
      <c r="O30" s="312">
        <v>0.09392611145898559</v>
      </c>
      <c r="P30" s="313">
        <v>4</v>
      </c>
      <c r="Q30" s="315">
        <v>0.045635011180577736</v>
      </c>
      <c r="R30" s="315">
        <v>0.03431566250025996</v>
      </c>
      <c r="S30" s="294" t="s">
        <v>254</v>
      </c>
      <c r="T30" s="295"/>
      <c r="U30" s="295"/>
      <c r="V30" s="295"/>
      <c r="W30" s="295"/>
      <c r="X30" s="295"/>
      <c r="Y30" s="295"/>
      <c r="Z30" s="295"/>
    </row>
    <row r="31" spans="1:26" ht="15">
      <c r="A31" s="25">
        <v>54</v>
      </c>
      <c r="B31" s="26" t="s">
        <v>55</v>
      </c>
      <c r="C31" s="417">
        <v>0.09769713886950454</v>
      </c>
      <c r="D31" s="439">
        <v>0.04115790917821375</v>
      </c>
      <c r="E31" s="312">
        <v>0.11223344556677892</v>
      </c>
      <c r="F31" s="313">
        <v>0</v>
      </c>
      <c r="G31" s="314">
        <v>0.07167524597641232</v>
      </c>
      <c r="H31" s="417">
        <v>0.12736759932618433</v>
      </c>
      <c r="I31" s="439">
        <v>0.04901617533786149</v>
      </c>
      <c r="J31" s="312">
        <v>0.08366800535475233</v>
      </c>
      <c r="K31" s="313">
        <v>0</v>
      </c>
      <c r="L31" s="314">
        <v>0.08488099684242693</v>
      </c>
      <c r="M31" s="417">
        <v>0.04418424831547554</v>
      </c>
      <c r="N31" s="439">
        <v>0.020744736023234102</v>
      </c>
      <c r="O31" s="312">
        <v>0.031308703819661866</v>
      </c>
      <c r="P31" s="313">
        <v>0</v>
      </c>
      <c r="Q31" s="315">
        <v>0.03194450782640442</v>
      </c>
      <c r="R31" s="315">
        <v>0.07071106212174781</v>
      </c>
      <c r="S31" s="294" t="s">
        <v>255</v>
      </c>
      <c r="T31" s="295"/>
      <c r="U31" s="295"/>
      <c r="V31" s="295"/>
      <c r="W31" s="295"/>
      <c r="X31" s="295"/>
      <c r="Y31" s="295"/>
      <c r="Z31" s="295"/>
    </row>
    <row r="32" spans="1:26" ht="15.75" thickBot="1">
      <c r="A32" s="30">
        <v>59</v>
      </c>
      <c r="B32" s="31" t="s">
        <v>56</v>
      </c>
      <c r="C32" s="418">
        <v>0.13956734124214934</v>
      </c>
      <c r="D32" s="440">
        <v>0.24694745506928245</v>
      </c>
      <c r="E32" s="316">
        <v>0</v>
      </c>
      <c r="F32" s="317">
        <v>0</v>
      </c>
      <c r="G32" s="318">
        <v>0.18244608066723134</v>
      </c>
      <c r="H32" s="418">
        <v>0.12325896708985579</v>
      </c>
      <c r="I32" s="440">
        <v>0.19256354597017014</v>
      </c>
      <c r="J32" s="316">
        <v>0.16733601070950466</v>
      </c>
      <c r="K32" s="317">
        <v>0</v>
      </c>
      <c r="L32" s="318">
        <v>0.16127389400061115</v>
      </c>
      <c r="M32" s="418">
        <v>0.14359880702529548</v>
      </c>
      <c r="N32" s="440">
        <v>0.2074473602323411</v>
      </c>
      <c r="O32" s="316">
        <v>0.18785222291797118</v>
      </c>
      <c r="P32" s="317">
        <v>0</v>
      </c>
      <c r="Q32" s="319">
        <v>0.1779765436042532</v>
      </c>
      <c r="R32" s="319">
        <v>0.16845870681945802</v>
      </c>
      <c r="S32" s="294" t="s">
        <v>256</v>
      </c>
      <c r="T32" s="295"/>
      <c r="U32" s="295"/>
      <c r="V32" s="295"/>
      <c r="W32" s="295"/>
      <c r="X32" s="295"/>
      <c r="Y32" s="295"/>
      <c r="Z32" s="295"/>
    </row>
    <row r="33" spans="1:26" ht="29.25" thickBot="1">
      <c r="A33" s="15">
        <v>6</v>
      </c>
      <c r="B33" s="16" t="s">
        <v>57</v>
      </c>
      <c r="C33" s="419">
        <v>2.554082344731333</v>
      </c>
      <c r="D33" s="415">
        <v>2.236246398682947</v>
      </c>
      <c r="E33" s="337">
        <v>2.02020202020202</v>
      </c>
      <c r="F33" s="337">
        <v>0</v>
      </c>
      <c r="G33" s="336">
        <v>2.371799048674008</v>
      </c>
      <c r="H33" s="419">
        <v>2.20222687867209</v>
      </c>
      <c r="I33" s="415">
        <v>2.11119669490932</v>
      </c>
      <c r="J33" s="337">
        <v>0.7028112449799196</v>
      </c>
      <c r="K33" s="337">
        <v>0</v>
      </c>
      <c r="L33" s="336">
        <v>2.0048891454181232</v>
      </c>
      <c r="M33" s="419">
        <v>1.8336463050922345</v>
      </c>
      <c r="N33" s="415">
        <v>1.79441966600975</v>
      </c>
      <c r="O33" s="337">
        <v>0.8140262993112085</v>
      </c>
      <c r="P33" s="337">
        <v>0</v>
      </c>
      <c r="Q33" s="336">
        <v>1.6656779080910875</v>
      </c>
      <c r="R33" s="335">
        <v>1.9861489507726222</v>
      </c>
      <c r="S33" s="295"/>
      <c r="T33" s="295"/>
      <c r="U33" s="295"/>
      <c r="V33" s="295"/>
      <c r="W33" s="295"/>
      <c r="X33" s="295"/>
      <c r="Y33" s="295"/>
      <c r="Z33" s="295"/>
    </row>
    <row r="34" spans="1:26" ht="15">
      <c r="A34" s="35">
        <v>60</v>
      </c>
      <c r="B34" s="36" t="s">
        <v>100</v>
      </c>
      <c r="C34" s="420">
        <v>0.5443126308443824</v>
      </c>
      <c r="D34" s="441">
        <v>0.4664563040197558</v>
      </c>
      <c r="E34" s="320">
        <v>0.44893378226711567</v>
      </c>
      <c r="F34" s="321">
        <v>0</v>
      </c>
      <c r="G34" s="322">
        <v>0.5017267218348863</v>
      </c>
      <c r="H34" s="420">
        <v>0.35745100456058176</v>
      </c>
      <c r="I34" s="441">
        <v>0.37812478117778864</v>
      </c>
      <c r="J34" s="320">
        <v>0.15060240963855423</v>
      </c>
      <c r="K34" s="321">
        <v>0</v>
      </c>
      <c r="L34" s="322">
        <v>0.34631446711710173</v>
      </c>
      <c r="M34" s="420">
        <v>0.375566110681542</v>
      </c>
      <c r="N34" s="441">
        <v>0.2385644642671922</v>
      </c>
      <c r="O34" s="320">
        <v>0.18785222291797118</v>
      </c>
      <c r="P34" s="321">
        <v>0</v>
      </c>
      <c r="Q34" s="323">
        <v>0.28750057043763977</v>
      </c>
      <c r="R34" s="323">
        <v>0.3577147848511948</v>
      </c>
      <c r="S34" s="294" t="s">
        <v>257</v>
      </c>
      <c r="T34" s="295"/>
      <c r="U34" s="295"/>
      <c r="V34" s="295"/>
      <c r="W34" s="295"/>
      <c r="X34" s="295"/>
      <c r="Y34" s="295"/>
      <c r="Z34" s="295"/>
    </row>
    <row r="35" spans="1:26" ht="15">
      <c r="A35" s="25">
        <v>61</v>
      </c>
      <c r="B35" s="26" t="s">
        <v>59</v>
      </c>
      <c r="C35" s="417">
        <v>1.270062805303559</v>
      </c>
      <c r="D35" s="439">
        <v>1.1524214569899849</v>
      </c>
      <c r="E35" s="312">
        <v>0.6734006734006733</v>
      </c>
      <c r="F35" s="313">
        <v>0</v>
      </c>
      <c r="G35" s="314">
        <v>1.1793835928846028</v>
      </c>
      <c r="H35" s="417">
        <v>1.0600271169727598</v>
      </c>
      <c r="I35" s="439">
        <v>1.1098662558644354</v>
      </c>
      <c r="J35" s="312">
        <v>0.3848728246318608</v>
      </c>
      <c r="K35" s="313">
        <v>0</v>
      </c>
      <c r="L35" s="314">
        <v>1.015176722235426</v>
      </c>
      <c r="M35" s="417">
        <v>0.8395007179940354</v>
      </c>
      <c r="N35" s="439">
        <v>0.9023960170106836</v>
      </c>
      <c r="O35" s="312">
        <v>0.37570444583594237</v>
      </c>
      <c r="P35" s="313">
        <v>0</v>
      </c>
      <c r="Q35" s="315">
        <v>0.7986126956601105</v>
      </c>
      <c r="R35" s="315">
        <v>0.9920346068256972</v>
      </c>
      <c r="S35" s="294" t="s">
        <v>258</v>
      </c>
      <c r="T35" s="295"/>
      <c r="U35" s="295"/>
      <c r="V35" s="295"/>
      <c r="W35" s="295"/>
      <c r="X35" s="295"/>
      <c r="Y35" s="295"/>
      <c r="Z35" s="295"/>
    </row>
    <row r="36" spans="1:26" ht="15">
      <c r="A36" s="25">
        <v>62</v>
      </c>
      <c r="B36" s="26" t="s">
        <v>60</v>
      </c>
      <c r="C36" s="417">
        <v>0.6140963014654571</v>
      </c>
      <c r="D36" s="439">
        <v>0.43901769790094664</v>
      </c>
      <c r="E36" s="312">
        <v>0.6734006734006733</v>
      </c>
      <c r="F36" s="313">
        <v>0</v>
      </c>
      <c r="G36" s="314">
        <v>0.5343063790968919</v>
      </c>
      <c r="H36" s="417">
        <v>0.719010641357492</v>
      </c>
      <c r="I36" s="439">
        <v>0.5146698410475457</v>
      </c>
      <c r="J36" s="312">
        <v>0.0502008032128514</v>
      </c>
      <c r="K36" s="313">
        <v>0</v>
      </c>
      <c r="L36" s="314">
        <v>0.5517264794757749</v>
      </c>
      <c r="M36" s="417">
        <v>0.5302109797857063</v>
      </c>
      <c r="N36" s="439">
        <v>0.48750129654600144</v>
      </c>
      <c r="O36" s="312">
        <v>0.18785222291797118</v>
      </c>
      <c r="P36" s="313">
        <v>0</v>
      </c>
      <c r="Q36" s="315">
        <v>0.46091361292383515</v>
      </c>
      <c r="R36" s="315">
        <v>0.5282532287918807</v>
      </c>
      <c r="S36" s="294" t="s">
        <v>259</v>
      </c>
      <c r="T36" s="295"/>
      <c r="U36" s="295"/>
      <c r="V36" s="295"/>
      <c r="W36" s="295"/>
      <c r="X36" s="295"/>
      <c r="Y36" s="295"/>
      <c r="Z36" s="295"/>
    </row>
    <row r="37" spans="1:26" ht="15">
      <c r="A37" s="25">
        <v>63</v>
      </c>
      <c r="B37" s="26" t="s">
        <v>61</v>
      </c>
      <c r="C37" s="417">
        <v>0.013956734124214934</v>
      </c>
      <c r="D37" s="439">
        <v>0</v>
      </c>
      <c r="E37" s="312">
        <v>0</v>
      </c>
      <c r="F37" s="313">
        <v>0</v>
      </c>
      <c r="G37" s="314">
        <v>0.006515931452401122</v>
      </c>
      <c r="H37" s="417">
        <v>0.004108632236328526</v>
      </c>
      <c r="I37" s="439">
        <v>0.007002310762551642</v>
      </c>
      <c r="J37" s="312">
        <v>0</v>
      </c>
      <c r="K37" s="313">
        <v>0</v>
      </c>
      <c r="L37" s="314">
        <v>0.005092859810545615</v>
      </c>
      <c r="M37" s="417">
        <v>0</v>
      </c>
      <c r="N37" s="439">
        <v>0</v>
      </c>
      <c r="O37" s="312">
        <v>0.031308703819661866</v>
      </c>
      <c r="P37" s="313">
        <v>0</v>
      </c>
      <c r="Q37" s="315">
        <v>0.004563501118057774</v>
      </c>
      <c r="R37" s="315">
        <v>0.005199342803069692</v>
      </c>
      <c r="S37" s="294" t="s">
        <v>260</v>
      </c>
      <c r="T37" s="295"/>
      <c r="U37" s="295"/>
      <c r="V37" s="295"/>
      <c r="W37" s="295"/>
      <c r="X37" s="295"/>
      <c r="Y37" s="295"/>
      <c r="Z37" s="295"/>
    </row>
    <row r="38" spans="1:26" ht="29.25" thickBot="1">
      <c r="A38" s="40">
        <v>69</v>
      </c>
      <c r="B38" s="41" t="s">
        <v>62</v>
      </c>
      <c r="C38" s="421">
        <v>0.11165387299371947</v>
      </c>
      <c r="D38" s="442">
        <v>0.1783509397722596</v>
      </c>
      <c r="E38" s="326">
        <v>0.22446689113355783</v>
      </c>
      <c r="F38" s="325">
        <v>0</v>
      </c>
      <c r="G38" s="327">
        <v>0.1498664234052258</v>
      </c>
      <c r="H38" s="421">
        <v>0.06162948354492789</v>
      </c>
      <c r="I38" s="442">
        <v>0.1015335060569988</v>
      </c>
      <c r="J38" s="326">
        <v>0.11713520749665328</v>
      </c>
      <c r="K38" s="325">
        <v>0</v>
      </c>
      <c r="L38" s="327">
        <v>0.08657861677927543</v>
      </c>
      <c r="M38" s="421">
        <v>0.08836849663095107</v>
      </c>
      <c r="N38" s="442">
        <v>0.16595788818587281</v>
      </c>
      <c r="O38" s="326">
        <v>0.031308703819661866</v>
      </c>
      <c r="P38" s="325">
        <v>0</v>
      </c>
      <c r="Q38" s="324">
        <v>0.11408752795144435</v>
      </c>
      <c r="R38" s="324">
        <v>0.1029469875007799</v>
      </c>
      <c r="S38" s="294" t="s">
        <v>261</v>
      </c>
      <c r="T38" s="295"/>
      <c r="U38" s="295"/>
      <c r="V38" s="295"/>
      <c r="W38" s="295"/>
      <c r="X38" s="295"/>
      <c r="Y38" s="295"/>
      <c r="Z38" s="295"/>
    </row>
    <row r="39" spans="1:26" ht="15.75" thickBot="1">
      <c r="A39" s="15">
        <v>7</v>
      </c>
      <c r="B39" s="16" t="s">
        <v>63</v>
      </c>
      <c r="C39" s="419">
        <v>0.8792742498255408</v>
      </c>
      <c r="D39" s="415">
        <v>0.12347372753464125</v>
      </c>
      <c r="E39" s="337">
        <v>0</v>
      </c>
      <c r="F39" s="337">
        <v>0</v>
      </c>
      <c r="G39" s="336">
        <v>0.4691470645728807</v>
      </c>
      <c r="H39" s="419">
        <v>1.0025062656641603</v>
      </c>
      <c r="I39" s="415">
        <v>0.29409705202716896</v>
      </c>
      <c r="J39" s="337">
        <v>0.08366800535475234</v>
      </c>
      <c r="K39" s="337">
        <v>0</v>
      </c>
      <c r="L39" s="336">
        <v>0.5653074389705632</v>
      </c>
      <c r="M39" s="419">
        <v>0.5523031039434442</v>
      </c>
      <c r="N39" s="415">
        <v>0.32154340836012857</v>
      </c>
      <c r="O39" s="337">
        <v>0.12523481527864747</v>
      </c>
      <c r="P39" s="337">
        <v>0</v>
      </c>
      <c r="Q39" s="336">
        <v>0.3878975950349107</v>
      </c>
      <c r="R39" s="335">
        <v>0.5095355947008298</v>
      </c>
      <c r="S39" s="295"/>
      <c r="T39" s="295"/>
      <c r="U39" s="295"/>
      <c r="V39" s="295"/>
      <c r="W39" s="295"/>
      <c r="X39" s="295"/>
      <c r="Y39" s="295"/>
      <c r="Z39" s="295"/>
    </row>
    <row r="40" spans="1:26" ht="15">
      <c r="A40" s="20">
        <v>70</v>
      </c>
      <c r="B40" s="21" t="s">
        <v>101</v>
      </c>
      <c r="C40" s="416">
        <v>0.22330774598743894</v>
      </c>
      <c r="D40" s="438">
        <v>0.04115790917821375</v>
      </c>
      <c r="E40" s="308">
        <v>0</v>
      </c>
      <c r="F40" s="309">
        <v>0</v>
      </c>
      <c r="G40" s="310">
        <v>0.12380269759562129</v>
      </c>
      <c r="H40" s="416">
        <v>0.32869057890628206</v>
      </c>
      <c r="I40" s="438">
        <v>0.056018486100413135</v>
      </c>
      <c r="J40" s="308">
        <v>0.01673360107095047</v>
      </c>
      <c r="K40" s="309">
        <v>0</v>
      </c>
      <c r="L40" s="310">
        <v>0.1646691338743082</v>
      </c>
      <c r="M40" s="416">
        <v>0.187783055340771</v>
      </c>
      <c r="N40" s="438">
        <v>0.07260657608131936</v>
      </c>
      <c r="O40" s="308">
        <v>0</v>
      </c>
      <c r="P40" s="309">
        <v>0</v>
      </c>
      <c r="Q40" s="311">
        <v>0.10952402683338656</v>
      </c>
      <c r="R40" s="311">
        <v>0.14558159848595137</v>
      </c>
      <c r="S40" s="294" t="s">
        <v>262</v>
      </c>
      <c r="T40" s="295"/>
      <c r="U40" s="295"/>
      <c r="V40" s="295"/>
      <c r="W40" s="295"/>
      <c r="X40" s="295"/>
      <c r="Y40" s="295"/>
      <c r="Z40" s="295"/>
    </row>
    <row r="41" spans="1:26" ht="15">
      <c r="A41" s="25">
        <v>71</v>
      </c>
      <c r="B41" s="26" t="s">
        <v>65</v>
      </c>
      <c r="C41" s="417">
        <v>0.11165387299371947</v>
      </c>
      <c r="D41" s="439">
        <v>0.027438606118809165</v>
      </c>
      <c r="E41" s="312">
        <v>0</v>
      </c>
      <c r="F41" s="313">
        <v>0</v>
      </c>
      <c r="G41" s="314">
        <v>0.0651593145240112</v>
      </c>
      <c r="H41" s="417">
        <v>0.1725625539257981</v>
      </c>
      <c r="I41" s="439">
        <v>0.08052657376934387</v>
      </c>
      <c r="J41" s="312">
        <v>0</v>
      </c>
      <c r="K41" s="313">
        <v>0</v>
      </c>
      <c r="L41" s="314">
        <v>0.11034529589515499</v>
      </c>
      <c r="M41" s="417">
        <v>0.14359880702529548</v>
      </c>
      <c r="N41" s="439">
        <v>0.08297894409293641</v>
      </c>
      <c r="O41" s="312">
        <v>0.031308703819661866</v>
      </c>
      <c r="P41" s="313">
        <v>0</v>
      </c>
      <c r="Q41" s="315">
        <v>0.10039702459727101</v>
      </c>
      <c r="R41" s="315">
        <v>0.100867250379552</v>
      </c>
      <c r="S41" s="294" t="s">
        <v>263</v>
      </c>
      <c r="T41" s="295"/>
      <c r="U41" s="295"/>
      <c r="V41" s="295"/>
      <c r="W41" s="295"/>
      <c r="X41" s="295"/>
      <c r="Y41" s="295"/>
      <c r="Z41" s="295"/>
    </row>
    <row r="42" spans="1:26" ht="15">
      <c r="A42" s="25">
        <v>72</v>
      </c>
      <c r="B42" s="26" t="s">
        <v>66</v>
      </c>
      <c r="C42" s="417">
        <v>0.23726448011165388</v>
      </c>
      <c r="D42" s="439">
        <v>0.013719303059404582</v>
      </c>
      <c r="E42" s="312">
        <v>0</v>
      </c>
      <c r="F42" s="313">
        <v>0</v>
      </c>
      <c r="G42" s="314">
        <v>0.11728676614322017</v>
      </c>
      <c r="H42" s="417">
        <v>0.25473519865236866</v>
      </c>
      <c r="I42" s="439">
        <v>0.08052657376934387</v>
      </c>
      <c r="J42" s="312">
        <v>0.0502008032128514</v>
      </c>
      <c r="K42" s="313">
        <v>0</v>
      </c>
      <c r="L42" s="314">
        <v>0.14939055444267138</v>
      </c>
      <c r="M42" s="417">
        <v>0.12150668286755771</v>
      </c>
      <c r="N42" s="439">
        <v>0.09335131210455345</v>
      </c>
      <c r="O42" s="312">
        <v>0.06261740763932373</v>
      </c>
      <c r="P42" s="313">
        <v>0</v>
      </c>
      <c r="Q42" s="315">
        <v>0.10039702459727101</v>
      </c>
      <c r="R42" s="315">
        <v>0.1331031757585841</v>
      </c>
      <c r="S42" s="294" t="s">
        <v>264</v>
      </c>
      <c r="T42" s="295"/>
      <c r="U42" s="295"/>
      <c r="V42" s="295"/>
      <c r="W42" s="295"/>
      <c r="X42" s="295"/>
      <c r="Y42" s="295"/>
      <c r="Z42" s="295"/>
    </row>
    <row r="43" spans="1:26" ht="15.75" thickBot="1">
      <c r="A43" s="30">
        <v>79</v>
      </c>
      <c r="B43" s="31" t="s">
        <v>67</v>
      </c>
      <c r="C43" s="418">
        <v>0.30704815073272856</v>
      </c>
      <c r="D43" s="440">
        <v>0.04115790917821375</v>
      </c>
      <c r="E43" s="316">
        <v>0</v>
      </c>
      <c r="F43" s="317">
        <v>0</v>
      </c>
      <c r="G43" s="318">
        <v>0.162898286310028</v>
      </c>
      <c r="H43" s="418">
        <v>0.24651793417971157</v>
      </c>
      <c r="I43" s="440">
        <v>0.07702541838806806</v>
      </c>
      <c r="J43" s="316">
        <v>0.01673360107095047</v>
      </c>
      <c r="K43" s="317">
        <v>0</v>
      </c>
      <c r="L43" s="318">
        <v>0.14090245475842866</v>
      </c>
      <c r="M43" s="418">
        <v>0.09941455870981995</v>
      </c>
      <c r="N43" s="440">
        <v>0.07260657608131936</v>
      </c>
      <c r="O43" s="316">
        <v>0.031308703819661866</v>
      </c>
      <c r="P43" s="317">
        <v>0</v>
      </c>
      <c r="Q43" s="319">
        <v>0.07757951900698215</v>
      </c>
      <c r="R43" s="319">
        <v>0.1299835700767423</v>
      </c>
      <c r="S43" s="294" t="s">
        <v>265</v>
      </c>
      <c r="T43" s="295"/>
      <c r="U43" s="295"/>
      <c r="V43" s="295"/>
      <c r="W43" s="295"/>
      <c r="X43" s="295"/>
      <c r="Y43" s="295"/>
      <c r="Z43" s="295"/>
    </row>
    <row r="44" spans="1:26" ht="15.75" thickBot="1">
      <c r="A44" s="15">
        <v>8</v>
      </c>
      <c r="B44" s="16" t="s">
        <v>68</v>
      </c>
      <c r="C44" s="419">
        <v>0.027913468248429867</v>
      </c>
      <c r="D44" s="415">
        <v>0.027438606118809165</v>
      </c>
      <c r="E44" s="337">
        <v>0</v>
      </c>
      <c r="F44" s="337">
        <v>0</v>
      </c>
      <c r="G44" s="336">
        <v>0.026063725809604487</v>
      </c>
      <c r="H44" s="419">
        <v>0.05341221907227084</v>
      </c>
      <c r="I44" s="415">
        <v>0.007002310762551642</v>
      </c>
      <c r="J44" s="337">
        <v>0</v>
      </c>
      <c r="K44" s="337">
        <v>6.896551724137931</v>
      </c>
      <c r="L44" s="336">
        <v>0.02885953892642515</v>
      </c>
      <c r="M44" s="419">
        <v>0.055230310394344416</v>
      </c>
      <c r="N44" s="415">
        <v>0</v>
      </c>
      <c r="O44" s="337">
        <v>0</v>
      </c>
      <c r="P44" s="337">
        <v>0</v>
      </c>
      <c r="Q44" s="336">
        <v>0.022817505590288868</v>
      </c>
      <c r="R44" s="335">
        <v>0.0270365825759624</v>
      </c>
      <c r="S44" s="295"/>
      <c r="T44" s="295"/>
      <c r="U44" s="295"/>
      <c r="V44" s="295"/>
      <c r="W44" s="295"/>
      <c r="X44" s="295"/>
      <c r="Y44" s="295"/>
      <c r="Z44" s="295"/>
    </row>
    <row r="45" spans="1:26" ht="15">
      <c r="A45" s="35">
        <v>80</v>
      </c>
      <c r="B45" s="36" t="s">
        <v>102</v>
      </c>
      <c r="C45" s="420">
        <v>0</v>
      </c>
      <c r="D45" s="441">
        <v>0</v>
      </c>
      <c r="E45" s="320">
        <v>0</v>
      </c>
      <c r="F45" s="321">
        <v>0</v>
      </c>
      <c r="G45" s="322">
        <v>0</v>
      </c>
      <c r="H45" s="420">
        <v>0.016434528945314105</v>
      </c>
      <c r="I45" s="441">
        <v>0</v>
      </c>
      <c r="J45" s="320">
        <v>0</v>
      </c>
      <c r="K45" s="321">
        <v>0</v>
      </c>
      <c r="L45" s="322">
        <v>0.006790479747394152</v>
      </c>
      <c r="M45" s="420">
        <v>0.011046062078868884</v>
      </c>
      <c r="N45" s="441">
        <v>0</v>
      </c>
      <c r="O45" s="320">
        <v>0</v>
      </c>
      <c r="P45" s="321">
        <v>0</v>
      </c>
      <c r="Q45" s="323">
        <v>0.004563501118057774</v>
      </c>
      <c r="R45" s="323">
        <v>0.005199342803069692</v>
      </c>
      <c r="S45" s="294" t="s">
        <v>266</v>
      </c>
      <c r="T45" s="295"/>
      <c r="U45" s="295"/>
      <c r="V45" s="295"/>
      <c r="W45" s="295"/>
      <c r="X45" s="295"/>
      <c r="Y45" s="295"/>
      <c r="Z45" s="295"/>
    </row>
    <row r="46" spans="1:26" ht="15">
      <c r="A46" s="25">
        <v>81</v>
      </c>
      <c r="B46" s="26" t="s">
        <v>70</v>
      </c>
      <c r="C46" s="417">
        <v>0.027913468248429867</v>
      </c>
      <c r="D46" s="439">
        <v>0.027438606118809165</v>
      </c>
      <c r="E46" s="312">
        <v>0</v>
      </c>
      <c r="F46" s="313">
        <v>0</v>
      </c>
      <c r="G46" s="314">
        <v>0.026063725809604487</v>
      </c>
      <c r="H46" s="417">
        <v>0.03697769012695674</v>
      </c>
      <c r="I46" s="439">
        <v>0.007002310762551642</v>
      </c>
      <c r="J46" s="312">
        <v>0</v>
      </c>
      <c r="K46" s="313">
        <v>3.4482758620689653</v>
      </c>
      <c r="L46" s="314">
        <v>0.02037143924218246</v>
      </c>
      <c r="M46" s="417">
        <v>0.033138186236606644</v>
      </c>
      <c r="N46" s="439">
        <v>0</v>
      </c>
      <c r="O46" s="312">
        <v>0</v>
      </c>
      <c r="P46" s="313">
        <v>0</v>
      </c>
      <c r="Q46" s="315">
        <v>0.01369050335417332</v>
      </c>
      <c r="R46" s="315">
        <v>0.01975750265166483</v>
      </c>
      <c r="S46" s="294" t="s">
        <v>267</v>
      </c>
      <c r="T46" s="295"/>
      <c r="U46" s="295"/>
      <c r="V46" s="295"/>
      <c r="W46" s="295"/>
      <c r="X46" s="295"/>
      <c r="Y46" s="295"/>
      <c r="Z46" s="295"/>
    </row>
    <row r="47" spans="1:26" ht="15">
      <c r="A47" s="25">
        <v>82</v>
      </c>
      <c r="B47" s="26" t="s">
        <v>71</v>
      </c>
      <c r="C47" s="417">
        <v>0</v>
      </c>
      <c r="D47" s="439">
        <v>0</v>
      </c>
      <c r="E47" s="312">
        <v>0</v>
      </c>
      <c r="F47" s="313">
        <v>0</v>
      </c>
      <c r="G47" s="314">
        <v>0</v>
      </c>
      <c r="H47" s="417">
        <v>0</v>
      </c>
      <c r="I47" s="439">
        <v>0</v>
      </c>
      <c r="J47" s="312">
        <v>0</v>
      </c>
      <c r="K47" s="313">
        <v>3.4482758620689653</v>
      </c>
      <c r="L47" s="314">
        <v>0.001697619936848538</v>
      </c>
      <c r="M47" s="417">
        <v>0</v>
      </c>
      <c r="N47" s="439">
        <v>0</v>
      </c>
      <c r="O47" s="312">
        <v>0</v>
      </c>
      <c r="P47" s="313">
        <v>0</v>
      </c>
      <c r="Q47" s="315">
        <v>0</v>
      </c>
      <c r="R47" s="315">
        <v>0.0010398685606139383</v>
      </c>
      <c r="S47" s="294" t="s">
        <v>268</v>
      </c>
      <c r="T47" s="295"/>
      <c r="U47" s="295"/>
      <c r="V47" s="295"/>
      <c r="W47" s="295"/>
      <c r="X47" s="295"/>
      <c r="Y47" s="295"/>
      <c r="Z47" s="295"/>
    </row>
    <row r="48" spans="1:26" ht="15.75" thickBot="1">
      <c r="A48" s="40">
        <v>89</v>
      </c>
      <c r="B48" s="41" t="s">
        <v>72</v>
      </c>
      <c r="C48" s="421">
        <v>0</v>
      </c>
      <c r="D48" s="442">
        <v>0</v>
      </c>
      <c r="E48" s="326">
        <v>0</v>
      </c>
      <c r="F48" s="325">
        <v>0</v>
      </c>
      <c r="G48" s="327">
        <v>0</v>
      </c>
      <c r="H48" s="421">
        <v>0</v>
      </c>
      <c r="I48" s="442">
        <v>0</v>
      </c>
      <c r="J48" s="326">
        <v>0</v>
      </c>
      <c r="K48" s="325">
        <v>0</v>
      </c>
      <c r="L48" s="327">
        <v>0</v>
      </c>
      <c r="M48" s="421">
        <v>0.011046062078868884</v>
      </c>
      <c r="N48" s="442">
        <v>0</v>
      </c>
      <c r="O48" s="326">
        <v>0</v>
      </c>
      <c r="P48" s="325">
        <v>0</v>
      </c>
      <c r="Q48" s="324">
        <v>0.004563501118057774</v>
      </c>
      <c r="R48" s="324">
        <v>0.0010398685606139383</v>
      </c>
      <c r="S48" s="294" t="s">
        <v>269</v>
      </c>
      <c r="T48" s="295"/>
      <c r="U48" s="295"/>
      <c r="V48" s="295"/>
      <c r="W48" s="295"/>
      <c r="X48" s="295"/>
      <c r="Y48" s="295"/>
      <c r="Z48" s="295"/>
    </row>
    <row r="49" spans="1:26" ht="15.75" thickBot="1">
      <c r="A49" s="15">
        <v>9</v>
      </c>
      <c r="B49" s="16" t="s">
        <v>73</v>
      </c>
      <c r="C49" s="419">
        <v>0.23726448011165385</v>
      </c>
      <c r="D49" s="415">
        <v>0.09603512141583208</v>
      </c>
      <c r="E49" s="337">
        <v>0.11223344556677892</v>
      </c>
      <c r="F49" s="337">
        <v>0</v>
      </c>
      <c r="G49" s="336">
        <v>0.16289828631002803</v>
      </c>
      <c r="H49" s="419">
        <v>0.32047331443362503</v>
      </c>
      <c r="I49" s="415">
        <v>0.098032350675723</v>
      </c>
      <c r="J49" s="337">
        <v>0.18406961178045514</v>
      </c>
      <c r="K49" s="337">
        <v>0</v>
      </c>
      <c r="L49" s="336">
        <v>0.198621532611279</v>
      </c>
      <c r="M49" s="419">
        <v>0.20987517949850876</v>
      </c>
      <c r="N49" s="415">
        <v>0.0622342080697023</v>
      </c>
      <c r="O49" s="337">
        <v>0.1878522229179712</v>
      </c>
      <c r="P49" s="337">
        <v>0</v>
      </c>
      <c r="Q49" s="336">
        <v>0.14146853465979098</v>
      </c>
      <c r="R49" s="335">
        <v>0.17989726098621134</v>
      </c>
      <c r="S49" s="295"/>
      <c r="T49" s="295"/>
      <c r="U49" s="295"/>
      <c r="V49" s="295"/>
      <c r="W49" s="295"/>
      <c r="X49" s="295"/>
      <c r="Y49" s="295"/>
      <c r="Z49" s="295"/>
    </row>
    <row r="50" spans="1:26" ht="15">
      <c r="A50" s="20">
        <v>90</v>
      </c>
      <c r="B50" s="21" t="s">
        <v>74</v>
      </c>
      <c r="C50" s="416">
        <v>0.0837404047452896</v>
      </c>
      <c r="D50" s="438">
        <v>0.013719303059404582</v>
      </c>
      <c r="E50" s="308">
        <v>0</v>
      </c>
      <c r="F50" s="309">
        <v>0</v>
      </c>
      <c r="G50" s="310">
        <v>0.045611520166807834</v>
      </c>
      <c r="H50" s="416">
        <v>0.10271580590821315</v>
      </c>
      <c r="I50" s="438">
        <v>0.028009243050206568</v>
      </c>
      <c r="J50" s="308">
        <v>0.0502008032128514</v>
      </c>
      <c r="K50" s="309">
        <v>0</v>
      </c>
      <c r="L50" s="310">
        <v>0.06111431772654738</v>
      </c>
      <c r="M50" s="416">
        <v>0.08836849663095107</v>
      </c>
      <c r="N50" s="438">
        <v>0.020744736023234102</v>
      </c>
      <c r="O50" s="308">
        <v>0.12523481527864747</v>
      </c>
      <c r="P50" s="309">
        <v>0</v>
      </c>
      <c r="Q50" s="311">
        <v>0.06388901565280884</v>
      </c>
      <c r="R50" s="311">
        <v>0.05927250795499448</v>
      </c>
      <c r="S50" s="294" t="s">
        <v>270</v>
      </c>
      <c r="T50" s="295"/>
      <c r="U50" s="295"/>
      <c r="V50" s="295"/>
      <c r="W50" s="295"/>
      <c r="X50" s="295"/>
      <c r="Y50" s="295"/>
      <c r="Z50" s="295"/>
    </row>
    <row r="51" spans="1:26" ht="15">
      <c r="A51" s="25">
        <v>91</v>
      </c>
      <c r="B51" s="26" t="s">
        <v>75</v>
      </c>
      <c r="C51" s="417">
        <v>0.027913468248429867</v>
      </c>
      <c r="D51" s="439">
        <v>0.013719303059404582</v>
      </c>
      <c r="E51" s="312">
        <v>0.11223344556677892</v>
      </c>
      <c r="F51" s="313">
        <v>0</v>
      </c>
      <c r="G51" s="314">
        <v>0.026063725809604487</v>
      </c>
      <c r="H51" s="417">
        <v>0.06573811578125642</v>
      </c>
      <c r="I51" s="439">
        <v>0.017505776906379104</v>
      </c>
      <c r="J51" s="312">
        <v>0.06693440428380187</v>
      </c>
      <c r="K51" s="313">
        <v>0</v>
      </c>
      <c r="L51" s="314">
        <v>0.04244049842121347</v>
      </c>
      <c r="M51" s="417">
        <v>0.02209212415773777</v>
      </c>
      <c r="N51" s="439">
        <v>0.010372368011617051</v>
      </c>
      <c r="O51" s="312">
        <v>0</v>
      </c>
      <c r="P51" s="313">
        <v>0</v>
      </c>
      <c r="Q51" s="315">
        <v>0.01369050335417332</v>
      </c>
      <c r="R51" s="315">
        <v>0.033275793939646026</v>
      </c>
      <c r="S51" s="294" t="s">
        <v>271</v>
      </c>
      <c r="T51" s="295"/>
      <c r="U51" s="295"/>
      <c r="V51" s="295"/>
      <c r="W51" s="295"/>
      <c r="X51" s="295"/>
      <c r="Y51" s="295"/>
      <c r="Z51" s="295"/>
    </row>
    <row r="52" spans="1:26" ht="15">
      <c r="A52" s="25">
        <v>92</v>
      </c>
      <c r="B52" s="26" t="s">
        <v>76</v>
      </c>
      <c r="C52" s="417">
        <v>0.055826936496859735</v>
      </c>
      <c r="D52" s="439">
        <v>0.027438606118809165</v>
      </c>
      <c r="E52" s="312">
        <v>0</v>
      </c>
      <c r="F52" s="313">
        <v>0</v>
      </c>
      <c r="G52" s="314">
        <v>0.03909558871440673</v>
      </c>
      <c r="H52" s="417">
        <v>0.03286905789062821</v>
      </c>
      <c r="I52" s="439">
        <v>0.014004621525103284</v>
      </c>
      <c r="J52" s="312">
        <v>0.01673360107095047</v>
      </c>
      <c r="K52" s="313">
        <v>0</v>
      </c>
      <c r="L52" s="314">
        <v>0.022069059179030997</v>
      </c>
      <c r="M52" s="417">
        <v>0.033138186236606644</v>
      </c>
      <c r="N52" s="439">
        <v>0</v>
      </c>
      <c r="O52" s="312">
        <v>0</v>
      </c>
      <c r="P52" s="313">
        <v>0</v>
      </c>
      <c r="Q52" s="315">
        <v>0.01369050335417332</v>
      </c>
      <c r="R52" s="315">
        <v>0.022877108333506646</v>
      </c>
      <c r="S52" s="294" t="s">
        <v>272</v>
      </c>
      <c r="T52" s="295"/>
      <c r="U52" s="295"/>
      <c r="V52" s="295"/>
      <c r="W52" s="295"/>
      <c r="X52" s="295"/>
      <c r="Y52" s="295"/>
      <c r="Z52" s="295"/>
    </row>
    <row r="53" spans="1:26" ht="15.75" thickBot="1">
      <c r="A53" s="30">
        <v>99</v>
      </c>
      <c r="B53" s="31" t="s">
        <v>77</v>
      </c>
      <c r="C53" s="418">
        <v>0.06978367062107467</v>
      </c>
      <c r="D53" s="440">
        <v>0.04115790917821375</v>
      </c>
      <c r="E53" s="316">
        <v>0</v>
      </c>
      <c r="F53" s="317">
        <v>0</v>
      </c>
      <c r="G53" s="318">
        <v>0.052127451619208974</v>
      </c>
      <c r="H53" s="418">
        <v>0.11915033485352727</v>
      </c>
      <c r="I53" s="440">
        <v>0.03851270919403403</v>
      </c>
      <c r="J53" s="316">
        <v>0.0502008032128514</v>
      </c>
      <c r="K53" s="317">
        <v>0</v>
      </c>
      <c r="L53" s="318">
        <v>0.07299765728448715</v>
      </c>
      <c r="M53" s="418">
        <v>0.06627637247321329</v>
      </c>
      <c r="N53" s="440">
        <v>0.03111710403485115</v>
      </c>
      <c r="O53" s="316">
        <v>0.06261740763932373</v>
      </c>
      <c r="P53" s="317">
        <v>0</v>
      </c>
      <c r="Q53" s="319">
        <v>0.050198512298635506</v>
      </c>
      <c r="R53" s="319">
        <v>0.06447185075806418</v>
      </c>
      <c r="S53" s="294" t="s">
        <v>273</v>
      </c>
      <c r="T53" s="295"/>
      <c r="U53" s="295"/>
      <c r="V53" s="295"/>
      <c r="W53" s="295"/>
      <c r="X53" s="295"/>
      <c r="Y53" s="295"/>
      <c r="Z53" s="295"/>
    </row>
    <row r="54" spans="1:26" ht="29.25" thickBot="1">
      <c r="A54" s="15">
        <v>10</v>
      </c>
      <c r="B54" s="16" t="s">
        <v>78</v>
      </c>
      <c r="C54" s="419">
        <v>0.11165387299371947</v>
      </c>
      <c r="D54" s="415">
        <v>0.0823158183564275</v>
      </c>
      <c r="E54" s="337">
        <v>0.11223344556677892</v>
      </c>
      <c r="F54" s="337">
        <v>0</v>
      </c>
      <c r="G54" s="336">
        <v>0.09773897178601682</v>
      </c>
      <c r="H54" s="419">
        <v>0.08628127696289906</v>
      </c>
      <c r="I54" s="415">
        <v>0.07352426300679224</v>
      </c>
      <c r="J54" s="337">
        <v>0.01673360107095047</v>
      </c>
      <c r="K54" s="337">
        <v>0</v>
      </c>
      <c r="L54" s="336">
        <v>0.07299765728448715</v>
      </c>
      <c r="M54" s="419">
        <v>0.04418424831547554</v>
      </c>
      <c r="N54" s="415">
        <v>0.010372368011617051</v>
      </c>
      <c r="O54" s="337">
        <v>0</v>
      </c>
      <c r="P54" s="337">
        <v>0</v>
      </c>
      <c r="Q54" s="336">
        <v>0.022817505590288868</v>
      </c>
      <c r="R54" s="335">
        <v>0.06551171931867812</v>
      </c>
      <c r="S54" s="295"/>
      <c r="T54" s="295"/>
      <c r="U54" s="295"/>
      <c r="V54" s="295"/>
      <c r="W54" s="295"/>
      <c r="X54" s="295"/>
      <c r="Y54" s="295"/>
      <c r="Z54" s="295"/>
    </row>
    <row r="55" spans="1:26" ht="15">
      <c r="A55" s="35">
        <v>100</v>
      </c>
      <c r="B55" s="36" t="s">
        <v>79</v>
      </c>
      <c r="C55" s="420">
        <v>0.027913468248429867</v>
      </c>
      <c r="D55" s="441">
        <v>0.04115790917821375</v>
      </c>
      <c r="E55" s="320">
        <v>0</v>
      </c>
      <c r="F55" s="321">
        <v>0</v>
      </c>
      <c r="G55" s="322">
        <v>0.0325796572620056</v>
      </c>
      <c r="H55" s="420">
        <v>0.02465179341797116</v>
      </c>
      <c r="I55" s="441">
        <v>0.010503466143827462</v>
      </c>
      <c r="J55" s="320">
        <v>0</v>
      </c>
      <c r="K55" s="321">
        <v>0</v>
      </c>
      <c r="L55" s="322">
        <v>0.015278579431636845</v>
      </c>
      <c r="M55" s="420">
        <v>0.02209212415773777</v>
      </c>
      <c r="N55" s="441">
        <v>0</v>
      </c>
      <c r="O55" s="320">
        <v>0</v>
      </c>
      <c r="P55" s="321">
        <v>0</v>
      </c>
      <c r="Q55" s="323">
        <v>0.009127002236115548</v>
      </c>
      <c r="R55" s="323">
        <v>0.016637896969823013</v>
      </c>
      <c r="S55" s="294" t="s">
        <v>274</v>
      </c>
      <c r="T55" s="295"/>
      <c r="U55" s="295"/>
      <c r="V55" s="295"/>
      <c r="W55" s="295"/>
      <c r="X55" s="295"/>
      <c r="Y55" s="295"/>
      <c r="Z55" s="295"/>
    </row>
    <row r="56" spans="1:26" ht="15">
      <c r="A56" s="25">
        <v>101</v>
      </c>
      <c r="B56" s="26" t="s">
        <v>80</v>
      </c>
      <c r="C56" s="417">
        <v>0.013956734124214934</v>
      </c>
      <c r="D56" s="439">
        <v>0.013719303059404582</v>
      </c>
      <c r="E56" s="312">
        <v>0</v>
      </c>
      <c r="F56" s="313">
        <v>0</v>
      </c>
      <c r="G56" s="314">
        <v>0.013031862904802244</v>
      </c>
      <c r="H56" s="417">
        <v>0.02054316118164263</v>
      </c>
      <c r="I56" s="439">
        <v>0.021006932287654923</v>
      </c>
      <c r="J56" s="312">
        <v>0</v>
      </c>
      <c r="K56" s="313">
        <v>0</v>
      </c>
      <c r="L56" s="314">
        <v>0.018673819305333923</v>
      </c>
      <c r="M56" s="417">
        <v>0</v>
      </c>
      <c r="N56" s="439">
        <v>0</v>
      </c>
      <c r="O56" s="312">
        <v>0</v>
      </c>
      <c r="P56" s="313">
        <v>0</v>
      </c>
      <c r="Q56" s="315">
        <v>0</v>
      </c>
      <c r="R56" s="315">
        <v>0.0135182912879812</v>
      </c>
      <c r="S56" s="294" t="s">
        <v>275</v>
      </c>
      <c r="T56" s="295"/>
      <c r="U56" s="295"/>
      <c r="V56" s="295"/>
      <c r="W56" s="295"/>
      <c r="X56" s="295"/>
      <c r="Y56" s="295"/>
      <c r="Z56" s="295"/>
    </row>
    <row r="57" spans="1:26" ht="15">
      <c r="A57" s="25">
        <v>102</v>
      </c>
      <c r="B57" s="26" t="s">
        <v>81</v>
      </c>
      <c r="C57" s="417">
        <v>0.055826936496859735</v>
      </c>
      <c r="D57" s="439">
        <v>0.027438606118809165</v>
      </c>
      <c r="E57" s="312">
        <v>0</v>
      </c>
      <c r="F57" s="313">
        <v>0</v>
      </c>
      <c r="G57" s="314">
        <v>0.03909558871440673</v>
      </c>
      <c r="H57" s="417">
        <v>0.02465179341797116</v>
      </c>
      <c r="I57" s="439">
        <v>0.017505776906379104</v>
      </c>
      <c r="J57" s="312">
        <v>0</v>
      </c>
      <c r="K57" s="313">
        <v>0</v>
      </c>
      <c r="L57" s="314">
        <v>0.018673819305333923</v>
      </c>
      <c r="M57" s="417">
        <v>0.011046062078868884</v>
      </c>
      <c r="N57" s="439">
        <v>0.010372368011617051</v>
      </c>
      <c r="O57" s="312">
        <v>0</v>
      </c>
      <c r="P57" s="313">
        <v>0</v>
      </c>
      <c r="Q57" s="315">
        <v>0.009127002236115548</v>
      </c>
      <c r="R57" s="315">
        <v>0.01975750265166483</v>
      </c>
      <c r="S57" s="294" t="s">
        <v>276</v>
      </c>
      <c r="T57" s="295"/>
      <c r="U57" s="295"/>
      <c r="V57" s="295"/>
      <c r="W57" s="295"/>
      <c r="X57" s="295"/>
      <c r="Y57" s="295"/>
      <c r="Z57" s="295"/>
    </row>
    <row r="58" spans="1:26" ht="15">
      <c r="A58" s="25">
        <v>103</v>
      </c>
      <c r="B58" s="26" t="s">
        <v>82</v>
      </c>
      <c r="C58" s="417">
        <v>0</v>
      </c>
      <c r="D58" s="439">
        <v>0</v>
      </c>
      <c r="E58" s="312">
        <v>0</v>
      </c>
      <c r="F58" s="313">
        <v>0</v>
      </c>
      <c r="G58" s="314">
        <v>0</v>
      </c>
      <c r="H58" s="417">
        <v>0</v>
      </c>
      <c r="I58" s="439">
        <v>0.007002310762551642</v>
      </c>
      <c r="J58" s="312">
        <v>0.01673360107095047</v>
      </c>
      <c r="K58" s="313">
        <v>0</v>
      </c>
      <c r="L58" s="314">
        <v>0.005092859810545615</v>
      </c>
      <c r="M58" s="417">
        <v>0</v>
      </c>
      <c r="N58" s="439">
        <v>0</v>
      </c>
      <c r="O58" s="312">
        <v>0</v>
      </c>
      <c r="P58" s="313">
        <v>0</v>
      </c>
      <c r="Q58" s="315">
        <v>0</v>
      </c>
      <c r="R58" s="315">
        <v>0.0031196056818418153</v>
      </c>
      <c r="S58" s="294" t="s">
        <v>277</v>
      </c>
      <c r="T58" s="295"/>
      <c r="U58" s="295"/>
      <c r="V58" s="295"/>
      <c r="W58" s="295"/>
      <c r="X58" s="295"/>
      <c r="Y58" s="295"/>
      <c r="Z58" s="295"/>
    </row>
    <row r="59" spans="1:26" ht="29.25" thickBot="1">
      <c r="A59" s="40">
        <v>109</v>
      </c>
      <c r="B59" s="41" t="s">
        <v>83</v>
      </c>
      <c r="C59" s="421">
        <v>0.013956734124214934</v>
      </c>
      <c r="D59" s="442">
        <v>0</v>
      </c>
      <c r="E59" s="326">
        <v>0.11223344556677892</v>
      </c>
      <c r="F59" s="325">
        <v>0</v>
      </c>
      <c r="G59" s="327">
        <v>0.013031862904802244</v>
      </c>
      <c r="H59" s="421">
        <v>0.016434528945314105</v>
      </c>
      <c r="I59" s="442">
        <v>0.017505776906379104</v>
      </c>
      <c r="J59" s="326">
        <v>0</v>
      </c>
      <c r="K59" s="325">
        <v>0</v>
      </c>
      <c r="L59" s="327">
        <v>0.015278579431636845</v>
      </c>
      <c r="M59" s="421">
        <v>0.011046062078868884</v>
      </c>
      <c r="N59" s="442">
        <v>0</v>
      </c>
      <c r="O59" s="326">
        <v>0</v>
      </c>
      <c r="P59" s="325">
        <v>0</v>
      </c>
      <c r="Q59" s="324">
        <v>0.004563501118057774</v>
      </c>
      <c r="R59" s="324">
        <v>0.012478422727367261</v>
      </c>
      <c r="S59" s="294" t="s">
        <v>278</v>
      </c>
      <c r="T59" s="295"/>
      <c r="U59" s="295"/>
      <c r="V59" s="295"/>
      <c r="W59" s="295"/>
      <c r="X59" s="295"/>
      <c r="Y59" s="295"/>
      <c r="Z59" s="295"/>
    </row>
    <row r="60" spans="1:26" ht="15.75" thickBot="1">
      <c r="A60" s="15">
        <v>11</v>
      </c>
      <c r="B60" s="16" t="s">
        <v>84</v>
      </c>
      <c r="C60" s="419">
        <v>0.7257501744591766</v>
      </c>
      <c r="D60" s="415">
        <v>0.6036493346138017</v>
      </c>
      <c r="E60" s="337">
        <v>0.7856341189674524</v>
      </c>
      <c r="F60" s="337">
        <v>0</v>
      </c>
      <c r="G60" s="336">
        <v>0.6711409395973155</v>
      </c>
      <c r="H60" s="419">
        <v>1.0723530136817452</v>
      </c>
      <c r="I60" s="415">
        <v>1.0468454590014704</v>
      </c>
      <c r="J60" s="337">
        <v>1.606425702811245</v>
      </c>
      <c r="K60" s="337">
        <v>0</v>
      </c>
      <c r="L60" s="336">
        <v>1.113638678572641</v>
      </c>
      <c r="M60" s="419">
        <v>0.8726389042306418</v>
      </c>
      <c r="N60" s="415">
        <v>0.80904470490613</v>
      </c>
      <c r="O60" s="337">
        <v>1.3149655604257984</v>
      </c>
      <c r="P60" s="337">
        <v>8</v>
      </c>
      <c r="Q60" s="336">
        <v>0.9172637247296126</v>
      </c>
      <c r="R60" s="335">
        <v>0.9982738181893808</v>
      </c>
      <c r="S60" s="295"/>
      <c r="T60" s="295"/>
      <c r="U60" s="295"/>
      <c r="V60" s="295"/>
      <c r="W60" s="295"/>
      <c r="X60" s="295"/>
      <c r="Y60" s="295"/>
      <c r="Z60" s="295"/>
    </row>
    <row r="61" spans="1:26" ht="15">
      <c r="A61" s="20">
        <v>110</v>
      </c>
      <c r="B61" s="21" t="s">
        <v>103</v>
      </c>
      <c r="C61" s="416">
        <v>0.20935101186322402</v>
      </c>
      <c r="D61" s="438">
        <v>0.15091233365345041</v>
      </c>
      <c r="E61" s="308">
        <v>0</v>
      </c>
      <c r="F61" s="309">
        <v>0</v>
      </c>
      <c r="G61" s="310">
        <v>0.16941421776242915</v>
      </c>
      <c r="H61" s="416">
        <v>0.32047331443362503</v>
      </c>
      <c r="I61" s="438">
        <v>0.23457741054548</v>
      </c>
      <c r="J61" s="308">
        <v>0.25100401606425704</v>
      </c>
      <c r="K61" s="309">
        <v>0</v>
      </c>
      <c r="L61" s="310">
        <v>0.27161918989576617</v>
      </c>
      <c r="M61" s="416">
        <v>0.23196730365624657</v>
      </c>
      <c r="N61" s="438">
        <v>0.16595788818587281</v>
      </c>
      <c r="O61" s="308">
        <v>0.4070131496556042</v>
      </c>
      <c r="P61" s="309">
        <v>4</v>
      </c>
      <c r="Q61" s="311">
        <v>0.23273855702094648</v>
      </c>
      <c r="R61" s="311">
        <v>0.2464488488655034</v>
      </c>
      <c r="S61" s="294" t="s">
        <v>279</v>
      </c>
      <c r="T61" s="295"/>
      <c r="U61" s="295"/>
      <c r="V61" s="295"/>
      <c r="W61" s="295"/>
      <c r="X61" s="295"/>
      <c r="Y61" s="295"/>
      <c r="Z61" s="295"/>
    </row>
    <row r="62" spans="1:26" ht="15">
      <c r="A62" s="25">
        <v>111</v>
      </c>
      <c r="B62" s="26" t="s">
        <v>86</v>
      </c>
      <c r="C62" s="417">
        <v>0.3349616189811584</v>
      </c>
      <c r="D62" s="439">
        <v>0.21950884895047332</v>
      </c>
      <c r="E62" s="312">
        <v>0.44893378226711567</v>
      </c>
      <c r="F62" s="313">
        <v>0</v>
      </c>
      <c r="G62" s="314">
        <v>0.2867009839056493</v>
      </c>
      <c r="H62" s="417">
        <v>0.4108632236328526</v>
      </c>
      <c r="I62" s="439">
        <v>0.5111686856662699</v>
      </c>
      <c r="J62" s="312">
        <v>0.786479250334672</v>
      </c>
      <c r="K62" s="313">
        <v>0</v>
      </c>
      <c r="L62" s="314">
        <v>0.4974026414966217</v>
      </c>
      <c r="M62" s="417">
        <v>0.28719761405059097</v>
      </c>
      <c r="N62" s="439">
        <v>0.34228814438336275</v>
      </c>
      <c r="O62" s="312">
        <v>0.34439574201628054</v>
      </c>
      <c r="P62" s="313">
        <v>0</v>
      </c>
      <c r="Q62" s="315">
        <v>0.31944507826404417</v>
      </c>
      <c r="R62" s="315">
        <v>0.42322650416987295</v>
      </c>
      <c r="S62" s="294" t="s">
        <v>280</v>
      </c>
      <c r="T62" s="295"/>
      <c r="U62" s="295"/>
      <c r="V62" s="295"/>
      <c r="W62" s="295"/>
      <c r="X62" s="295"/>
      <c r="Y62" s="295"/>
      <c r="Z62" s="295"/>
    </row>
    <row r="63" spans="1:26" ht="15">
      <c r="A63" s="25">
        <v>112</v>
      </c>
      <c r="B63" s="26" t="s">
        <v>87</v>
      </c>
      <c r="C63" s="417">
        <v>0.1256106071179344</v>
      </c>
      <c r="D63" s="439">
        <v>0.13719303059404583</v>
      </c>
      <c r="E63" s="312">
        <v>0.22446689113355783</v>
      </c>
      <c r="F63" s="313">
        <v>0</v>
      </c>
      <c r="G63" s="314">
        <v>0.13683456050042353</v>
      </c>
      <c r="H63" s="417">
        <v>0.20132297958009776</v>
      </c>
      <c r="I63" s="439">
        <v>0.22407394440165254</v>
      </c>
      <c r="J63" s="312">
        <v>0.28447121820615795</v>
      </c>
      <c r="K63" s="313">
        <v>0</v>
      </c>
      <c r="L63" s="314">
        <v>0.22069059179030998</v>
      </c>
      <c r="M63" s="417">
        <v>0.187783055340771</v>
      </c>
      <c r="N63" s="439">
        <v>0.19707499222072397</v>
      </c>
      <c r="O63" s="312">
        <v>0.34439574201628054</v>
      </c>
      <c r="P63" s="313">
        <v>4</v>
      </c>
      <c r="Q63" s="315">
        <v>0.21904805366677313</v>
      </c>
      <c r="R63" s="315">
        <v>0.20693384356217376</v>
      </c>
      <c r="S63" s="294" t="s">
        <v>281</v>
      </c>
      <c r="T63" s="295"/>
      <c r="U63" s="295"/>
      <c r="V63" s="295"/>
      <c r="W63" s="295"/>
      <c r="X63" s="295"/>
      <c r="Y63" s="295"/>
      <c r="Z63" s="295"/>
    </row>
    <row r="64" spans="1:26" ht="15.75" thickBot="1">
      <c r="A64" s="30">
        <v>119</v>
      </c>
      <c r="B64" s="31" t="s">
        <v>88</v>
      </c>
      <c r="C64" s="418">
        <v>0.055826936496859735</v>
      </c>
      <c r="D64" s="440">
        <v>0.09603512141583208</v>
      </c>
      <c r="E64" s="316">
        <v>0.11223344556677892</v>
      </c>
      <c r="F64" s="317">
        <v>0</v>
      </c>
      <c r="G64" s="318">
        <v>0.07819117742881346</v>
      </c>
      <c r="H64" s="418">
        <v>0.1396934960351699</v>
      </c>
      <c r="I64" s="440">
        <v>0.07702541838806806</v>
      </c>
      <c r="J64" s="316">
        <v>0.28447121820615795</v>
      </c>
      <c r="K64" s="317">
        <v>0</v>
      </c>
      <c r="L64" s="318">
        <v>0.12392625538994329</v>
      </c>
      <c r="M64" s="418">
        <v>0.16569093118303324</v>
      </c>
      <c r="N64" s="440">
        <v>0.10372368011617054</v>
      </c>
      <c r="O64" s="316">
        <v>0.21916092673763304</v>
      </c>
      <c r="P64" s="317">
        <v>0</v>
      </c>
      <c r="Q64" s="319">
        <v>0.14603203577784876</v>
      </c>
      <c r="R64" s="319">
        <v>0.12166462159183081</v>
      </c>
      <c r="S64" s="294" t="s">
        <v>282</v>
      </c>
      <c r="T64" s="295"/>
      <c r="U64" s="295"/>
      <c r="V64" s="295"/>
      <c r="W64" s="295"/>
      <c r="X64" s="295"/>
      <c r="Y64" s="295"/>
      <c r="Z64" s="295"/>
    </row>
    <row r="65" spans="1:26" ht="15.75" thickBot="1">
      <c r="A65" s="15">
        <v>120</v>
      </c>
      <c r="B65" s="16" t="s">
        <v>89</v>
      </c>
      <c r="C65" s="422">
        <v>0.5722260990928122</v>
      </c>
      <c r="D65" s="443">
        <v>0.6722458499108245</v>
      </c>
      <c r="E65" s="328">
        <v>1.122334455667789</v>
      </c>
      <c r="F65" s="329">
        <v>50</v>
      </c>
      <c r="G65" s="330">
        <v>0.6581090766925132</v>
      </c>
      <c r="H65" s="422">
        <v>0.45194954599613785</v>
      </c>
      <c r="I65" s="443">
        <v>0.6407114347734751</v>
      </c>
      <c r="J65" s="328">
        <v>1.104417670682731</v>
      </c>
      <c r="K65" s="329">
        <v>6.896551724137931</v>
      </c>
      <c r="L65" s="330">
        <v>0.6128407972023224</v>
      </c>
      <c r="M65" s="422">
        <v>0.7290400972053461</v>
      </c>
      <c r="N65" s="443">
        <v>0.8920236489990664</v>
      </c>
      <c r="O65" s="328">
        <v>1.3775829680651221</v>
      </c>
      <c r="P65" s="329">
        <v>16</v>
      </c>
      <c r="Q65" s="331">
        <v>0.9127002236115548</v>
      </c>
      <c r="R65" s="331">
        <v>0.6883929871264272</v>
      </c>
      <c r="S65" s="294" t="s">
        <v>283</v>
      </c>
      <c r="T65" s="295"/>
      <c r="U65" s="295"/>
      <c r="V65" s="295"/>
      <c r="W65" s="295"/>
      <c r="X65" s="295"/>
      <c r="Y65" s="295"/>
      <c r="Z65" s="295"/>
    </row>
    <row r="66" spans="1:26" ht="15.75" thickBot="1">
      <c r="A66" s="15">
        <v>999</v>
      </c>
      <c r="B66" s="16" t="s">
        <v>90</v>
      </c>
      <c r="C66" s="423">
        <v>3.1821353803210055</v>
      </c>
      <c r="D66" s="444">
        <v>1.4679654273562903</v>
      </c>
      <c r="E66" s="332">
        <v>1.122334455667789</v>
      </c>
      <c r="F66" s="333">
        <v>0</v>
      </c>
      <c r="G66" s="334">
        <v>2.2479963510783865</v>
      </c>
      <c r="H66" s="423">
        <v>4.305846583672295</v>
      </c>
      <c r="I66" s="444">
        <v>1.701561515300049</v>
      </c>
      <c r="J66" s="332">
        <v>1.7737617135207495</v>
      </c>
      <c r="K66" s="333">
        <v>44.827586206896555</v>
      </c>
      <c r="L66" s="334">
        <v>2.8061657556106336</v>
      </c>
      <c r="M66" s="423">
        <v>6.13056445377223</v>
      </c>
      <c r="N66" s="444">
        <v>1.6699512498703453</v>
      </c>
      <c r="O66" s="332">
        <v>1.0644959298685035</v>
      </c>
      <c r="P66" s="333">
        <v>24</v>
      </c>
      <c r="Q66" s="335">
        <v>3.450006845251677</v>
      </c>
      <c r="R66" s="335">
        <v>2.8637980159307856</v>
      </c>
      <c r="S66" s="294" t="s">
        <v>284</v>
      </c>
      <c r="T66" s="295"/>
      <c r="U66" s="295"/>
      <c r="V66" s="295"/>
      <c r="W66" s="295"/>
      <c r="X66" s="295"/>
      <c r="Y66" s="295"/>
      <c r="Z66" s="295"/>
    </row>
    <row r="67" spans="1:26" ht="15.75" thickBot="1">
      <c r="A67" s="529" t="s">
        <v>91</v>
      </c>
      <c r="B67" s="567"/>
      <c r="C67" s="490">
        <v>100</v>
      </c>
      <c r="D67" s="491">
        <v>100</v>
      </c>
      <c r="E67" s="492">
        <v>100</v>
      </c>
      <c r="F67" s="493">
        <v>100</v>
      </c>
      <c r="G67" s="494">
        <v>100</v>
      </c>
      <c r="H67" s="490">
        <v>100</v>
      </c>
      <c r="I67" s="491">
        <v>100</v>
      </c>
      <c r="J67" s="492">
        <v>100</v>
      </c>
      <c r="K67" s="493">
        <v>100</v>
      </c>
      <c r="L67" s="494">
        <v>100</v>
      </c>
      <c r="M67" s="490">
        <v>100</v>
      </c>
      <c r="N67" s="491">
        <v>100</v>
      </c>
      <c r="O67" s="492">
        <v>100</v>
      </c>
      <c r="P67" s="493">
        <v>100</v>
      </c>
      <c r="Q67" s="495">
        <v>100</v>
      </c>
      <c r="R67" s="495">
        <v>100</v>
      </c>
      <c r="S67" s="296" t="s">
        <v>116</v>
      </c>
      <c r="T67" s="519">
        <f>SUM(R61:R66,R55:R59,R50:R53,R45:R48,R40:R43,R34:R38,R27:R32,R24:R25,R19:R22,R14:R17,R8:R12,R2:R6)</f>
        <v>100</v>
      </c>
      <c r="U67" s="295"/>
      <c r="V67" s="295"/>
      <c r="W67" s="295"/>
      <c r="X67" s="295"/>
      <c r="Y67" s="295"/>
      <c r="Z67" s="295"/>
    </row>
    <row r="68" spans="1:18" ht="15">
      <c r="A68" s="53"/>
      <c r="B68" s="54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</row>
    <row r="69" spans="1:18" ht="15">
      <c r="A69" s="58" t="s">
        <v>104</v>
      </c>
      <c r="B69" s="84"/>
      <c r="C69" s="84"/>
      <c r="D69" s="84"/>
      <c r="E69" s="84"/>
      <c r="F69" s="84"/>
      <c r="G69" s="85"/>
      <c r="H69" s="84"/>
      <c r="I69" s="84"/>
      <c r="J69" s="84"/>
      <c r="K69" s="84"/>
      <c r="L69" s="85"/>
      <c r="M69" s="84"/>
      <c r="N69" s="84"/>
      <c r="O69" s="84"/>
      <c r="P69" s="84"/>
      <c r="Q69" s="84"/>
      <c r="R69" s="84"/>
    </row>
    <row r="70" spans="1:18" ht="15">
      <c r="A70" s="86" t="s">
        <v>105</v>
      </c>
      <c r="B70" s="84"/>
      <c r="C70" s="84"/>
      <c r="D70" s="84"/>
      <c r="E70" s="84"/>
      <c r="F70" s="84"/>
      <c r="G70" s="85"/>
      <c r="H70" s="84"/>
      <c r="I70" s="84"/>
      <c r="J70" s="84"/>
      <c r="K70" s="84"/>
      <c r="L70" s="85"/>
      <c r="M70" s="84"/>
      <c r="N70" s="84"/>
      <c r="O70" s="84"/>
      <c r="P70" s="84"/>
      <c r="Q70" s="84"/>
      <c r="R70" s="84"/>
    </row>
    <row r="71" spans="1:18" ht="15">
      <c r="A71" s="149"/>
      <c r="B71" s="84"/>
      <c r="C71" s="84"/>
      <c r="D71" s="84"/>
      <c r="E71" s="84"/>
      <c r="F71" s="84"/>
      <c r="G71" s="85"/>
      <c r="H71" s="84"/>
      <c r="I71" s="84"/>
      <c r="J71" s="84"/>
      <c r="K71" s="84"/>
      <c r="L71" s="85"/>
      <c r="M71" s="84"/>
      <c r="N71" s="84"/>
      <c r="O71" s="84"/>
      <c r="P71" s="84"/>
      <c r="Q71" s="84"/>
      <c r="R71" s="84"/>
    </row>
    <row r="72" spans="1:18" ht="15">
      <c r="A72" s="84"/>
      <c r="B72" s="84"/>
      <c r="C72" s="84"/>
      <c r="D72" s="84"/>
      <c r="E72" s="84"/>
      <c r="F72" s="84"/>
      <c r="G72" s="85"/>
      <c r="H72" s="84"/>
      <c r="I72" s="84"/>
      <c r="J72" s="84"/>
      <c r="K72" s="84"/>
      <c r="L72" s="85"/>
      <c r="M72" s="84"/>
      <c r="N72" s="84"/>
      <c r="O72" s="84"/>
      <c r="P72" s="84"/>
      <c r="Q72" s="84"/>
      <c r="R72" s="84"/>
    </row>
  </sheetData>
  <sheetProtection/>
  <mergeCells count="15">
    <mergeCell ref="G4:G5"/>
    <mergeCell ref="H4:K4"/>
    <mergeCell ref="L4:L5"/>
    <mergeCell ref="M4:P4"/>
    <mergeCell ref="Q4:Q5"/>
    <mergeCell ref="A67:B67"/>
    <mergeCell ref="A1:R1"/>
    <mergeCell ref="A2:A5"/>
    <mergeCell ref="B2:B5"/>
    <mergeCell ref="C2:Q2"/>
    <mergeCell ref="R2:R5"/>
    <mergeCell ref="C3:G3"/>
    <mergeCell ref="H3:L3"/>
    <mergeCell ref="M3:Q3"/>
    <mergeCell ref="C4:F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1" r:id="rId1"/>
  <ignoredErrors>
    <ignoredError sqref="A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72"/>
  <sheetViews>
    <sheetView zoomScalePageLayoutView="0" workbookViewId="0" topLeftCell="A1">
      <selection activeCell="A1" sqref="A1:L1"/>
    </sheetView>
  </sheetViews>
  <sheetFormatPr defaultColWidth="11.421875" defaultRowHeight="15"/>
  <cols>
    <col min="1" max="1" width="7.7109375" style="269" customWidth="1"/>
    <col min="2" max="2" width="61.8515625" style="269" bestFit="1" customWidth="1"/>
    <col min="3" max="12" width="15.140625" style="269" customWidth="1"/>
    <col min="13" max="16384" width="11.421875" style="269" customWidth="1"/>
  </cols>
  <sheetData>
    <row r="1" spans="1:12" ht="24.75" customHeight="1" thickBot="1" thickTop="1">
      <c r="A1" s="521" t="s">
        <v>353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44"/>
    </row>
    <row r="2" spans="1:12" ht="24.75" customHeight="1" thickTop="1">
      <c r="A2" s="532" t="s">
        <v>24</v>
      </c>
      <c r="B2" s="578" t="s">
        <v>110</v>
      </c>
      <c r="C2" s="579" t="s">
        <v>95</v>
      </c>
      <c r="D2" s="580"/>
      <c r="E2" s="580"/>
      <c r="F2" s="580"/>
      <c r="G2" s="580"/>
      <c r="H2" s="580"/>
      <c r="I2" s="580"/>
      <c r="J2" s="580"/>
      <c r="K2" s="580"/>
      <c r="L2" s="581"/>
    </row>
    <row r="3" spans="1:12" ht="24.75" customHeight="1">
      <c r="A3" s="533"/>
      <c r="B3" s="545"/>
      <c r="C3" s="576" t="s">
        <v>96</v>
      </c>
      <c r="D3" s="577"/>
      <c r="E3" s="576" t="s">
        <v>97</v>
      </c>
      <c r="F3" s="577"/>
      <c r="G3" s="576" t="s">
        <v>98</v>
      </c>
      <c r="H3" s="577"/>
      <c r="I3" s="576" t="s">
        <v>99</v>
      </c>
      <c r="J3" s="577"/>
      <c r="K3" s="576" t="s">
        <v>116</v>
      </c>
      <c r="L3" s="577"/>
    </row>
    <row r="4" spans="1:12" ht="24.75" customHeight="1" thickBot="1">
      <c r="A4" s="534"/>
      <c r="B4" s="546"/>
      <c r="C4" s="270" t="s">
        <v>26</v>
      </c>
      <c r="D4" s="151" t="s">
        <v>27</v>
      </c>
      <c r="E4" s="270" t="s">
        <v>26</v>
      </c>
      <c r="F4" s="151" t="s">
        <v>27</v>
      </c>
      <c r="G4" s="270" t="s">
        <v>26</v>
      </c>
      <c r="H4" s="151" t="s">
        <v>27</v>
      </c>
      <c r="I4" s="270" t="s">
        <v>26</v>
      </c>
      <c r="J4" s="151" t="s">
        <v>27</v>
      </c>
      <c r="K4" s="270" t="s">
        <v>26</v>
      </c>
      <c r="L4" s="151" t="s">
        <v>27</v>
      </c>
    </row>
    <row r="5" spans="1:21" ht="15.75" thickBot="1">
      <c r="A5" s="15">
        <v>0</v>
      </c>
      <c r="B5" s="16" t="s">
        <v>29</v>
      </c>
      <c r="C5" s="350">
        <v>1315</v>
      </c>
      <c r="D5" s="358">
        <v>0.05496342737722048</v>
      </c>
      <c r="E5" s="350">
        <v>1046</v>
      </c>
      <c r="F5" s="358">
        <v>0.029993691575385673</v>
      </c>
      <c r="G5" s="350">
        <v>340</v>
      </c>
      <c r="H5" s="358">
        <v>0.04358974358974359</v>
      </c>
      <c r="I5" s="350">
        <v>7</v>
      </c>
      <c r="J5" s="358">
        <v>0.1296296296296296</v>
      </c>
      <c r="K5" s="350">
        <v>2708</v>
      </c>
      <c r="L5" s="511">
        <v>0.040628328807405516</v>
      </c>
      <c r="M5" s="294" t="s">
        <v>235</v>
      </c>
      <c r="N5" s="295"/>
      <c r="O5" s="295"/>
      <c r="P5" s="295"/>
      <c r="Q5" s="295"/>
      <c r="R5" s="295"/>
      <c r="S5" s="295"/>
      <c r="T5" s="295"/>
      <c r="U5" s="295"/>
    </row>
    <row r="6" spans="1:21" ht="15.75" thickBot="1">
      <c r="A6" s="15" t="s">
        <v>30</v>
      </c>
      <c r="B6" s="16" t="s">
        <v>31</v>
      </c>
      <c r="C6" s="350">
        <v>14193</v>
      </c>
      <c r="D6" s="358">
        <v>0.5932288401253919</v>
      </c>
      <c r="E6" s="350">
        <v>17944</v>
      </c>
      <c r="F6" s="358">
        <v>0.5145380512702872</v>
      </c>
      <c r="G6" s="350">
        <v>1869</v>
      </c>
      <c r="H6" s="358">
        <v>0.23961538461538462</v>
      </c>
      <c r="I6" s="350">
        <v>1</v>
      </c>
      <c r="J6" s="358">
        <v>0.018518518518518517</v>
      </c>
      <c r="K6" s="350">
        <v>34007</v>
      </c>
      <c r="L6" s="511">
        <v>0.5102095929665581</v>
      </c>
      <c r="M6" s="295"/>
      <c r="N6" s="295"/>
      <c r="O6" s="295"/>
      <c r="P6" s="295"/>
      <c r="Q6" s="295"/>
      <c r="R6" s="295"/>
      <c r="S6" s="295"/>
      <c r="T6" s="295"/>
      <c r="U6" s="295"/>
    </row>
    <row r="7" spans="1:21" ht="15">
      <c r="A7" s="25">
        <v>10</v>
      </c>
      <c r="B7" s="26" t="s">
        <v>32</v>
      </c>
      <c r="C7" s="352">
        <v>2607</v>
      </c>
      <c r="D7" s="28">
        <v>0.10896551724137932</v>
      </c>
      <c r="E7" s="352">
        <v>2737</v>
      </c>
      <c r="F7" s="28">
        <v>0.07848253713368125</v>
      </c>
      <c r="G7" s="352">
        <v>226</v>
      </c>
      <c r="H7" s="28">
        <v>0.028974358974358974</v>
      </c>
      <c r="I7" s="27">
        <v>0</v>
      </c>
      <c r="J7" s="28">
        <v>0</v>
      </c>
      <c r="K7" s="27">
        <v>5570</v>
      </c>
      <c r="L7" s="28">
        <v>0.08356713126190868</v>
      </c>
      <c r="M7" s="294" t="s">
        <v>236</v>
      </c>
      <c r="N7" s="295"/>
      <c r="O7" s="295"/>
      <c r="P7" s="295"/>
      <c r="Q7" s="295"/>
      <c r="R7" s="295"/>
      <c r="S7" s="295"/>
      <c r="T7" s="295"/>
      <c r="U7" s="295"/>
    </row>
    <row r="8" spans="1:21" ht="15">
      <c r="A8" s="25">
        <v>11</v>
      </c>
      <c r="B8" s="26" t="s">
        <v>33</v>
      </c>
      <c r="C8" s="352">
        <v>7316</v>
      </c>
      <c r="D8" s="28">
        <v>0.3057889237199582</v>
      </c>
      <c r="E8" s="352">
        <v>10122</v>
      </c>
      <c r="F8" s="28">
        <v>0.2902448815736652</v>
      </c>
      <c r="G8" s="352">
        <v>1018</v>
      </c>
      <c r="H8" s="28">
        <v>0.1305128205128205</v>
      </c>
      <c r="I8" s="27">
        <v>1</v>
      </c>
      <c r="J8" s="28">
        <v>0.018518518518518517</v>
      </c>
      <c r="K8" s="27">
        <v>18457</v>
      </c>
      <c r="L8" s="28">
        <v>0.27691176691221703</v>
      </c>
      <c r="M8" s="294" t="s">
        <v>237</v>
      </c>
      <c r="N8" s="295"/>
      <c r="O8" s="295"/>
      <c r="P8" s="295"/>
      <c r="Q8" s="295"/>
      <c r="R8" s="295"/>
      <c r="S8" s="295"/>
      <c r="T8" s="295"/>
      <c r="U8" s="295"/>
    </row>
    <row r="9" spans="1:21" ht="15">
      <c r="A9" s="25">
        <v>12</v>
      </c>
      <c r="B9" s="26" t="s">
        <v>34</v>
      </c>
      <c r="C9" s="352">
        <v>3800</v>
      </c>
      <c r="D9" s="28">
        <v>0.1588296760710554</v>
      </c>
      <c r="E9" s="352">
        <v>4603</v>
      </c>
      <c r="F9" s="28">
        <v>0.13198944772609966</v>
      </c>
      <c r="G9" s="352">
        <v>497</v>
      </c>
      <c r="H9" s="28">
        <v>0.06371794871794872</v>
      </c>
      <c r="I9" s="27">
        <v>0</v>
      </c>
      <c r="J9" s="28">
        <v>0</v>
      </c>
      <c r="K9" s="27">
        <v>8900</v>
      </c>
      <c r="L9" s="28">
        <v>0.13352737311148785</v>
      </c>
      <c r="M9" s="294" t="s">
        <v>238</v>
      </c>
      <c r="N9" s="295"/>
      <c r="O9" s="295"/>
      <c r="P9" s="295"/>
      <c r="Q9" s="295"/>
      <c r="R9" s="295"/>
      <c r="S9" s="295"/>
      <c r="T9" s="295"/>
      <c r="U9" s="295"/>
    </row>
    <row r="10" spans="1:21" ht="15">
      <c r="A10" s="40">
        <v>13</v>
      </c>
      <c r="B10" s="41" t="s">
        <v>35</v>
      </c>
      <c r="C10" s="355">
        <v>101</v>
      </c>
      <c r="D10" s="43">
        <v>0.0042215256008359455</v>
      </c>
      <c r="E10" s="355">
        <v>168</v>
      </c>
      <c r="F10" s="43">
        <v>0.004817342432757929</v>
      </c>
      <c r="G10" s="355">
        <v>86</v>
      </c>
      <c r="H10" s="43">
        <v>0.011025641025641025</v>
      </c>
      <c r="I10" s="42">
        <v>0</v>
      </c>
      <c r="J10" s="43">
        <v>0</v>
      </c>
      <c r="K10" s="42">
        <v>355</v>
      </c>
      <c r="L10" s="43">
        <v>0.0053260918488290095</v>
      </c>
      <c r="M10" s="294" t="s">
        <v>239</v>
      </c>
      <c r="N10" s="295"/>
      <c r="O10" s="295"/>
      <c r="P10" s="295"/>
      <c r="Q10" s="295"/>
      <c r="R10" s="295"/>
      <c r="S10" s="295"/>
      <c r="T10" s="295"/>
      <c r="U10" s="295"/>
    </row>
    <row r="11" spans="1:21" ht="15.75" thickBot="1">
      <c r="A11" s="30">
        <v>19</v>
      </c>
      <c r="B11" s="31" t="s">
        <v>36</v>
      </c>
      <c r="C11" s="353">
        <v>369</v>
      </c>
      <c r="D11" s="33">
        <v>0.01542319749216301</v>
      </c>
      <c r="E11" s="353">
        <v>314</v>
      </c>
      <c r="F11" s="33">
        <v>0.009003842404083272</v>
      </c>
      <c r="G11" s="353">
        <v>42</v>
      </c>
      <c r="H11" s="33">
        <v>0.005384615384615384</v>
      </c>
      <c r="I11" s="32">
        <v>0</v>
      </c>
      <c r="J11" s="33">
        <v>0</v>
      </c>
      <c r="K11" s="32">
        <v>725</v>
      </c>
      <c r="L11" s="33">
        <v>0.010877229832115582</v>
      </c>
      <c r="M11" s="294" t="s">
        <v>240</v>
      </c>
      <c r="N11" s="295"/>
      <c r="O11" s="295"/>
      <c r="P11" s="295"/>
      <c r="Q11" s="295"/>
      <c r="R11" s="295"/>
      <c r="S11" s="295"/>
      <c r="T11" s="295"/>
      <c r="U11" s="295"/>
    </row>
    <row r="12" spans="1:21" ht="15.75" thickBot="1">
      <c r="A12" s="15">
        <v>2</v>
      </c>
      <c r="B12" s="16" t="s">
        <v>37</v>
      </c>
      <c r="C12" s="350">
        <v>957</v>
      </c>
      <c r="D12" s="358">
        <v>0.039999999999999994</v>
      </c>
      <c r="E12" s="350">
        <v>2048</v>
      </c>
      <c r="F12" s="358">
        <v>0.05872569822790618</v>
      </c>
      <c r="G12" s="350">
        <v>2378</v>
      </c>
      <c r="H12" s="358">
        <v>0.3048717948717949</v>
      </c>
      <c r="I12" s="350">
        <v>3</v>
      </c>
      <c r="J12" s="358">
        <v>0.05555555555555555</v>
      </c>
      <c r="K12" s="350">
        <v>5386</v>
      </c>
      <c r="L12" s="511">
        <v>0.0808065653458959</v>
      </c>
      <c r="M12" s="295"/>
      <c r="N12" s="295"/>
      <c r="O12" s="295"/>
      <c r="P12" s="295"/>
      <c r="Q12" s="295"/>
      <c r="R12" s="295"/>
      <c r="S12" s="295"/>
      <c r="T12" s="295"/>
      <c r="U12" s="295"/>
    </row>
    <row r="13" spans="1:21" ht="15">
      <c r="A13" s="25">
        <v>20</v>
      </c>
      <c r="B13" s="26" t="s">
        <v>38</v>
      </c>
      <c r="C13" s="352">
        <v>405</v>
      </c>
      <c r="D13" s="28">
        <v>0.016927899686520375</v>
      </c>
      <c r="E13" s="352">
        <v>860</v>
      </c>
      <c r="F13" s="28">
        <v>0.024660205310546537</v>
      </c>
      <c r="G13" s="352">
        <v>946</v>
      </c>
      <c r="H13" s="28">
        <v>0.1212820512820513</v>
      </c>
      <c r="I13" s="27">
        <v>2</v>
      </c>
      <c r="J13" s="28">
        <v>0.037037037037037035</v>
      </c>
      <c r="K13" s="27">
        <v>2213</v>
      </c>
      <c r="L13" s="28">
        <v>0.03320180637030591</v>
      </c>
      <c r="M13" s="294" t="s">
        <v>241</v>
      </c>
      <c r="N13" s="295"/>
      <c r="O13" s="295"/>
      <c r="P13" s="295"/>
      <c r="Q13" s="295"/>
      <c r="R13" s="295"/>
      <c r="S13" s="295"/>
      <c r="T13" s="295"/>
      <c r="U13" s="295"/>
    </row>
    <row r="14" spans="1:21" ht="15">
      <c r="A14" s="25">
        <v>21</v>
      </c>
      <c r="B14" s="26" t="s">
        <v>39</v>
      </c>
      <c r="C14" s="352">
        <v>463</v>
      </c>
      <c r="D14" s="28">
        <v>0.019352142110762798</v>
      </c>
      <c r="E14" s="352">
        <v>978</v>
      </c>
      <c r="F14" s="28">
        <v>0.028043814876412228</v>
      </c>
      <c r="G14" s="352">
        <v>1205</v>
      </c>
      <c r="H14" s="28">
        <v>0.1544871794871795</v>
      </c>
      <c r="I14" s="27">
        <v>1</v>
      </c>
      <c r="J14" s="28">
        <v>0.018518518518518517</v>
      </c>
      <c r="K14" s="27">
        <v>2647</v>
      </c>
      <c r="L14" s="28">
        <v>0.039713141193944757</v>
      </c>
      <c r="M14" s="294" t="s">
        <v>242</v>
      </c>
      <c r="N14" s="295"/>
      <c r="O14" s="295"/>
      <c r="P14" s="295"/>
      <c r="Q14" s="295"/>
      <c r="R14" s="295"/>
      <c r="S14" s="295"/>
      <c r="T14" s="295"/>
      <c r="U14" s="295"/>
    </row>
    <row r="15" spans="1:21" ht="15">
      <c r="A15" s="40">
        <v>22</v>
      </c>
      <c r="B15" s="41" t="s">
        <v>40</v>
      </c>
      <c r="C15" s="355">
        <v>26</v>
      </c>
      <c r="D15" s="43">
        <v>0.0010867293625914315</v>
      </c>
      <c r="E15" s="355">
        <v>119</v>
      </c>
      <c r="F15" s="43">
        <v>0.0034122842232035323</v>
      </c>
      <c r="G15" s="355">
        <v>162</v>
      </c>
      <c r="H15" s="43">
        <v>0.020769230769230772</v>
      </c>
      <c r="I15" s="42">
        <v>0</v>
      </c>
      <c r="J15" s="43">
        <v>0</v>
      </c>
      <c r="K15" s="42">
        <v>307</v>
      </c>
      <c r="L15" s="43">
        <v>0.004605944218564806</v>
      </c>
      <c r="M15" s="294" t="s">
        <v>243</v>
      </c>
      <c r="N15" s="295"/>
      <c r="O15" s="295"/>
      <c r="P15" s="295"/>
      <c r="Q15" s="295"/>
      <c r="R15" s="295"/>
      <c r="S15" s="295"/>
      <c r="T15" s="295"/>
      <c r="U15" s="295"/>
    </row>
    <row r="16" spans="1:21" ht="15.75" thickBot="1">
      <c r="A16" s="25">
        <v>29</v>
      </c>
      <c r="B16" s="26" t="s">
        <v>41</v>
      </c>
      <c r="C16" s="352">
        <v>63</v>
      </c>
      <c r="D16" s="28">
        <v>0.0026332288401253925</v>
      </c>
      <c r="E16" s="352">
        <v>91</v>
      </c>
      <c r="F16" s="28">
        <v>0.002609393817743878</v>
      </c>
      <c r="G16" s="352">
        <v>65</v>
      </c>
      <c r="H16" s="28">
        <v>0.008333333333333335</v>
      </c>
      <c r="I16" s="27">
        <v>0</v>
      </c>
      <c r="J16" s="28">
        <v>0</v>
      </c>
      <c r="K16" s="27">
        <v>219</v>
      </c>
      <c r="L16" s="28">
        <v>0.0032856735630804306</v>
      </c>
      <c r="M16" s="294" t="s">
        <v>244</v>
      </c>
      <c r="N16" s="295"/>
      <c r="O16" s="295"/>
      <c r="P16" s="295"/>
      <c r="Q16" s="295"/>
      <c r="R16" s="295"/>
      <c r="S16" s="295"/>
      <c r="T16" s="295"/>
      <c r="U16" s="295"/>
    </row>
    <row r="17" spans="1:21" ht="15.75" thickBot="1">
      <c r="A17" s="15">
        <v>3</v>
      </c>
      <c r="B17" s="16" t="s">
        <v>42</v>
      </c>
      <c r="C17" s="350">
        <v>4633</v>
      </c>
      <c r="D17" s="358">
        <v>0.1936468129571578</v>
      </c>
      <c r="E17" s="350">
        <v>10258</v>
      </c>
      <c r="F17" s="358">
        <v>0.2941446349716121</v>
      </c>
      <c r="G17" s="350">
        <v>2324</v>
      </c>
      <c r="H17" s="358">
        <v>0.29794871794871797</v>
      </c>
      <c r="I17" s="350">
        <v>0</v>
      </c>
      <c r="J17" s="358">
        <v>0</v>
      </c>
      <c r="K17" s="350">
        <v>17215</v>
      </c>
      <c r="L17" s="511">
        <v>0.2582779469791307</v>
      </c>
      <c r="M17" s="295"/>
      <c r="N17" s="295"/>
      <c r="O17" s="295"/>
      <c r="P17" s="295"/>
      <c r="Q17" s="295"/>
      <c r="R17" s="295"/>
      <c r="S17" s="295"/>
      <c r="T17" s="295"/>
      <c r="U17" s="295"/>
    </row>
    <row r="18" spans="1:21" ht="15">
      <c r="A18" s="25">
        <v>30</v>
      </c>
      <c r="B18" s="26" t="s">
        <v>43</v>
      </c>
      <c r="C18" s="352">
        <v>1679</v>
      </c>
      <c r="D18" s="28">
        <v>0.07017763845350053</v>
      </c>
      <c r="E18" s="352">
        <v>3748</v>
      </c>
      <c r="F18" s="28">
        <v>0.10747261570224236</v>
      </c>
      <c r="G18" s="352">
        <v>779</v>
      </c>
      <c r="H18" s="28">
        <v>0.09987179487179487</v>
      </c>
      <c r="I18" s="27">
        <v>0</v>
      </c>
      <c r="J18" s="28">
        <v>0</v>
      </c>
      <c r="K18" s="27">
        <v>6206</v>
      </c>
      <c r="L18" s="28">
        <v>0.09310908736290939</v>
      </c>
      <c r="M18" s="294" t="s">
        <v>245</v>
      </c>
      <c r="N18" s="295"/>
      <c r="O18" s="295"/>
      <c r="P18" s="295"/>
      <c r="Q18" s="295"/>
      <c r="R18" s="295"/>
      <c r="S18" s="295"/>
      <c r="T18" s="295"/>
      <c r="U18" s="295"/>
    </row>
    <row r="19" spans="1:21" ht="15">
      <c r="A19" s="25">
        <v>31</v>
      </c>
      <c r="B19" s="26" t="s">
        <v>44</v>
      </c>
      <c r="C19" s="352">
        <v>230</v>
      </c>
      <c r="D19" s="28">
        <v>0.00961337513061651</v>
      </c>
      <c r="E19" s="352">
        <v>505</v>
      </c>
      <c r="F19" s="28">
        <v>0.01448070195561163</v>
      </c>
      <c r="G19" s="352">
        <v>203</v>
      </c>
      <c r="H19" s="28">
        <v>0.026025641025641026</v>
      </c>
      <c r="I19" s="27">
        <v>0</v>
      </c>
      <c r="J19" s="28">
        <v>0</v>
      </c>
      <c r="K19" s="27">
        <v>938</v>
      </c>
      <c r="L19" s="28">
        <v>0.01407288494141299</v>
      </c>
      <c r="M19" s="294" t="s">
        <v>246</v>
      </c>
      <c r="N19" s="295"/>
      <c r="O19" s="295"/>
      <c r="P19" s="295"/>
      <c r="Q19" s="295"/>
      <c r="R19" s="295"/>
      <c r="S19" s="295"/>
      <c r="T19" s="295"/>
      <c r="U19" s="295"/>
    </row>
    <row r="20" spans="1:21" ht="15">
      <c r="A20" s="40">
        <v>32</v>
      </c>
      <c r="B20" s="41" t="s">
        <v>45</v>
      </c>
      <c r="C20" s="355">
        <v>2210</v>
      </c>
      <c r="D20" s="43">
        <v>0.09237199582027168</v>
      </c>
      <c r="E20" s="355">
        <v>4995</v>
      </c>
      <c r="F20" s="43">
        <v>0.14322991340253485</v>
      </c>
      <c r="G20" s="355">
        <v>1079</v>
      </c>
      <c r="H20" s="43">
        <v>0.13833333333333336</v>
      </c>
      <c r="I20" s="42">
        <v>0</v>
      </c>
      <c r="J20" s="43">
        <v>0</v>
      </c>
      <c r="K20" s="42">
        <v>8284</v>
      </c>
      <c r="L20" s="43">
        <v>0.12428547852309724</v>
      </c>
      <c r="M20" s="294" t="s">
        <v>247</v>
      </c>
      <c r="N20" s="295"/>
      <c r="O20" s="295"/>
      <c r="P20" s="295"/>
      <c r="Q20" s="295"/>
      <c r="R20" s="295"/>
      <c r="S20" s="295"/>
      <c r="T20" s="295"/>
      <c r="U20" s="295"/>
    </row>
    <row r="21" spans="1:21" ht="15.75" thickBot="1">
      <c r="A21" s="30">
        <v>39</v>
      </c>
      <c r="B21" s="31" t="s">
        <v>46</v>
      </c>
      <c r="C21" s="353">
        <v>514</v>
      </c>
      <c r="D21" s="33">
        <v>0.02148380355276907</v>
      </c>
      <c r="E21" s="353">
        <v>1010</v>
      </c>
      <c r="F21" s="33">
        <v>0.02896140391122326</v>
      </c>
      <c r="G21" s="353">
        <v>263</v>
      </c>
      <c r="H21" s="33">
        <v>0.03371794871794872</v>
      </c>
      <c r="I21" s="32">
        <v>0</v>
      </c>
      <c r="J21" s="33">
        <v>0</v>
      </c>
      <c r="K21" s="32">
        <v>1787</v>
      </c>
      <c r="L21" s="33">
        <v>0.0268104961517111</v>
      </c>
      <c r="M21" s="294" t="s">
        <v>248</v>
      </c>
      <c r="N21" s="295"/>
      <c r="O21" s="295"/>
      <c r="P21" s="295"/>
      <c r="Q21" s="295"/>
      <c r="R21" s="295"/>
      <c r="S21" s="295"/>
      <c r="T21" s="295"/>
      <c r="U21" s="295"/>
    </row>
    <row r="22" spans="1:21" ht="15.75" thickBot="1">
      <c r="A22" s="15">
        <v>4</v>
      </c>
      <c r="B22" s="16" t="s">
        <v>47</v>
      </c>
      <c r="C22" s="350">
        <v>20</v>
      </c>
      <c r="D22" s="358">
        <v>0.0008359456635318703</v>
      </c>
      <c r="E22" s="350">
        <v>27</v>
      </c>
      <c r="F22" s="358">
        <v>0.0007742157481218099</v>
      </c>
      <c r="G22" s="350">
        <v>157</v>
      </c>
      <c r="H22" s="358">
        <v>0.020128205128205127</v>
      </c>
      <c r="I22" s="350">
        <v>1</v>
      </c>
      <c r="J22" s="358">
        <v>0.018518518518518517</v>
      </c>
      <c r="K22" s="350">
        <v>205</v>
      </c>
      <c r="L22" s="511">
        <v>0.003075630504253372</v>
      </c>
      <c r="M22" s="295"/>
      <c r="N22" s="295"/>
      <c r="O22" s="295"/>
      <c r="P22" s="295"/>
      <c r="Q22" s="295"/>
      <c r="R22" s="295"/>
      <c r="S22" s="295"/>
      <c r="T22" s="295"/>
      <c r="U22" s="295"/>
    </row>
    <row r="23" spans="1:21" ht="15">
      <c r="A23" s="40">
        <v>40</v>
      </c>
      <c r="B23" s="41" t="s">
        <v>48</v>
      </c>
      <c r="C23" s="355">
        <v>14</v>
      </c>
      <c r="D23" s="43">
        <v>0.0005851619644723091</v>
      </c>
      <c r="E23" s="355">
        <v>20</v>
      </c>
      <c r="F23" s="43">
        <v>0.0005734931467568962</v>
      </c>
      <c r="G23" s="355">
        <v>110</v>
      </c>
      <c r="H23" s="43">
        <v>0.014102564102564101</v>
      </c>
      <c r="I23" s="42">
        <v>0</v>
      </c>
      <c r="J23" s="43">
        <v>0</v>
      </c>
      <c r="K23" s="42">
        <v>144</v>
      </c>
      <c r="L23" s="43">
        <v>0.0021604428907926127</v>
      </c>
      <c r="M23" s="294" t="s">
        <v>249</v>
      </c>
      <c r="N23" s="295"/>
      <c r="O23" s="295"/>
      <c r="P23" s="295"/>
      <c r="Q23" s="295"/>
      <c r="R23" s="295"/>
      <c r="S23" s="295"/>
      <c r="T23" s="295"/>
      <c r="U23" s="295"/>
    </row>
    <row r="24" spans="1:21" ht="15.75" thickBot="1">
      <c r="A24" s="25">
        <v>41</v>
      </c>
      <c r="B24" s="26" t="s">
        <v>49</v>
      </c>
      <c r="C24" s="352">
        <v>6</v>
      </c>
      <c r="D24" s="28">
        <v>0.00025078369905956113</v>
      </c>
      <c r="E24" s="352">
        <v>7</v>
      </c>
      <c r="F24" s="28">
        <v>0.00020072260136491367</v>
      </c>
      <c r="G24" s="352">
        <v>47</v>
      </c>
      <c r="H24" s="28">
        <v>0.006025641025641026</v>
      </c>
      <c r="I24" s="27">
        <v>1</v>
      </c>
      <c r="J24" s="28">
        <v>0.018518518518518517</v>
      </c>
      <c r="K24" s="27">
        <v>61</v>
      </c>
      <c r="L24" s="28">
        <v>0.0009151876134607593</v>
      </c>
      <c r="M24" s="294" t="s">
        <v>250</v>
      </c>
      <c r="N24" s="295"/>
      <c r="O24" s="295"/>
      <c r="P24" s="295"/>
      <c r="Q24" s="295"/>
      <c r="R24" s="295"/>
      <c r="S24" s="295"/>
      <c r="T24" s="295"/>
      <c r="U24" s="295"/>
    </row>
    <row r="25" spans="1:21" ht="15.75" thickBot="1">
      <c r="A25" s="15">
        <v>5</v>
      </c>
      <c r="B25" s="16" t="s">
        <v>50</v>
      </c>
      <c r="C25" s="350">
        <v>746</v>
      </c>
      <c r="D25" s="358">
        <v>0.03118077324973877</v>
      </c>
      <c r="E25" s="350">
        <v>1641</v>
      </c>
      <c r="F25" s="358">
        <v>0.04705511269140334</v>
      </c>
      <c r="G25" s="350">
        <v>363</v>
      </c>
      <c r="H25" s="358">
        <v>0.046538461538461535</v>
      </c>
      <c r="I25" s="350">
        <v>13</v>
      </c>
      <c r="J25" s="358">
        <v>0.24074074074074073</v>
      </c>
      <c r="K25" s="350">
        <v>2763</v>
      </c>
      <c r="L25" s="511">
        <v>0.04145349796708326</v>
      </c>
      <c r="M25" s="295"/>
      <c r="N25" s="295"/>
      <c r="O25" s="295"/>
      <c r="P25" s="295"/>
      <c r="Q25" s="295"/>
      <c r="R25" s="295"/>
      <c r="S25" s="295"/>
      <c r="T25" s="295"/>
      <c r="U25" s="295"/>
    </row>
    <row r="26" spans="1:21" ht="15">
      <c r="A26" s="25">
        <v>50</v>
      </c>
      <c r="B26" s="26" t="s">
        <v>52</v>
      </c>
      <c r="C26" s="352">
        <v>326</v>
      </c>
      <c r="D26" s="28">
        <v>0.01362591431556949</v>
      </c>
      <c r="E26" s="352">
        <v>770</v>
      </c>
      <c r="F26" s="28">
        <v>0.022079486150140507</v>
      </c>
      <c r="G26" s="352">
        <v>138</v>
      </c>
      <c r="H26" s="28">
        <v>0.01769230769230769</v>
      </c>
      <c r="I26" s="27">
        <v>4</v>
      </c>
      <c r="J26" s="28">
        <v>0.07407407407407407</v>
      </c>
      <c r="K26" s="27">
        <v>1238</v>
      </c>
      <c r="L26" s="28">
        <v>0.01857380763056427</v>
      </c>
      <c r="M26" s="294" t="s">
        <v>251</v>
      </c>
      <c r="N26" s="295"/>
      <c r="O26" s="295"/>
      <c r="P26" s="295"/>
      <c r="Q26" s="295"/>
      <c r="R26" s="295"/>
      <c r="S26" s="295"/>
      <c r="T26" s="295"/>
      <c r="U26" s="295"/>
    </row>
    <row r="27" spans="1:21" ht="15">
      <c r="A27" s="25">
        <v>51</v>
      </c>
      <c r="B27" s="26" t="s">
        <v>52</v>
      </c>
      <c r="C27" s="352">
        <v>97</v>
      </c>
      <c r="D27" s="28">
        <v>0.004054336468129572</v>
      </c>
      <c r="E27" s="352">
        <v>229</v>
      </c>
      <c r="F27" s="28">
        <v>0.006566496530366463</v>
      </c>
      <c r="G27" s="352">
        <v>29</v>
      </c>
      <c r="H27" s="28">
        <v>0.0037179487179487183</v>
      </c>
      <c r="I27" s="27">
        <v>0</v>
      </c>
      <c r="J27" s="28">
        <v>0</v>
      </c>
      <c r="K27" s="27">
        <v>355</v>
      </c>
      <c r="L27" s="28">
        <v>0.0053260918488290095</v>
      </c>
      <c r="M27" s="294" t="s">
        <v>252</v>
      </c>
      <c r="N27" s="295"/>
      <c r="O27" s="295"/>
      <c r="P27" s="295"/>
      <c r="Q27" s="295"/>
      <c r="R27" s="295"/>
      <c r="S27" s="295"/>
      <c r="T27" s="295"/>
      <c r="U27" s="295"/>
    </row>
    <row r="28" spans="1:21" ht="15">
      <c r="A28" s="25">
        <v>52</v>
      </c>
      <c r="B28" s="26" t="s">
        <v>53</v>
      </c>
      <c r="C28" s="352">
        <v>257</v>
      </c>
      <c r="D28" s="28">
        <v>0.010741901776384535</v>
      </c>
      <c r="E28" s="352">
        <v>551</v>
      </c>
      <c r="F28" s="28">
        <v>0.015799736193152492</v>
      </c>
      <c r="G28" s="352">
        <v>170</v>
      </c>
      <c r="H28" s="28">
        <v>0.021794871794871794</v>
      </c>
      <c r="I28" s="27">
        <v>8</v>
      </c>
      <c r="J28" s="28">
        <v>0.14814814814814814</v>
      </c>
      <c r="K28" s="27">
        <v>986</v>
      </c>
      <c r="L28" s="28">
        <v>0.014793032571677195</v>
      </c>
      <c r="M28" s="294" t="s">
        <v>253</v>
      </c>
      <c r="N28" s="295"/>
      <c r="O28" s="295"/>
      <c r="P28" s="295"/>
      <c r="Q28" s="295"/>
      <c r="R28" s="295"/>
      <c r="S28" s="295"/>
      <c r="T28" s="295"/>
      <c r="U28" s="295"/>
    </row>
    <row r="29" spans="1:21" ht="42.75">
      <c r="A29" s="25">
        <v>53</v>
      </c>
      <c r="B29" s="26" t="s">
        <v>54</v>
      </c>
      <c r="C29" s="352">
        <v>5</v>
      </c>
      <c r="D29" s="28">
        <v>0.0002089864158829676</v>
      </c>
      <c r="E29" s="352">
        <v>7</v>
      </c>
      <c r="F29" s="28">
        <v>0.00020072260136491367</v>
      </c>
      <c r="G29" s="352">
        <v>11</v>
      </c>
      <c r="H29" s="28">
        <v>0.0014102564102564101</v>
      </c>
      <c r="I29" s="27">
        <v>1</v>
      </c>
      <c r="J29" s="28">
        <v>0.018518518518518517</v>
      </c>
      <c r="K29" s="27">
        <v>24</v>
      </c>
      <c r="L29" s="28">
        <v>0.0003600738151321021</v>
      </c>
      <c r="M29" s="294" t="s">
        <v>254</v>
      </c>
      <c r="N29" s="295"/>
      <c r="O29" s="295"/>
      <c r="P29" s="295"/>
      <c r="Q29" s="295"/>
      <c r="R29" s="295"/>
      <c r="S29" s="295"/>
      <c r="T29" s="295"/>
      <c r="U29" s="295"/>
    </row>
    <row r="30" spans="1:21" ht="15">
      <c r="A30" s="40">
        <v>54</v>
      </c>
      <c r="B30" s="41" t="s">
        <v>55</v>
      </c>
      <c r="C30" s="355">
        <v>30</v>
      </c>
      <c r="D30" s="43">
        <v>0.0012539184952978057</v>
      </c>
      <c r="E30" s="355">
        <v>15</v>
      </c>
      <c r="F30" s="43">
        <v>0.0004301198600676722</v>
      </c>
      <c r="G30" s="355">
        <v>4</v>
      </c>
      <c r="H30" s="43">
        <v>0.0005128205128205128</v>
      </c>
      <c r="I30" s="42">
        <v>0</v>
      </c>
      <c r="J30" s="43">
        <v>0</v>
      </c>
      <c r="K30" s="42">
        <v>49</v>
      </c>
      <c r="L30" s="43">
        <v>0.0007351507058947083</v>
      </c>
      <c r="M30" s="294" t="s">
        <v>255</v>
      </c>
      <c r="N30" s="295"/>
      <c r="O30" s="295"/>
      <c r="P30" s="295"/>
      <c r="Q30" s="295"/>
      <c r="R30" s="295"/>
      <c r="S30" s="295"/>
      <c r="T30" s="295"/>
      <c r="U30" s="295"/>
    </row>
    <row r="31" spans="1:21" ht="29.25" thickBot="1">
      <c r="A31" s="30">
        <v>59</v>
      </c>
      <c r="B31" s="31" t="s">
        <v>56</v>
      </c>
      <c r="C31" s="353">
        <v>31</v>
      </c>
      <c r="D31" s="33">
        <v>0.0012957157784743991</v>
      </c>
      <c r="E31" s="353">
        <v>69</v>
      </c>
      <c r="F31" s="33">
        <v>0.001978551356311292</v>
      </c>
      <c r="G31" s="353">
        <v>11</v>
      </c>
      <c r="H31" s="33">
        <v>0.0014102564102564101</v>
      </c>
      <c r="I31" s="32">
        <v>0</v>
      </c>
      <c r="J31" s="33">
        <v>0</v>
      </c>
      <c r="K31" s="32">
        <v>111</v>
      </c>
      <c r="L31" s="33">
        <v>0.0016653413949859722</v>
      </c>
      <c r="M31" s="294" t="s">
        <v>256</v>
      </c>
      <c r="N31" s="295"/>
      <c r="O31" s="295"/>
      <c r="P31" s="295"/>
      <c r="Q31" s="295"/>
      <c r="R31" s="295"/>
      <c r="S31" s="295"/>
      <c r="T31" s="295"/>
      <c r="U31" s="295"/>
    </row>
    <row r="32" spans="1:21" ht="29.25" thickBot="1">
      <c r="A32" s="15">
        <v>6</v>
      </c>
      <c r="B32" s="16" t="s">
        <v>57</v>
      </c>
      <c r="C32" s="350">
        <v>557</v>
      </c>
      <c r="D32" s="358">
        <v>0.023281086729362587</v>
      </c>
      <c r="E32" s="350">
        <v>769</v>
      </c>
      <c r="F32" s="358">
        <v>0.02205081149280266</v>
      </c>
      <c r="G32" s="350">
        <v>61</v>
      </c>
      <c r="H32" s="358">
        <v>0.010128205128205128</v>
      </c>
      <c r="I32" s="350">
        <v>0</v>
      </c>
      <c r="J32" s="358">
        <v>0</v>
      </c>
      <c r="K32" s="350">
        <v>1405</v>
      </c>
      <c r="L32" s="511">
        <v>0.021079321260858475</v>
      </c>
      <c r="M32" s="295"/>
      <c r="N32" s="295"/>
      <c r="O32" s="295"/>
      <c r="P32" s="295"/>
      <c r="Q32" s="295"/>
      <c r="R32" s="295"/>
      <c r="S32" s="295"/>
      <c r="T32" s="295"/>
      <c r="U32" s="295"/>
    </row>
    <row r="33" spans="1:21" ht="28.5">
      <c r="A33" s="25">
        <v>60</v>
      </c>
      <c r="B33" s="26" t="s">
        <v>100</v>
      </c>
      <c r="C33" s="352">
        <v>95</v>
      </c>
      <c r="D33" s="28">
        <v>0.003970741901776384</v>
      </c>
      <c r="E33" s="352">
        <v>137</v>
      </c>
      <c r="F33" s="28">
        <v>0.003928428055284739</v>
      </c>
      <c r="G33" s="352">
        <v>18</v>
      </c>
      <c r="H33" s="28">
        <v>0.0023076923076923075</v>
      </c>
      <c r="I33" s="27">
        <v>0</v>
      </c>
      <c r="J33" s="28">
        <v>0</v>
      </c>
      <c r="K33" s="27">
        <v>250</v>
      </c>
      <c r="L33" s="28">
        <v>0.0037507689076260644</v>
      </c>
      <c r="M33" s="294" t="s">
        <v>257</v>
      </c>
      <c r="N33" s="295"/>
      <c r="O33" s="295"/>
      <c r="P33" s="295"/>
      <c r="Q33" s="295"/>
      <c r="R33" s="295"/>
      <c r="S33" s="295"/>
      <c r="T33" s="295"/>
      <c r="U33" s="295"/>
    </row>
    <row r="34" spans="1:21" ht="28.5">
      <c r="A34" s="25">
        <v>61</v>
      </c>
      <c r="B34" s="26" t="s">
        <v>59</v>
      </c>
      <c r="C34" s="352">
        <v>267</v>
      </c>
      <c r="D34" s="28">
        <v>0.011159874608150468</v>
      </c>
      <c r="E34" s="352">
        <v>389</v>
      </c>
      <c r="F34" s="28">
        <v>0.011154441704421631</v>
      </c>
      <c r="G34" s="352">
        <v>36</v>
      </c>
      <c r="H34" s="28">
        <v>0.004615384615384615</v>
      </c>
      <c r="I34" s="27">
        <v>0</v>
      </c>
      <c r="J34" s="28">
        <v>0</v>
      </c>
      <c r="K34" s="27">
        <v>692</v>
      </c>
      <c r="L34" s="28">
        <v>0.010382128336308942</v>
      </c>
      <c r="M34" s="294" t="s">
        <v>258</v>
      </c>
      <c r="N34" s="295"/>
      <c r="O34" s="295"/>
      <c r="P34" s="295"/>
      <c r="Q34" s="295"/>
      <c r="R34" s="295"/>
      <c r="S34" s="295"/>
      <c r="T34" s="295"/>
      <c r="U34" s="295"/>
    </row>
    <row r="35" spans="1:21" ht="15">
      <c r="A35" s="25">
        <v>62</v>
      </c>
      <c r="B35" s="26" t="s">
        <v>60</v>
      </c>
      <c r="C35" s="352">
        <v>175</v>
      </c>
      <c r="D35" s="28">
        <v>0.007314524555903865</v>
      </c>
      <c r="E35" s="352">
        <v>190</v>
      </c>
      <c r="F35" s="28">
        <v>0.005448184894190514</v>
      </c>
      <c r="G35" s="352">
        <v>14</v>
      </c>
      <c r="H35" s="28">
        <v>0.0017948717948717949</v>
      </c>
      <c r="I35" s="27">
        <v>0</v>
      </c>
      <c r="J35" s="28">
        <v>0</v>
      </c>
      <c r="K35" s="27">
        <v>379</v>
      </c>
      <c r="L35" s="28">
        <v>0.005686165663961112</v>
      </c>
      <c r="M35" s="294" t="s">
        <v>259</v>
      </c>
      <c r="N35" s="295"/>
      <c r="O35" s="295"/>
      <c r="P35" s="295"/>
      <c r="Q35" s="295"/>
      <c r="R35" s="295"/>
      <c r="S35" s="295"/>
      <c r="T35" s="295"/>
      <c r="U35" s="295"/>
    </row>
    <row r="36" spans="1:21" ht="15">
      <c r="A36" s="40">
        <v>63</v>
      </c>
      <c r="B36" s="41" t="s">
        <v>61</v>
      </c>
      <c r="C36" s="355">
        <v>1</v>
      </c>
      <c r="D36" s="43">
        <v>4.179728317659352E-05</v>
      </c>
      <c r="E36" s="355">
        <v>2</v>
      </c>
      <c r="F36" s="43">
        <v>5.734931467568963E-05</v>
      </c>
      <c r="G36" s="355">
        <v>1</v>
      </c>
      <c r="H36" s="43">
        <v>0.0001282051282051282</v>
      </c>
      <c r="I36" s="42">
        <v>0</v>
      </c>
      <c r="J36" s="43">
        <v>0</v>
      </c>
      <c r="K36" s="42">
        <v>4</v>
      </c>
      <c r="L36" s="43">
        <v>6.0012302522017014E-05</v>
      </c>
      <c r="M36" s="294" t="s">
        <v>260</v>
      </c>
      <c r="N36" s="295"/>
      <c r="O36" s="295"/>
      <c r="P36" s="295"/>
      <c r="Q36" s="295"/>
      <c r="R36" s="295"/>
      <c r="S36" s="295"/>
      <c r="T36" s="295"/>
      <c r="U36" s="295"/>
    </row>
    <row r="37" spans="1:21" ht="29.25" thickBot="1">
      <c r="A37" s="25">
        <v>69</v>
      </c>
      <c r="B37" s="26" t="s">
        <v>62</v>
      </c>
      <c r="C37" s="352">
        <v>19</v>
      </c>
      <c r="D37" s="28">
        <v>0.000794148380355277</v>
      </c>
      <c r="E37" s="352">
        <v>51</v>
      </c>
      <c r="F37" s="28">
        <v>0.0014624075242300855</v>
      </c>
      <c r="G37" s="352">
        <v>10</v>
      </c>
      <c r="H37" s="28">
        <v>0.0012820512820512818</v>
      </c>
      <c r="I37" s="27">
        <v>0</v>
      </c>
      <c r="J37" s="28">
        <v>0</v>
      </c>
      <c r="K37" s="27">
        <v>80</v>
      </c>
      <c r="L37" s="28">
        <v>0.0012002460504403404</v>
      </c>
      <c r="M37" s="294" t="s">
        <v>261</v>
      </c>
      <c r="N37" s="295"/>
      <c r="O37" s="295"/>
      <c r="P37" s="295"/>
      <c r="Q37" s="295"/>
      <c r="R37" s="295"/>
      <c r="S37" s="295"/>
      <c r="T37" s="295"/>
      <c r="U37" s="295"/>
    </row>
    <row r="38" spans="1:21" ht="15.75" thickBot="1">
      <c r="A38" s="15">
        <v>7</v>
      </c>
      <c r="B38" s="16" t="s">
        <v>63</v>
      </c>
      <c r="C38" s="350">
        <v>98</v>
      </c>
      <c r="D38" s="358">
        <v>0.004096133751306165</v>
      </c>
      <c r="E38" s="350">
        <v>96</v>
      </c>
      <c r="F38" s="358">
        <v>0.002752767104433102</v>
      </c>
      <c r="G38" s="350">
        <v>8</v>
      </c>
      <c r="H38" s="358">
        <v>0.0010256410256410256</v>
      </c>
      <c r="I38" s="350">
        <v>0</v>
      </c>
      <c r="J38" s="358">
        <v>0</v>
      </c>
      <c r="K38" s="350">
        <v>202</v>
      </c>
      <c r="L38" s="511">
        <v>0.0030306212773618594</v>
      </c>
      <c r="M38" s="295"/>
      <c r="N38" s="295"/>
      <c r="O38" s="295"/>
      <c r="P38" s="295"/>
      <c r="Q38" s="295"/>
      <c r="R38" s="295"/>
      <c r="S38" s="295"/>
      <c r="T38" s="295"/>
      <c r="U38" s="295"/>
    </row>
    <row r="39" spans="1:21" ht="15">
      <c r="A39" s="25">
        <v>70</v>
      </c>
      <c r="B39" s="26" t="s">
        <v>101</v>
      </c>
      <c r="C39" s="352">
        <v>25</v>
      </c>
      <c r="D39" s="28">
        <v>0.0010449320794148381</v>
      </c>
      <c r="E39" s="352">
        <v>22</v>
      </c>
      <c r="F39" s="28">
        <v>0.0006308424614325858</v>
      </c>
      <c r="G39" s="352">
        <v>1</v>
      </c>
      <c r="H39" s="28">
        <v>0.0001282051282051282</v>
      </c>
      <c r="I39" s="27">
        <v>0</v>
      </c>
      <c r="J39" s="28">
        <v>0</v>
      </c>
      <c r="K39" s="27">
        <v>48</v>
      </c>
      <c r="L39" s="28">
        <v>0.0007201476302642042</v>
      </c>
      <c r="M39" s="294" t="s">
        <v>262</v>
      </c>
      <c r="N39" s="295"/>
      <c r="O39" s="295"/>
      <c r="P39" s="295"/>
      <c r="Q39" s="295"/>
      <c r="R39" s="295"/>
      <c r="S39" s="295"/>
      <c r="T39" s="295"/>
      <c r="U39" s="295"/>
    </row>
    <row r="40" spans="1:21" ht="15">
      <c r="A40" s="25">
        <v>71</v>
      </c>
      <c r="B40" s="26" t="s">
        <v>65</v>
      </c>
      <c r="C40" s="352">
        <v>29</v>
      </c>
      <c r="D40" s="28">
        <v>0.0012121212121212121</v>
      </c>
      <c r="E40" s="352">
        <v>22</v>
      </c>
      <c r="F40" s="28">
        <v>0.0006308424614325858</v>
      </c>
      <c r="G40" s="352">
        <v>1</v>
      </c>
      <c r="H40" s="28">
        <v>0.0001282051282051282</v>
      </c>
      <c r="I40" s="27">
        <v>0</v>
      </c>
      <c r="J40" s="28">
        <v>0</v>
      </c>
      <c r="K40" s="27">
        <v>52</v>
      </c>
      <c r="L40" s="28">
        <v>0.0007801599327862212</v>
      </c>
      <c r="M40" s="294" t="s">
        <v>263</v>
      </c>
      <c r="N40" s="295"/>
      <c r="O40" s="295"/>
      <c r="P40" s="295"/>
      <c r="Q40" s="295"/>
      <c r="R40" s="295"/>
      <c r="S40" s="295"/>
      <c r="T40" s="295"/>
      <c r="U40" s="295"/>
    </row>
    <row r="41" spans="1:21" ht="15">
      <c r="A41" s="40">
        <v>72</v>
      </c>
      <c r="B41" s="41" t="s">
        <v>66</v>
      </c>
      <c r="C41" s="355">
        <v>19</v>
      </c>
      <c r="D41" s="43">
        <v>0.000794148380355277</v>
      </c>
      <c r="E41" s="355">
        <v>28</v>
      </c>
      <c r="F41" s="43">
        <v>0.0008028904054596547</v>
      </c>
      <c r="G41" s="355">
        <v>4</v>
      </c>
      <c r="H41" s="43">
        <v>0.0005128205128205128</v>
      </c>
      <c r="I41" s="42">
        <v>0</v>
      </c>
      <c r="J41" s="43">
        <v>0</v>
      </c>
      <c r="K41" s="42">
        <v>51</v>
      </c>
      <c r="L41" s="43">
        <v>0.000765156857155717</v>
      </c>
      <c r="M41" s="294" t="s">
        <v>264</v>
      </c>
      <c r="N41" s="295"/>
      <c r="O41" s="295"/>
      <c r="P41" s="295"/>
      <c r="Q41" s="295"/>
      <c r="R41" s="295"/>
      <c r="S41" s="295"/>
      <c r="T41" s="295"/>
      <c r="U41" s="295"/>
    </row>
    <row r="42" spans="1:21" ht="15.75" thickBot="1">
      <c r="A42" s="30">
        <v>79</v>
      </c>
      <c r="B42" s="31" t="s">
        <v>67</v>
      </c>
      <c r="C42" s="353">
        <v>25</v>
      </c>
      <c r="D42" s="33">
        <v>0.0010449320794148381</v>
      </c>
      <c r="E42" s="353">
        <v>24</v>
      </c>
      <c r="F42" s="33">
        <v>0.0006881917761082755</v>
      </c>
      <c r="G42" s="353">
        <v>2</v>
      </c>
      <c r="H42" s="33">
        <v>0.0002564102564102564</v>
      </c>
      <c r="I42" s="32">
        <v>0</v>
      </c>
      <c r="J42" s="33">
        <v>0</v>
      </c>
      <c r="K42" s="32">
        <v>51</v>
      </c>
      <c r="L42" s="33">
        <v>0.000765156857155717</v>
      </c>
      <c r="M42" s="294" t="s">
        <v>265</v>
      </c>
      <c r="N42" s="295"/>
      <c r="O42" s="295"/>
      <c r="P42" s="295"/>
      <c r="Q42" s="295"/>
      <c r="R42" s="295"/>
      <c r="S42" s="295"/>
      <c r="T42" s="295"/>
      <c r="U42" s="295"/>
    </row>
    <row r="43" spans="1:21" ht="15.75" thickBot="1">
      <c r="A43" s="15">
        <v>8</v>
      </c>
      <c r="B43" s="16" t="s">
        <v>68</v>
      </c>
      <c r="C43" s="350">
        <v>8</v>
      </c>
      <c r="D43" s="358">
        <v>0.0003343782654127482</v>
      </c>
      <c r="E43" s="350">
        <v>3</v>
      </c>
      <c r="F43" s="358">
        <v>8.602397201353444E-05</v>
      </c>
      <c r="G43" s="350">
        <v>0</v>
      </c>
      <c r="H43" s="358">
        <v>0</v>
      </c>
      <c r="I43" s="350">
        <v>2</v>
      </c>
      <c r="J43" s="358">
        <v>0.037037037037037035</v>
      </c>
      <c r="K43" s="350">
        <v>13</v>
      </c>
      <c r="L43" s="511">
        <v>0.0001950399831965553</v>
      </c>
      <c r="M43" s="295"/>
      <c r="N43" s="295"/>
      <c r="O43" s="295"/>
      <c r="P43" s="295"/>
      <c r="Q43" s="295"/>
      <c r="R43" s="295"/>
      <c r="S43" s="295"/>
      <c r="T43" s="295"/>
      <c r="U43" s="295"/>
    </row>
    <row r="44" spans="1:21" ht="15">
      <c r="A44" s="25">
        <v>80</v>
      </c>
      <c r="B44" s="26" t="s">
        <v>102</v>
      </c>
      <c r="C44" s="352">
        <v>2</v>
      </c>
      <c r="D44" s="28">
        <v>8.359456635318704E-05</v>
      </c>
      <c r="E44" s="352">
        <v>0</v>
      </c>
      <c r="F44" s="28">
        <v>0</v>
      </c>
      <c r="G44" s="352">
        <v>0</v>
      </c>
      <c r="H44" s="28">
        <v>0</v>
      </c>
      <c r="I44" s="27">
        <v>0</v>
      </c>
      <c r="J44" s="28">
        <v>0</v>
      </c>
      <c r="K44" s="27">
        <v>2</v>
      </c>
      <c r="L44" s="28">
        <v>3.0006151261008507E-05</v>
      </c>
      <c r="M44" s="294" t="s">
        <v>266</v>
      </c>
      <c r="N44" s="295"/>
      <c r="O44" s="295"/>
      <c r="P44" s="295"/>
      <c r="Q44" s="295"/>
      <c r="R44" s="295"/>
      <c r="S44" s="295"/>
      <c r="T44" s="295"/>
      <c r="U44" s="295"/>
    </row>
    <row r="45" spans="1:21" ht="15">
      <c r="A45" s="25">
        <v>81</v>
      </c>
      <c r="B45" s="26" t="s">
        <v>70</v>
      </c>
      <c r="C45" s="352">
        <v>6</v>
      </c>
      <c r="D45" s="28">
        <v>0.00025078369905956113</v>
      </c>
      <c r="E45" s="352">
        <v>3</v>
      </c>
      <c r="F45" s="28">
        <v>8.602397201353444E-05</v>
      </c>
      <c r="G45" s="352">
        <v>0</v>
      </c>
      <c r="H45" s="28">
        <v>0</v>
      </c>
      <c r="I45" s="27">
        <v>1</v>
      </c>
      <c r="J45" s="28">
        <v>0.018518518518518517</v>
      </c>
      <c r="K45" s="27">
        <v>10</v>
      </c>
      <c r="L45" s="28">
        <v>0.00015003075630504254</v>
      </c>
      <c r="M45" s="294" t="s">
        <v>267</v>
      </c>
      <c r="N45" s="295"/>
      <c r="O45" s="295"/>
      <c r="P45" s="295"/>
      <c r="Q45" s="295"/>
      <c r="R45" s="295"/>
      <c r="S45" s="295"/>
      <c r="T45" s="295"/>
      <c r="U45" s="295"/>
    </row>
    <row r="46" spans="1:21" ht="15">
      <c r="A46" s="40">
        <v>82</v>
      </c>
      <c r="B46" s="41" t="s">
        <v>71</v>
      </c>
      <c r="C46" s="355">
        <v>0</v>
      </c>
      <c r="D46" s="43">
        <v>0</v>
      </c>
      <c r="E46" s="355">
        <v>0</v>
      </c>
      <c r="F46" s="43">
        <v>0</v>
      </c>
      <c r="G46" s="355">
        <v>0</v>
      </c>
      <c r="H46" s="43">
        <v>0</v>
      </c>
      <c r="I46" s="42">
        <v>1</v>
      </c>
      <c r="J46" s="43">
        <v>0.018518518518518517</v>
      </c>
      <c r="K46" s="42">
        <v>1</v>
      </c>
      <c r="L46" s="43">
        <v>1.5003075630504253E-05</v>
      </c>
      <c r="M46" s="294" t="s">
        <v>268</v>
      </c>
      <c r="N46" s="295"/>
      <c r="O46" s="295"/>
      <c r="P46" s="295"/>
      <c r="Q46" s="295"/>
      <c r="R46" s="295"/>
      <c r="S46" s="295"/>
      <c r="T46" s="295"/>
      <c r="U46" s="295"/>
    </row>
    <row r="47" spans="1:21" ht="15.75" thickBot="1">
      <c r="A47" s="25">
        <v>89</v>
      </c>
      <c r="B47" s="26" t="s">
        <v>72</v>
      </c>
      <c r="C47" s="352">
        <v>0</v>
      </c>
      <c r="D47" s="28">
        <v>0</v>
      </c>
      <c r="E47" s="352">
        <v>0</v>
      </c>
      <c r="F47" s="28">
        <v>0</v>
      </c>
      <c r="G47" s="352">
        <v>0</v>
      </c>
      <c r="H47" s="28">
        <v>0</v>
      </c>
      <c r="I47" s="27">
        <v>0</v>
      </c>
      <c r="J47" s="28">
        <v>0</v>
      </c>
      <c r="K47" s="27">
        <v>0</v>
      </c>
      <c r="L47" s="28">
        <v>0</v>
      </c>
      <c r="M47" s="294" t="s">
        <v>269</v>
      </c>
      <c r="N47" s="295"/>
      <c r="O47" s="295"/>
      <c r="P47" s="295"/>
      <c r="Q47" s="295"/>
      <c r="R47" s="295"/>
      <c r="S47" s="295"/>
      <c r="T47" s="295"/>
      <c r="U47" s="295"/>
    </row>
    <row r="48" spans="1:21" ht="15.75" thickBot="1">
      <c r="A48" s="15">
        <v>9</v>
      </c>
      <c r="B48" s="16" t="s">
        <v>73</v>
      </c>
      <c r="C48" s="350">
        <v>61</v>
      </c>
      <c r="D48" s="358">
        <v>0.002549634273772205</v>
      </c>
      <c r="E48" s="350">
        <v>28</v>
      </c>
      <c r="F48" s="358">
        <v>0.0008028904054596547</v>
      </c>
      <c r="G48" s="350">
        <v>12</v>
      </c>
      <c r="H48" s="358">
        <v>0.0015384615384615385</v>
      </c>
      <c r="I48" s="350">
        <v>0</v>
      </c>
      <c r="J48" s="358">
        <v>0</v>
      </c>
      <c r="K48" s="350">
        <v>101</v>
      </c>
      <c r="L48" s="511">
        <v>0.0015153106386809295</v>
      </c>
      <c r="M48" s="295"/>
      <c r="N48" s="295"/>
      <c r="O48" s="295"/>
      <c r="P48" s="295"/>
      <c r="Q48" s="295"/>
      <c r="R48" s="295"/>
      <c r="S48" s="295"/>
      <c r="T48" s="295"/>
      <c r="U48" s="295"/>
    </row>
    <row r="49" spans="1:21" ht="15">
      <c r="A49" s="25">
        <v>90</v>
      </c>
      <c r="B49" s="26" t="s">
        <v>74</v>
      </c>
      <c r="C49" s="352">
        <v>23</v>
      </c>
      <c r="D49" s="28">
        <v>0.0009613375130616511</v>
      </c>
      <c r="E49" s="352">
        <v>7</v>
      </c>
      <c r="F49" s="28">
        <v>0.00020072260136491367</v>
      </c>
      <c r="G49" s="352">
        <v>4</v>
      </c>
      <c r="H49" s="28">
        <v>0.0005128205128205128</v>
      </c>
      <c r="I49" s="27">
        <v>0</v>
      </c>
      <c r="J49" s="28">
        <v>0</v>
      </c>
      <c r="K49" s="27">
        <v>34</v>
      </c>
      <c r="L49" s="28">
        <v>0.0005101045714371446</v>
      </c>
      <c r="M49" s="294" t="s">
        <v>270</v>
      </c>
      <c r="N49" s="295"/>
      <c r="O49" s="295"/>
      <c r="P49" s="295"/>
      <c r="Q49" s="295"/>
      <c r="R49" s="295"/>
      <c r="S49" s="295"/>
      <c r="T49" s="295"/>
      <c r="U49" s="295"/>
    </row>
    <row r="50" spans="1:21" ht="15">
      <c r="A50" s="25">
        <v>91</v>
      </c>
      <c r="B50" s="26" t="s">
        <v>75</v>
      </c>
      <c r="C50" s="352">
        <v>13</v>
      </c>
      <c r="D50" s="28">
        <v>0.0005433646812957158</v>
      </c>
      <c r="E50" s="352">
        <v>6</v>
      </c>
      <c r="F50" s="28">
        <v>0.00017204794402706888</v>
      </c>
      <c r="G50" s="352">
        <v>3</v>
      </c>
      <c r="H50" s="28">
        <v>0.0003846153846153846</v>
      </c>
      <c r="I50" s="27">
        <v>0</v>
      </c>
      <c r="J50" s="28">
        <v>0</v>
      </c>
      <c r="K50" s="27">
        <v>22</v>
      </c>
      <c r="L50" s="28">
        <v>0.0003300676638710936</v>
      </c>
      <c r="M50" s="294" t="s">
        <v>271</v>
      </c>
      <c r="N50" s="295"/>
      <c r="O50" s="295"/>
      <c r="P50" s="295"/>
      <c r="Q50" s="295"/>
      <c r="R50" s="295"/>
      <c r="S50" s="295"/>
      <c r="T50" s="295"/>
      <c r="U50" s="295"/>
    </row>
    <row r="51" spans="1:21" ht="15">
      <c r="A51" s="40">
        <v>92</v>
      </c>
      <c r="B51" s="41" t="s">
        <v>76</v>
      </c>
      <c r="C51" s="355">
        <v>7</v>
      </c>
      <c r="D51" s="43">
        <v>0.0002925809822361546</v>
      </c>
      <c r="E51" s="355">
        <v>5</v>
      </c>
      <c r="F51" s="43">
        <v>0.00014337328668922406</v>
      </c>
      <c r="G51" s="355">
        <v>1</v>
      </c>
      <c r="H51" s="43">
        <v>0.0001282051282051282</v>
      </c>
      <c r="I51" s="42">
        <v>0</v>
      </c>
      <c r="J51" s="43">
        <v>0</v>
      </c>
      <c r="K51" s="42">
        <v>13</v>
      </c>
      <c r="L51" s="43">
        <v>0.0001950399831965553</v>
      </c>
      <c r="M51" s="294" t="s">
        <v>272</v>
      </c>
      <c r="N51" s="295"/>
      <c r="O51" s="295"/>
      <c r="P51" s="295"/>
      <c r="Q51" s="295"/>
      <c r="R51" s="295"/>
      <c r="S51" s="295"/>
      <c r="T51" s="295"/>
      <c r="U51" s="295"/>
    </row>
    <row r="52" spans="1:21" ht="15.75" thickBot="1">
      <c r="A52" s="30">
        <v>99</v>
      </c>
      <c r="B52" s="31" t="s">
        <v>77</v>
      </c>
      <c r="C52" s="353">
        <v>18</v>
      </c>
      <c r="D52" s="33">
        <v>0.0007523510971786832</v>
      </c>
      <c r="E52" s="353">
        <v>10</v>
      </c>
      <c r="F52" s="33">
        <v>0.0002867465733784481</v>
      </c>
      <c r="G52" s="353">
        <v>4</v>
      </c>
      <c r="H52" s="33">
        <v>0.0005128205128205128</v>
      </c>
      <c r="I52" s="32">
        <v>0</v>
      </c>
      <c r="J52" s="33">
        <v>0</v>
      </c>
      <c r="K52" s="32">
        <v>32</v>
      </c>
      <c r="L52" s="33">
        <v>0.0004800984201761361</v>
      </c>
      <c r="M52" s="294" t="s">
        <v>273</v>
      </c>
      <c r="N52" s="295"/>
      <c r="O52" s="295"/>
      <c r="P52" s="295"/>
      <c r="Q52" s="295"/>
      <c r="R52" s="295"/>
      <c r="S52" s="295"/>
      <c r="T52" s="295"/>
      <c r="U52" s="295"/>
    </row>
    <row r="53" spans="1:21" ht="29.25" thickBot="1">
      <c r="A53" s="15">
        <v>10</v>
      </c>
      <c r="B53" s="16" t="s">
        <v>78</v>
      </c>
      <c r="C53" s="350">
        <v>26</v>
      </c>
      <c r="D53" s="358">
        <v>0.0010867293625914315</v>
      </c>
      <c r="E53" s="350">
        <v>23</v>
      </c>
      <c r="F53" s="358">
        <v>0.0006595171187704306</v>
      </c>
      <c r="G53" s="350">
        <v>2</v>
      </c>
      <c r="H53" s="358">
        <v>0.0002564102564102564</v>
      </c>
      <c r="I53" s="350">
        <v>0</v>
      </c>
      <c r="J53" s="358">
        <v>0</v>
      </c>
      <c r="K53" s="350">
        <v>51</v>
      </c>
      <c r="L53" s="511">
        <v>0.000765156857155717</v>
      </c>
      <c r="M53" s="295"/>
      <c r="N53" s="295"/>
      <c r="O53" s="295"/>
      <c r="P53" s="295"/>
      <c r="Q53" s="295"/>
      <c r="R53" s="295"/>
      <c r="S53" s="295"/>
      <c r="T53" s="295"/>
      <c r="U53" s="295"/>
    </row>
    <row r="54" spans="1:21" ht="28.5">
      <c r="A54" s="25">
        <v>100</v>
      </c>
      <c r="B54" s="26" t="s">
        <v>79</v>
      </c>
      <c r="C54" s="352">
        <v>9</v>
      </c>
      <c r="D54" s="28">
        <v>0.0003761755485893416</v>
      </c>
      <c r="E54" s="352">
        <v>6</v>
      </c>
      <c r="F54" s="28">
        <v>0.00017204794402706888</v>
      </c>
      <c r="G54" s="352">
        <v>0</v>
      </c>
      <c r="H54" s="28">
        <v>0</v>
      </c>
      <c r="I54" s="27">
        <v>0</v>
      </c>
      <c r="J54" s="28">
        <v>0</v>
      </c>
      <c r="K54" s="27">
        <v>15</v>
      </c>
      <c r="L54" s="28">
        <v>0.0002250461344575638</v>
      </c>
      <c r="M54" s="294" t="s">
        <v>274</v>
      </c>
      <c r="N54" s="295"/>
      <c r="O54" s="295"/>
      <c r="P54" s="295"/>
      <c r="Q54" s="295"/>
      <c r="R54" s="295"/>
      <c r="S54" s="295"/>
      <c r="T54" s="295"/>
      <c r="U54" s="295"/>
    </row>
    <row r="55" spans="1:21" ht="15">
      <c r="A55" s="25">
        <v>101</v>
      </c>
      <c r="B55" s="26" t="s">
        <v>80</v>
      </c>
      <c r="C55" s="352">
        <v>6</v>
      </c>
      <c r="D55" s="28">
        <v>0.00025078369905956113</v>
      </c>
      <c r="E55" s="352">
        <v>6</v>
      </c>
      <c r="F55" s="28">
        <v>0.00017204794402706888</v>
      </c>
      <c r="G55" s="352">
        <v>0</v>
      </c>
      <c r="H55" s="28">
        <v>0</v>
      </c>
      <c r="I55" s="27">
        <v>0</v>
      </c>
      <c r="J55" s="28">
        <v>0</v>
      </c>
      <c r="K55" s="27">
        <v>12</v>
      </c>
      <c r="L55" s="28">
        <v>0.00018003690756605105</v>
      </c>
      <c r="M55" s="294" t="s">
        <v>275</v>
      </c>
      <c r="N55" s="295"/>
      <c r="O55" s="295"/>
      <c r="P55" s="295"/>
      <c r="Q55" s="295"/>
      <c r="R55" s="295"/>
      <c r="S55" s="295"/>
      <c r="T55" s="295"/>
      <c r="U55" s="295"/>
    </row>
    <row r="56" spans="1:21" ht="15">
      <c r="A56" s="25">
        <v>102</v>
      </c>
      <c r="B56" s="26" t="s">
        <v>81</v>
      </c>
      <c r="C56" s="352">
        <v>7</v>
      </c>
      <c r="D56" s="28">
        <v>0.0002925809822361546</v>
      </c>
      <c r="E56" s="352">
        <v>6</v>
      </c>
      <c r="F56" s="28">
        <v>0.00017204794402706888</v>
      </c>
      <c r="G56" s="352">
        <v>0</v>
      </c>
      <c r="H56" s="28">
        <v>0</v>
      </c>
      <c r="I56" s="27">
        <v>0</v>
      </c>
      <c r="J56" s="28">
        <v>0</v>
      </c>
      <c r="K56" s="27">
        <v>13</v>
      </c>
      <c r="L56" s="28">
        <v>0.0001950399831965553</v>
      </c>
      <c r="M56" s="294" t="s">
        <v>276</v>
      </c>
      <c r="N56" s="295"/>
      <c r="O56" s="295"/>
      <c r="P56" s="295"/>
      <c r="Q56" s="295"/>
      <c r="R56" s="295"/>
      <c r="S56" s="295"/>
      <c r="T56" s="295"/>
      <c r="U56" s="295"/>
    </row>
    <row r="57" spans="1:21" ht="15">
      <c r="A57" s="40">
        <v>103</v>
      </c>
      <c r="B57" s="41" t="s">
        <v>82</v>
      </c>
      <c r="C57" s="355">
        <v>0</v>
      </c>
      <c r="D57" s="43">
        <v>0</v>
      </c>
      <c r="E57" s="355">
        <v>1</v>
      </c>
      <c r="F57" s="43">
        <v>2.8674657337844814E-05</v>
      </c>
      <c r="G57" s="355">
        <v>1</v>
      </c>
      <c r="H57" s="43">
        <v>0.0001282051282051282</v>
      </c>
      <c r="I57" s="42">
        <v>0</v>
      </c>
      <c r="J57" s="43">
        <v>0</v>
      </c>
      <c r="K57" s="42">
        <v>2</v>
      </c>
      <c r="L57" s="43">
        <v>3.0006151261008507E-05</v>
      </c>
      <c r="M57" s="294" t="s">
        <v>277</v>
      </c>
      <c r="N57" s="295"/>
      <c r="O57" s="295"/>
      <c r="P57" s="295"/>
      <c r="Q57" s="295"/>
      <c r="R57" s="295"/>
      <c r="S57" s="295"/>
      <c r="T57" s="295"/>
      <c r="U57" s="295"/>
    </row>
    <row r="58" spans="1:21" ht="29.25" thickBot="1">
      <c r="A58" s="25">
        <v>109</v>
      </c>
      <c r="B58" s="26" t="s">
        <v>83</v>
      </c>
      <c r="C58" s="352">
        <v>4</v>
      </c>
      <c r="D58" s="28">
        <v>0.0001671891327063741</v>
      </c>
      <c r="E58" s="352">
        <v>4</v>
      </c>
      <c r="F58" s="28">
        <v>0.00011469862935137926</v>
      </c>
      <c r="G58" s="352">
        <v>1</v>
      </c>
      <c r="H58" s="28">
        <v>0.0001282051282051282</v>
      </c>
      <c r="I58" s="27">
        <v>0</v>
      </c>
      <c r="J58" s="28">
        <v>0</v>
      </c>
      <c r="K58" s="27">
        <v>9</v>
      </c>
      <c r="L58" s="28">
        <v>0.0001350276806745383</v>
      </c>
      <c r="M58" s="294" t="s">
        <v>278</v>
      </c>
      <c r="N58" s="295"/>
      <c r="O58" s="295"/>
      <c r="P58" s="295"/>
      <c r="Q58" s="295"/>
      <c r="R58" s="295"/>
      <c r="S58" s="295"/>
      <c r="T58" s="295"/>
      <c r="U58" s="295"/>
    </row>
    <row r="59" spans="1:21" ht="15.75" thickBot="1">
      <c r="A59" s="15">
        <v>11</v>
      </c>
      <c r="B59" s="16" t="s">
        <v>84</v>
      </c>
      <c r="C59" s="350">
        <v>209</v>
      </c>
      <c r="D59" s="358">
        <v>0.008735632183908045</v>
      </c>
      <c r="E59" s="350">
        <v>242</v>
      </c>
      <c r="F59" s="358">
        <v>0.006939267075758445</v>
      </c>
      <c r="G59" s="350">
        <v>84</v>
      </c>
      <c r="H59" s="358">
        <v>0.010769230769230769</v>
      </c>
      <c r="I59" s="350">
        <v>2</v>
      </c>
      <c r="J59" s="358">
        <v>0.037037037037037035</v>
      </c>
      <c r="K59" s="350">
        <v>537</v>
      </c>
      <c r="L59" s="511">
        <v>0.008056651613580785</v>
      </c>
      <c r="M59" s="295"/>
      <c r="N59" s="295"/>
      <c r="O59" s="295"/>
      <c r="P59" s="295"/>
      <c r="Q59" s="295"/>
      <c r="R59" s="295"/>
      <c r="S59" s="295"/>
      <c r="T59" s="295"/>
      <c r="U59" s="295"/>
    </row>
    <row r="60" spans="1:21" ht="15">
      <c r="A60" s="25">
        <v>110</v>
      </c>
      <c r="B60" s="26" t="s">
        <v>85</v>
      </c>
      <c r="C60" s="352">
        <v>72</v>
      </c>
      <c r="D60" s="28">
        <v>0.003009404388714733</v>
      </c>
      <c r="E60" s="352">
        <v>66</v>
      </c>
      <c r="F60" s="28">
        <v>0.0018925273842977576</v>
      </c>
      <c r="G60" s="352">
        <v>20</v>
      </c>
      <c r="H60" s="28">
        <v>0.0025641025641025637</v>
      </c>
      <c r="I60" s="27">
        <v>1</v>
      </c>
      <c r="J60" s="28">
        <v>0.018518518518518517</v>
      </c>
      <c r="K60" s="27">
        <v>159</v>
      </c>
      <c r="L60" s="28">
        <v>0.0023854890252501763</v>
      </c>
      <c r="M60" s="294" t="s">
        <v>279</v>
      </c>
      <c r="N60" s="295"/>
      <c r="O60" s="295"/>
      <c r="P60" s="295"/>
      <c r="Q60" s="295"/>
      <c r="R60" s="295"/>
      <c r="S60" s="295"/>
      <c r="T60" s="295"/>
      <c r="U60" s="295"/>
    </row>
    <row r="61" spans="1:21" ht="15">
      <c r="A61" s="25">
        <v>111</v>
      </c>
      <c r="B61" s="26" t="s">
        <v>86</v>
      </c>
      <c r="C61" s="352">
        <v>59</v>
      </c>
      <c r="D61" s="28">
        <v>0.0024660397074190176</v>
      </c>
      <c r="E61" s="352">
        <v>85</v>
      </c>
      <c r="F61" s="28">
        <v>0.002437345873716809</v>
      </c>
      <c r="G61" s="352">
        <v>27</v>
      </c>
      <c r="H61" s="28">
        <v>0.0034615384615384616</v>
      </c>
      <c r="I61" s="27">
        <v>0</v>
      </c>
      <c r="J61" s="28">
        <v>0</v>
      </c>
      <c r="K61" s="27">
        <v>171</v>
      </c>
      <c r="L61" s="28">
        <v>0.0025655259328162274</v>
      </c>
      <c r="M61" s="294" t="s">
        <v>280</v>
      </c>
      <c r="N61" s="295"/>
      <c r="O61" s="295"/>
      <c r="P61" s="295"/>
      <c r="Q61" s="295"/>
      <c r="R61" s="295"/>
      <c r="S61" s="295"/>
      <c r="T61" s="295"/>
      <c r="U61" s="295"/>
    </row>
    <row r="62" spans="1:21" ht="15">
      <c r="A62" s="40">
        <v>112</v>
      </c>
      <c r="B62" s="41" t="s">
        <v>87</v>
      </c>
      <c r="C62" s="355">
        <v>45</v>
      </c>
      <c r="D62" s="43">
        <v>0.0018808777429467085</v>
      </c>
      <c r="E62" s="355">
        <v>64</v>
      </c>
      <c r="F62" s="43">
        <v>0.0018351780696220681</v>
      </c>
      <c r="G62" s="355">
        <v>19</v>
      </c>
      <c r="H62" s="43">
        <v>0.002435897435897436</v>
      </c>
      <c r="I62" s="42">
        <v>1</v>
      </c>
      <c r="J62" s="43">
        <v>0.018518518518518517</v>
      </c>
      <c r="K62" s="42">
        <v>129</v>
      </c>
      <c r="L62" s="43">
        <v>0.0019353967563350489</v>
      </c>
      <c r="M62" s="294" t="s">
        <v>281</v>
      </c>
      <c r="N62" s="295"/>
      <c r="O62" s="295"/>
      <c r="P62" s="295"/>
      <c r="Q62" s="295"/>
      <c r="R62" s="295"/>
      <c r="S62" s="295"/>
      <c r="T62" s="295"/>
      <c r="U62" s="295"/>
    </row>
    <row r="63" spans="1:21" ht="15.75" thickBot="1">
      <c r="A63" s="30">
        <v>119</v>
      </c>
      <c r="B63" s="31" t="s">
        <v>88</v>
      </c>
      <c r="C63" s="380">
        <v>33</v>
      </c>
      <c r="D63" s="111">
        <v>0.001379310344827586</v>
      </c>
      <c r="E63" s="380">
        <v>27</v>
      </c>
      <c r="F63" s="111">
        <v>0.0007742157481218099</v>
      </c>
      <c r="G63" s="380">
        <v>18</v>
      </c>
      <c r="H63" s="111">
        <v>0.0023076923076923075</v>
      </c>
      <c r="I63" s="109">
        <v>0</v>
      </c>
      <c r="J63" s="111">
        <v>0</v>
      </c>
      <c r="K63" s="109">
        <v>78</v>
      </c>
      <c r="L63" s="111">
        <v>0.0011702398991793317</v>
      </c>
      <c r="M63" s="294" t="s">
        <v>282</v>
      </c>
      <c r="N63" s="295"/>
      <c r="O63" s="295"/>
      <c r="P63" s="295"/>
      <c r="Q63" s="295"/>
      <c r="R63" s="295"/>
      <c r="S63" s="295"/>
      <c r="T63" s="295"/>
      <c r="U63" s="295"/>
    </row>
    <row r="64" spans="1:21" ht="15.75" thickBot="1">
      <c r="A64" s="47">
        <v>120</v>
      </c>
      <c r="B64" s="48" t="s">
        <v>89</v>
      </c>
      <c r="C64" s="356">
        <v>113</v>
      </c>
      <c r="D64" s="18">
        <v>0.004723092998955068</v>
      </c>
      <c r="E64" s="356">
        <v>192</v>
      </c>
      <c r="F64" s="18">
        <v>0.005505534208866204</v>
      </c>
      <c r="G64" s="356">
        <v>78</v>
      </c>
      <c r="H64" s="18">
        <v>0.01</v>
      </c>
      <c r="I64" s="49">
        <v>7</v>
      </c>
      <c r="J64" s="18">
        <v>0.1296296296296296</v>
      </c>
      <c r="K64" s="49">
        <v>390</v>
      </c>
      <c r="L64" s="18">
        <v>0.0058511994958966584</v>
      </c>
      <c r="M64" s="294" t="s">
        <v>283</v>
      </c>
      <c r="N64" s="295"/>
      <c r="O64" s="295"/>
      <c r="P64" s="295"/>
      <c r="Q64" s="295"/>
      <c r="R64" s="295"/>
      <c r="S64" s="295"/>
      <c r="T64" s="295"/>
      <c r="U64" s="295"/>
    </row>
    <row r="65" spans="1:21" ht="15.75" thickBot="1">
      <c r="A65" s="47">
        <v>999</v>
      </c>
      <c r="B65" s="48" t="s">
        <v>117</v>
      </c>
      <c r="C65" s="356">
        <v>989</v>
      </c>
      <c r="D65" s="18">
        <v>0.041337513061650996</v>
      </c>
      <c r="E65" s="356">
        <v>557</v>
      </c>
      <c r="F65" s="18">
        <v>0.015971784137179562</v>
      </c>
      <c r="G65" s="356">
        <v>106</v>
      </c>
      <c r="H65" s="18">
        <v>0.01358974358974359</v>
      </c>
      <c r="I65" s="49">
        <v>18</v>
      </c>
      <c r="J65" s="18">
        <v>0.33333333333333326</v>
      </c>
      <c r="K65" s="49">
        <v>1670</v>
      </c>
      <c r="L65" s="18">
        <v>0.025055136302942104</v>
      </c>
      <c r="M65" s="294" t="s">
        <v>284</v>
      </c>
      <c r="N65" s="295"/>
      <c r="O65" s="295"/>
      <c r="P65" s="295"/>
      <c r="Q65" s="295"/>
      <c r="R65" s="295"/>
      <c r="S65" s="295"/>
      <c r="T65" s="295"/>
      <c r="U65" s="295"/>
    </row>
    <row r="66" spans="1:21" ht="15.75" customHeight="1" thickBot="1">
      <c r="A66" s="529" t="s">
        <v>91</v>
      </c>
      <c r="B66" s="559" t="s">
        <v>90</v>
      </c>
      <c r="C66" s="357">
        <v>23925</v>
      </c>
      <c r="D66" s="51">
        <v>1</v>
      </c>
      <c r="E66" s="357">
        <v>34874</v>
      </c>
      <c r="F66" s="51">
        <v>1</v>
      </c>
      <c r="G66" s="357">
        <v>7800</v>
      </c>
      <c r="H66" s="51">
        <v>1</v>
      </c>
      <c r="I66" s="50">
        <v>54</v>
      </c>
      <c r="J66" s="51">
        <v>1</v>
      </c>
      <c r="K66" s="50">
        <v>66653</v>
      </c>
      <c r="L66" s="51">
        <v>1</v>
      </c>
      <c r="M66" s="296" t="s">
        <v>116</v>
      </c>
      <c r="N66" s="518">
        <f>SUM(K64:K65,K59,K53,K48,K38,K43,K32,K25,K22,K17,K12,K6,K5)</f>
        <v>66653</v>
      </c>
      <c r="O66" s="295"/>
      <c r="P66" s="295"/>
      <c r="Q66" s="295"/>
      <c r="R66" s="295"/>
      <c r="S66" s="295"/>
      <c r="T66" s="295"/>
      <c r="U66" s="295"/>
    </row>
    <row r="67" spans="1:12" ht="15">
      <c r="A67" s="152"/>
      <c r="B67" s="54"/>
      <c r="C67" s="55"/>
      <c r="D67" s="56"/>
      <c r="E67" s="55"/>
      <c r="F67" s="56"/>
      <c r="G67" s="55"/>
      <c r="H67" s="56"/>
      <c r="I67" s="55"/>
      <c r="J67" s="56"/>
      <c r="K67" s="55"/>
      <c r="L67" s="56"/>
    </row>
    <row r="68" spans="1:12" ht="15">
      <c r="A68" s="58" t="s">
        <v>104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1:12" ht="30" customHeight="1">
      <c r="A69" s="531" t="s">
        <v>118</v>
      </c>
      <c r="B69" s="531"/>
      <c r="C69" s="531"/>
      <c r="D69" s="531"/>
      <c r="E69" s="531"/>
      <c r="F69" s="531"/>
      <c r="G69" s="531"/>
      <c r="H69" s="531"/>
      <c r="I69" s="531"/>
      <c r="J69" s="531"/>
      <c r="K69" s="531"/>
      <c r="L69" s="531"/>
    </row>
    <row r="70" spans="1:12" ht="15">
      <c r="A70" s="86" t="s">
        <v>105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1:12" ht="15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</row>
    <row r="72" spans="1:12" ht="15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</row>
  </sheetData>
  <sheetProtection/>
  <mergeCells count="11">
    <mergeCell ref="E3:F3"/>
    <mergeCell ref="G3:H3"/>
    <mergeCell ref="I3:J3"/>
    <mergeCell ref="K3:L3"/>
    <mergeCell ref="A66:B66"/>
    <mergeCell ref="A69:L69"/>
    <mergeCell ref="A1:L1"/>
    <mergeCell ref="A2:A4"/>
    <mergeCell ref="B2:B4"/>
    <mergeCell ref="C2:L2"/>
    <mergeCell ref="C3:D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71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7.7109375" style="269" customWidth="1"/>
    <col min="2" max="2" width="72.28125" style="269" bestFit="1" customWidth="1"/>
    <col min="3" max="5" width="14.00390625" style="269" customWidth="1"/>
    <col min="6" max="6" width="14.00390625" style="341" customWidth="1"/>
    <col min="7" max="11" width="14.00390625" style="269" customWidth="1"/>
    <col min="12" max="16384" width="11.421875" style="269" customWidth="1"/>
  </cols>
  <sheetData>
    <row r="1" spans="1:13" ht="24.75" customHeight="1" thickBot="1" thickTop="1">
      <c r="A1" s="521" t="s">
        <v>354</v>
      </c>
      <c r="B1" s="522"/>
      <c r="C1" s="522"/>
      <c r="D1" s="522"/>
      <c r="E1" s="522"/>
      <c r="F1" s="522"/>
      <c r="G1" s="522"/>
      <c r="H1" s="522"/>
      <c r="I1" s="522"/>
      <c r="J1" s="522"/>
      <c r="K1" s="544"/>
      <c r="L1" s="293"/>
      <c r="M1" s="293"/>
    </row>
    <row r="2" spans="1:11" ht="24.75" customHeight="1" thickBot="1" thickTop="1">
      <c r="A2" s="551" t="s">
        <v>24</v>
      </c>
      <c r="B2" s="583" t="s">
        <v>110</v>
      </c>
      <c r="C2" s="572" t="s">
        <v>95</v>
      </c>
      <c r="D2" s="537"/>
      <c r="E2" s="537"/>
      <c r="F2" s="537"/>
      <c r="G2" s="537"/>
      <c r="H2" s="537"/>
      <c r="I2" s="537"/>
      <c r="J2" s="586" t="s">
        <v>91</v>
      </c>
      <c r="K2" s="587"/>
    </row>
    <row r="3" spans="1:11" ht="24.75" customHeight="1">
      <c r="A3" s="553"/>
      <c r="B3" s="584"/>
      <c r="C3" s="555" t="s">
        <v>96</v>
      </c>
      <c r="D3" s="558"/>
      <c r="E3" s="555" t="s">
        <v>97</v>
      </c>
      <c r="F3" s="556"/>
      <c r="G3" s="555" t="s">
        <v>98</v>
      </c>
      <c r="H3" s="556"/>
      <c r="I3" s="63" t="s">
        <v>99</v>
      </c>
      <c r="J3" s="579"/>
      <c r="K3" s="588"/>
    </row>
    <row r="4" spans="1:11" ht="24.75" customHeight="1" thickBot="1">
      <c r="A4" s="582"/>
      <c r="B4" s="585"/>
      <c r="C4" s="6" t="s">
        <v>26</v>
      </c>
      <c r="D4" s="9" t="s">
        <v>27</v>
      </c>
      <c r="E4" s="6" t="s">
        <v>26</v>
      </c>
      <c r="F4" s="338" t="s">
        <v>27</v>
      </c>
      <c r="G4" s="6" t="s">
        <v>26</v>
      </c>
      <c r="H4" s="7" t="s">
        <v>27</v>
      </c>
      <c r="I4" s="6" t="s">
        <v>26</v>
      </c>
      <c r="J4" s="6" t="s">
        <v>26</v>
      </c>
      <c r="K4" s="7" t="s">
        <v>27</v>
      </c>
    </row>
    <row r="5" spans="1:19" ht="15.75" thickBot="1">
      <c r="A5" s="153" t="s">
        <v>119</v>
      </c>
      <c r="B5" s="48" t="s">
        <v>29</v>
      </c>
      <c r="C5" s="496">
        <v>749</v>
      </c>
      <c r="D5" s="497">
        <v>0.04858588479501816</v>
      </c>
      <c r="E5" s="496">
        <v>312</v>
      </c>
      <c r="F5" s="497">
        <v>0.030037546933667083</v>
      </c>
      <c r="G5" s="496">
        <v>101</v>
      </c>
      <c r="H5" s="497">
        <v>0.04574275362318841</v>
      </c>
      <c r="I5" s="498">
        <v>0</v>
      </c>
      <c r="J5" s="496">
        <v>1162</v>
      </c>
      <c r="K5" s="514">
        <v>0.04148074108449648</v>
      </c>
      <c r="L5" s="294" t="s">
        <v>235</v>
      </c>
      <c r="M5" s="295"/>
      <c r="N5" s="295"/>
      <c r="O5" s="295"/>
      <c r="P5" s="295"/>
      <c r="Q5" s="295"/>
      <c r="R5" s="295"/>
      <c r="S5" s="295"/>
    </row>
    <row r="6" spans="1:19" ht="15.75" thickBot="1">
      <c r="A6" s="15" t="s">
        <v>30</v>
      </c>
      <c r="B6" s="16" t="s">
        <v>31</v>
      </c>
      <c r="C6" s="360">
        <v>9140</v>
      </c>
      <c r="D6" s="378">
        <v>0.5928905033731189</v>
      </c>
      <c r="E6" s="360">
        <v>4599</v>
      </c>
      <c r="F6" s="378">
        <v>0.4427649947049195</v>
      </c>
      <c r="G6" s="360">
        <v>437</v>
      </c>
      <c r="H6" s="378">
        <v>0.19791666666666666</v>
      </c>
      <c r="I6" s="298">
        <v>0</v>
      </c>
      <c r="J6" s="360">
        <v>14176</v>
      </c>
      <c r="K6" s="508">
        <v>0.5060507621461465</v>
      </c>
      <c r="L6" s="295"/>
      <c r="M6" s="295"/>
      <c r="N6" s="295"/>
      <c r="O6" s="295"/>
      <c r="P6" s="295"/>
      <c r="Q6" s="295"/>
      <c r="R6" s="295"/>
      <c r="S6" s="295"/>
    </row>
    <row r="7" spans="1:19" ht="15">
      <c r="A7" s="35">
        <v>10</v>
      </c>
      <c r="B7" s="36" t="s">
        <v>32</v>
      </c>
      <c r="C7" s="351">
        <v>2187</v>
      </c>
      <c r="D7" s="99">
        <v>0.14186559418785677</v>
      </c>
      <c r="E7" s="351">
        <v>549</v>
      </c>
      <c r="F7" s="23">
        <v>0.052854529700587266</v>
      </c>
      <c r="G7" s="383">
        <v>54</v>
      </c>
      <c r="H7" s="99">
        <v>0.024456521739130436</v>
      </c>
      <c r="I7" s="101">
        <v>0</v>
      </c>
      <c r="J7" s="392">
        <v>2790</v>
      </c>
      <c r="K7" s="23">
        <v>0.09959661585692357</v>
      </c>
      <c r="L7" s="294" t="s">
        <v>236</v>
      </c>
      <c r="M7" s="295"/>
      <c r="N7" s="295"/>
      <c r="O7" s="295"/>
      <c r="P7" s="295"/>
      <c r="Q7" s="295"/>
      <c r="R7" s="295"/>
      <c r="S7" s="295"/>
    </row>
    <row r="8" spans="1:19" ht="15">
      <c r="A8" s="25">
        <v>11</v>
      </c>
      <c r="B8" s="26" t="s">
        <v>33</v>
      </c>
      <c r="C8" s="345">
        <v>5075</v>
      </c>
      <c r="D8" s="104">
        <v>0.32920342501297356</v>
      </c>
      <c r="E8" s="345">
        <v>2983</v>
      </c>
      <c r="F8" s="105">
        <v>0.28718590545874645</v>
      </c>
      <c r="G8" s="384">
        <v>269</v>
      </c>
      <c r="H8" s="104">
        <v>0.12182971014492755</v>
      </c>
      <c r="I8" s="107">
        <v>0</v>
      </c>
      <c r="J8" s="393">
        <v>8327</v>
      </c>
      <c r="K8" s="105">
        <v>0.2972548459643737</v>
      </c>
      <c r="L8" s="294" t="s">
        <v>237</v>
      </c>
      <c r="M8" s="295"/>
      <c r="N8" s="295"/>
      <c r="O8" s="295"/>
      <c r="P8" s="295"/>
      <c r="Q8" s="295"/>
      <c r="R8" s="295"/>
      <c r="S8" s="295"/>
    </row>
    <row r="9" spans="1:19" ht="15">
      <c r="A9" s="25">
        <v>12</v>
      </c>
      <c r="B9" s="26" t="s">
        <v>34</v>
      </c>
      <c r="C9" s="345">
        <v>1530</v>
      </c>
      <c r="D9" s="104">
        <v>0.09924753502854176</v>
      </c>
      <c r="E9" s="345">
        <v>960</v>
      </c>
      <c r="F9" s="105">
        <v>0.09242322133436026</v>
      </c>
      <c r="G9" s="384">
        <v>98</v>
      </c>
      <c r="H9" s="104">
        <v>0.044384057971014496</v>
      </c>
      <c r="I9" s="107">
        <v>0</v>
      </c>
      <c r="J9" s="393">
        <v>2588</v>
      </c>
      <c r="K9" s="105">
        <v>0.0923856780780352</v>
      </c>
      <c r="L9" s="294" t="s">
        <v>238</v>
      </c>
      <c r="M9" s="295"/>
      <c r="N9" s="295"/>
      <c r="O9" s="295"/>
      <c r="P9" s="295"/>
      <c r="Q9" s="295"/>
      <c r="R9" s="295"/>
      <c r="S9" s="295"/>
    </row>
    <row r="10" spans="1:19" ht="15">
      <c r="A10" s="25">
        <v>13</v>
      </c>
      <c r="B10" s="26" t="s">
        <v>35</v>
      </c>
      <c r="C10" s="345">
        <v>38</v>
      </c>
      <c r="D10" s="104">
        <v>0.0024649714582252206</v>
      </c>
      <c r="E10" s="345">
        <v>33</v>
      </c>
      <c r="F10" s="105">
        <v>0.003177048233368634</v>
      </c>
      <c r="G10" s="384">
        <v>8</v>
      </c>
      <c r="H10" s="104">
        <v>0.0036231884057971015</v>
      </c>
      <c r="I10" s="107">
        <v>0</v>
      </c>
      <c r="J10" s="393">
        <v>79</v>
      </c>
      <c r="K10" s="105">
        <v>0.002820119230357334</v>
      </c>
      <c r="L10" s="294" t="s">
        <v>239</v>
      </c>
      <c r="M10" s="295"/>
      <c r="N10" s="295"/>
      <c r="O10" s="295"/>
      <c r="P10" s="295"/>
      <c r="Q10" s="295"/>
      <c r="R10" s="295"/>
      <c r="S10" s="295"/>
    </row>
    <row r="11" spans="1:19" ht="15.75" thickBot="1">
      <c r="A11" s="30">
        <v>19</v>
      </c>
      <c r="B11" s="31" t="s">
        <v>36</v>
      </c>
      <c r="C11" s="380">
        <v>310</v>
      </c>
      <c r="D11" s="110">
        <v>0.020108977685521535</v>
      </c>
      <c r="E11" s="380">
        <v>74</v>
      </c>
      <c r="F11" s="38">
        <v>0.007124289977856937</v>
      </c>
      <c r="G11" s="385">
        <v>8</v>
      </c>
      <c r="H11" s="110">
        <v>0.0036231884057971015</v>
      </c>
      <c r="I11" s="113">
        <v>0</v>
      </c>
      <c r="J11" s="394">
        <v>392</v>
      </c>
      <c r="K11" s="111">
        <v>0.013993503016456646</v>
      </c>
      <c r="L11" s="294" t="s">
        <v>240</v>
      </c>
      <c r="M11" s="295"/>
      <c r="N11" s="295"/>
      <c r="O11" s="295"/>
      <c r="P11" s="295"/>
      <c r="Q11" s="295"/>
      <c r="R11" s="295"/>
      <c r="S11" s="295"/>
    </row>
    <row r="12" spans="1:19" ht="15.75" thickBot="1">
      <c r="A12" s="15">
        <v>2</v>
      </c>
      <c r="B12" s="16" t="s">
        <v>37</v>
      </c>
      <c r="C12" s="360">
        <v>400</v>
      </c>
      <c r="D12" s="378">
        <v>0.025947067981318114</v>
      </c>
      <c r="E12" s="360">
        <v>564</v>
      </c>
      <c r="F12" s="378">
        <v>0.05429864253393665</v>
      </c>
      <c r="G12" s="360">
        <v>612</v>
      </c>
      <c r="H12" s="378">
        <v>0.2771739130434782</v>
      </c>
      <c r="I12" s="298">
        <v>0</v>
      </c>
      <c r="J12" s="360">
        <v>1576</v>
      </c>
      <c r="K12" s="508">
        <v>0.05625959376003998</v>
      </c>
      <c r="L12" s="295"/>
      <c r="M12" s="295"/>
      <c r="N12" s="295"/>
      <c r="O12" s="295"/>
      <c r="P12" s="295"/>
      <c r="Q12" s="295"/>
      <c r="R12" s="295"/>
      <c r="S12" s="295"/>
    </row>
    <row r="13" spans="1:19" ht="15">
      <c r="A13" s="35">
        <v>20</v>
      </c>
      <c r="B13" s="36" t="s">
        <v>38</v>
      </c>
      <c r="C13" s="354">
        <v>169</v>
      </c>
      <c r="D13" s="115">
        <v>0.010962636222106904</v>
      </c>
      <c r="E13" s="354">
        <v>246</v>
      </c>
      <c r="F13" s="38">
        <v>0.023683450466929816</v>
      </c>
      <c r="G13" s="386">
        <v>227</v>
      </c>
      <c r="H13" s="115">
        <v>0.10280797101449275</v>
      </c>
      <c r="I13" s="117">
        <v>0</v>
      </c>
      <c r="J13" s="395">
        <v>642</v>
      </c>
      <c r="K13" s="38">
        <v>0.022917930960625423</v>
      </c>
      <c r="L13" s="294" t="s">
        <v>241</v>
      </c>
      <c r="M13" s="295"/>
      <c r="N13" s="295"/>
      <c r="O13" s="295"/>
      <c r="P13" s="295"/>
      <c r="Q13" s="295"/>
      <c r="R13" s="295"/>
      <c r="S13" s="295"/>
    </row>
    <row r="14" spans="1:19" ht="15">
      <c r="A14" s="25">
        <v>21</v>
      </c>
      <c r="B14" s="26" t="s">
        <v>39</v>
      </c>
      <c r="C14" s="345">
        <v>194</v>
      </c>
      <c r="D14" s="104">
        <v>0.012584327970939285</v>
      </c>
      <c r="E14" s="345">
        <v>278</v>
      </c>
      <c r="F14" s="105">
        <v>0.02676422451140849</v>
      </c>
      <c r="G14" s="384">
        <v>340</v>
      </c>
      <c r="H14" s="104">
        <v>0.1539855072463768</v>
      </c>
      <c r="I14" s="107">
        <v>0</v>
      </c>
      <c r="J14" s="393">
        <v>812</v>
      </c>
      <c r="K14" s="105">
        <v>0.028986541962660192</v>
      </c>
      <c r="L14" s="294" t="s">
        <v>242</v>
      </c>
      <c r="M14" s="295"/>
      <c r="N14" s="295"/>
      <c r="O14" s="295"/>
      <c r="P14" s="295"/>
      <c r="Q14" s="295"/>
      <c r="R14" s="295"/>
      <c r="S14" s="295"/>
    </row>
    <row r="15" spans="1:19" ht="15">
      <c r="A15" s="25">
        <v>22</v>
      </c>
      <c r="B15" s="26" t="s">
        <v>40</v>
      </c>
      <c r="C15" s="345">
        <v>12</v>
      </c>
      <c r="D15" s="104">
        <v>0.0007784120394395432</v>
      </c>
      <c r="E15" s="345">
        <v>15</v>
      </c>
      <c r="F15" s="105">
        <v>0.001444112833349379</v>
      </c>
      <c r="G15" s="384">
        <v>16</v>
      </c>
      <c r="H15" s="104">
        <v>0.007246376811594203</v>
      </c>
      <c r="I15" s="107">
        <v>0</v>
      </c>
      <c r="J15" s="393">
        <v>43</v>
      </c>
      <c r="K15" s="105">
        <v>0.0015350016063970298</v>
      </c>
      <c r="L15" s="294" t="s">
        <v>243</v>
      </c>
      <c r="M15" s="295"/>
      <c r="N15" s="295"/>
      <c r="O15" s="295"/>
      <c r="P15" s="295"/>
      <c r="Q15" s="295"/>
      <c r="R15" s="295"/>
      <c r="S15" s="295"/>
    </row>
    <row r="16" spans="1:19" ht="15.75" thickBot="1">
      <c r="A16" s="30">
        <v>29</v>
      </c>
      <c r="B16" s="31" t="s">
        <v>41</v>
      </c>
      <c r="C16" s="381">
        <v>25</v>
      </c>
      <c r="D16" s="120">
        <v>0.0016216917488323821</v>
      </c>
      <c r="E16" s="381">
        <v>25</v>
      </c>
      <c r="F16" s="121">
        <v>0.0024068547222489646</v>
      </c>
      <c r="G16" s="387">
        <v>29</v>
      </c>
      <c r="H16" s="120">
        <v>0.013134057971014494</v>
      </c>
      <c r="I16" s="123">
        <v>0</v>
      </c>
      <c r="J16" s="396">
        <v>79</v>
      </c>
      <c r="K16" s="121">
        <v>0.002820119230357334</v>
      </c>
      <c r="L16" s="294" t="s">
        <v>244</v>
      </c>
      <c r="M16" s="295"/>
      <c r="N16" s="295"/>
      <c r="O16" s="295"/>
      <c r="P16" s="295"/>
      <c r="Q16" s="295"/>
      <c r="R16" s="295"/>
      <c r="S16" s="295"/>
    </row>
    <row r="17" spans="1:19" ht="15.75" thickBot="1">
      <c r="A17" s="15">
        <v>3</v>
      </c>
      <c r="B17" s="16" t="s">
        <v>42</v>
      </c>
      <c r="C17" s="360">
        <v>2859</v>
      </c>
      <c r="D17" s="378">
        <v>0.1854566683964712</v>
      </c>
      <c r="E17" s="360">
        <v>3466</v>
      </c>
      <c r="F17" s="378">
        <v>0.3336863386925965</v>
      </c>
      <c r="G17" s="360">
        <v>736</v>
      </c>
      <c r="H17" s="378">
        <v>0.3333333333333333</v>
      </c>
      <c r="I17" s="300">
        <v>0</v>
      </c>
      <c r="J17" s="360">
        <v>7061</v>
      </c>
      <c r="K17" s="508">
        <v>0.25206154285510296</v>
      </c>
      <c r="L17" s="295"/>
      <c r="M17" s="295"/>
      <c r="N17" s="295"/>
      <c r="O17" s="295"/>
      <c r="P17" s="295"/>
      <c r="Q17" s="295"/>
      <c r="R17" s="295"/>
      <c r="S17" s="295"/>
    </row>
    <row r="18" spans="1:19" ht="15">
      <c r="A18" s="35">
        <v>30</v>
      </c>
      <c r="B18" s="36" t="s">
        <v>43</v>
      </c>
      <c r="C18" s="351">
        <v>1146</v>
      </c>
      <c r="D18" s="99">
        <v>0.0743383497664764</v>
      </c>
      <c r="E18" s="351">
        <v>1347</v>
      </c>
      <c r="F18" s="23">
        <v>0.12968133243477423</v>
      </c>
      <c r="G18" s="383">
        <v>260</v>
      </c>
      <c r="H18" s="99">
        <v>0.1177536231884058</v>
      </c>
      <c r="I18" s="101">
        <v>0</v>
      </c>
      <c r="J18" s="392">
        <v>2753</v>
      </c>
      <c r="K18" s="23">
        <v>0.09827580052118659</v>
      </c>
      <c r="L18" s="294" t="s">
        <v>245</v>
      </c>
      <c r="M18" s="295"/>
      <c r="N18" s="295"/>
      <c r="O18" s="295"/>
      <c r="P18" s="295"/>
      <c r="Q18" s="295"/>
      <c r="R18" s="295"/>
      <c r="S18" s="295"/>
    </row>
    <row r="19" spans="1:19" ht="15">
      <c r="A19" s="25">
        <v>31</v>
      </c>
      <c r="B19" s="26" t="s">
        <v>44</v>
      </c>
      <c r="C19" s="345">
        <v>138</v>
      </c>
      <c r="D19" s="104">
        <v>0.008951738453554747</v>
      </c>
      <c r="E19" s="345">
        <v>191</v>
      </c>
      <c r="F19" s="105">
        <v>0.018388370077982094</v>
      </c>
      <c r="G19" s="384">
        <v>57</v>
      </c>
      <c r="H19" s="104">
        <v>0.025815217391304345</v>
      </c>
      <c r="I19" s="107">
        <v>0</v>
      </c>
      <c r="J19" s="393">
        <v>386</v>
      </c>
      <c r="K19" s="105">
        <v>0.013779316745796594</v>
      </c>
      <c r="L19" s="294" t="s">
        <v>246</v>
      </c>
      <c r="M19" s="295"/>
      <c r="N19" s="295"/>
      <c r="O19" s="295"/>
      <c r="P19" s="295"/>
      <c r="Q19" s="295"/>
      <c r="R19" s="295"/>
      <c r="S19" s="295"/>
    </row>
    <row r="20" spans="1:19" ht="15">
      <c r="A20" s="25">
        <v>32</v>
      </c>
      <c r="B20" s="26" t="s">
        <v>45</v>
      </c>
      <c r="C20" s="345">
        <v>1161</v>
      </c>
      <c r="D20" s="104">
        <v>0.07531136481577581</v>
      </c>
      <c r="E20" s="345">
        <v>1500</v>
      </c>
      <c r="F20" s="105">
        <v>0.1444112833349379</v>
      </c>
      <c r="G20" s="384">
        <v>306</v>
      </c>
      <c r="H20" s="104">
        <v>0.13858695652173914</v>
      </c>
      <c r="I20" s="107">
        <v>0</v>
      </c>
      <c r="J20" s="393">
        <v>2967</v>
      </c>
      <c r="K20" s="105">
        <v>0.10591511084139507</v>
      </c>
      <c r="L20" s="294" t="s">
        <v>247</v>
      </c>
      <c r="M20" s="295"/>
      <c r="N20" s="295"/>
      <c r="O20" s="295"/>
      <c r="P20" s="295"/>
      <c r="Q20" s="295"/>
      <c r="R20" s="295"/>
      <c r="S20" s="295"/>
    </row>
    <row r="21" spans="1:19" ht="15.75" thickBot="1">
      <c r="A21" s="30">
        <v>39</v>
      </c>
      <c r="B21" s="31" t="s">
        <v>46</v>
      </c>
      <c r="C21" s="380">
        <v>414</v>
      </c>
      <c r="D21" s="110">
        <v>0.026855215360664243</v>
      </c>
      <c r="E21" s="380">
        <v>428</v>
      </c>
      <c r="F21" s="111">
        <v>0.04120535284490228</v>
      </c>
      <c r="G21" s="385">
        <v>113</v>
      </c>
      <c r="H21" s="110">
        <v>0.051177536231884056</v>
      </c>
      <c r="I21" s="113">
        <v>0</v>
      </c>
      <c r="J21" s="394">
        <v>955</v>
      </c>
      <c r="K21" s="111">
        <v>0.034091314746724735</v>
      </c>
      <c r="L21" s="294" t="s">
        <v>248</v>
      </c>
      <c r="M21" s="295"/>
      <c r="N21" s="295"/>
      <c r="O21" s="295"/>
      <c r="P21" s="295"/>
      <c r="Q21" s="295"/>
      <c r="R21" s="295"/>
      <c r="S21" s="295"/>
    </row>
    <row r="22" spans="1:19" ht="15.75" thickBot="1">
      <c r="A22" s="15">
        <v>4</v>
      </c>
      <c r="B22" s="16" t="s">
        <v>47</v>
      </c>
      <c r="C22" s="360">
        <v>8</v>
      </c>
      <c r="D22" s="378">
        <v>0.0005189413596263622</v>
      </c>
      <c r="E22" s="360">
        <v>8</v>
      </c>
      <c r="F22" s="378">
        <v>0.0007701935111196688</v>
      </c>
      <c r="G22" s="360">
        <v>17</v>
      </c>
      <c r="H22" s="378">
        <v>0.00769927536231884</v>
      </c>
      <c r="I22" s="298">
        <v>0</v>
      </c>
      <c r="J22" s="360">
        <v>33</v>
      </c>
      <c r="K22" s="508">
        <v>0.0011780244886302788</v>
      </c>
      <c r="L22" s="295"/>
      <c r="M22" s="295"/>
      <c r="N22" s="295"/>
      <c r="O22" s="295"/>
      <c r="P22" s="295"/>
      <c r="Q22" s="295"/>
      <c r="R22" s="295"/>
      <c r="S22" s="295"/>
    </row>
    <row r="23" spans="1:19" ht="15">
      <c r="A23" s="35">
        <v>40</v>
      </c>
      <c r="B23" s="36" t="s">
        <v>48</v>
      </c>
      <c r="C23" s="354">
        <v>5</v>
      </c>
      <c r="D23" s="115">
        <v>0.0003243383497664764</v>
      </c>
      <c r="E23" s="354">
        <v>5</v>
      </c>
      <c r="F23" s="38">
        <v>0.000481370944449793</v>
      </c>
      <c r="G23" s="386">
        <v>12</v>
      </c>
      <c r="H23" s="115">
        <v>0.005434782608695652</v>
      </c>
      <c r="I23" s="117">
        <v>0</v>
      </c>
      <c r="J23" s="395">
        <v>22</v>
      </c>
      <c r="K23" s="38">
        <v>0.0007853496590868526</v>
      </c>
      <c r="L23" s="294" t="s">
        <v>249</v>
      </c>
      <c r="M23" s="295"/>
      <c r="N23" s="295"/>
      <c r="O23" s="295"/>
      <c r="P23" s="295"/>
      <c r="Q23" s="295"/>
      <c r="R23" s="295"/>
      <c r="S23" s="295"/>
    </row>
    <row r="24" spans="1:19" ht="15.75" thickBot="1">
      <c r="A24" s="40">
        <v>41</v>
      </c>
      <c r="B24" s="41" t="s">
        <v>49</v>
      </c>
      <c r="C24" s="381">
        <v>3</v>
      </c>
      <c r="D24" s="120">
        <v>0.0001946030098598858</v>
      </c>
      <c r="E24" s="381">
        <v>3</v>
      </c>
      <c r="F24" s="121">
        <v>0.0002888225666698758</v>
      </c>
      <c r="G24" s="387">
        <v>5</v>
      </c>
      <c r="H24" s="120">
        <v>0.002264492753623188</v>
      </c>
      <c r="I24" s="123">
        <v>0</v>
      </c>
      <c r="J24" s="396">
        <v>11</v>
      </c>
      <c r="K24" s="121">
        <v>0.0003926748295434263</v>
      </c>
      <c r="L24" s="294" t="s">
        <v>250</v>
      </c>
      <c r="M24" s="295"/>
      <c r="N24" s="295"/>
      <c r="O24" s="295"/>
      <c r="P24" s="295"/>
      <c r="Q24" s="295"/>
      <c r="R24" s="295"/>
      <c r="S24" s="295"/>
    </row>
    <row r="25" spans="1:19" ht="15.75" thickBot="1">
      <c r="A25" s="15">
        <v>5</v>
      </c>
      <c r="B25" s="16" t="s">
        <v>50</v>
      </c>
      <c r="C25" s="360">
        <v>550</v>
      </c>
      <c r="D25" s="378">
        <v>0.035677218474312405</v>
      </c>
      <c r="E25" s="360">
        <v>725</v>
      </c>
      <c r="F25" s="378">
        <v>0.06979878694521999</v>
      </c>
      <c r="G25" s="360">
        <v>148</v>
      </c>
      <c r="H25" s="378">
        <v>0.06702898550724638</v>
      </c>
      <c r="I25" s="298">
        <v>1</v>
      </c>
      <c r="J25" s="360">
        <v>1424</v>
      </c>
      <c r="K25" s="508">
        <v>0.05083354156998536</v>
      </c>
      <c r="L25" s="295"/>
      <c r="M25" s="295"/>
      <c r="N25" s="295"/>
      <c r="O25" s="295"/>
      <c r="P25" s="295"/>
      <c r="Q25" s="295"/>
      <c r="R25" s="295"/>
      <c r="S25" s="295"/>
    </row>
    <row r="26" spans="1:19" ht="15">
      <c r="A26" s="20">
        <v>50</v>
      </c>
      <c r="B26" s="21" t="s">
        <v>52</v>
      </c>
      <c r="C26" s="351">
        <v>258</v>
      </c>
      <c r="D26" s="99">
        <v>0.01673585884795018</v>
      </c>
      <c r="E26" s="351">
        <v>358</v>
      </c>
      <c r="F26" s="23">
        <v>0.03446615962260518</v>
      </c>
      <c r="G26" s="383">
        <v>66</v>
      </c>
      <c r="H26" s="99">
        <v>0.029891304347826088</v>
      </c>
      <c r="I26" s="101">
        <v>0</v>
      </c>
      <c r="J26" s="392">
        <v>682</v>
      </c>
      <c r="K26" s="23">
        <v>0.02434583943169243</v>
      </c>
      <c r="L26" s="294" t="s">
        <v>251</v>
      </c>
      <c r="M26" s="295"/>
      <c r="N26" s="295"/>
      <c r="O26" s="295"/>
      <c r="P26" s="295"/>
      <c r="Q26" s="295"/>
      <c r="R26" s="295"/>
      <c r="S26" s="295"/>
    </row>
    <row r="27" spans="1:19" ht="15">
      <c r="A27" s="25">
        <v>51</v>
      </c>
      <c r="B27" s="26" t="s">
        <v>52</v>
      </c>
      <c r="C27" s="345">
        <v>68</v>
      </c>
      <c r="D27" s="104">
        <v>0.0044110015568240785</v>
      </c>
      <c r="E27" s="345">
        <v>130</v>
      </c>
      <c r="F27" s="105">
        <v>0.012515644555694618</v>
      </c>
      <c r="G27" s="384">
        <v>8</v>
      </c>
      <c r="H27" s="104">
        <v>0.0036231884057971015</v>
      </c>
      <c r="I27" s="107">
        <v>0</v>
      </c>
      <c r="J27" s="393">
        <v>206</v>
      </c>
      <c r="K27" s="105">
        <v>0.007353728625995076</v>
      </c>
      <c r="L27" s="294" t="s">
        <v>252</v>
      </c>
      <c r="M27" s="295"/>
      <c r="N27" s="295"/>
      <c r="O27" s="295"/>
      <c r="P27" s="295"/>
      <c r="Q27" s="295"/>
      <c r="R27" s="295"/>
      <c r="S27" s="295"/>
    </row>
    <row r="28" spans="1:19" ht="15">
      <c r="A28" s="25">
        <v>52</v>
      </c>
      <c r="B28" s="26" t="s">
        <v>53</v>
      </c>
      <c r="C28" s="345">
        <v>187</v>
      </c>
      <c r="D28" s="104">
        <v>0.012130254281266217</v>
      </c>
      <c r="E28" s="345">
        <v>210</v>
      </c>
      <c r="F28" s="105">
        <v>0.020217579666891305</v>
      </c>
      <c r="G28" s="384">
        <v>64</v>
      </c>
      <c r="H28" s="104">
        <v>0.028985507246376812</v>
      </c>
      <c r="I28" s="107">
        <v>0</v>
      </c>
      <c r="J28" s="393">
        <v>461</v>
      </c>
      <c r="K28" s="105">
        <v>0.016456645129047223</v>
      </c>
      <c r="L28" s="294" t="s">
        <v>253</v>
      </c>
      <c r="M28" s="295"/>
      <c r="N28" s="295"/>
      <c r="O28" s="295"/>
      <c r="P28" s="295"/>
      <c r="Q28" s="295"/>
      <c r="R28" s="295"/>
      <c r="S28" s="295"/>
    </row>
    <row r="29" spans="1:19" ht="28.5">
      <c r="A29" s="25">
        <v>53</v>
      </c>
      <c r="B29" s="26" t="s">
        <v>54</v>
      </c>
      <c r="C29" s="345">
        <v>4</v>
      </c>
      <c r="D29" s="104">
        <v>0.00025947067981318115</v>
      </c>
      <c r="E29" s="345">
        <v>2</v>
      </c>
      <c r="F29" s="105">
        <v>0.0001925483777799172</v>
      </c>
      <c r="G29" s="384">
        <v>2</v>
      </c>
      <c r="H29" s="104">
        <v>0.0009057971014492754</v>
      </c>
      <c r="I29" s="107">
        <v>1</v>
      </c>
      <c r="J29" s="393">
        <v>9</v>
      </c>
      <c r="K29" s="105">
        <v>0.00032127940599007603</v>
      </c>
      <c r="L29" s="294" t="s">
        <v>254</v>
      </c>
      <c r="M29" s="295"/>
      <c r="N29" s="295"/>
      <c r="O29" s="295"/>
      <c r="P29" s="295"/>
      <c r="Q29" s="295"/>
      <c r="R29" s="295"/>
      <c r="S29" s="295"/>
    </row>
    <row r="30" spans="1:19" ht="15">
      <c r="A30" s="25">
        <v>54</v>
      </c>
      <c r="B30" s="26" t="s">
        <v>55</v>
      </c>
      <c r="C30" s="345">
        <v>12</v>
      </c>
      <c r="D30" s="104">
        <v>0.0007784120394395432</v>
      </c>
      <c r="E30" s="345">
        <v>4</v>
      </c>
      <c r="F30" s="105">
        <v>0.0003850967555598344</v>
      </c>
      <c r="G30" s="384">
        <v>3</v>
      </c>
      <c r="H30" s="104">
        <v>0.001358695652173913</v>
      </c>
      <c r="I30" s="107">
        <v>0</v>
      </c>
      <c r="J30" s="393">
        <v>19</v>
      </c>
      <c r="K30" s="105">
        <v>0.0006782565237568272</v>
      </c>
      <c r="L30" s="294" t="s">
        <v>255</v>
      </c>
      <c r="M30" s="295"/>
      <c r="N30" s="295"/>
      <c r="O30" s="295"/>
      <c r="P30" s="295"/>
      <c r="Q30" s="295"/>
      <c r="R30" s="295"/>
      <c r="S30" s="295"/>
    </row>
    <row r="31" spans="1:19" ht="15.75" thickBot="1">
      <c r="A31" s="30">
        <v>59</v>
      </c>
      <c r="B31" s="31" t="s">
        <v>56</v>
      </c>
      <c r="C31" s="380">
        <v>21</v>
      </c>
      <c r="D31" s="110">
        <v>0.0013622210690192008</v>
      </c>
      <c r="E31" s="380">
        <v>21</v>
      </c>
      <c r="F31" s="111">
        <v>0.00202175796668913</v>
      </c>
      <c r="G31" s="385">
        <v>5</v>
      </c>
      <c r="H31" s="110">
        <v>0.002264492753623188</v>
      </c>
      <c r="I31" s="113">
        <v>0</v>
      </c>
      <c r="J31" s="394">
        <v>47</v>
      </c>
      <c r="K31" s="111">
        <v>0.0016777924535037309</v>
      </c>
      <c r="L31" s="294" t="s">
        <v>256</v>
      </c>
      <c r="M31" s="295"/>
      <c r="N31" s="295"/>
      <c r="O31" s="295"/>
      <c r="P31" s="295"/>
      <c r="Q31" s="295"/>
      <c r="R31" s="295"/>
      <c r="S31" s="295"/>
    </row>
    <row r="32" spans="1:19" ht="29.25" thickBot="1">
      <c r="A32" s="15">
        <v>6</v>
      </c>
      <c r="B32" s="16" t="s">
        <v>57</v>
      </c>
      <c r="C32" s="360">
        <v>300</v>
      </c>
      <c r="D32" s="378">
        <v>0.019460300985988582</v>
      </c>
      <c r="E32" s="360">
        <v>169</v>
      </c>
      <c r="F32" s="378">
        <v>0.016270337922403004</v>
      </c>
      <c r="G32" s="360">
        <v>7</v>
      </c>
      <c r="H32" s="378">
        <v>0.003170289855072463</v>
      </c>
      <c r="I32" s="298">
        <v>0</v>
      </c>
      <c r="J32" s="360">
        <v>476</v>
      </c>
      <c r="K32" s="508">
        <v>0.016992110805697354</v>
      </c>
      <c r="L32" s="295"/>
      <c r="M32" s="295"/>
      <c r="N32" s="295"/>
      <c r="O32" s="295"/>
      <c r="P32" s="295"/>
      <c r="Q32" s="295"/>
      <c r="R32" s="295"/>
      <c r="S32" s="295"/>
    </row>
    <row r="33" spans="1:19" ht="15">
      <c r="A33" s="35">
        <v>60</v>
      </c>
      <c r="B33" s="36" t="s">
        <v>100</v>
      </c>
      <c r="C33" s="354">
        <v>61</v>
      </c>
      <c r="D33" s="115">
        <v>0.003956927867151012</v>
      </c>
      <c r="E33" s="354">
        <v>28</v>
      </c>
      <c r="F33" s="38">
        <v>0.0026956772889188407</v>
      </c>
      <c r="G33" s="386">
        <v>1</v>
      </c>
      <c r="H33" s="115">
        <v>0.0004528985507246377</v>
      </c>
      <c r="I33" s="117">
        <v>0</v>
      </c>
      <c r="J33" s="395">
        <v>90</v>
      </c>
      <c r="K33" s="38">
        <v>0.0032127940599007603</v>
      </c>
      <c r="L33" s="294" t="s">
        <v>257</v>
      </c>
      <c r="M33" s="295"/>
      <c r="N33" s="295"/>
      <c r="O33" s="295"/>
      <c r="P33" s="295"/>
      <c r="Q33" s="295"/>
      <c r="R33" s="295"/>
      <c r="S33" s="295"/>
    </row>
    <row r="34" spans="1:19" ht="28.5">
      <c r="A34" s="25">
        <v>61</v>
      </c>
      <c r="B34" s="26" t="s">
        <v>59</v>
      </c>
      <c r="C34" s="345">
        <v>142</v>
      </c>
      <c r="D34" s="104">
        <v>0.00921120913336793</v>
      </c>
      <c r="E34" s="345">
        <v>98</v>
      </c>
      <c r="F34" s="105">
        <v>0.009434870511215943</v>
      </c>
      <c r="G34" s="384">
        <v>5</v>
      </c>
      <c r="H34" s="104">
        <v>0.002264492753623188</v>
      </c>
      <c r="I34" s="107">
        <v>0</v>
      </c>
      <c r="J34" s="393">
        <v>245</v>
      </c>
      <c r="K34" s="105">
        <v>0.008745939385285404</v>
      </c>
      <c r="L34" s="294" t="s">
        <v>258</v>
      </c>
      <c r="M34" s="295"/>
      <c r="N34" s="295"/>
      <c r="O34" s="295"/>
      <c r="P34" s="295"/>
      <c r="Q34" s="295"/>
      <c r="R34" s="295"/>
      <c r="S34" s="295"/>
    </row>
    <row r="35" spans="1:19" ht="15">
      <c r="A35" s="25">
        <v>62</v>
      </c>
      <c r="B35" s="26" t="s">
        <v>60</v>
      </c>
      <c r="C35" s="345">
        <v>86</v>
      </c>
      <c r="D35" s="104">
        <v>0.005578619615983394</v>
      </c>
      <c r="E35" s="345">
        <v>36</v>
      </c>
      <c r="F35" s="105">
        <v>0.0034658708000385096</v>
      </c>
      <c r="G35" s="384">
        <v>1</v>
      </c>
      <c r="H35" s="104">
        <v>0.0004528985507246377</v>
      </c>
      <c r="I35" s="107">
        <v>0</v>
      </c>
      <c r="J35" s="393">
        <v>123</v>
      </c>
      <c r="K35" s="105">
        <v>0.0043908185485310395</v>
      </c>
      <c r="L35" s="294" t="s">
        <v>259</v>
      </c>
      <c r="M35" s="295"/>
      <c r="N35" s="295"/>
      <c r="O35" s="295"/>
      <c r="P35" s="295"/>
      <c r="Q35" s="295"/>
      <c r="R35" s="295"/>
      <c r="S35" s="295"/>
    </row>
    <row r="36" spans="1:19" ht="15">
      <c r="A36" s="25">
        <v>63</v>
      </c>
      <c r="B36" s="26" t="s">
        <v>61</v>
      </c>
      <c r="C36" s="345">
        <v>1</v>
      </c>
      <c r="D36" s="104">
        <v>6.486766995329529E-05</v>
      </c>
      <c r="E36" s="345">
        <v>0</v>
      </c>
      <c r="F36" s="105">
        <v>0</v>
      </c>
      <c r="G36" s="384">
        <v>0</v>
      </c>
      <c r="H36" s="104">
        <v>0</v>
      </c>
      <c r="I36" s="107">
        <v>0</v>
      </c>
      <c r="J36" s="393">
        <v>1</v>
      </c>
      <c r="K36" s="105">
        <v>3.5697711776675117E-05</v>
      </c>
      <c r="L36" s="294" t="s">
        <v>260</v>
      </c>
      <c r="M36" s="295"/>
      <c r="N36" s="295"/>
      <c r="O36" s="295"/>
      <c r="P36" s="295"/>
      <c r="Q36" s="295"/>
      <c r="R36" s="295"/>
      <c r="S36" s="295"/>
    </row>
    <row r="37" spans="1:19" ht="29.25" thickBot="1">
      <c r="A37" s="30">
        <v>69</v>
      </c>
      <c r="B37" s="31" t="s">
        <v>62</v>
      </c>
      <c r="C37" s="381">
        <v>10</v>
      </c>
      <c r="D37" s="120">
        <v>0.0006486766995329528</v>
      </c>
      <c r="E37" s="381">
        <v>7</v>
      </c>
      <c r="F37" s="121">
        <v>0.0006739193222297102</v>
      </c>
      <c r="G37" s="387">
        <v>0</v>
      </c>
      <c r="H37" s="120">
        <v>0</v>
      </c>
      <c r="I37" s="123">
        <v>0</v>
      </c>
      <c r="J37" s="396">
        <v>17</v>
      </c>
      <c r="K37" s="121">
        <v>0.000606861100203477</v>
      </c>
      <c r="L37" s="294" t="s">
        <v>261</v>
      </c>
      <c r="M37" s="295"/>
      <c r="N37" s="295"/>
      <c r="O37" s="295"/>
      <c r="P37" s="295"/>
      <c r="Q37" s="295"/>
      <c r="R37" s="295"/>
      <c r="S37" s="295"/>
    </row>
    <row r="38" spans="1:19" ht="15.75" thickBot="1">
      <c r="A38" s="15">
        <v>7</v>
      </c>
      <c r="B38" s="16" t="s">
        <v>63</v>
      </c>
      <c r="C38" s="360">
        <v>243</v>
      </c>
      <c r="D38" s="96">
        <v>0.015762843798650755</v>
      </c>
      <c r="E38" s="344">
        <v>28</v>
      </c>
      <c r="F38" s="96">
        <v>0.0026956772889188407</v>
      </c>
      <c r="G38" s="344">
        <v>1</v>
      </c>
      <c r="H38" s="96">
        <v>0.0004528985507246377</v>
      </c>
      <c r="I38" s="344">
        <v>0</v>
      </c>
      <c r="J38" s="344">
        <v>272</v>
      </c>
      <c r="K38" s="18">
        <v>0.009709777603255632</v>
      </c>
      <c r="L38" s="295"/>
      <c r="M38" s="295"/>
      <c r="N38" s="295"/>
      <c r="O38" s="295"/>
      <c r="P38" s="295"/>
      <c r="Q38" s="295"/>
      <c r="R38" s="295"/>
      <c r="S38" s="295"/>
    </row>
    <row r="39" spans="1:19" ht="15">
      <c r="A39" s="35">
        <v>70</v>
      </c>
      <c r="B39" s="36" t="s">
        <v>101</v>
      </c>
      <c r="C39" s="351">
        <v>86</v>
      </c>
      <c r="D39" s="99">
        <v>0.005578619615983394</v>
      </c>
      <c r="E39" s="351">
        <v>4</v>
      </c>
      <c r="F39" s="23">
        <v>0.0003850967555598344</v>
      </c>
      <c r="G39" s="383">
        <v>0</v>
      </c>
      <c r="H39" s="99">
        <v>0</v>
      </c>
      <c r="I39" s="101">
        <v>0</v>
      </c>
      <c r="J39" s="392">
        <v>90</v>
      </c>
      <c r="K39" s="23">
        <v>0.0032127940599007603</v>
      </c>
      <c r="L39" s="294" t="s">
        <v>262</v>
      </c>
      <c r="M39" s="295"/>
      <c r="N39" s="295"/>
      <c r="O39" s="295"/>
      <c r="P39" s="295"/>
      <c r="Q39" s="295"/>
      <c r="R39" s="295"/>
      <c r="S39" s="295"/>
    </row>
    <row r="40" spans="1:19" ht="15">
      <c r="A40" s="25">
        <v>71</v>
      </c>
      <c r="B40" s="26" t="s">
        <v>65</v>
      </c>
      <c r="C40" s="345">
        <v>34</v>
      </c>
      <c r="D40" s="104">
        <v>0.0022055007784120392</v>
      </c>
      <c r="E40" s="345">
        <v>11</v>
      </c>
      <c r="F40" s="105">
        <v>0.0010590160777895446</v>
      </c>
      <c r="G40" s="384">
        <v>0</v>
      </c>
      <c r="H40" s="104">
        <v>0</v>
      </c>
      <c r="I40" s="107">
        <v>0</v>
      </c>
      <c r="J40" s="393">
        <v>45</v>
      </c>
      <c r="K40" s="105">
        <v>0.0016063970299503801</v>
      </c>
      <c r="L40" s="294" t="s">
        <v>263</v>
      </c>
      <c r="M40" s="295"/>
      <c r="N40" s="295"/>
      <c r="O40" s="295"/>
      <c r="P40" s="295"/>
      <c r="Q40" s="295"/>
      <c r="R40" s="295"/>
      <c r="S40" s="295"/>
    </row>
    <row r="41" spans="1:19" ht="15">
      <c r="A41" s="25">
        <v>72</v>
      </c>
      <c r="B41" s="26" t="s">
        <v>66</v>
      </c>
      <c r="C41" s="345">
        <v>65</v>
      </c>
      <c r="D41" s="104">
        <v>0.004216398546964193</v>
      </c>
      <c r="E41" s="345">
        <v>5</v>
      </c>
      <c r="F41" s="105">
        <v>0.000481370944449793</v>
      </c>
      <c r="G41" s="384">
        <v>1</v>
      </c>
      <c r="H41" s="104">
        <v>0.0004528985507246377</v>
      </c>
      <c r="I41" s="107">
        <v>0</v>
      </c>
      <c r="J41" s="393">
        <v>71</v>
      </c>
      <c r="K41" s="105">
        <v>0.002534537536143933</v>
      </c>
      <c r="L41" s="294" t="s">
        <v>264</v>
      </c>
      <c r="M41" s="295"/>
      <c r="N41" s="295"/>
      <c r="O41" s="295"/>
      <c r="P41" s="295"/>
      <c r="Q41" s="295"/>
      <c r="R41" s="295"/>
      <c r="S41" s="295"/>
    </row>
    <row r="42" spans="1:19" ht="15.75" thickBot="1">
      <c r="A42" s="30">
        <v>79</v>
      </c>
      <c r="B42" s="31" t="s">
        <v>67</v>
      </c>
      <c r="C42" s="380">
        <v>58</v>
      </c>
      <c r="D42" s="110">
        <v>0.003762324857291126</v>
      </c>
      <c r="E42" s="380">
        <v>8</v>
      </c>
      <c r="F42" s="111">
        <v>0.0007701935111196688</v>
      </c>
      <c r="G42" s="385">
        <v>0</v>
      </c>
      <c r="H42" s="110">
        <v>0</v>
      </c>
      <c r="I42" s="113">
        <v>0</v>
      </c>
      <c r="J42" s="394">
        <v>66</v>
      </c>
      <c r="K42" s="111">
        <v>0.0023560489772605575</v>
      </c>
      <c r="L42" s="294" t="s">
        <v>265</v>
      </c>
      <c r="M42" s="295"/>
      <c r="N42" s="295"/>
      <c r="O42" s="295"/>
      <c r="P42" s="295"/>
      <c r="Q42" s="295"/>
      <c r="R42" s="295"/>
      <c r="S42" s="295"/>
    </row>
    <row r="43" spans="1:19" ht="15.75" thickBot="1">
      <c r="A43" s="15">
        <v>8</v>
      </c>
      <c r="B43" s="16" t="s">
        <v>68</v>
      </c>
      <c r="C43" s="360">
        <v>11</v>
      </c>
      <c r="D43" s="378">
        <v>0.000713544369486248</v>
      </c>
      <c r="E43" s="360">
        <v>1</v>
      </c>
      <c r="F43" s="378">
        <v>9.62741888899586E-05</v>
      </c>
      <c r="G43" s="360">
        <v>0</v>
      </c>
      <c r="H43" s="378">
        <v>0</v>
      </c>
      <c r="I43" s="298">
        <v>0</v>
      </c>
      <c r="J43" s="360">
        <v>12</v>
      </c>
      <c r="K43" s="508">
        <v>0.00042837254132010137</v>
      </c>
      <c r="L43" s="295"/>
      <c r="M43" s="295"/>
      <c r="N43" s="295"/>
      <c r="O43" s="295"/>
      <c r="P43" s="295"/>
      <c r="Q43" s="295"/>
      <c r="R43" s="295"/>
      <c r="S43" s="295"/>
    </row>
    <row r="44" spans="1:19" ht="15">
      <c r="A44" s="35">
        <v>80</v>
      </c>
      <c r="B44" s="36" t="s">
        <v>102</v>
      </c>
      <c r="C44" s="354">
        <v>3</v>
      </c>
      <c r="D44" s="115">
        <v>0.0001946030098598858</v>
      </c>
      <c r="E44" s="354">
        <v>0</v>
      </c>
      <c r="F44" s="38">
        <v>0</v>
      </c>
      <c r="G44" s="386">
        <v>0</v>
      </c>
      <c r="H44" s="115">
        <v>0</v>
      </c>
      <c r="I44" s="117">
        <v>0</v>
      </c>
      <c r="J44" s="395">
        <v>3</v>
      </c>
      <c r="K44" s="38">
        <v>0.00010709313533002534</v>
      </c>
      <c r="L44" s="294" t="s">
        <v>266</v>
      </c>
      <c r="M44" s="295"/>
      <c r="N44" s="295"/>
      <c r="O44" s="295"/>
      <c r="P44" s="295"/>
      <c r="Q44" s="295"/>
      <c r="R44" s="295"/>
      <c r="S44" s="295"/>
    </row>
    <row r="45" spans="1:19" ht="15">
      <c r="A45" s="25">
        <v>81</v>
      </c>
      <c r="B45" s="26" t="s">
        <v>70</v>
      </c>
      <c r="C45" s="345">
        <v>7</v>
      </c>
      <c r="D45" s="104">
        <v>0.000454073689673067</v>
      </c>
      <c r="E45" s="345">
        <v>1</v>
      </c>
      <c r="F45" s="105">
        <v>9.62741888899586E-05</v>
      </c>
      <c r="G45" s="384">
        <v>0</v>
      </c>
      <c r="H45" s="104">
        <v>0</v>
      </c>
      <c r="I45" s="107">
        <v>0</v>
      </c>
      <c r="J45" s="393">
        <v>8</v>
      </c>
      <c r="K45" s="105">
        <v>0.00028558169421340093</v>
      </c>
      <c r="L45" s="294" t="s">
        <v>267</v>
      </c>
      <c r="M45" s="295"/>
      <c r="N45" s="295"/>
      <c r="O45" s="295"/>
      <c r="P45" s="295"/>
      <c r="Q45" s="295"/>
      <c r="R45" s="295"/>
      <c r="S45" s="295"/>
    </row>
    <row r="46" spans="1:19" ht="15">
      <c r="A46" s="25">
        <v>82</v>
      </c>
      <c r="B46" s="26" t="s">
        <v>71</v>
      </c>
      <c r="C46" s="345">
        <v>0</v>
      </c>
      <c r="D46" s="104">
        <v>0</v>
      </c>
      <c r="E46" s="345">
        <v>0</v>
      </c>
      <c r="F46" s="105">
        <v>0</v>
      </c>
      <c r="G46" s="384">
        <v>0</v>
      </c>
      <c r="H46" s="104">
        <v>0</v>
      </c>
      <c r="I46" s="107">
        <v>0</v>
      </c>
      <c r="J46" s="393">
        <v>0</v>
      </c>
      <c r="K46" s="105">
        <v>0</v>
      </c>
      <c r="L46" s="294" t="s">
        <v>268</v>
      </c>
      <c r="M46" s="295"/>
      <c r="N46" s="295"/>
      <c r="O46" s="295"/>
      <c r="P46" s="295"/>
      <c r="Q46" s="295"/>
      <c r="R46" s="295"/>
      <c r="S46" s="295"/>
    </row>
    <row r="47" spans="1:19" ht="15.75" thickBot="1">
      <c r="A47" s="30">
        <v>89</v>
      </c>
      <c r="B47" s="31" t="s">
        <v>72</v>
      </c>
      <c r="C47" s="381">
        <v>1</v>
      </c>
      <c r="D47" s="120">
        <v>6.486766995329529E-05</v>
      </c>
      <c r="E47" s="381">
        <v>0</v>
      </c>
      <c r="F47" s="121">
        <v>0</v>
      </c>
      <c r="G47" s="387">
        <v>0</v>
      </c>
      <c r="H47" s="120">
        <v>0</v>
      </c>
      <c r="I47" s="123">
        <v>0</v>
      </c>
      <c r="J47" s="396">
        <v>1</v>
      </c>
      <c r="K47" s="121">
        <v>3.5697711776675117E-05</v>
      </c>
      <c r="L47" s="294" t="s">
        <v>269</v>
      </c>
      <c r="M47" s="295"/>
      <c r="N47" s="295"/>
      <c r="O47" s="295"/>
      <c r="P47" s="295"/>
      <c r="Q47" s="295"/>
      <c r="R47" s="295"/>
      <c r="S47" s="295"/>
    </row>
    <row r="48" spans="1:19" ht="15.75" thickBot="1">
      <c r="A48" s="15">
        <v>9</v>
      </c>
      <c r="B48" s="16" t="s">
        <v>73</v>
      </c>
      <c r="C48" s="360">
        <v>52</v>
      </c>
      <c r="D48" s="378">
        <v>0.0033731188375713548</v>
      </c>
      <c r="E48" s="360">
        <v>13</v>
      </c>
      <c r="F48" s="378">
        <v>0.0012515644555694616</v>
      </c>
      <c r="G48" s="360">
        <v>6</v>
      </c>
      <c r="H48" s="378">
        <v>0.002717391304347826</v>
      </c>
      <c r="I48" s="298">
        <v>0</v>
      </c>
      <c r="J48" s="360">
        <v>71</v>
      </c>
      <c r="K48" s="508">
        <v>0.002534537536143933</v>
      </c>
      <c r="L48" s="295"/>
      <c r="M48" s="295"/>
      <c r="N48" s="295"/>
      <c r="O48" s="295"/>
      <c r="P48" s="295"/>
      <c r="Q48" s="295"/>
      <c r="R48" s="295"/>
      <c r="S48" s="295"/>
    </row>
    <row r="49" spans="1:19" ht="15">
      <c r="A49" s="35">
        <v>90</v>
      </c>
      <c r="B49" s="36" t="s">
        <v>74</v>
      </c>
      <c r="C49" s="351">
        <v>16</v>
      </c>
      <c r="D49" s="99">
        <v>0.0010378827192527246</v>
      </c>
      <c r="E49" s="351">
        <v>4</v>
      </c>
      <c r="F49" s="23">
        <v>0.0003850967555598344</v>
      </c>
      <c r="G49" s="383">
        <v>3</v>
      </c>
      <c r="H49" s="99">
        <v>0.001358695652173913</v>
      </c>
      <c r="I49" s="101">
        <v>0</v>
      </c>
      <c r="J49" s="392">
        <v>23</v>
      </c>
      <c r="K49" s="23">
        <v>0.0008210473708635277</v>
      </c>
      <c r="L49" s="294" t="s">
        <v>270</v>
      </c>
      <c r="M49" s="295"/>
      <c r="N49" s="295"/>
      <c r="O49" s="295"/>
      <c r="P49" s="295"/>
      <c r="Q49" s="295"/>
      <c r="R49" s="295"/>
      <c r="S49" s="295"/>
    </row>
    <row r="50" spans="1:19" ht="15">
      <c r="A50" s="25">
        <v>91</v>
      </c>
      <c r="B50" s="26" t="s">
        <v>75</v>
      </c>
      <c r="C50" s="345">
        <v>7</v>
      </c>
      <c r="D50" s="104">
        <v>0.000454073689673067</v>
      </c>
      <c r="E50" s="345">
        <v>1</v>
      </c>
      <c r="F50" s="105">
        <v>9.62741888899586E-05</v>
      </c>
      <c r="G50" s="384">
        <v>2</v>
      </c>
      <c r="H50" s="104">
        <v>0.0009057971014492754</v>
      </c>
      <c r="I50" s="107">
        <v>0</v>
      </c>
      <c r="J50" s="393">
        <v>10</v>
      </c>
      <c r="K50" s="105">
        <v>0.0003569771177667511</v>
      </c>
      <c r="L50" s="294" t="s">
        <v>271</v>
      </c>
      <c r="M50" s="295"/>
      <c r="N50" s="295"/>
      <c r="O50" s="295"/>
      <c r="P50" s="295"/>
      <c r="Q50" s="295"/>
      <c r="R50" s="295"/>
      <c r="S50" s="295"/>
    </row>
    <row r="51" spans="1:19" ht="15">
      <c r="A51" s="25">
        <v>92</v>
      </c>
      <c r="B51" s="26" t="s">
        <v>76</v>
      </c>
      <c r="C51" s="345">
        <v>8</v>
      </c>
      <c r="D51" s="104">
        <v>0.0005189413596263623</v>
      </c>
      <c r="E51" s="345">
        <v>1</v>
      </c>
      <c r="F51" s="105">
        <v>9.62741888899586E-05</v>
      </c>
      <c r="G51" s="384">
        <v>0</v>
      </c>
      <c r="H51" s="104">
        <v>0</v>
      </c>
      <c r="I51" s="107">
        <v>0</v>
      </c>
      <c r="J51" s="393">
        <v>9</v>
      </c>
      <c r="K51" s="105">
        <v>0.00032127940599007603</v>
      </c>
      <c r="L51" s="294" t="s">
        <v>272</v>
      </c>
      <c r="M51" s="295"/>
      <c r="N51" s="295"/>
      <c r="O51" s="295"/>
      <c r="P51" s="295"/>
      <c r="Q51" s="295"/>
      <c r="R51" s="295"/>
      <c r="S51" s="295"/>
    </row>
    <row r="52" spans="1:19" ht="15.75" thickBot="1">
      <c r="A52" s="30">
        <v>99</v>
      </c>
      <c r="B52" s="31" t="s">
        <v>77</v>
      </c>
      <c r="C52" s="380">
        <v>21</v>
      </c>
      <c r="D52" s="110">
        <v>0.0013622210690192008</v>
      </c>
      <c r="E52" s="380">
        <v>7</v>
      </c>
      <c r="F52" s="111">
        <v>0.0006739193222297102</v>
      </c>
      <c r="G52" s="385">
        <v>1</v>
      </c>
      <c r="H52" s="110">
        <v>0.0004528985507246377</v>
      </c>
      <c r="I52" s="113">
        <v>0</v>
      </c>
      <c r="J52" s="394">
        <v>29</v>
      </c>
      <c r="K52" s="111">
        <v>0.0010352336415235784</v>
      </c>
      <c r="L52" s="294" t="s">
        <v>273</v>
      </c>
      <c r="M52" s="295"/>
      <c r="N52" s="295"/>
      <c r="O52" s="295"/>
      <c r="P52" s="295"/>
      <c r="Q52" s="295"/>
      <c r="R52" s="295"/>
      <c r="S52" s="295"/>
    </row>
    <row r="53" spans="1:19" ht="29.25" thickBot="1">
      <c r="A53" s="15">
        <v>10</v>
      </c>
      <c r="B53" s="16" t="s">
        <v>78</v>
      </c>
      <c r="C53" s="360">
        <v>7</v>
      </c>
      <c r="D53" s="378">
        <v>0.000454073689673067</v>
      </c>
      <c r="E53" s="360">
        <v>5</v>
      </c>
      <c r="F53" s="378">
        <v>0.000481370944449793</v>
      </c>
      <c r="G53" s="360">
        <v>0</v>
      </c>
      <c r="H53" s="378">
        <v>0</v>
      </c>
      <c r="I53" s="298">
        <v>0</v>
      </c>
      <c r="J53" s="360">
        <v>12</v>
      </c>
      <c r="K53" s="508">
        <v>0.00042837254132010137</v>
      </c>
      <c r="L53" s="295"/>
      <c r="M53" s="295"/>
      <c r="N53" s="295"/>
      <c r="O53" s="295"/>
      <c r="P53" s="295"/>
      <c r="Q53" s="295"/>
      <c r="R53" s="295"/>
      <c r="S53" s="295"/>
    </row>
    <row r="54" spans="1:19" ht="28.5">
      <c r="A54" s="35">
        <v>100</v>
      </c>
      <c r="B54" s="36" t="s">
        <v>79</v>
      </c>
      <c r="C54" s="445">
        <v>1</v>
      </c>
      <c r="D54" s="447">
        <v>6.486766995329529E-05</v>
      </c>
      <c r="E54" s="445">
        <v>0</v>
      </c>
      <c r="F54" s="343">
        <v>0</v>
      </c>
      <c r="G54" s="445">
        <v>0</v>
      </c>
      <c r="H54" s="343">
        <v>0</v>
      </c>
      <c r="I54" s="342">
        <v>0</v>
      </c>
      <c r="J54" s="446">
        <v>1</v>
      </c>
      <c r="K54" s="343">
        <v>3.5697711776675117E-05</v>
      </c>
      <c r="L54" s="294" t="s">
        <v>274</v>
      </c>
      <c r="M54" s="295"/>
      <c r="N54" s="295"/>
      <c r="O54" s="295"/>
      <c r="P54" s="295"/>
      <c r="Q54" s="295"/>
      <c r="R54" s="295"/>
      <c r="S54" s="295"/>
    </row>
    <row r="55" spans="1:19" ht="15">
      <c r="A55" s="25">
        <v>101</v>
      </c>
      <c r="B55" s="26" t="s">
        <v>80</v>
      </c>
      <c r="C55" s="345">
        <v>0</v>
      </c>
      <c r="D55" s="104">
        <v>0</v>
      </c>
      <c r="E55" s="345">
        <v>1</v>
      </c>
      <c r="F55" s="105">
        <v>9.62741888899586E-05</v>
      </c>
      <c r="G55" s="384">
        <v>0</v>
      </c>
      <c r="H55" s="104">
        <v>0</v>
      </c>
      <c r="I55" s="107">
        <v>0</v>
      </c>
      <c r="J55" s="393">
        <v>1</v>
      </c>
      <c r="K55" s="105">
        <v>3.5697711776675117E-05</v>
      </c>
      <c r="L55" s="294" t="s">
        <v>275</v>
      </c>
      <c r="M55" s="295"/>
      <c r="N55" s="295"/>
      <c r="O55" s="295"/>
      <c r="P55" s="295"/>
      <c r="Q55" s="295"/>
      <c r="R55" s="295"/>
      <c r="S55" s="295"/>
    </row>
    <row r="56" spans="1:19" ht="15">
      <c r="A56" s="25">
        <v>102</v>
      </c>
      <c r="B56" s="26" t="s">
        <v>81</v>
      </c>
      <c r="C56" s="345">
        <v>4</v>
      </c>
      <c r="D56" s="104">
        <v>0.00025947067981318115</v>
      </c>
      <c r="E56" s="345">
        <v>2</v>
      </c>
      <c r="F56" s="105">
        <v>0.0001925483777799172</v>
      </c>
      <c r="G56" s="384">
        <v>0</v>
      </c>
      <c r="H56" s="104">
        <v>0</v>
      </c>
      <c r="I56" s="107">
        <v>0</v>
      </c>
      <c r="J56" s="393">
        <v>6</v>
      </c>
      <c r="K56" s="105">
        <v>0.00021418627066005069</v>
      </c>
      <c r="L56" s="294" t="s">
        <v>276</v>
      </c>
      <c r="M56" s="295"/>
      <c r="N56" s="295"/>
      <c r="O56" s="295"/>
      <c r="P56" s="295"/>
      <c r="Q56" s="295"/>
      <c r="R56" s="295"/>
      <c r="S56" s="295"/>
    </row>
    <row r="57" spans="1:19" ht="15">
      <c r="A57" s="25">
        <v>103</v>
      </c>
      <c r="B57" s="26" t="s">
        <v>82</v>
      </c>
      <c r="C57" s="345">
        <v>0</v>
      </c>
      <c r="D57" s="104">
        <v>0</v>
      </c>
      <c r="E57" s="345">
        <v>1</v>
      </c>
      <c r="F57" s="105">
        <v>9.62741888899586E-05</v>
      </c>
      <c r="G57" s="384">
        <v>0</v>
      </c>
      <c r="H57" s="104">
        <v>0</v>
      </c>
      <c r="I57" s="107">
        <v>0</v>
      </c>
      <c r="J57" s="393">
        <v>1</v>
      </c>
      <c r="K57" s="105">
        <v>3.5697711776675117E-05</v>
      </c>
      <c r="L57" s="294" t="s">
        <v>277</v>
      </c>
      <c r="M57" s="295"/>
      <c r="N57" s="295"/>
      <c r="O57" s="295"/>
      <c r="P57" s="295"/>
      <c r="Q57" s="295"/>
      <c r="R57" s="295"/>
      <c r="S57" s="295"/>
    </row>
    <row r="58" spans="1:19" ht="29.25" thickBot="1">
      <c r="A58" s="30">
        <v>109</v>
      </c>
      <c r="B58" s="31" t="s">
        <v>83</v>
      </c>
      <c r="C58" s="354">
        <v>2</v>
      </c>
      <c r="D58" s="115">
        <v>0.00012973533990659058</v>
      </c>
      <c r="E58" s="354">
        <v>1</v>
      </c>
      <c r="F58" s="38">
        <v>9.62741888899586E-05</v>
      </c>
      <c r="G58" s="386">
        <v>0</v>
      </c>
      <c r="H58" s="115">
        <v>0</v>
      </c>
      <c r="I58" s="117">
        <v>0</v>
      </c>
      <c r="J58" s="395">
        <v>3</v>
      </c>
      <c r="K58" s="38">
        <v>0.00010709313533002534</v>
      </c>
      <c r="L58" s="294" t="s">
        <v>278</v>
      </c>
      <c r="M58" s="295"/>
      <c r="N58" s="295"/>
      <c r="O58" s="295"/>
      <c r="P58" s="295"/>
      <c r="Q58" s="295"/>
      <c r="R58" s="295"/>
      <c r="S58" s="295"/>
    </row>
    <row r="59" spans="1:19" ht="15.75" thickBot="1">
      <c r="A59" s="15">
        <v>11</v>
      </c>
      <c r="B59" s="16" t="s">
        <v>84</v>
      </c>
      <c r="C59" s="360">
        <v>177</v>
      </c>
      <c r="D59" s="378">
        <v>0.011481577581733265</v>
      </c>
      <c r="E59" s="360">
        <v>179</v>
      </c>
      <c r="F59" s="378">
        <v>0.01723307981130259</v>
      </c>
      <c r="G59" s="360">
        <v>61</v>
      </c>
      <c r="H59" s="378">
        <v>0.027626811594202896</v>
      </c>
      <c r="I59" s="298">
        <v>0</v>
      </c>
      <c r="J59" s="360">
        <v>417</v>
      </c>
      <c r="K59" s="508">
        <v>0.014885945810873524</v>
      </c>
      <c r="L59" s="295"/>
      <c r="M59" s="295"/>
      <c r="N59" s="295"/>
      <c r="O59" s="295"/>
      <c r="P59" s="295"/>
      <c r="Q59" s="295"/>
      <c r="R59" s="295"/>
      <c r="S59" s="295"/>
    </row>
    <row r="60" spans="1:19" ht="15">
      <c r="A60" s="35">
        <v>110</v>
      </c>
      <c r="B60" s="36" t="s">
        <v>85</v>
      </c>
      <c r="C60" s="351">
        <v>39</v>
      </c>
      <c r="D60" s="99">
        <v>0.002529839128178516</v>
      </c>
      <c r="E60" s="351">
        <v>28</v>
      </c>
      <c r="F60" s="23">
        <v>0.0026956772889188407</v>
      </c>
      <c r="G60" s="383">
        <v>8</v>
      </c>
      <c r="H60" s="99">
        <v>0.0036231884057971015</v>
      </c>
      <c r="I60" s="101">
        <v>0</v>
      </c>
      <c r="J60" s="392">
        <v>75</v>
      </c>
      <c r="K60" s="23">
        <v>0.0026773283832506336</v>
      </c>
      <c r="L60" s="294" t="s">
        <v>279</v>
      </c>
      <c r="M60" s="295"/>
      <c r="N60" s="295"/>
      <c r="O60" s="295"/>
      <c r="P60" s="295"/>
      <c r="Q60" s="295"/>
      <c r="R60" s="295"/>
      <c r="S60" s="295"/>
    </row>
    <row r="61" spans="1:19" ht="15">
      <c r="A61" s="25">
        <v>111</v>
      </c>
      <c r="B61" s="26" t="s">
        <v>86</v>
      </c>
      <c r="C61" s="345">
        <v>89</v>
      </c>
      <c r="D61" s="104">
        <v>0.00577322262584328</v>
      </c>
      <c r="E61" s="345">
        <v>110</v>
      </c>
      <c r="F61" s="105">
        <v>0.010590160777895445</v>
      </c>
      <c r="G61" s="384">
        <v>35</v>
      </c>
      <c r="H61" s="104">
        <v>0.01585144927536232</v>
      </c>
      <c r="I61" s="107">
        <v>0</v>
      </c>
      <c r="J61" s="393">
        <v>234</v>
      </c>
      <c r="K61" s="105">
        <v>0.008353264555741978</v>
      </c>
      <c r="L61" s="294" t="s">
        <v>280</v>
      </c>
      <c r="M61" s="295"/>
      <c r="N61" s="295"/>
      <c r="O61" s="295"/>
      <c r="P61" s="295"/>
      <c r="Q61" s="295"/>
      <c r="R61" s="295"/>
      <c r="S61" s="295"/>
    </row>
    <row r="62" spans="1:19" ht="15">
      <c r="A62" s="25">
        <v>112</v>
      </c>
      <c r="B62" s="26" t="s">
        <v>87</v>
      </c>
      <c r="C62" s="345">
        <v>29</v>
      </c>
      <c r="D62" s="104">
        <v>0.001881162428645563</v>
      </c>
      <c r="E62" s="345">
        <v>29</v>
      </c>
      <c r="F62" s="105">
        <v>0.0027919514778087995</v>
      </c>
      <c r="G62" s="384">
        <v>11</v>
      </c>
      <c r="H62" s="104">
        <v>0.004981884057971014</v>
      </c>
      <c r="I62" s="107">
        <v>0</v>
      </c>
      <c r="J62" s="393">
        <v>69</v>
      </c>
      <c r="K62" s="105">
        <v>0.002463142112590583</v>
      </c>
      <c r="L62" s="294" t="s">
        <v>281</v>
      </c>
      <c r="M62" s="295"/>
      <c r="N62" s="295"/>
      <c r="O62" s="295"/>
      <c r="P62" s="295"/>
      <c r="Q62" s="295"/>
      <c r="R62" s="295"/>
      <c r="S62" s="295"/>
    </row>
    <row r="63" spans="1:19" ht="15.75" thickBot="1">
      <c r="A63" s="30">
        <v>119</v>
      </c>
      <c r="B63" s="31" t="s">
        <v>88</v>
      </c>
      <c r="C63" s="380">
        <v>20</v>
      </c>
      <c r="D63" s="110">
        <v>0.0012973533990659055</v>
      </c>
      <c r="E63" s="380">
        <v>12</v>
      </c>
      <c r="F63" s="111">
        <v>0.0011552902666795031</v>
      </c>
      <c r="G63" s="385">
        <v>7</v>
      </c>
      <c r="H63" s="110">
        <v>0.003170289855072464</v>
      </c>
      <c r="I63" s="113">
        <v>0</v>
      </c>
      <c r="J63" s="394">
        <v>39</v>
      </c>
      <c r="K63" s="111">
        <v>0.0013922107592903292</v>
      </c>
      <c r="L63" s="294" t="s">
        <v>282</v>
      </c>
      <c r="M63" s="295"/>
      <c r="N63" s="295"/>
      <c r="O63" s="295"/>
      <c r="P63" s="295"/>
      <c r="Q63" s="295"/>
      <c r="R63" s="295"/>
      <c r="S63" s="295"/>
    </row>
    <row r="64" spans="1:19" ht="15.75" thickBot="1">
      <c r="A64" s="47">
        <v>120</v>
      </c>
      <c r="B64" s="48" t="s">
        <v>89</v>
      </c>
      <c r="C64" s="349">
        <v>102</v>
      </c>
      <c r="D64" s="125">
        <v>0.006616502335236118</v>
      </c>
      <c r="E64" s="349">
        <v>126</v>
      </c>
      <c r="F64" s="13">
        <v>0.012130547800134783</v>
      </c>
      <c r="G64" s="389">
        <v>39</v>
      </c>
      <c r="H64" s="125">
        <v>0.017663043478260868</v>
      </c>
      <c r="I64" s="127">
        <v>0</v>
      </c>
      <c r="J64" s="397">
        <v>267</v>
      </c>
      <c r="K64" s="13">
        <v>0.009531289044372256</v>
      </c>
      <c r="L64" s="294" t="s">
        <v>283</v>
      </c>
      <c r="M64" s="295"/>
      <c r="N64" s="295"/>
      <c r="O64" s="295"/>
      <c r="P64" s="295"/>
      <c r="Q64" s="295"/>
      <c r="R64" s="295"/>
      <c r="S64" s="295"/>
    </row>
    <row r="65" spans="1:19" ht="29.25" thickBot="1">
      <c r="A65" s="154">
        <v>999</v>
      </c>
      <c r="B65" s="155" t="s">
        <v>90</v>
      </c>
      <c r="C65" s="356">
        <v>818</v>
      </c>
      <c r="D65" s="96">
        <v>0.05306175402179553</v>
      </c>
      <c r="E65" s="356">
        <v>192</v>
      </c>
      <c r="F65" s="18">
        <v>0.01848464426687205</v>
      </c>
      <c r="G65" s="390">
        <v>43</v>
      </c>
      <c r="H65" s="96">
        <v>0.01947463768115942</v>
      </c>
      <c r="I65" s="129">
        <v>1</v>
      </c>
      <c r="J65" s="398">
        <v>1054</v>
      </c>
      <c r="K65" s="18">
        <v>0.037625388212615574</v>
      </c>
      <c r="L65" s="294" t="s">
        <v>284</v>
      </c>
      <c r="M65" s="295"/>
      <c r="N65" s="295"/>
      <c r="O65" s="295"/>
      <c r="P65" s="295"/>
      <c r="Q65" s="295"/>
      <c r="R65" s="295"/>
      <c r="S65" s="295"/>
    </row>
    <row r="66" spans="1:19" ht="15.75" thickBot="1">
      <c r="A66" s="529" t="s">
        <v>91</v>
      </c>
      <c r="B66" s="567"/>
      <c r="C66" s="382">
        <v>15416</v>
      </c>
      <c r="D66" s="131">
        <v>1</v>
      </c>
      <c r="E66" s="382">
        <v>10387</v>
      </c>
      <c r="F66" s="339">
        <v>1</v>
      </c>
      <c r="G66" s="391">
        <v>2208</v>
      </c>
      <c r="H66" s="131">
        <v>1</v>
      </c>
      <c r="I66" s="134">
        <v>2</v>
      </c>
      <c r="J66" s="391">
        <v>28013</v>
      </c>
      <c r="K66" s="132">
        <v>1</v>
      </c>
      <c r="L66" s="296" t="s">
        <v>116</v>
      </c>
      <c r="M66" s="518">
        <f>SUM(J60:J65,J54:J58,J49:J52,J44:J47,J39:J42,J33:J37,J26:J31,J24,J23,J18:J21,J13:J16,J7:J11,J5)</f>
        <v>28013</v>
      </c>
      <c r="N66" s="295"/>
      <c r="O66" s="295"/>
      <c r="P66" s="295"/>
      <c r="Q66" s="295"/>
      <c r="R66" s="295"/>
      <c r="S66" s="295"/>
    </row>
    <row r="67" spans="1:11" ht="15">
      <c r="A67" s="53"/>
      <c r="B67" s="54"/>
      <c r="C67" s="135"/>
      <c r="D67" s="136"/>
      <c r="E67" s="135"/>
      <c r="F67" s="57"/>
      <c r="G67" s="135"/>
      <c r="H67" s="136"/>
      <c r="I67" s="135"/>
      <c r="J67" s="135"/>
      <c r="K67" s="136"/>
    </row>
    <row r="68" spans="1:11" ht="15">
      <c r="A68" s="58" t="s">
        <v>104</v>
      </c>
      <c r="B68" s="86"/>
      <c r="C68" s="86"/>
      <c r="D68" s="86"/>
      <c r="E68" s="86"/>
      <c r="F68" s="340"/>
      <c r="G68" s="86"/>
      <c r="H68" s="86"/>
      <c r="I68" s="86"/>
      <c r="J68" s="499"/>
      <c r="K68" s="86"/>
    </row>
    <row r="69" spans="1:11" ht="15">
      <c r="A69" s="531" t="s">
        <v>120</v>
      </c>
      <c r="B69" s="531"/>
      <c r="C69" s="531"/>
      <c r="D69" s="531"/>
      <c r="E69" s="531"/>
      <c r="F69" s="531"/>
      <c r="G69" s="531"/>
      <c r="H69" s="531"/>
      <c r="I69" s="531"/>
      <c r="J69" s="531"/>
      <c r="K69" s="531"/>
    </row>
    <row r="70" spans="1:11" ht="15">
      <c r="A70" s="86" t="s">
        <v>105</v>
      </c>
      <c r="B70" s="86"/>
      <c r="C70" s="86"/>
      <c r="D70" s="86"/>
      <c r="E70" s="86"/>
      <c r="F70" s="340"/>
      <c r="G70" s="86"/>
      <c r="H70" s="86"/>
      <c r="I70" s="86"/>
      <c r="J70" s="156"/>
      <c r="K70" s="86"/>
    </row>
    <row r="71" spans="1:11" ht="15">
      <c r="A71" s="149"/>
      <c r="B71" s="84"/>
      <c r="C71" s="84"/>
      <c r="D71" s="84"/>
      <c r="E71" s="84"/>
      <c r="F71" s="150"/>
      <c r="G71" s="84"/>
      <c r="H71" s="84"/>
      <c r="I71" s="84"/>
      <c r="J71" s="85"/>
      <c r="K71" s="84"/>
    </row>
  </sheetData>
  <sheetProtection/>
  <mergeCells count="10">
    <mergeCell ref="A66:B66"/>
    <mergeCell ref="A69:K69"/>
    <mergeCell ref="A1:K1"/>
    <mergeCell ref="A2:A4"/>
    <mergeCell ref="B2:B4"/>
    <mergeCell ref="C2:I2"/>
    <mergeCell ref="J2:K3"/>
    <mergeCell ref="C3:D3"/>
    <mergeCell ref="E3:F3"/>
    <mergeCell ref="G3:H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Ines De Cooman</cp:lastModifiedBy>
  <cp:lastPrinted>2016-06-22T08:24:48Z</cp:lastPrinted>
  <dcterms:created xsi:type="dcterms:W3CDTF">2015-01-12T08:53:07Z</dcterms:created>
  <dcterms:modified xsi:type="dcterms:W3CDTF">2021-07-27T07:14:47Z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