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6935" windowHeight="7155" tabRatio="913" activeTab="0"/>
  </bookViews>
  <sheets>
    <sheet name="Table des matières" sheetId="1" r:id="rId1"/>
    <sheet name="29.1.1" sheetId="2" r:id="rId2"/>
    <sheet name="29.1.2" sheetId="3" r:id="rId3"/>
    <sheet name="29.1.3" sheetId="4" r:id="rId4"/>
    <sheet name="29.1.4" sheetId="5" r:id="rId5"/>
    <sheet name="29.1.5" sheetId="6" r:id="rId6"/>
    <sheet name="29.2.1" sheetId="7" r:id="rId7"/>
    <sheet name="29.2.2" sheetId="8" r:id="rId8"/>
    <sheet name="29.3.1" sheetId="9" r:id="rId9"/>
    <sheet name="29.3.2" sheetId="10" r:id="rId10"/>
    <sheet name="29.4.1" sheetId="11" r:id="rId11"/>
    <sheet name="29.4.2" sheetId="12" r:id="rId12"/>
    <sheet name="29.5.1" sheetId="13" r:id="rId13"/>
    <sheet name="29.5.2" sheetId="14" r:id="rId14"/>
    <sheet name="29.6.1" sheetId="15" r:id="rId15"/>
    <sheet name="29.6.2" sheetId="16" r:id="rId16"/>
    <sheet name="29.7.1" sheetId="17" r:id="rId17"/>
    <sheet name="29.7.2" sheetId="18" r:id="rId18"/>
    <sheet name="29.8.1" sheetId="19" r:id="rId19"/>
    <sheet name="29.8.2" sheetId="20" r:id="rId20"/>
    <sheet name="29.9.1" sheetId="21" r:id="rId21"/>
    <sheet name="29.9.2" sheetId="22" r:id="rId22"/>
    <sheet name="29.10.1" sheetId="23" r:id="rId23"/>
    <sheet name="29.10.2" sheetId="24" r:id="rId24"/>
    <sheet name="29.11.1" sheetId="25" r:id="rId25"/>
    <sheet name="29.11.2" sheetId="26" r:id="rId26"/>
    <sheet name="29.12.1" sheetId="27" r:id="rId27"/>
    <sheet name="29.12.2" sheetId="28" r:id="rId28"/>
    <sheet name="29.13.1" sheetId="29" r:id="rId29"/>
    <sheet name="29.13.2" sheetId="30" r:id="rId30"/>
    <sheet name="29.14.1" sheetId="31" r:id="rId31"/>
    <sheet name="29.14.2" sheetId="32" r:id="rId32"/>
    <sheet name="29.15.1" sheetId="33" r:id="rId33"/>
    <sheet name="29.15.2" sheetId="34" r:id="rId34"/>
    <sheet name="29.16.1" sheetId="35" r:id="rId35"/>
    <sheet name="29.16.2" sheetId="36" r:id="rId36"/>
  </sheets>
  <externalReferences>
    <externalReference r:id="rId39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<sst xmlns="http://schemas.openxmlformats.org/spreadsheetml/2006/main" count="2829" uniqueCount="1055">
  <si>
    <t>29.1.</t>
  </si>
  <si>
    <t>Accidents sur le chemin du travail dans la circulation</t>
  </si>
  <si>
    <t>29.1.1.</t>
  </si>
  <si>
    <t>29.1.2.</t>
  </si>
  <si>
    <t>29.1.3.</t>
  </si>
  <si>
    <t>29.1.4.</t>
  </si>
  <si>
    <t>29.1.5.</t>
  </si>
  <si>
    <t>29.2.</t>
  </si>
  <si>
    <t>Heure de l’accident</t>
  </si>
  <si>
    <t>29.2.1.</t>
  </si>
  <si>
    <t>29.2.2.</t>
  </si>
  <si>
    <t>29.3.</t>
  </si>
  <si>
    <t>Horaire de travail (moment de l'accident dans la journée de travail)</t>
  </si>
  <si>
    <t>29.3.1.</t>
  </si>
  <si>
    <t>29.3.2.</t>
  </si>
  <si>
    <t>29.4.</t>
  </si>
  <si>
    <t>Jour de l'accident (jour de la semaine)</t>
  </si>
  <si>
    <t>29.4.1.</t>
  </si>
  <si>
    <t>29.4.2.</t>
  </si>
  <si>
    <t>29.5.</t>
  </si>
  <si>
    <t>Mois de l’accident</t>
  </si>
  <si>
    <t>29.5.1.</t>
  </si>
  <si>
    <t>29.5.2.</t>
  </si>
  <si>
    <t>29.6.</t>
  </si>
  <si>
    <t>Lieu de l’accident (province et région)</t>
  </si>
  <si>
    <t>29.6.1.</t>
  </si>
  <si>
    <t>29.6.2.</t>
  </si>
  <si>
    <t>29.7.</t>
  </si>
  <si>
    <t>Province de l’employeur</t>
  </si>
  <si>
    <t>29.7.1.</t>
  </si>
  <si>
    <t>29.7.2.</t>
  </si>
  <si>
    <t>29.8.</t>
  </si>
  <si>
    <t>Secteur d'activités économiques de l’employeur</t>
  </si>
  <si>
    <t>29.8.1.</t>
  </si>
  <si>
    <t>29.8.2.</t>
  </si>
  <si>
    <t>29.9.</t>
  </si>
  <si>
    <t>Durée de l’incapacité temporaire</t>
  </si>
  <si>
    <t>29.9.1.</t>
  </si>
  <si>
    <t>29.9.2.</t>
  </si>
  <si>
    <t>29.10.</t>
  </si>
  <si>
    <t>Incapacité permanente prévue</t>
  </si>
  <si>
    <t>29.10.1.</t>
  </si>
  <si>
    <t>29.10.2.</t>
  </si>
  <si>
    <t>29.11.</t>
  </si>
  <si>
    <t xml:space="preserve">Type de travail </t>
  </si>
  <si>
    <t>29.11.1.</t>
  </si>
  <si>
    <t>29.11.2.</t>
  </si>
  <si>
    <t>29.12.</t>
  </si>
  <si>
    <t xml:space="preserve">Déviation </t>
  </si>
  <si>
    <t>29.12.1.</t>
  </si>
  <si>
    <t>29.12.2.</t>
  </si>
  <si>
    <t>29.13.</t>
  </si>
  <si>
    <t xml:space="preserve">Agent matériel lié à la déviation </t>
  </si>
  <si>
    <t>29.13.1.</t>
  </si>
  <si>
    <t>29.13.2.</t>
  </si>
  <si>
    <t>29.14.</t>
  </si>
  <si>
    <t>Modalité de la blessure</t>
  </si>
  <si>
    <t>29.14.1.</t>
  </si>
  <si>
    <t>29.14.2.</t>
  </si>
  <si>
    <t>29.15.</t>
  </si>
  <si>
    <t xml:space="preserve">Nature de la blessure </t>
  </si>
  <si>
    <t>29.15.1.</t>
  </si>
  <si>
    <t>29.15.2.</t>
  </si>
  <si>
    <t>29.16.</t>
  </si>
  <si>
    <t xml:space="preserve">Localisation de la blessure </t>
  </si>
  <si>
    <t>29.16.1.</t>
  </si>
  <si>
    <t>29.16.2.</t>
  </si>
  <si>
    <t>Suites</t>
  </si>
  <si>
    <t>Année</t>
  </si>
  <si>
    <t>%</t>
  </si>
  <si>
    <t>N</t>
  </si>
  <si>
    <t>Cas sans suite</t>
  </si>
  <si>
    <t>Incapacité temporaire</t>
  </si>
  <si>
    <t>Incapacité permanente</t>
  </si>
  <si>
    <t>Cas mortels</t>
  </si>
  <si>
    <t>Total</t>
  </si>
  <si>
    <t>Genre de la victime</t>
  </si>
  <si>
    <t>Femmes</t>
  </si>
  <si>
    <t>Hommes</t>
  </si>
  <si>
    <t>Suite de l'accident</t>
  </si>
  <si>
    <t>Génération de la victime</t>
  </si>
  <si>
    <t>15-24 ans</t>
  </si>
  <si>
    <t xml:space="preserve">25-49 ans </t>
  </si>
  <si>
    <t>50 ans et +</t>
  </si>
  <si>
    <t xml:space="preserve">Genre de travail </t>
  </si>
  <si>
    <t>Ouvriers</t>
  </si>
  <si>
    <t>Employés</t>
  </si>
  <si>
    <t>Heure de l'accident</t>
  </si>
  <si>
    <t>00 h</t>
  </si>
  <si>
    <t>01 h</t>
  </si>
  <si>
    <t xml:space="preserve">02 h 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</si>
  <si>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</si>
  <si>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</si>
  <si>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</si>
  <si>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</si>
  <si>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</si>
  <si>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</si>
  <si>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</si>
  <si>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</si>
  <si>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</si>
  <si>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</si>
  <si>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</si>
  <si>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</si>
  <si>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</si>
  <si>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</si>
  <si>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</si>
  <si>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</si>
  <si>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</si>
  <si>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</si>
  <si>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</si>
  <si>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</si>
  <si>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</si>
  <si>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</si>
  <si>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 xml:space="preserve"> 02 h </t>
  </si>
  <si>
    <t>Heure de travail au moment de l'accident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</si>
  <si>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</si>
  <si>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</si>
  <si>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</si>
  <si>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</si>
  <si>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</si>
  <si>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</si>
  <si>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</si>
  <si>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</si>
  <si>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</si>
  <si>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</si>
  <si>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</si>
  <si>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Jour de la semaine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</si>
  <si>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</si>
  <si>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</si>
  <si>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</si>
  <si>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</si>
  <si>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</si>
  <si>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</si>
  <si>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</si>
  <si>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Mois de l'accident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</si>
  <si>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</si>
  <si>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</si>
  <si>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</si>
  <si>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</si>
  <si>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</si>
  <si>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</si>
  <si>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</si>
  <si>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</si>
  <si>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</si>
  <si>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</si>
  <si>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</si>
  <si>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</si>
  <si>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Suites de l'accident</t>
  </si>
  <si>
    <t>Région et Province de l'accident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</si>
  <si>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</si>
  <si>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</si>
  <si>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</si>
  <si>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</si>
  <si>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</si>
  <si>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</si>
  <si>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</si>
  <si>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</si>
  <si>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</si>
  <si>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</si>
  <si>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</si>
  <si>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</si>
  <si>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</si>
  <si>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</si>
  <si>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Inconnus</t>
  </si>
  <si>
    <t>TOTAL</t>
  </si>
  <si>
    <t>Région et Province de l'employeur</t>
  </si>
  <si>
    <t xml:space="preserve">TOTAL </t>
  </si>
  <si>
    <t>Code NACE</t>
  </si>
  <si>
    <t>Secteur d'activité économique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</si>
  <si>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</si>
  <si>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</si>
  <si>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</si>
  <si>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</si>
  <si>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</si>
  <si>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</si>
  <si>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</si>
  <si>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</si>
  <si>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</si>
  <si>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</si>
  <si>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</si>
  <si>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</si>
  <si>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</si>
  <si>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</si>
  <si>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</si>
  <si>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</si>
  <si>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</si>
  <si>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</si>
  <si>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</si>
  <si>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</si>
  <si>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</si>
  <si>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</si>
  <si>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</si>
  <si>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</si>
  <si>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</si>
  <si>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</si>
  <si>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</si>
  <si>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</si>
  <si>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</si>
  <si>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</si>
  <si>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</si>
  <si>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</si>
  <si>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</si>
  <si>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</si>
  <si>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</si>
  <si>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</si>
  <si>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</si>
  <si>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</si>
  <si>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</si>
  <si>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</si>
  <si>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</si>
  <si>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</si>
  <si>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</si>
  <si>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</si>
  <si>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</si>
  <si>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</si>
  <si>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</si>
  <si>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</si>
  <si>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</si>
  <si>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</si>
  <si>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</si>
  <si>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</si>
  <si>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</si>
  <si>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</si>
  <si>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</si>
  <si>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</si>
  <si>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</si>
  <si>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</si>
  <si>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</si>
  <si>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</si>
  <si>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</si>
  <si>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</si>
  <si>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</si>
  <si>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</si>
  <si>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</si>
  <si>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</si>
  <si>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</si>
  <si>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</si>
  <si>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</si>
  <si>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</si>
  <si>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</si>
  <si>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</si>
  <si>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</si>
  <si>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</si>
  <si>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</si>
  <si>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</si>
  <si>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</si>
  <si>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</si>
  <si>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</si>
  <si>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</si>
  <si>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</si>
  <si>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</si>
  <si>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</si>
  <si>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</si>
  <si>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</si>
  <si>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</si>
  <si>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</si>
  <si>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</si>
  <si>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</si>
  <si>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</si>
  <si>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</si>
  <si>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</si>
  <si>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</si>
  <si>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</si>
  <si>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</si>
  <si>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</si>
  <si>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</si>
  <si>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</si>
  <si>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</si>
  <si>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</si>
  <si>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</si>
  <si>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</si>
  <si>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</si>
  <si>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</si>
  <si>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</si>
  <si>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</si>
  <si>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</si>
  <si>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</si>
  <si>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</si>
  <si>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</si>
  <si>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</si>
  <si>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</si>
  <si>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</si>
  <si>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</si>
  <si>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</si>
  <si>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</si>
  <si>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</si>
  <si>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</si>
  <si>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</si>
  <si>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</si>
  <si>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</si>
  <si>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</si>
  <si>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</si>
  <si>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</si>
  <si>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</si>
  <si>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</si>
  <si>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</si>
  <si>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</si>
  <si>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</si>
  <si>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</si>
  <si>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</si>
  <si>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</si>
  <si>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</si>
  <si>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</si>
  <si>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</si>
  <si>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</si>
  <si>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</si>
  <si>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</si>
  <si>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</si>
  <si>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</si>
  <si>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</si>
  <si>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</si>
  <si>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</si>
  <si>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</si>
  <si>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</si>
  <si>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</si>
  <si>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</si>
  <si>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</si>
  <si>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</si>
  <si>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</si>
  <si>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</si>
  <si>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</si>
  <si>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</si>
  <si>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</si>
  <si>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</si>
  <si>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</si>
  <si>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</si>
  <si>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</si>
  <si>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</si>
  <si>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</si>
  <si>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</si>
  <si>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</si>
  <si>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</si>
  <si>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</si>
  <si>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</si>
  <si>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</si>
  <si>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</si>
  <si>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</si>
  <si>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</si>
  <si>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</si>
  <si>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</si>
  <si>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</si>
  <si>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</si>
  <si>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</si>
  <si>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</si>
  <si>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Durée de l'IT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</si>
  <si>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</si>
  <si>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</si>
  <si>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</si>
  <si>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</si>
  <si>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</si>
  <si>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</si>
  <si>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</si>
  <si>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</si>
  <si>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IP Prévue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</si>
  <si>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</si>
  <si>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</si>
  <si>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</si>
  <si>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</si>
  <si>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</si>
  <si>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</si>
  <si>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</si>
  <si>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Mortels</t>
  </si>
  <si>
    <t>Code SEAT</t>
  </si>
  <si>
    <t>Type de travail</t>
  </si>
  <si>
    <t>00</t>
  </si>
  <si>
    <t>Pas d'information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</si>
  <si>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</si>
  <si>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</si>
  <si>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</si>
  <si>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</si>
  <si>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</si>
  <si>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</si>
  <si>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</si>
  <si>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</si>
  <si>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</si>
  <si>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</si>
  <si>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</si>
  <si>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</si>
  <si>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</si>
  <si>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</si>
  <si>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</si>
  <si>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</si>
  <si>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</si>
  <si>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</si>
  <si>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</si>
  <si>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</si>
  <si>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</si>
  <si>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</si>
  <si>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</si>
  <si>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</si>
  <si>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</si>
  <si>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</si>
  <si>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</si>
  <si>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</si>
  <si>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</si>
  <si>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</si>
  <si>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</si>
  <si>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</si>
  <si>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</si>
  <si>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</si>
  <si>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</si>
  <si>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Déviation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</si>
  <si>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</si>
  <si>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</si>
  <si>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</si>
  <si>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</si>
  <si>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</si>
  <si>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</si>
  <si>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</si>
  <si>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</si>
  <si>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</si>
  <si>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</si>
  <si>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</si>
  <si>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</si>
  <si>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</si>
  <si>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</si>
  <si>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</si>
  <si>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</si>
  <si>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</si>
  <si>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</si>
  <si>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</si>
  <si>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</si>
  <si>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</si>
  <si>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</si>
  <si>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</si>
  <si>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</si>
  <si>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</si>
  <si>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</si>
  <si>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</si>
  <si>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</si>
  <si>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</si>
  <si>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</si>
  <si>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</si>
  <si>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</si>
  <si>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</si>
  <si>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</si>
  <si>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</si>
  <si>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</si>
  <si>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</si>
  <si>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</si>
  <si>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</si>
  <si>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</si>
  <si>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</si>
  <si>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</si>
  <si>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</si>
  <si>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</si>
  <si>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</si>
  <si>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</si>
  <si>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</si>
  <si>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</si>
  <si>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</si>
  <si>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</si>
  <si>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</si>
  <si>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Agent matériel lié à la déviation</t>
  </si>
  <si>
    <t>00.00</t>
  </si>
  <si>
    <t>Pas d’agent matériel ou pas d’information</t>
  </si>
  <si>
    <t>01.00</t>
  </si>
  <si>
    <t>Bâtiments, constructions, surfaces - à niveau (intérieur ou extérieur, fixes ou mobiles, temporaires ou non) – Non précisé</t>
  </si>
  <si>
    <t>02.00</t>
  </si>
  <si>
    <t>Bâtiments, constructions, surfaces – en hauteur (intérieur ou extérieur) - Non précisé</t>
  </si>
  <si>
    <t>03.00</t>
  </si>
  <si>
    <t>Bâtiments, constructions, surfaces – en profondeur (intérieur ou extérieur) - Non précisé</t>
  </si>
  <si>
    <t>04.00</t>
  </si>
  <si>
    <t>Dispositifs de distribution de matière, d’alimentation, canalisations - Non précisé</t>
  </si>
  <si>
    <t>05.00</t>
  </si>
  <si>
    <t>Moteurs, dispositifs de  transmission et de stockage d’énergie - Non précisé</t>
  </si>
  <si>
    <t>06.00</t>
  </si>
  <si>
    <t>Outils à main, non motorisés - Non précisé</t>
  </si>
  <si>
    <t>07.00</t>
  </si>
  <si>
    <t>Outils tenus ou guidés à la main, mécaniques - Non précisé</t>
  </si>
  <si>
    <t>08.00</t>
  </si>
  <si>
    <t>Outils à main - sans précision sur la motorisation - Non précisé</t>
  </si>
  <si>
    <t>09.00</t>
  </si>
  <si>
    <t>Machines et équipements - portables ou mobiles - Non précisé</t>
  </si>
  <si>
    <t>10.00</t>
  </si>
  <si>
    <t>Machines et équipements - fixes - Non précisé</t>
  </si>
  <si>
    <t>11.00</t>
  </si>
  <si>
    <t>Dispositifs de convoyage, de transport et de stockage - Non précisé</t>
  </si>
  <si>
    <t>12.00</t>
  </si>
  <si>
    <t>Véhicules terrestres - Non précisé</t>
  </si>
  <si>
    <t>13.00</t>
  </si>
  <si>
    <t>Autres véhicules de transport - Non précisé</t>
  </si>
  <si>
    <t>14.00</t>
  </si>
  <si>
    <t>Matériaux, objets, produits, éléments constitutifs de machine - bris, poussières - Non précisé</t>
  </si>
  <si>
    <t>15.00</t>
  </si>
  <si>
    <t>Substances chimiques, explosives, radioactives, biologiques - Non précisé</t>
  </si>
  <si>
    <t>16.00</t>
  </si>
  <si>
    <t>Dispositifs et équipements de sécurité – Non précisé</t>
  </si>
  <si>
    <t>17.00</t>
  </si>
  <si>
    <t>Équipements de bureau et personnels, matériel de sport, armes, appareillage domestique - Non précisé</t>
  </si>
  <si>
    <t>18.00</t>
  </si>
  <si>
    <t>Organismes vivants et êtres humains - Non précisé</t>
  </si>
  <si>
    <t>19.00</t>
  </si>
  <si>
    <t>Déchets en vrac - Non précisé</t>
  </si>
  <si>
    <t>20.00</t>
  </si>
  <si>
    <t>Phénomènes physiques et éléments naturels - Non précisé</t>
  </si>
  <si>
    <t>99.00</t>
  </si>
  <si>
    <t>Autres agents matériels non listés dans cette classification</t>
  </si>
  <si>
    <t>Codes SEAT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</si>
  <si>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</si>
  <si>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</si>
  <si>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</si>
  <si>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</si>
  <si>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</si>
  <si>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</si>
  <si>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</si>
  <si>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</si>
  <si>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</si>
  <si>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</si>
  <si>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</si>
  <si>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</si>
  <si>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</si>
  <si>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</si>
  <si>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</si>
  <si>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</si>
  <si>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</si>
  <si>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</si>
  <si>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</si>
  <si>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</si>
  <si>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</si>
  <si>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</si>
  <si>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</si>
  <si>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</si>
  <si>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</si>
  <si>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</si>
  <si>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</si>
  <si>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</si>
  <si>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</si>
  <si>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</si>
  <si>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</si>
  <si>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</si>
  <si>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</si>
  <si>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</si>
  <si>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</si>
  <si>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</si>
  <si>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</si>
  <si>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</si>
  <si>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</si>
  <si>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</si>
  <si>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</si>
  <si>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</si>
  <si>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</si>
  <si>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</si>
  <si>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</si>
  <si>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</si>
  <si>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</si>
  <si>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Codes</t>
  </si>
  <si>
    <t>Nature de la blessure</t>
  </si>
  <si>
    <t>Nature de la blessure inconnue ou non précisée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</si>
  <si>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</si>
  <si>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</si>
  <si>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</si>
  <si>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</si>
  <si>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</si>
  <si>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</t>
  </si>
  <si>
    <t>Fractures fermées</t>
  </si>
  <si>
    <t>Fractures ouvertes</t>
  </si>
  <si>
    <t>Autres types de fractures osseuses</t>
  </si>
  <si>
    <t>Luxations, entorses et foulures</t>
  </si>
  <si>
    <t>Luxations et sub-luxations</t>
  </si>
  <si>
    <t>Entorses et foulures</t>
  </si>
  <si>
    <t>Autres types de luxations, d'entorses et de foulures</t>
  </si>
  <si>
    <t xml:space="preserve">Amputations traumatiques </t>
  </si>
  <si>
    <t xml:space="preserve">Amputations  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</si>
  <si>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</si>
  <si>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</si>
  <si>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</si>
  <si>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</si>
  <si>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</si>
  <si>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</si>
  <si>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</si>
  <si>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</si>
  <si>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</si>
  <si>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</si>
  <si>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</t>
  </si>
  <si>
    <t>Empoisonnements aigus</t>
  </si>
  <si>
    <t>Infections aigues</t>
  </si>
  <si>
    <t>Autres types d'empoisonnements et d'infections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</si>
  <si>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</si>
  <si>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</si>
  <si>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</si>
  <si>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</si>
  <si>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</si>
  <si>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</si>
  <si>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</si>
  <si>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</si>
  <si>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</si>
  <si>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</si>
  <si>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</si>
  <si>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</si>
  <si>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</si>
  <si>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Choc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</si>
  <si>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</si>
  <si>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</si>
  <si>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</si>
  <si>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</si>
  <si>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</si>
  <si>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 xml:space="preserve">Code </t>
  </si>
  <si>
    <t>Localisation de la blessure</t>
  </si>
  <si>
    <t>Localisation de la blessure non déterminée</t>
  </si>
  <si>
    <t>Tête, sans autre spécification</t>
  </si>
  <si>
    <t>Tête (caput), cerveau, nerfs crâniens et vaisseaux cérébraux</t>
  </si>
  <si>
    <t>Zone faciale</t>
  </si>
  <si>
    <t>Œil / yeux</t>
  </si>
  <si>
    <t>Oreille(s)</t>
  </si>
  <si>
    <t>Dentition</t>
  </si>
  <si>
    <t>Têtes, multiples endroits affectés</t>
  </si>
  <si>
    <t>Autres parties de la tête</t>
  </si>
  <si>
    <t>Cou, y compris colonne vertébrale, vertèbres du cou</t>
  </si>
  <si>
    <t>Autres parties du cou</t>
  </si>
  <si>
    <t>Dos, y compris colonne vertébrale et vertèbres du dos</t>
  </si>
  <si>
    <t>Autres parties du dos</t>
  </si>
  <si>
    <t>40</t>
  </si>
  <si>
    <t>Torse et organes, sans autre spécification</t>
  </si>
  <si>
    <t>Cage thoracique, côtes y compris omoplates et articulations</t>
  </si>
  <si>
    <t>Poitrine, y compris organes</t>
  </si>
  <si>
    <t>Abdomen et pelvis, y compris organes</t>
  </si>
  <si>
    <t>48</t>
  </si>
  <si>
    <t>Torse, multiples endroits affectés</t>
  </si>
  <si>
    <t>Autres parties du torse</t>
  </si>
  <si>
    <t>Membres supérieurs, sans autre spécification</t>
  </si>
  <si>
    <t>Epaule et articulations de l'épaule</t>
  </si>
  <si>
    <t>Bras, y compris coude</t>
  </si>
  <si>
    <t>Main</t>
  </si>
  <si>
    <t>54</t>
  </si>
  <si>
    <t>Doigt(s)</t>
  </si>
  <si>
    <t>Poignet</t>
  </si>
  <si>
    <t>Membres supérieurs, multiples endroits affectés</t>
  </si>
  <si>
    <t>Autres parties des membres supérieurs</t>
  </si>
  <si>
    <t>Membres inférieurs, sans autre spécification</t>
  </si>
  <si>
    <t>Hanche et articulation de la hanche</t>
  </si>
  <si>
    <t>Jambe, y compris le genou</t>
  </si>
  <si>
    <t>Cheville</t>
  </si>
  <si>
    <t>Pied</t>
  </si>
  <si>
    <t>Orteil(s)</t>
  </si>
  <si>
    <t>Membres inférieurs, multiples endroits affectés</t>
  </si>
  <si>
    <t>Autres parties des membres inférieurs</t>
  </si>
  <si>
    <t>Ensemble du corps et endroits multiples, sans autre spécification</t>
  </si>
  <si>
    <t>Ensemble du corps (effets systémiques)</t>
  </si>
  <si>
    <t>Multiples endroits du corps affectés</t>
  </si>
  <si>
    <t>Autres parties du corps blessées</t>
  </si>
  <si>
    <t>29.1. Accidents sur le chemin du travail dans la circulation</t>
  </si>
  <si>
    <t>29.2. Heure de l’accident</t>
  </si>
  <si>
    <t>29.3. Horaire de travail (moment de l'accident dans la journée de travail)</t>
  </si>
  <si>
    <t>29.4. Jour de l'accident (jour de la semaine)</t>
  </si>
  <si>
    <t>29.5. Mois de l’accident</t>
  </si>
  <si>
    <t>29.6. Lieu de l’accident (province et région)</t>
  </si>
  <si>
    <t>29.7. Province de l’employeur</t>
  </si>
  <si>
    <t>29.8. Secteur d'activités économiques de l’employeur</t>
  </si>
  <si>
    <t>29.9. Durée de l’incapacité temporaire</t>
  </si>
  <si>
    <t>29.10. Incapacité permanente prévue</t>
  </si>
  <si>
    <t>29.11. Type de travail</t>
  </si>
  <si>
    <t>29.12. Déviation</t>
  </si>
  <si>
    <t xml:space="preserve">29.13. Agent matériel lié à la déviation </t>
  </si>
  <si>
    <t xml:space="preserve">29.15. Nature de la blessure </t>
  </si>
  <si>
    <t xml:space="preserve">29.16. Localisation de la blessure </t>
  </si>
  <si>
    <r>
      <t xml:space="preserve">Activités de location et </t>
    </r>
    <r>
      <rPr>
        <sz val="11"/>
        <rFont val="Microsoft Sans Serif"/>
        <family val="2"/>
      </rPr>
      <t>location</t>
    </r>
    <r>
      <rPr>
        <sz val="11"/>
        <color indexed="8"/>
        <rFont val="Microsoft Sans Serif"/>
        <family val="2"/>
      </rPr>
      <t>-bail</t>
    </r>
  </si>
  <si>
    <t>Accidents sur le chemin du travail dans la circulation selon la modalité de la blessure : distribution selon les conséquences - 2016</t>
  </si>
  <si>
    <t>1-CSS</t>
  </si>
  <si>
    <t>2-IT</t>
  </si>
  <si>
    <t>3-IP</t>
  </si>
  <si>
    <t>4-Mortel</t>
  </si>
  <si>
    <t>0,00</t>
  </si>
  <si>
    <t>1,00</t>
  </si>
  <si>
    <t>2,00</t>
  </si>
  <si>
    <t>3,00</t>
  </si>
  <si>
    <t>4,00</t>
  </si>
  <si>
    <t>5,00</t>
  </si>
  <si>
    <t>6,00</t>
  </si>
  <si>
    <t>7,00</t>
  </si>
  <si>
    <t>8,00</t>
  </si>
  <si>
    <t>9,00</t>
  </si>
  <si>
    <t>10,00</t>
  </si>
  <si>
    <t>11,00</t>
  </si>
  <si>
    <t>12,00</t>
  </si>
  <si>
    <t>13,00</t>
  </si>
  <si>
    <t>14,00</t>
  </si>
  <si>
    <t>15,00</t>
  </si>
  <si>
    <t>16,00</t>
  </si>
  <si>
    <t>17,00</t>
  </si>
  <si>
    <t>18,00</t>
  </si>
  <si>
    <t>19,00</t>
  </si>
  <si>
    <t>20,00</t>
  </si>
  <si>
    <t>21,00</t>
  </si>
  <si>
    <t>22,00</t>
  </si>
  <si>
    <t>23,00</t>
  </si>
  <si>
    <t>inconnu</t>
  </si>
  <si>
    <t>a-1ère heure</t>
  </si>
  <si>
    <t>b-2ème heure</t>
  </si>
  <si>
    <t>c-3ème heure</t>
  </si>
  <si>
    <t>d-4ème heure</t>
  </si>
  <si>
    <t>e-5ème heure</t>
  </si>
  <si>
    <t>f-6ème heure</t>
  </si>
  <si>
    <t>g-7ème heure</t>
  </si>
  <si>
    <t>h-8ème heure</t>
  </si>
  <si>
    <t>i-9ème heure</t>
  </si>
  <si>
    <t>j-10ème heure</t>
  </si>
  <si>
    <t>k-&gt; 11ème heure</t>
  </si>
  <si>
    <t>l-Inconnu</t>
  </si>
  <si>
    <t>a-Lundi</t>
  </si>
  <si>
    <t>b-Mardi</t>
  </si>
  <si>
    <t>c-Mercredi</t>
  </si>
  <si>
    <t>d-Jeudi</t>
  </si>
  <si>
    <t>e-Vendredi</t>
  </si>
  <si>
    <t>f-Samedi</t>
  </si>
  <si>
    <t>g-Dimanche</t>
  </si>
  <si>
    <t>a-Janvier</t>
  </si>
  <si>
    <t>b-Février</t>
  </si>
  <si>
    <t>c-Mars</t>
  </si>
  <si>
    <t>d-Avril</t>
  </si>
  <si>
    <t>e-Mai</t>
  </si>
  <si>
    <t>f-Juin</t>
  </si>
  <si>
    <t>g-Juillet</t>
  </si>
  <si>
    <t>h-Août</t>
  </si>
  <si>
    <t>i-Septembre</t>
  </si>
  <si>
    <t>j-Octobre</t>
  </si>
  <si>
    <t>k-Novembre</t>
  </si>
  <si>
    <t>l-Décembre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</si>
  <si>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</si>
  <si>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</si>
  <si>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</si>
  <si>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</si>
  <si>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</si>
  <si>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</si>
  <si>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</si>
  <si>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</si>
  <si>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</si>
  <si>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</si>
  <si>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</si>
  <si>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l-Buitenland</t>
  </si>
  <si>
    <t>n-Inconnu</t>
  </si>
  <si>
    <t>m-Inconnu</t>
  </si>
  <si>
    <t>a-ITT 0 jour</t>
  </si>
  <si>
    <t>b-ITT 1 à 3 jours</t>
  </si>
  <si>
    <t>c-ITT 4 à 7 jours</t>
  </si>
  <si>
    <t>d-ITT 8 à 15 jours</t>
  </si>
  <si>
    <t>e-ITT 16 à 30 jours</t>
  </si>
  <si>
    <t>f-ITT 1 à 3 mois</t>
  </si>
  <si>
    <t>g-ITT 4 à 6 mois</t>
  </si>
  <si>
    <t>h-ITT &gt; 6 mois</t>
  </si>
  <si>
    <t>a-0%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</si>
  <si>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</si>
  <si>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</si>
  <si>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</si>
  <si>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</si>
  <si>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</si>
  <si>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</si>
  <si>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</si>
  <si>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</si>
  <si>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00 Inconnu</t>
  </si>
  <si>
    <t>10 Production, transformation, traitement, stockage - de tout type - non préciséé</t>
  </si>
  <si>
    <t>11 Production, transformation, traitement - de tout type</t>
  </si>
  <si>
    <t>12 Stockage de tout type</t>
  </si>
  <si>
    <t>19 Autre type de travail connu du groupe 10 nda</t>
  </si>
  <si>
    <t>20 Terrassement, construction, entretien, démolition - non précisé</t>
  </si>
  <si>
    <t>21 Terrassement</t>
  </si>
  <si>
    <t>22 Construction nouvelle - bâtiment</t>
  </si>
  <si>
    <t>23 Construction nouvelle - ouvrages d'art, infrastructures, routes, ponts, barrages, ports</t>
  </si>
  <si>
    <t>24 Rénovation, réparation, addidtion, entretien - de tout type de construction</t>
  </si>
  <si>
    <t>25 Démolition - de tout type de construction</t>
  </si>
  <si>
    <t>29 Autre type de travail connu du groupe 20 nda</t>
  </si>
  <si>
    <t>30 Tâche de type agricole, forestière, horticole, piscicole, avec des animaux vivants - non précisé</t>
  </si>
  <si>
    <t>31 Tâche de type agricole - travaux du sol</t>
  </si>
  <si>
    <t>32 Tâche de type agricole - avec des végétaux, horticole</t>
  </si>
  <si>
    <t>33 Tâche de type agricole - sur/avec des animaux vivants</t>
  </si>
  <si>
    <t>34 Tâche de type forestier</t>
  </si>
  <si>
    <t>39 Autre type de travail connu du groupe 30 nda</t>
  </si>
  <si>
    <t>40 Tâche de service à l'entreprise et/ou à la personne humaine; travail intellectuel - non précisé</t>
  </si>
  <si>
    <t>41 Tâche de service, soin, assistance à la personne humaine</t>
  </si>
  <si>
    <t>42 Tâche intellectuelle - enseignement, formation, traitement de l'information, travail de bureau, d'organisation, de gestion</t>
  </si>
  <si>
    <t>43 Tâche commerciale - achat, vente, services associés</t>
  </si>
  <si>
    <t>49 Autre type de travail connu du groupe 40 nda</t>
  </si>
  <si>
    <t>50 Travaux connexes aux tâches codées en 10, 20, 30 et 40 - non précisé</t>
  </si>
  <si>
    <t>51 Mise en place, préparation, installation, montage, désassemblage, démontage</t>
  </si>
  <si>
    <t>52 Maintenance, réparation, réglage, mise au point</t>
  </si>
  <si>
    <t>53 Nettoyage de locaux, de machines - industriel ou manuel</t>
  </si>
  <si>
    <t>54 Gestion des déchets, mise au rebut, traitement de déchets de toute nature</t>
  </si>
  <si>
    <t>55 Surveillance, inspection, de procédé de fabrication, de locaux, de moyens de transport, d'équipements - avec ou sans matériel de contrôle</t>
  </si>
  <si>
    <t>59 Autre type de travail connu du groupe 50 nda</t>
  </si>
  <si>
    <t>60 Circulation, activité sportive, artistique - non précisé</t>
  </si>
  <si>
    <t>61 Circulation y compris dans les moyens de transport</t>
  </si>
  <si>
    <t>62 Activité sportive, artistique</t>
  </si>
  <si>
    <t>69 Autre type de travail connu du groupe 60 nda</t>
  </si>
  <si>
    <t>99 Autre type de travail, non listé dans cette classification</t>
  </si>
  <si>
    <t>10 Déviation par problème électrique, explosion, feu - non précisé</t>
  </si>
  <si>
    <t>11 Problème électrique par défaillance dans l'installation - entraînant un contact indirect</t>
  </si>
  <si>
    <t>12 Problème électrique - entraînant un contact 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</si>
  <si>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</si>
  <si>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</si>
  <si>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</si>
  <si>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</si>
  <si>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</si>
  <si>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</si>
  <si>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</si>
  <si>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</si>
  <si>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</si>
  <si>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31 Rupture de matériel, aux joints, aux connexions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</si>
  <si>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</si>
  <si>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</si>
  <si>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</si>
  <si>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</si>
  <si>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</si>
  <si>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</si>
  <si>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</si>
  <si>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</si>
  <si>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</si>
  <si>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</si>
  <si>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</si>
  <si>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</si>
  <si>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</si>
  <si>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</si>
  <si>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</si>
  <si>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</si>
  <si>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</si>
  <si>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61 En marchant sur un objet coupant</t>
  </si>
  <si>
    <t>62 En s'agenouillant, s'asseyant, s'appuyant contre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</si>
  <si>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</si>
  <si>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</si>
  <si>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</si>
  <si>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</si>
  <si>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</si>
  <si>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</si>
  <si>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</si>
  <si>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</si>
  <si>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</si>
  <si>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</si>
  <si>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</si>
  <si>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</si>
  <si>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</si>
  <si>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</si>
  <si>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</si>
  <si>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</si>
  <si>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00.00 Pas d'agent matériel ou pas d'information</t>
  </si>
  <si>
    <t>01.00 Bâtiments, constructions, surfaces - à niveau</t>
  </si>
  <si>
    <t>02.00 Bâtiments, constructions, surfaces - en hauteur</t>
  </si>
  <si>
    <t>03.00 Bâtiments, constructions, surfaces - en profondeur</t>
  </si>
  <si>
    <t>04.00 Dispositifs de distribution de matière, d'alimentation, canalisations</t>
  </si>
  <si>
    <t>05.00 Moteurs, dispositifs de transmission et de stockage d'énergie</t>
  </si>
  <si>
    <t>06.00 Outils à main, non motorisés</t>
  </si>
  <si>
    <t>07.00 Outils tenus ou guidé à la main, mécaniques</t>
  </si>
  <si>
    <t>09.00 Machines et équipements - portables ou mobiles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</si>
  <si>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</si>
  <si>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</si>
  <si>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</si>
  <si>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</si>
  <si>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</si>
  <si>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16.00 Dispositifs et équipements de sécurité</t>
  </si>
  <si>
    <t>17.00 Equipements de bureau et personnels, matériel de sport, armes, appareillage domestique</t>
  </si>
  <si>
    <t>18.00 Organismes vivants et êtres humains</t>
  </si>
  <si>
    <t>19.00 Déchets en vrac</t>
  </si>
  <si>
    <t>20.00 Phénomènes physiques et éléments naturels</t>
  </si>
  <si>
    <t>99.00 Autres agents matériels non listés dans cette classification</t>
  </si>
  <si>
    <t>11 Contact indirect avec un arc électrique, foudre</t>
  </si>
  <si>
    <t>12 Contact direct avec l'électricité, recevoir une décharge électrique dans le corps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</si>
  <si>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</si>
  <si>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</si>
  <si>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</si>
  <si>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</si>
  <si>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19 Autre Contact - Modalité de la blessure connu du groupe 10 nlcd</t>
  </si>
  <si>
    <t>20 Noyade, ensevelissement, enveloppement - non précisé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</si>
  <si>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</si>
  <si>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</si>
  <si>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</si>
  <si>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</si>
  <si>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</si>
  <si>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</si>
  <si>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</si>
  <si>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</si>
  <si>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</si>
  <si>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</si>
  <si>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</si>
  <si>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</si>
  <si>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</si>
  <si>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</si>
  <si>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52 Contact avec agent matériel pointu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</si>
  <si>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</si>
  <si>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</si>
  <si>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</si>
  <si>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</si>
  <si>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</si>
  <si>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</si>
  <si>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</si>
  <si>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</si>
  <si>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</si>
  <si>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</si>
  <si>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</si>
  <si>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</si>
  <si>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</si>
  <si>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81 Morsure par</t>
  </si>
  <si>
    <t>82 Piqûre par un insecte, un poisson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</si>
  <si>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</si>
  <si>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</si>
  <si>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</si>
  <si>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</si>
  <si>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</si>
  <si>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</si>
  <si>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</si>
  <si>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</si>
  <si>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</si>
  <si>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</si>
  <si>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</si>
  <si>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</si>
  <si>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</si>
  <si>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</si>
  <si>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</si>
  <si>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</si>
  <si>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</si>
  <si>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</si>
  <si>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</si>
  <si>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</si>
  <si>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</si>
  <si>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</si>
  <si>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</si>
  <si>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</si>
  <si>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</si>
  <si>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</si>
  <si>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az-69 Autres types de brûlures, de brûlures par exposition à un liquide bouillant et de gelures</t>
  </si>
  <si>
    <t>c-71 Empoisonnements aigus</t>
  </si>
  <si>
    <t>d-72 Infections aiguës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</si>
  <si>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</si>
  <si>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</si>
  <si>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</si>
  <si>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</si>
  <si>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o-101 Chaleur et coups de soleil</t>
  </si>
  <si>
    <t>q-103 Effets du froid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</si>
  <si>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</si>
  <si>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</si>
  <si>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</si>
  <si>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</si>
  <si>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</si>
  <si>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</si>
  <si>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</si>
  <si>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</si>
  <si>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</si>
  <si>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</si>
  <si>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</si>
  <si>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</si>
  <si>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</si>
  <si>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</si>
  <si>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</si>
  <si>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</si>
  <si>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</si>
  <si>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</si>
  <si>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</si>
  <si>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</si>
  <si>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</si>
  <si>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</si>
  <si>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</si>
  <si>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</si>
  <si>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</si>
  <si>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</si>
  <si>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</si>
  <si>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</si>
  <si>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</si>
  <si>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</si>
  <si>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</si>
  <si>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</si>
  <si>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</si>
  <si>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</si>
  <si>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</si>
  <si>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</si>
  <si>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</si>
  <si>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</si>
  <si>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</si>
  <si>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</si>
  <si>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</si>
  <si>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</si>
  <si>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</si>
  <si>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</si>
  <si>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</si>
  <si>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</si>
  <si>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</si>
  <si>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35 Tâche de type piscicole - pêche</t>
  </si>
  <si>
    <t>10.00 Machines et équipements - fixes</t>
  </si>
  <si>
    <t>29.14. Modalité de la blessure</t>
  </si>
  <si>
    <t>10 Contact avec courant électrique, température, substance dangereuse - non précisé</t>
  </si>
  <si>
    <t>21 Noyade dans liquide</t>
  </si>
  <si>
    <t>ao-41 Amputations</t>
  </si>
  <si>
    <t>f-80 Noyade et asphyxie</t>
  </si>
  <si>
    <t>29. Accidents sur le chemin du travail dans la circulation dans le secteur privé en 2018</t>
  </si>
  <si>
    <t>Accidents sur le chemin du travail dans la circulation : évolution 2012 - 2018</t>
  </si>
  <si>
    <t>Accidents sur le chemin du travail dans la circulation : distribution selon les conséquences - 2018</t>
  </si>
  <si>
    <t>Accidents sur le chemin du travail dans la circulation : distribution selon les conséquences et le genre - 2018</t>
  </si>
  <si>
    <t>Accidents sur le chemin du travail dans la circulation : distribution selon les conséquences et la génération - 2018</t>
  </si>
  <si>
    <t>Accidents sur le chemin du travail dans la circulation : distribution selon les conséquences et le genre de travail - 2018</t>
  </si>
  <si>
    <t>Accidents sur le chemin du travail dans la circulation selon l'heure de l'accident : évolution 2012 - 2018</t>
  </si>
  <si>
    <t>Accidents sur le chemin du travail dans la circulation selon l'heure de l'accident : distribution selon les conséquences - 2018</t>
  </si>
  <si>
    <t>Accidents sur le chemin du travail dans la circulation selon l'horaire de travail : évolution 2012 - 2018</t>
  </si>
  <si>
    <t>Accidents sur le chemin du travail dans la circulation selon l'horaire de travail : distribution selon les conséquences - 2018</t>
  </si>
  <si>
    <t>Accidents sur le chemin du travail dans la circulation selon le jour de l'accident : évolution 2012 - 2018</t>
  </si>
  <si>
    <t>Accidents sur le chemin du travail dans la circulation selon le jour de l'accident : distribution selon les conséquences - 2018</t>
  </si>
  <si>
    <t>Accidents sur le chemin du travail dans la circulation selon le mois de l'accident : évolution 2012 - 2018</t>
  </si>
  <si>
    <t>Accidents sur le chemin du travail dans la circulation selon le mois de l'accident : distribution selon les conséquences - 2018</t>
  </si>
  <si>
    <t>Accidents sur le chemin du travail dans la circulation selon la province et la région de l'accident : évolution 2012 - 2018</t>
  </si>
  <si>
    <t>Accidents sur le chemin du travail dans la circulation selon la province et la région de l'accident : distribution selon les conséquences - 2018</t>
  </si>
  <si>
    <t>Accidents sur le chemin du travail dans la circulation selon la province et la région de l'employeur : évolution 2012 - 2018</t>
  </si>
  <si>
    <t>Accidents sur le chemin du travail dans la circulation selon la province et la région de l'employeur : distribution selon les conséquences - 2018</t>
  </si>
  <si>
    <t>Accidents sur le chemin du travail dans la circulation selon le secteur d'activités économiques de l'employeur : évolution 2012 - 2018</t>
  </si>
  <si>
    <t>Accidents sur le chemin du travail dans la circulation selon le secteur d'activités économiques de l'employeur : distribution selon les conséquences - 2018</t>
  </si>
  <si>
    <t>Accidents sur le chemin du travail dans la circulation selon la durée de l’incapacité temporaire : évolution 2012 - 2018</t>
  </si>
  <si>
    <t>Accidents sur le chemin du travail dans la circulation selon la durée de l’incapacité temporaire : distribution selon les conséquences - 2018</t>
  </si>
  <si>
    <t>Accidents sur le chemin du travail dans la circulation selon le taux d'incapacité permanente prévu : 2012 - 2018</t>
  </si>
  <si>
    <t>Accidents sur le chemin du travail dans la circulation selon le taux d'incapacité permanente prévu : 2018</t>
  </si>
  <si>
    <t>Accidents sur le chemin du travail dans la circulation selon le type de travail : évolution 2012 - 2018</t>
  </si>
  <si>
    <t>Accidents sur le chemin du travail dans la circulation selon le type de travail : distribution selon les conséquences - 2018</t>
  </si>
  <si>
    <t>Accidents sur le chemin du travail dans la circulation selon la déviation : évolution 2012 - 2018</t>
  </si>
  <si>
    <t>Accidents sur le chemin du travail dans la circulation selon la déviation : distribution selon les conséquences - 2018</t>
  </si>
  <si>
    <t>Accidents sur le chemin du travail dans la circulation selon l'agent matériel : évolution 2012 - 2018</t>
  </si>
  <si>
    <t>Accidents sur le chemin du travail dans la circulation selon l'agent matériel : distribution selon les conséquences - 2018</t>
  </si>
  <si>
    <t>Accidents sur le chemin du travail dans la circulation selon la modalité de la blessure : évolution 2012 - 2018</t>
  </si>
  <si>
    <t>Accidents sur le chemin du travail dans la circulation selon la nature de la blessure : évolution 2012 - 2018</t>
  </si>
  <si>
    <t>Accidents sur le chemin du travail dans la circulation selon la nature de la blessure : distribution selon les conséquences - 2018</t>
  </si>
  <si>
    <t>Accidents sur le chemin du travail dans la circulation selon la localisation de la blessure : évolution 2012 - 2018</t>
  </si>
  <si>
    <t>Accidents sur le chemin du travail dans la circulation selon la localisation de la blessure : distribution  selon les conséquences - 2018</t>
  </si>
  <si>
    <t>29.1.1. Accidents sur le chemin du travail dans la circulation : évolution 2012 - 2018</t>
  </si>
  <si>
    <t>Variation de 2017 à 2018 en %</t>
  </si>
  <si>
    <t xml:space="preserve"> 29.1.2. Accidents sur le chemin du travail dans la circulation : distribution selon les conséquences - 2018</t>
  </si>
  <si>
    <t>29.1.3. Accidents sur le chemin du travail dans la circulation : distribution selon les conséquences et le genre - 2018</t>
  </si>
  <si>
    <t>29.1.4. Accidents sur le chemin du travail dans la circulation : distribution selon les conséquences et la génération - 2018</t>
  </si>
  <si>
    <t>29.1.5. Accidents sur le chemin du travail dans la circulation : distribution selon les conséquences et le genre de travail - 2018</t>
  </si>
  <si>
    <t>29.2.1. Accidents sur le chemin du travail dans la circulation selon l'heure de l'accident : évolution 2012 - 2018</t>
  </si>
  <si>
    <t>729.2.2. Accidents sur le chemin du travail dans la circulation selon l'heure de l'accident : distribution selon les conséquences - 2018</t>
  </si>
  <si>
    <t>29.3.1. Accidents sur le chemin du travail dans la circulation selon l'horaire de travail : évolution 2012 - 2018</t>
  </si>
  <si>
    <t>29.3.2. Accidents sur le chemin du travail dans la circulation selon l'horaire de travail : distribution selon les conséquences - 2018</t>
  </si>
  <si>
    <t>29.4.1. Accidents sur le chemin du travail dans la circulation selon le jour de l'accident : évolution 2012 - 2018</t>
  </si>
  <si>
    <t>29.4.2. Accidents sur le chemin du travail dans la circulation selon le jour de l'accident : distribution selon les conséquences - 2018</t>
  </si>
  <si>
    <t>29.5.1.  Accidents sur le chemin du travail dans la circulation selon le mois de l'accident : évolution 2012 - 2018</t>
  </si>
  <si>
    <t>29.5.2. Accidents sur le chemin du travail dans la circulation selon le mois de l'accident : distribution selon les conséquences - 2018</t>
  </si>
  <si>
    <t>29.6.1. Accidents sur le chemin du travail dans la circulation selon la province et la région de l'accident : évolution 2012 - 2018</t>
  </si>
  <si>
    <t xml:space="preserve"> 29.6.2. Accidents sur le chemin du travail dans la circulation selon la province et la région de l'accident : distribution selon les conséquences - 2018</t>
  </si>
  <si>
    <t xml:space="preserve"> 29.7.1. Accidents sur le chemin du travail dans la circulation selon la province et la région de l'employeur : évolution 2012 - 2018</t>
  </si>
  <si>
    <t>29.7.2. Accidents sur le chemin du travail dans la circulation selon la province et la région de l'employeur : distribution selon les conséquences - 2018</t>
  </si>
  <si>
    <t>29.8.1.  Accidents sur le chemin du travail dans la circulation selon le secteur d'activités économiques de l'employeur : évolution 2012 - 2018</t>
  </si>
  <si>
    <t>29.8.2.  Accidents sur le chemin du travail dans la circulation selon le secteur d'activités économiques de l'employeur : distribution selon les conséquences - 2018</t>
  </si>
  <si>
    <t xml:space="preserve"> 29.9.1. Accidents sur le chemin du travail dans la circulation selon la durée de l’incapacité temporaire : évolution 2012 - 2018</t>
  </si>
  <si>
    <t>29.9.2. Accidents sur le chemin du travail dans la circulation selon la durée de l’incapacité temporaire : distribution selon les conséquences - 2018</t>
  </si>
  <si>
    <t>29.10.1. Accidents sur le chemin du travail dans la circulation selon le taux d'incapacité permanente prévu : 2012 - 2018</t>
  </si>
  <si>
    <t xml:space="preserve"> 29.10.2. Accidents sur le chemin du travail dans la circulation selon le taux d'incapacité permanente prévu : 2018</t>
  </si>
  <si>
    <t>29.11.1. Accidents sur le chemin du travail dans la circulation selon le type de travail : évolution 2012 - 2018</t>
  </si>
  <si>
    <t>29.11.2. Accidents sur le chemin du travail dans la circulation selon le type de travail : distribution selon les conséquences - 2018</t>
  </si>
  <si>
    <t>29.12.1.  Accidents sur le chemin du travail dans la circulation selon la déviation : évolution 2012 - 2018</t>
  </si>
  <si>
    <t>29.12.2. Accidents sur le chemin du travail dans la circulation selon la déviation : distribution selon les conséquences - 2018</t>
  </si>
  <si>
    <t>29.13.1. Accidents sur le chemin du travail dans la circulation selon l'agent matériel : évolution 2012 - 2018</t>
  </si>
  <si>
    <t>29.13.2. Accidents sur le chemin du travail dans la circulation selon l'agent matériel : distribution selon les conséquences - 2018</t>
  </si>
  <si>
    <t>29.14.1. Accidents sur le chemin du travail dans la circulation selon la modalité de la blessure : évolution 2012 - 2018</t>
  </si>
  <si>
    <t>µ</t>
  </si>
  <si>
    <t>29.14.2. Accidents sur le chemin du travail dans la circulation selon la modalité de la blessure : distribution selon les conséquences - 2018</t>
  </si>
  <si>
    <t>29.15.1. Accidents sur le chemin du travail dans la circulation selon la nature de la blessure : évolution 2012 - 2018</t>
  </si>
  <si>
    <t>29.15.2. Accidents sur le chemin du travail dans la circulation selon la nature de la blessure : distribution selon les conséquences - 2018</t>
  </si>
  <si>
    <t>29.16.1. Accidents sur le chemin du travail dans la circulation selon la localisation de la blessure : évolution 2012 - 2018</t>
  </si>
  <si>
    <t>29.16.2. Accidents sur le chemin du travail dans la circulation selon la localisation de la blessure : distribution  selon les conséquences - 2018</t>
  </si>
  <si>
    <t>82 Violence, agression, menaces entre membres de l'entreprise soumis à l'autorité de l'employeur</t>
  </si>
  <si>
    <t>23 Enveloppement par, entouré de gaz ou de particules en suspension</t>
  </si>
  <si>
    <t>ay-i-63 Gelures</t>
  </si>
  <si>
    <t>r-109 Autres effets des extrêmes de température, de la lumière et des radiations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</si>
</sst>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00"/>
    <numFmt numFmtId="166" formatCode="#,##0.0[$%-80C]* "/>
    <numFmt numFmtId="167" formatCode="#,##0.0[$%-80C]"/>
    <numFmt numFmtId="168" formatCode="0.0"/>
    <numFmt numFmtId="169" formatCode="&quot;Ja&quot;;&quot;Ja&quot;;&quot;Nee&quot;"/>
    <numFmt numFmtId="170" formatCode="&quot;Waar&quot;;&quot;Waar&quot;;&quot;Onwaar&quot;"/>
    <numFmt numFmtId="171" formatCode="&quot;Aan&quot;;&quot;Aan&quot;;&quot;Uit&quot;"/>
    <numFmt numFmtId="172" formatCode="[$€-2]\ #.##000_);[Red]\([$€-2]\ #.##000\)"/>
    <numFmt numFmtId="173" formatCode="#,##0.0[$%-813]"/>
    <numFmt numFmtId="174" formatCode="#,##0.0[$%-813]*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i/>
      <sz val="11"/>
      <name val="Microsoft Sans Serif"/>
      <family val="2"/>
    </font>
    <font>
      <sz val="11"/>
      <name val="Microsoft Sans Serif"/>
      <family val="2"/>
    </font>
    <font>
      <b/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color indexed="10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Microsoft Sans Serif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0"/>
      <name val="Microsoft Sans Serif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58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7" fillId="0" borderId="0" xfId="44" applyFill="1" applyAlignment="1">
      <alignment/>
    </xf>
    <xf numFmtId="0" fontId="37" fillId="0" borderId="0" xfId="44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9" fontId="9" fillId="0" borderId="27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9" fontId="4" fillId="0" borderId="2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9" fontId="9" fillId="0" borderId="41" xfId="0" applyNumberFormat="1" applyFont="1" applyBorder="1" applyAlignment="1">
      <alignment horizontal="center" vertical="center"/>
    </xf>
    <xf numFmtId="9" fontId="9" fillId="0" borderId="26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164" fontId="7" fillId="0" borderId="43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3" fontId="4" fillId="33" borderId="45" xfId="0" applyNumberFormat="1" applyFont="1" applyFill="1" applyBorder="1" applyAlignment="1">
      <alignment horizontal="center" vertical="center"/>
    </xf>
    <xf numFmtId="164" fontId="4" fillId="33" borderId="46" xfId="0" applyNumberFormat="1" applyFont="1" applyFill="1" applyBorder="1" applyAlignment="1">
      <alignment horizontal="center" vertical="center"/>
    </xf>
    <xf numFmtId="164" fontId="9" fillId="33" borderId="47" xfId="0" applyNumberFormat="1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9" fillId="33" borderId="48" xfId="0" applyNumberFormat="1" applyFont="1" applyFill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33" borderId="49" xfId="0" applyNumberFormat="1" applyFont="1" applyFill="1" applyBorder="1" applyAlignment="1">
      <alignment horizontal="center" vertical="center"/>
    </xf>
    <xf numFmtId="164" fontId="4" fillId="33" borderId="50" xfId="0" applyNumberFormat="1" applyFont="1" applyFill="1" applyBorder="1" applyAlignment="1">
      <alignment horizontal="center" vertical="center"/>
    </xf>
    <xf numFmtId="3" fontId="4" fillId="33" borderId="51" xfId="0" applyNumberFormat="1" applyFont="1" applyFill="1" applyBorder="1" applyAlignment="1">
      <alignment horizontal="center" vertical="center"/>
    </xf>
    <xf numFmtId="164" fontId="9" fillId="33" borderId="5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164" fontId="9" fillId="33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 wrapText="1"/>
    </xf>
    <xf numFmtId="164" fontId="9" fillId="0" borderId="32" xfId="0" applyNumberFormat="1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5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 wrapText="1"/>
    </xf>
    <xf numFmtId="164" fontId="7" fillId="0" borderId="5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/>
    </xf>
    <xf numFmtId="164" fontId="9" fillId="0" borderId="41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164" fontId="7" fillId="0" borderId="56" xfId="0" applyNumberFormat="1" applyFont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 vertical="center"/>
    </xf>
    <xf numFmtId="164" fontId="7" fillId="0" borderId="57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3" fontId="4" fillId="0" borderId="58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164" fontId="9" fillId="0" borderId="31" xfId="0" applyNumberFormat="1" applyFont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9" fontId="4" fillId="0" borderId="27" xfId="0" applyNumberFormat="1" applyFont="1" applyFill="1" applyBorder="1" applyAlignment="1">
      <alignment horizontal="center" vertical="center"/>
    </xf>
    <xf numFmtId="164" fontId="9" fillId="0" borderId="59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9" fontId="9" fillId="0" borderId="27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9" fontId="4" fillId="0" borderId="41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164" fontId="6" fillId="0" borderId="53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57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left" vertical="center"/>
    </xf>
    <xf numFmtId="49" fontId="7" fillId="0" borderId="62" xfId="0" applyNumberFormat="1" applyFont="1" applyBorder="1" applyAlignment="1">
      <alignment horizontal="left" vertical="center"/>
    </xf>
    <xf numFmtId="164" fontId="7" fillId="0" borderId="64" xfId="0" applyNumberFormat="1" applyFont="1" applyBorder="1" applyAlignment="1">
      <alignment horizontal="center" vertical="center"/>
    </xf>
    <xf numFmtId="164" fontId="7" fillId="0" borderId="5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64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164" fontId="6" fillId="0" borderId="65" xfId="0" applyNumberFormat="1" applyFont="1" applyBorder="1" applyAlignment="1">
      <alignment horizontal="center" vertical="center"/>
    </xf>
    <xf numFmtId="0" fontId="7" fillId="0" borderId="61" xfId="0" applyFont="1" applyFill="1" applyBorder="1" applyAlignment="1">
      <alignment horizontal="left" vertical="center" wrapText="1"/>
    </xf>
    <xf numFmtId="164" fontId="6" fillId="0" borderId="66" xfId="0" applyNumberFormat="1" applyFont="1" applyBorder="1" applyAlignment="1">
      <alignment horizontal="center" vertical="center"/>
    </xf>
    <xf numFmtId="164" fontId="6" fillId="0" borderId="67" xfId="0" applyNumberFormat="1" applyFont="1" applyBorder="1" applyAlignment="1">
      <alignment horizontal="center" vertical="center"/>
    </xf>
    <xf numFmtId="0" fontId="7" fillId="0" borderId="62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164" fontId="4" fillId="33" borderId="68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64" fontId="4" fillId="33" borderId="39" xfId="0" applyNumberFormat="1" applyFont="1" applyFill="1" applyBorder="1" applyAlignment="1">
      <alignment horizontal="center" vertical="center"/>
    </xf>
    <xf numFmtId="164" fontId="4" fillId="33" borderId="54" xfId="0" applyNumberFormat="1" applyFont="1" applyFill="1" applyBorder="1" applyAlignment="1">
      <alignment horizontal="center" vertical="center"/>
    </xf>
    <xf numFmtId="164" fontId="4" fillId="33" borderId="69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42" xfId="56" applyNumberFormat="1" applyFont="1" applyFill="1" applyBorder="1" applyAlignment="1">
      <alignment horizontal="left" vertical="center" wrapText="1"/>
      <protection/>
    </xf>
    <xf numFmtId="164" fontId="6" fillId="0" borderId="5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wrapText="1"/>
    </xf>
    <xf numFmtId="0" fontId="5" fillId="0" borderId="43" xfId="56" applyNumberFormat="1" applyFont="1" applyFill="1" applyBorder="1" applyAlignment="1">
      <alignment horizontal="left" vertical="center" wrapText="1"/>
      <protection/>
    </xf>
    <xf numFmtId="0" fontId="7" fillId="0" borderId="43" xfId="56" applyNumberFormat="1" applyFont="1" applyFill="1" applyBorder="1" applyAlignment="1">
      <alignment horizontal="left" vertical="center" wrapText="1"/>
      <protection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2" xfId="56" applyNumberFormat="1" applyFont="1" applyFill="1" applyBorder="1" applyAlignment="1">
      <alignment horizontal="left" vertical="center" wrapText="1"/>
      <protection/>
    </xf>
    <xf numFmtId="164" fontId="6" fillId="0" borderId="24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9" fontId="7" fillId="0" borderId="52" xfId="0" applyNumberFormat="1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0" fontId="6" fillId="0" borderId="2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64" fontId="9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9" fontId="9" fillId="0" borderId="27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164" fontId="9" fillId="0" borderId="3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4" fontId="9" fillId="0" borderId="3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9" fontId="9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9" fontId="9" fillId="0" borderId="41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4" fillId="0" borderId="70" xfId="0" applyNumberFormat="1" applyFont="1" applyFill="1" applyBorder="1" applyAlignment="1">
      <alignment horizontal="center" vertical="center"/>
    </xf>
    <xf numFmtId="9" fontId="9" fillId="0" borderId="71" xfId="0" applyNumberFormat="1" applyFont="1" applyFill="1" applyBorder="1" applyAlignment="1">
      <alignment horizontal="center" vertical="center"/>
    </xf>
    <xf numFmtId="9" fontId="9" fillId="0" borderId="72" xfId="0" applyNumberFormat="1" applyFont="1" applyFill="1" applyBorder="1" applyAlignment="1">
      <alignment horizontal="center" vertical="center"/>
    </xf>
    <xf numFmtId="164" fontId="9" fillId="0" borderId="7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 wrapText="1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0" fontId="6" fillId="0" borderId="20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4" fillId="0" borderId="72" xfId="0" applyNumberFormat="1" applyFont="1" applyFill="1" applyBorder="1" applyAlignment="1">
      <alignment horizontal="center" vertical="center"/>
    </xf>
    <xf numFmtId="9" fontId="9" fillId="0" borderId="7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10" fontId="6" fillId="0" borderId="20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164" fontId="6" fillId="0" borderId="42" xfId="0" applyNumberFormat="1" applyFont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9" fillId="0" borderId="41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0" fontId="6" fillId="0" borderId="43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left" vertical="center" wrapText="1"/>
    </xf>
    <xf numFmtId="10" fontId="4" fillId="33" borderId="13" xfId="0" applyNumberFormat="1" applyFont="1" applyFill="1" applyBorder="1" applyAlignment="1">
      <alignment horizontal="center" vertical="center"/>
    </xf>
    <xf numFmtId="9" fontId="4" fillId="0" borderId="59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49" fillId="0" borderId="0" xfId="0" applyFont="1" applyFill="1" applyAlignment="1">
      <alignment horizontal="center" vertical="center"/>
    </xf>
    <xf numFmtId="3" fontId="49" fillId="0" borderId="0" xfId="0" applyNumberFormat="1" applyFont="1" applyFill="1" applyAlignment="1">
      <alignment horizontal="left" vertical="center"/>
    </xf>
    <xf numFmtId="165" fontId="49" fillId="0" borderId="0" xfId="0" applyNumberFormat="1" applyFont="1" applyFill="1" applyAlignment="1">
      <alignment horizontal="left" vertical="center"/>
    </xf>
    <xf numFmtId="0" fontId="31" fillId="0" borderId="0" xfId="0" applyFont="1" applyAlignment="1">
      <alignment/>
    </xf>
    <xf numFmtId="0" fontId="50" fillId="0" borderId="0" xfId="0" applyFont="1" applyAlignment="1">
      <alignment vertical="top"/>
    </xf>
    <xf numFmtId="0" fontId="31" fillId="0" borderId="0" xfId="0" applyFont="1" applyAlignment="1">
      <alignment vertical="top"/>
    </xf>
    <xf numFmtId="3" fontId="0" fillId="0" borderId="0" xfId="0" applyNumberFormat="1" applyFont="1" applyAlignment="1">
      <alignment/>
    </xf>
    <xf numFmtId="0" fontId="11" fillId="0" borderId="0" xfId="0" applyFont="1" applyAlignment="1">
      <alignment vertical="top"/>
    </xf>
    <xf numFmtId="3" fontId="1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Font="1" applyAlignment="1">
      <alignment/>
    </xf>
    <xf numFmtId="0" fontId="4" fillId="0" borderId="54" xfId="0" applyFont="1" applyBorder="1" applyAlignment="1">
      <alignment horizontal="center" vertical="center" wrapText="1"/>
    </xf>
    <xf numFmtId="1" fontId="7" fillId="0" borderId="75" xfId="0" applyNumberFormat="1" applyFont="1" applyBorder="1" applyAlignment="1">
      <alignment horizontal="center" vertical="center"/>
    </xf>
    <xf numFmtId="1" fontId="7" fillId="0" borderId="74" xfId="0" applyNumberFormat="1" applyFont="1" applyBorder="1" applyAlignment="1">
      <alignment horizontal="center" vertical="center"/>
    </xf>
    <xf numFmtId="1" fontId="7" fillId="0" borderId="76" xfId="0" applyNumberFormat="1" applyFont="1" applyBorder="1" applyAlignment="1">
      <alignment horizontal="center" vertical="center"/>
    </xf>
    <xf numFmtId="1" fontId="4" fillId="0" borderId="58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vertical="top"/>
    </xf>
    <xf numFmtId="167" fontId="11" fillId="0" borderId="0" xfId="0" applyNumberFormat="1" applyFont="1" applyAlignment="1">
      <alignment vertical="top"/>
    </xf>
    <xf numFmtId="3" fontId="0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31" fillId="0" borderId="0" xfId="0" applyNumberFormat="1" applyFont="1" applyFill="1" applyAlignment="1">
      <alignment/>
    </xf>
    <xf numFmtId="3" fontId="4" fillId="0" borderId="33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10" fontId="4" fillId="0" borderId="80" xfId="0" applyNumberFormat="1" applyFont="1" applyBorder="1" applyAlignment="1">
      <alignment horizontal="center" vertical="center" wrapText="1"/>
    </xf>
    <xf numFmtId="10" fontId="4" fillId="0" borderId="81" xfId="0" applyNumberFormat="1" applyFont="1" applyBorder="1" applyAlignment="1">
      <alignment horizontal="center" vertical="center" wrapText="1"/>
    </xf>
    <xf numFmtId="10" fontId="4" fillId="0" borderId="82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164" fontId="3" fillId="0" borderId="86" xfId="0" applyNumberFormat="1" applyFont="1" applyBorder="1" applyAlignment="1">
      <alignment horizontal="center" vertical="center" wrapText="1"/>
    </xf>
    <xf numFmtId="164" fontId="3" fillId="0" borderId="87" xfId="0" applyNumberFormat="1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164" fontId="4" fillId="0" borderId="72" xfId="0" applyNumberFormat="1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164" fontId="4" fillId="0" borderId="71" xfId="0" applyNumberFormat="1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57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64" xfId="0" applyFont="1" applyBorder="1" applyAlignment="1">
      <alignment horizontal="center" vertical="center" wrapText="1" shrinkToFit="1"/>
    </xf>
    <xf numFmtId="0" fontId="4" fillId="0" borderId="5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5" fillId="0" borderId="9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8\Data\jaarrapport%202018%20hoofdstuk%20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aarrapport 2018 hoofdstuk 29"/>
    </sheetNames>
    <sheetDataSet>
      <sheetData sheetId="0">
        <row r="3">
          <cell r="A3" t="str">
            <v>1-CSS</v>
          </cell>
          <cell r="B3">
            <v>5718</v>
          </cell>
          <cell r="C3">
            <v>39.84946686180222</v>
          </cell>
        </row>
        <row r="4">
          <cell r="A4" t="str">
            <v>2-IT</v>
          </cell>
          <cell r="B4">
            <v>6994</v>
          </cell>
          <cell r="C4">
            <v>48.742072618300924</v>
          </cell>
        </row>
        <row r="5">
          <cell r="A5" t="str">
            <v>3-IP</v>
          </cell>
          <cell r="B5">
            <v>1590</v>
          </cell>
          <cell r="C5">
            <v>11.080911561781312</v>
          </cell>
        </row>
        <row r="6">
          <cell r="A6" t="str">
            <v>4-Mortel</v>
          </cell>
          <cell r="B6">
            <v>47</v>
          </cell>
          <cell r="C6">
            <v>0.32754895811554813</v>
          </cell>
        </row>
        <row r="7">
          <cell r="A7" t="str">
            <v>Total</v>
          </cell>
          <cell r="B7">
            <v>14349</v>
          </cell>
          <cell r="C7">
            <v>100</v>
          </cell>
        </row>
        <row r="12">
          <cell r="A12" t="str">
            <v>1-CSS</v>
          </cell>
          <cell r="B12">
            <v>2977</v>
          </cell>
          <cell r="C12">
            <v>41.718049327354265</v>
          </cell>
          <cell r="D12">
            <v>2741</v>
          </cell>
          <cell r="E12">
            <v>38.000831831415496</v>
          </cell>
          <cell r="F12">
            <v>5718</v>
          </cell>
          <cell r="G12">
            <v>39.84946686180222</v>
          </cell>
        </row>
        <row r="13">
          <cell r="A13" t="str">
            <v>2-IT</v>
          </cell>
          <cell r="B13">
            <v>3470</v>
          </cell>
          <cell r="C13">
            <v>48.626681614349785</v>
          </cell>
          <cell r="D13">
            <v>3524</v>
          </cell>
          <cell r="E13">
            <v>48.85623180368779</v>
          </cell>
          <cell r="F13">
            <v>6994</v>
          </cell>
          <cell r="G13">
            <v>48.742072618300924</v>
          </cell>
        </row>
        <row r="14">
          <cell r="A14" t="str">
            <v>3-IP</v>
          </cell>
          <cell r="B14">
            <v>679</v>
          </cell>
          <cell r="C14">
            <v>9.515134529147982</v>
          </cell>
          <cell r="D14">
            <v>911</v>
          </cell>
          <cell r="E14">
            <v>12.629973658671842</v>
          </cell>
          <cell r="F14">
            <v>1590</v>
          </cell>
          <cell r="G14">
            <v>11.080911561781312</v>
          </cell>
        </row>
        <row r="15">
          <cell r="A15" t="str">
            <v>4-Mortel</v>
          </cell>
          <cell r="B15">
            <v>10</v>
          </cell>
          <cell r="C15">
            <v>0.14013452914798205</v>
          </cell>
          <cell r="D15">
            <v>37</v>
          </cell>
          <cell r="E15">
            <v>0.5129627062248718</v>
          </cell>
          <cell r="F15">
            <v>47</v>
          </cell>
          <cell r="G15">
            <v>0.32754895811554813</v>
          </cell>
        </row>
        <row r="16">
          <cell r="A16" t="str">
            <v>Total</v>
          </cell>
          <cell r="B16">
            <v>7136</v>
          </cell>
          <cell r="C16">
            <v>100</v>
          </cell>
          <cell r="D16">
            <v>7213</v>
          </cell>
          <cell r="E16">
            <v>100</v>
          </cell>
          <cell r="F16">
            <v>14349</v>
          </cell>
          <cell r="G16">
            <v>100</v>
          </cell>
        </row>
        <row r="21">
          <cell r="A21" t="str">
            <v>1-CSS</v>
          </cell>
          <cell r="B21">
            <v>813</v>
          </cell>
          <cell r="C21">
            <v>39.4851869839728</v>
          </cell>
          <cell r="D21">
            <v>3851</v>
          </cell>
          <cell r="E21">
            <v>40.532575518366485</v>
          </cell>
          <cell r="F21">
            <v>1054</v>
          </cell>
          <cell r="G21">
            <v>37.791323054858374</v>
          </cell>
          <cell r="H21">
            <v>5718</v>
          </cell>
          <cell r="I21">
            <v>39.84946686180222</v>
          </cell>
        </row>
        <row r="22">
          <cell r="A22" t="str">
            <v>2-IT</v>
          </cell>
          <cell r="B22">
            <v>1067</v>
          </cell>
          <cell r="C22">
            <v>51.82127246236037</v>
          </cell>
          <cell r="D22">
            <v>4657</v>
          </cell>
          <cell r="E22">
            <v>49.01589306388801</v>
          </cell>
          <cell r="F22">
            <v>1270</v>
          </cell>
          <cell r="G22">
            <v>45.5360344209394</v>
          </cell>
          <cell r="H22">
            <v>6994</v>
          </cell>
          <cell r="I22">
            <v>48.742072618300924</v>
          </cell>
        </row>
        <row r="23">
          <cell r="A23" t="str">
            <v>3-IP</v>
          </cell>
          <cell r="B23">
            <v>169</v>
          </cell>
          <cell r="C23">
            <v>8.207867897037396</v>
          </cell>
          <cell r="D23">
            <v>968</v>
          </cell>
          <cell r="E23">
            <v>10.188401220924113</v>
          </cell>
          <cell r="F23">
            <v>453</v>
          </cell>
          <cell r="G23">
            <v>16.242380781642165</v>
          </cell>
          <cell r="H23">
            <v>1590</v>
          </cell>
          <cell r="I23">
            <v>11.080911561781312</v>
          </cell>
        </row>
        <row r="24">
          <cell r="A24" t="str">
            <v>4-Mortel</v>
          </cell>
          <cell r="B24">
            <v>10</v>
          </cell>
          <cell r="C24">
            <v>0.48567265662943176</v>
          </cell>
          <cell r="D24">
            <v>25</v>
          </cell>
          <cell r="E24">
            <v>0.2631301968213872</v>
          </cell>
          <cell r="F24">
            <v>12</v>
          </cell>
          <cell r="G24">
            <v>0.4302617425600574</v>
          </cell>
          <cell r="H24">
            <v>47</v>
          </cell>
          <cell r="I24">
            <v>0.32754895811554813</v>
          </cell>
        </row>
        <row r="25">
          <cell r="A25" t="str">
            <v>Total</v>
          </cell>
          <cell r="B25">
            <v>2059</v>
          </cell>
          <cell r="C25">
            <v>100</v>
          </cell>
          <cell r="D25">
            <v>9501</v>
          </cell>
          <cell r="E25">
            <v>100</v>
          </cell>
          <cell r="F25">
            <v>2789</v>
          </cell>
          <cell r="G25">
            <v>100</v>
          </cell>
          <cell r="H25">
            <v>14349</v>
          </cell>
          <cell r="I25">
            <v>100</v>
          </cell>
        </row>
        <row r="30">
          <cell r="A30" t="str">
            <v>1-CSS</v>
          </cell>
          <cell r="B30">
            <v>2</v>
          </cell>
          <cell r="C30">
            <v>100</v>
          </cell>
          <cell r="D30">
            <v>3627</v>
          </cell>
          <cell r="E30">
            <v>46.39293937068303</v>
          </cell>
          <cell r="F30">
            <v>2089</v>
          </cell>
          <cell r="G30">
            <v>31.99571144126206</v>
          </cell>
          <cell r="H30">
            <v>5718</v>
          </cell>
          <cell r="I30">
            <v>39.84946686180222</v>
          </cell>
        </row>
        <row r="31">
          <cell r="A31" t="str">
            <v>2-IT</v>
          </cell>
          <cell r="B31">
            <v>0</v>
          </cell>
          <cell r="C31">
            <v>0</v>
          </cell>
          <cell r="D31">
            <v>3428</v>
          </cell>
          <cell r="E31">
            <v>43.847531337938086</v>
          </cell>
          <cell r="F31">
            <v>3566</v>
          </cell>
          <cell r="G31">
            <v>54.61785878388727</v>
          </cell>
          <cell r="H31">
            <v>6994</v>
          </cell>
          <cell r="I31">
            <v>48.742072618300924</v>
          </cell>
        </row>
        <row r="32">
          <cell r="A32" t="str">
            <v>3-IP</v>
          </cell>
          <cell r="B32">
            <v>0</v>
          </cell>
          <cell r="C32">
            <v>0</v>
          </cell>
          <cell r="D32">
            <v>743</v>
          </cell>
          <cell r="E32">
            <v>9.503709388590433</v>
          </cell>
          <cell r="F32">
            <v>847</v>
          </cell>
          <cell r="G32">
            <v>12.972890182263747</v>
          </cell>
          <cell r="H32">
            <v>1590</v>
          </cell>
          <cell r="I32">
            <v>11.080911561781312</v>
          </cell>
        </row>
        <row r="33">
          <cell r="A33" t="str">
            <v>4-Mortel</v>
          </cell>
          <cell r="B33">
            <v>0</v>
          </cell>
          <cell r="C33">
            <v>0</v>
          </cell>
          <cell r="D33">
            <v>20</v>
          </cell>
          <cell r="E33">
            <v>0.25581990278843697</v>
          </cell>
          <cell r="F33">
            <v>27</v>
          </cell>
          <cell r="G33">
            <v>0.4135395925869199</v>
          </cell>
          <cell r="H33">
            <v>47</v>
          </cell>
          <cell r="I33">
            <v>0.32754895811554813</v>
          </cell>
        </row>
        <row r="34">
          <cell r="A34" t="str">
            <v>Total</v>
          </cell>
          <cell r="B34">
            <v>2</v>
          </cell>
          <cell r="C34">
            <v>100</v>
          </cell>
          <cell r="D34">
            <v>7818</v>
          </cell>
          <cell r="E34">
            <v>100</v>
          </cell>
          <cell r="F34">
            <v>6529</v>
          </cell>
          <cell r="G34">
            <v>100</v>
          </cell>
          <cell r="H34">
            <v>14349</v>
          </cell>
          <cell r="I34">
            <v>100</v>
          </cell>
        </row>
        <row r="39">
          <cell r="A39" t="str">
            <v>inconnu</v>
          </cell>
          <cell r="B39">
            <v>283</v>
          </cell>
          <cell r="C39">
            <v>1.9722628754617046</v>
          </cell>
        </row>
        <row r="40">
          <cell r="A40" t="str">
            <v>0,00</v>
          </cell>
          <cell r="B40">
            <v>59</v>
          </cell>
          <cell r="C40">
            <v>0.4111784793365391</v>
          </cell>
        </row>
        <row r="41">
          <cell r="A41" t="str">
            <v>1,00</v>
          </cell>
          <cell r="B41">
            <v>21</v>
          </cell>
          <cell r="C41">
            <v>0.14635166213673428</v>
          </cell>
        </row>
        <row r="42">
          <cell r="A42" t="str">
            <v>2,00</v>
          </cell>
          <cell r="B42">
            <v>10</v>
          </cell>
          <cell r="C42">
            <v>0.06969126768415917</v>
          </cell>
        </row>
        <row r="43">
          <cell r="A43" t="str">
            <v>3,00</v>
          </cell>
          <cell r="B43">
            <v>30</v>
          </cell>
          <cell r="C43">
            <v>0.20907380305247752</v>
          </cell>
        </row>
        <row r="44">
          <cell r="A44" t="str">
            <v>4,00</v>
          </cell>
          <cell r="B44">
            <v>139</v>
          </cell>
          <cell r="C44">
            <v>0.9687086208098123</v>
          </cell>
        </row>
        <row r="45">
          <cell r="A45" t="str">
            <v>5,00</v>
          </cell>
          <cell r="B45">
            <v>523</v>
          </cell>
          <cell r="C45">
            <v>3.6448532998815257</v>
          </cell>
        </row>
        <row r="46">
          <cell r="A46" t="str">
            <v>6,00</v>
          </cell>
          <cell r="B46">
            <v>1026</v>
          </cell>
          <cell r="C46">
            <v>7.150324064394731</v>
          </cell>
        </row>
        <row r="47">
          <cell r="A47" t="str">
            <v>7,00</v>
          </cell>
          <cell r="B47">
            <v>2436</v>
          </cell>
          <cell r="C47">
            <v>16.976792807861173</v>
          </cell>
        </row>
        <row r="48">
          <cell r="A48" t="str">
            <v>8,00</v>
          </cell>
          <cell r="B48">
            <v>2202</v>
          </cell>
          <cell r="C48">
            <v>15.34601714405185</v>
          </cell>
        </row>
        <row r="49">
          <cell r="A49" t="str">
            <v>9,00</v>
          </cell>
          <cell r="B49">
            <v>548</v>
          </cell>
          <cell r="C49">
            <v>3.819081469091923</v>
          </cell>
        </row>
        <row r="50">
          <cell r="A50" t="str">
            <v>10,00</v>
          </cell>
          <cell r="B50">
            <v>237</v>
          </cell>
          <cell r="C50">
            <v>1.6516830441145727</v>
          </cell>
        </row>
        <row r="51">
          <cell r="A51" t="str">
            <v>11,00</v>
          </cell>
          <cell r="B51">
            <v>242</v>
          </cell>
          <cell r="C51">
            <v>1.686528677956652</v>
          </cell>
        </row>
        <row r="52">
          <cell r="A52" t="str">
            <v>12,00</v>
          </cell>
          <cell r="B52">
            <v>597</v>
          </cell>
          <cell r="C52">
            <v>4.160568680744302</v>
          </cell>
        </row>
        <row r="53">
          <cell r="A53" t="str">
            <v>13,00</v>
          </cell>
          <cell r="B53">
            <v>698</v>
          </cell>
          <cell r="C53">
            <v>4.86445048435431</v>
          </cell>
        </row>
        <row r="54">
          <cell r="A54" t="str">
            <v>14,00</v>
          </cell>
          <cell r="B54">
            <v>474</v>
          </cell>
          <cell r="C54">
            <v>3.3033660882291453</v>
          </cell>
        </row>
        <row r="55">
          <cell r="A55" t="str">
            <v>15,00</v>
          </cell>
          <cell r="B55">
            <v>514</v>
          </cell>
          <cell r="C55">
            <v>3.582131158965782</v>
          </cell>
        </row>
        <row r="56">
          <cell r="A56" t="str">
            <v>16,00</v>
          </cell>
          <cell r="B56">
            <v>1199</v>
          </cell>
          <cell r="C56">
            <v>8.355982995330685</v>
          </cell>
        </row>
        <row r="57">
          <cell r="A57" t="str">
            <v>17,00</v>
          </cell>
          <cell r="B57">
            <v>1447</v>
          </cell>
          <cell r="C57">
            <v>10.084326433897832</v>
          </cell>
        </row>
        <row r="58">
          <cell r="A58" t="str">
            <v>18,00</v>
          </cell>
          <cell r="B58">
            <v>759</v>
          </cell>
          <cell r="C58">
            <v>5.289567217227682</v>
          </cell>
        </row>
        <row r="59">
          <cell r="A59" t="str">
            <v>19,00</v>
          </cell>
          <cell r="B59">
            <v>278</v>
          </cell>
          <cell r="C59">
            <v>1.9374172416196247</v>
          </cell>
        </row>
        <row r="60">
          <cell r="A60" t="str">
            <v>20,00</v>
          </cell>
          <cell r="B60">
            <v>168</v>
          </cell>
          <cell r="C60">
            <v>1.1708132970938743</v>
          </cell>
        </row>
        <row r="61">
          <cell r="A61" t="str">
            <v>21,00</v>
          </cell>
          <cell r="B61">
            <v>184</v>
          </cell>
          <cell r="C61">
            <v>1.2823193253885288</v>
          </cell>
        </row>
        <row r="62">
          <cell r="A62" t="str">
            <v>22,00</v>
          </cell>
          <cell r="B62">
            <v>218</v>
          </cell>
          <cell r="C62">
            <v>1.51926963551467</v>
          </cell>
        </row>
        <row r="63">
          <cell r="A63" t="str">
            <v>23,00</v>
          </cell>
          <cell r="B63">
            <v>57</v>
          </cell>
          <cell r="C63">
            <v>0.3972402257997073</v>
          </cell>
        </row>
        <row r="64">
          <cell r="A64" t="str">
            <v>Total</v>
          </cell>
          <cell r="B64">
            <v>14349</v>
          </cell>
          <cell r="C64">
            <v>100</v>
          </cell>
        </row>
        <row r="69">
          <cell r="A69" t="str">
            <v>inconnu</v>
          </cell>
          <cell r="B69">
            <v>85</v>
          </cell>
          <cell r="C69">
            <v>1.4865337530605105</v>
          </cell>
          <cell r="D69">
            <v>140</v>
          </cell>
          <cell r="E69">
            <v>2.0017157563625965</v>
          </cell>
          <cell r="F69">
            <v>51</v>
          </cell>
          <cell r="G69">
            <v>3.207547169811321</v>
          </cell>
          <cell r="H69">
            <v>7</v>
          </cell>
          <cell r="I69">
            <v>14.893617021276595</v>
          </cell>
          <cell r="J69">
            <v>283</v>
          </cell>
          <cell r="K69">
            <v>1.9722628754617046</v>
          </cell>
        </row>
        <row r="70">
          <cell r="A70" t="str">
            <v>0,00</v>
          </cell>
          <cell r="B70">
            <v>25</v>
          </cell>
          <cell r="C70">
            <v>0.43721580972367957</v>
          </cell>
          <cell r="D70">
            <v>25</v>
          </cell>
          <cell r="E70">
            <v>0.35744924220760654</v>
          </cell>
          <cell r="F70">
            <v>8</v>
          </cell>
          <cell r="G70">
            <v>0.5031446540880503</v>
          </cell>
          <cell r="H70">
            <v>1</v>
          </cell>
          <cell r="I70">
            <v>2.127659574468085</v>
          </cell>
          <cell r="J70">
            <v>59</v>
          </cell>
          <cell r="K70">
            <v>0.4111784793365391</v>
          </cell>
        </row>
        <row r="71">
          <cell r="A71" t="str">
            <v>1,00</v>
          </cell>
          <cell r="B71">
            <v>11</v>
          </cell>
          <cell r="C71">
            <v>0.19237495627841902</v>
          </cell>
          <cell r="D71">
            <v>8</v>
          </cell>
          <cell r="E71">
            <v>0.11438375750643409</v>
          </cell>
          <cell r="F71">
            <v>2</v>
          </cell>
          <cell r="G71">
            <v>0.12578616352201258</v>
          </cell>
          <cell r="H71">
            <v>0</v>
          </cell>
          <cell r="I71">
            <v>0</v>
          </cell>
          <cell r="J71">
            <v>21</v>
          </cell>
          <cell r="K71">
            <v>0.14635166213673428</v>
          </cell>
        </row>
        <row r="72">
          <cell r="A72" t="str">
            <v>2,00</v>
          </cell>
          <cell r="B72">
            <v>4</v>
          </cell>
          <cell r="C72">
            <v>0.06995452955578874</v>
          </cell>
          <cell r="D72">
            <v>4</v>
          </cell>
          <cell r="E72">
            <v>0.057191878753217046</v>
          </cell>
          <cell r="F72">
            <v>2</v>
          </cell>
          <cell r="G72">
            <v>0.12578616352201258</v>
          </cell>
          <cell r="H72">
            <v>0</v>
          </cell>
          <cell r="I72">
            <v>0</v>
          </cell>
          <cell r="J72">
            <v>10</v>
          </cell>
          <cell r="K72">
            <v>0.06969126768415917</v>
          </cell>
        </row>
        <row r="73">
          <cell r="A73" t="str">
            <v>3,00</v>
          </cell>
          <cell r="B73">
            <v>12</v>
          </cell>
          <cell r="C73">
            <v>0.2098635886673662</v>
          </cell>
          <cell r="D73">
            <v>10</v>
          </cell>
          <cell r="E73">
            <v>0.14297969688304263</v>
          </cell>
          <cell r="F73">
            <v>7</v>
          </cell>
          <cell r="G73">
            <v>0.44025157232704404</v>
          </cell>
          <cell r="H73">
            <v>1</v>
          </cell>
          <cell r="I73">
            <v>2.127659574468085</v>
          </cell>
          <cell r="J73">
            <v>30</v>
          </cell>
          <cell r="K73">
            <v>0.20907380305247752</v>
          </cell>
        </row>
        <row r="74">
          <cell r="A74" t="str">
            <v>4,00</v>
          </cell>
          <cell r="B74">
            <v>42</v>
          </cell>
          <cell r="C74">
            <v>0.7345225603357817</v>
          </cell>
          <cell r="D74">
            <v>84</v>
          </cell>
          <cell r="E74">
            <v>1.2010294538175579</v>
          </cell>
          <cell r="F74">
            <v>13</v>
          </cell>
          <cell r="G74">
            <v>0.8176100628930818</v>
          </cell>
          <cell r="H74">
            <v>0</v>
          </cell>
          <cell r="I74">
            <v>0</v>
          </cell>
          <cell r="J74">
            <v>139</v>
          </cell>
          <cell r="K74">
            <v>0.9687086208098123</v>
          </cell>
        </row>
        <row r="75">
          <cell r="A75" t="str">
            <v>5,00</v>
          </cell>
          <cell r="B75">
            <v>155</v>
          </cell>
          <cell r="C75">
            <v>2.7107380202868137</v>
          </cell>
          <cell r="D75">
            <v>290</v>
          </cell>
          <cell r="E75">
            <v>4.146411209608235</v>
          </cell>
          <cell r="F75">
            <v>75</v>
          </cell>
          <cell r="G75">
            <v>4.716981132075472</v>
          </cell>
          <cell r="H75">
            <v>3</v>
          </cell>
          <cell r="I75">
            <v>6.382978723404255</v>
          </cell>
          <cell r="J75">
            <v>523</v>
          </cell>
          <cell r="K75">
            <v>3.6448532998815257</v>
          </cell>
        </row>
        <row r="76">
          <cell r="A76" t="str">
            <v>6,00</v>
          </cell>
          <cell r="B76">
            <v>349</v>
          </cell>
          <cell r="C76">
            <v>6.103532703742568</v>
          </cell>
          <cell r="D76">
            <v>561</v>
          </cell>
          <cell r="E76">
            <v>8.02116099513869</v>
          </cell>
          <cell r="F76">
            <v>112</v>
          </cell>
          <cell r="G76">
            <v>7.044025157232705</v>
          </cell>
          <cell r="H76">
            <v>4</v>
          </cell>
          <cell r="I76">
            <v>8.51063829787234</v>
          </cell>
          <cell r="J76">
            <v>1026</v>
          </cell>
          <cell r="K76">
            <v>7.150324064394731</v>
          </cell>
        </row>
        <row r="77">
          <cell r="A77" t="str">
            <v>7,00</v>
          </cell>
          <cell r="B77">
            <v>1004</v>
          </cell>
          <cell r="C77">
            <v>17.55858691850297</v>
          </cell>
          <cell r="D77">
            <v>1199</v>
          </cell>
          <cell r="E77">
            <v>17.14326565627681</v>
          </cell>
          <cell r="F77">
            <v>227</v>
          </cell>
          <cell r="G77">
            <v>14.276729559748425</v>
          </cell>
          <cell r="H77">
            <v>6</v>
          </cell>
          <cell r="I77">
            <v>12.76595744680851</v>
          </cell>
          <cell r="J77">
            <v>2436</v>
          </cell>
          <cell r="K77">
            <v>16.976792807861173</v>
          </cell>
        </row>
        <row r="78">
          <cell r="A78" t="str">
            <v>8,00</v>
          </cell>
          <cell r="B78">
            <v>1015</v>
          </cell>
          <cell r="C78">
            <v>17.750961874781392</v>
          </cell>
          <cell r="D78">
            <v>982</v>
          </cell>
          <cell r="E78">
            <v>14.040606233914785</v>
          </cell>
          <cell r="F78">
            <v>199</v>
          </cell>
          <cell r="G78">
            <v>12.515723270440251</v>
          </cell>
          <cell r="H78">
            <v>6</v>
          </cell>
          <cell r="I78">
            <v>12.76595744680851</v>
          </cell>
          <cell r="J78">
            <v>2202</v>
          </cell>
          <cell r="K78">
            <v>15.34601714405185</v>
          </cell>
        </row>
        <row r="79">
          <cell r="A79" t="str">
            <v>9,00</v>
          </cell>
          <cell r="B79">
            <v>253</v>
          </cell>
          <cell r="C79">
            <v>4.424623994403638</v>
          </cell>
          <cell r="D79">
            <v>246</v>
          </cell>
          <cell r="E79">
            <v>3.517300543322848</v>
          </cell>
          <cell r="F79">
            <v>49</v>
          </cell>
          <cell r="G79">
            <v>3.0817610062893084</v>
          </cell>
          <cell r="H79">
            <v>0</v>
          </cell>
          <cell r="I79">
            <v>0</v>
          </cell>
          <cell r="J79">
            <v>548</v>
          </cell>
          <cell r="K79">
            <v>3.819081469091923</v>
          </cell>
        </row>
        <row r="80">
          <cell r="A80" t="str">
            <v>10,00</v>
          </cell>
          <cell r="B80">
            <v>108</v>
          </cell>
          <cell r="C80">
            <v>1.888772298006296</v>
          </cell>
          <cell r="D80">
            <v>112</v>
          </cell>
          <cell r="E80">
            <v>1.6013726050900772</v>
          </cell>
          <cell r="F80">
            <v>17</v>
          </cell>
          <cell r="G80">
            <v>1.069182389937107</v>
          </cell>
          <cell r="H80">
            <v>0</v>
          </cell>
          <cell r="I80">
            <v>0</v>
          </cell>
          <cell r="J80">
            <v>237</v>
          </cell>
          <cell r="K80">
            <v>1.6516830441145727</v>
          </cell>
        </row>
        <row r="81">
          <cell r="A81" t="str">
            <v>11,00</v>
          </cell>
          <cell r="B81">
            <v>86</v>
          </cell>
          <cell r="C81">
            <v>1.5040223854494577</v>
          </cell>
          <cell r="D81">
            <v>135</v>
          </cell>
          <cell r="E81">
            <v>1.930225907921075</v>
          </cell>
          <cell r="F81">
            <v>21</v>
          </cell>
          <cell r="G81">
            <v>1.3207547169811322</v>
          </cell>
          <cell r="H81">
            <v>0</v>
          </cell>
          <cell r="I81">
            <v>0</v>
          </cell>
          <cell r="J81">
            <v>242</v>
          </cell>
          <cell r="K81">
            <v>1.686528677956652</v>
          </cell>
        </row>
        <row r="82">
          <cell r="A82" t="str">
            <v>12,00</v>
          </cell>
          <cell r="B82">
            <v>220</v>
          </cell>
          <cell r="C82">
            <v>3.8474991255683806</v>
          </cell>
          <cell r="D82">
            <v>295</v>
          </cell>
          <cell r="E82">
            <v>4.217901058049757</v>
          </cell>
          <cell r="F82">
            <v>81</v>
          </cell>
          <cell r="G82">
            <v>5.09433962264151</v>
          </cell>
          <cell r="H82">
            <v>1</v>
          </cell>
          <cell r="I82">
            <v>2.127659574468085</v>
          </cell>
          <cell r="J82">
            <v>597</v>
          </cell>
          <cell r="K82">
            <v>4.160568680744302</v>
          </cell>
        </row>
        <row r="83">
          <cell r="A83" t="str">
            <v>13,00</v>
          </cell>
          <cell r="B83">
            <v>241</v>
          </cell>
          <cell r="C83">
            <v>4.214760405736271</v>
          </cell>
          <cell r="D83">
            <v>378</v>
          </cell>
          <cell r="E83">
            <v>5.4046325421790105</v>
          </cell>
          <cell r="F83">
            <v>78</v>
          </cell>
          <cell r="G83">
            <v>4.905660377358491</v>
          </cell>
          <cell r="H83">
            <v>1</v>
          </cell>
          <cell r="I83">
            <v>2.127659574468085</v>
          </cell>
          <cell r="J83">
            <v>698</v>
          </cell>
          <cell r="K83">
            <v>4.86445048435431</v>
          </cell>
        </row>
        <row r="84">
          <cell r="A84" t="str">
            <v>14,00</v>
          </cell>
          <cell r="B84">
            <v>155</v>
          </cell>
          <cell r="C84">
            <v>2.7107380202868137</v>
          </cell>
          <cell r="D84">
            <v>258</v>
          </cell>
          <cell r="E84">
            <v>3.6888761795824996</v>
          </cell>
          <cell r="F84">
            <v>59</v>
          </cell>
          <cell r="G84">
            <v>3.710691823899371</v>
          </cell>
          <cell r="H84">
            <v>2</v>
          </cell>
          <cell r="I84">
            <v>4.25531914893617</v>
          </cell>
          <cell r="J84">
            <v>474</v>
          </cell>
          <cell r="K84">
            <v>3.3033660882291453</v>
          </cell>
        </row>
        <row r="85">
          <cell r="A85" t="str">
            <v>15,00</v>
          </cell>
          <cell r="B85">
            <v>187</v>
          </cell>
          <cell r="C85">
            <v>3.270374256733123</v>
          </cell>
          <cell r="D85">
            <v>249</v>
          </cell>
          <cell r="E85">
            <v>3.5601944523877607</v>
          </cell>
          <cell r="F85">
            <v>77</v>
          </cell>
          <cell r="G85">
            <v>4.8427672955974845</v>
          </cell>
          <cell r="H85">
            <v>1</v>
          </cell>
          <cell r="I85">
            <v>2.127659574468085</v>
          </cell>
          <cell r="J85">
            <v>514</v>
          </cell>
          <cell r="K85">
            <v>3.582131158965782</v>
          </cell>
        </row>
        <row r="86">
          <cell r="A86" t="str">
            <v>16,00</v>
          </cell>
          <cell r="B86">
            <v>458</v>
          </cell>
          <cell r="C86">
            <v>8.00979363413781</v>
          </cell>
          <cell r="D86">
            <v>602</v>
          </cell>
          <cell r="E86">
            <v>8.607377752359165</v>
          </cell>
          <cell r="F86">
            <v>134</v>
          </cell>
          <cell r="G86">
            <v>8.427672955974842</v>
          </cell>
          <cell r="H86">
            <v>5</v>
          </cell>
          <cell r="I86">
            <v>10.638297872340424</v>
          </cell>
          <cell r="J86">
            <v>1199</v>
          </cell>
          <cell r="K86">
            <v>8.355982995330685</v>
          </cell>
        </row>
        <row r="87">
          <cell r="A87" t="str">
            <v>17,00</v>
          </cell>
          <cell r="B87">
            <v>597</v>
          </cell>
          <cell r="C87">
            <v>10.44071353620147</v>
          </cell>
          <cell r="D87">
            <v>682</v>
          </cell>
          <cell r="E87">
            <v>9.751215327423505</v>
          </cell>
          <cell r="F87">
            <v>166</v>
          </cell>
          <cell r="G87">
            <v>10.440251572327044</v>
          </cell>
          <cell r="H87">
            <v>2</v>
          </cell>
          <cell r="I87">
            <v>4.25531914893617</v>
          </cell>
          <cell r="J87">
            <v>1447</v>
          </cell>
          <cell r="K87">
            <v>10.084326433897832</v>
          </cell>
        </row>
        <row r="88">
          <cell r="A88" t="str">
            <v>18,00</v>
          </cell>
          <cell r="B88">
            <v>363</v>
          </cell>
          <cell r="C88">
            <v>6.348373557187828</v>
          </cell>
          <cell r="D88">
            <v>304</v>
          </cell>
          <cell r="E88">
            <v>4.346582785244495</v>
          </cell>
          <cell r="F88">
            <v>87</v>
          </cell>
          <cell r="G88">
            <v>5.471698113207548</v>
          </cell>
          <cell r="H88">
            <v>5</v>
          </cell>
          <cell r="I88">
            <v>10.638297872340424</v>
          </cell>
          <cell r="J88">
            <v>759</v>
          </cell>
          <cell r="K88">
            <v>5.289567217227682</v>
          </cell>
        </row>
        <row r="89">
          <cell r="A89" t="str">
            <v>19,00</v>
          </cell>
          <cell r="B89">
            <v>133</v>
          </cell>
          <cell r="C89">
            <v>2.3259881077299758</v>
          </cell>
          <cell r="D89">
            <v>117</v>
          </cell>
          <cell r="E89">
            <v>1.6728624535315983</v>
          </cell>
          <cell r="F89">
            <v>27</v>
          </cell>
          <cell r="G89">
            <v>1.6981132075471697</v>
          </cell>
          <cell r="H89">
            <v>1</v>
          </cell>
          <cell r="I89">
            <v>2.127659574468085</v>
          </cell>
          <cell r="J89">
            <v>278</v>
          </cell>
          <cell r="K89">
            <v>1.9374172416196247</v>
          </cell>
        </row>
        <row r="90">
          <cell r="A90" t="str">
            <v>20,00</v>
          </cell>
          <cell r="B90">
            <v>65</v>
          </cell>
          <cell r="C90">
            <v>1.136761105281567</v>
          </cell>
          <cell r="D90">
            <v>83</v>
          </cell>
          <cell r="E90">
            <v>1.1867314841292536</v>
          </cell>
          <cell r="F90">
            <v>20</v>
          </cell>
          <cell r="G90">
            <v>1.257861635220126</v>
          </cell>
          <cell r="H90">
            <v>0</v>
          </cell>
          <cell r="I90">
            <v>0</v>
          </cell>
          <cell r="J90">
            <v>168</v>
          </cell>
          <cell r="K90">
            <v>1.1708132970938743</v>
          </cell>
        </row>
        <row r="91">
          <cell r="A91" t="str">
            <v>21,00</v>
          </cell>
          <cell r="B91">
            <v>61</v>
          </cell>
          <cell r="C91">
            <v>1.066806575725778</v>
          </cell>
          <cell r="D91">
            <v>95</v>
          </cell>
          <cell r="E91">
            <v>1.3583071203889048</v>
          </cell>
          <cell r="F91">
            <v>28</v>
          </cell>
          <cell r="G91">
            <v>1.7610062893081762</v>
          </cell>
          <cell r="H91">
            <v>0</v>
          </cell>
          <cell r="I91">
            <v>0</v>
          </cell>
          <cell r="J91">
            <v>184</v>
          </cell>
          <cell r="K91">
            <v>1.2823193253885288</v>
          </cell>
        </row>
        <row r="92">
          <cell r="A92" t="str">
            <v>22,00</v>
          </cell>
          <cell r="B92">
            <v>69</v>
          </cell>
          <cell r="C92">
            <v>1.2067156348373556</v>
          </cell>
          <cell r="D92">
            <v>109</v>
          </cell>
          <cell r="E92">
            <v>1.5584786960251646</v>
          </cell>
          <cell r="F92">
            <v>39</v>
          </cell>
          <cell r="G92">
            <v>2.4528301886792456</v>
          </cell>
          <cell r="H92">
            <v>1</v>
          </cell>
          <cell r="I92">
            <v>2.127659574468085</v>
          </cell>
          <cell r="J92">
            <v>218</v>
          </cell>
          <cell r="K92">
            <v>1.51926963551467</v>
          </cell>
        </row>
        <row r="93">
          <cell r="A93" t="str">
            <v>23,00</v>
          </cell>
          <cell r="B93">
            <v>20</v>
          </cell>
          <cell r="C93">
            <v>0.3497726477789437</v>
          </cell>
          <cell r="D93">
            <v>26</v>
          </cell>
          <cell r="E93">
            <v>0.37174721189591076</v>
          </cell>
          <cell r="F93">
            <v>11</v>
          </cell>
          <cell r="G93">
            <v>0.6918238993710691</v>
          </cell>
          <cell r="H93">
            <v>0</v>
          </cell>
          <cell r="I93">
            <v>0</v>
          </cell>
          <cell r="J93">
            <v>57</v>
          </cell>
          <cell r="K93">
            <v>0.3972402257997073</v>
          </cell>
        </row>
        <row r="94">
          <cell r="A94" t="str">
            <v>Total</v>
          </cell>
          <cell r="B94">
            <v>5718</v>
          </cell>
          <cell r="C94">
            <v>100</v>
          </cell>
          <cell r="D94">
            <v>6994</v>
          </cell>
          <cell r="E94">
            <v>100</v>
          </cell>
          <cell r="F94">
            <v>1590</v>
          </cell>
          <cell r="G94">
            <v>100</v>
          </cell>
          <cell r="H94">
            <v>47</v>
          </cell>
          <cell r="I94">
            <v>100</v>
          </cell>
          <cell r="J94">
            <v>14349</v>
          </cell>
          <cell r="K94">
            <v>100</v>
          </cell>
        </row>
        <row r="99">
          <cell r="A99" t="str">
            <v>a-1ère heure</v>
          </cell>
          <cell r="B99">
            <v>1965</v>
          </cell>
          <cell r="C99">
            <v>13.694334099937278</v>
          </cell>
        </row>
        <row r="100">
          <cell r="A100" t="str">
            <v>b-2ème heure</v>
          </cell>
          <cell r="B100">
            <v>109</v>
          </cell>
          <cell r="C100">
            <v>0.759634817757335</v>
          </cell>
        </row>
        <row r="101">
          <cell r="A101" t="str">
            <v>c-3ème heure</v>
          </cell>
          <cell r="B101">
            <v>70</v>
          </cell>
          <cell r="C101">
            <v>0.4878388737891142</v>
          </cell>
        </row>
        <row r="102">
          <cell r="A102" t="str">
            <v>d-4ème heure</v>
          </cell>
          <cell r="B102">
            <v>122</v>
          </cell>
          <cell r="C102">
            <v>0.850233465746742</v>
          </cell>
        </row>
        <row r="103">
          <cell r="A103" t="str">
            <v>e-5ème heure</v>
          </cell>
          <cell r="B103">
            <v>376</v>
          </cell>
          <cell r="C103">
            <v>2.620391664924385</v>
          </cell>
        </row>
        <row r="104">
          <cell r="A104" t="str">
            <v>f-6ème heure</v>
          </cell>
          <cell r="B104">
            <v>216</v>
          </cell>
          <cell r="C104">
            <v>1.5053313819778382</v>
          </cell>
        </row>
        <row r="105">
          <cell r="A105" t="str">
            <v>g-7ème heure</v>
          </cell>
          <cell r="B105">
            <v>211</v>
          </cell>
          <cell r="C105">
            <v>1.4704857481357585</v>
          </cell>
        </row>
        <row r="106">
          <cell r="A106" t="str">
            <v>h-8ème heure</v>
          </cell>
          <cell r="B106">
            <v>394</v>
          </cell>
          <cell r="C106">
            <v>2.7458359467558715</v>
          </cell>
        </row>
        <row r="107">
          <cell r="A107" t="str">
            <v>i-9ème heure</v>
          </cell>
          <cell r="B107">
            <v>1217</v>
          </cell>
          <cell r="C107">
            <v>8.481427277162172</v>
          </cell>
        </row>
        <row r="108">
          <cell r="A108" t="str">
            <v>j-10ème heure</v>
          </cell>
          <cell r="B108">
            <v>1490</v>
          </cell>
          <cell r="C108">
            <v>10.383998884939718</v>
          </cell>
        </row>
        <row r="109">
          <cell r="A109" t="str">
            <v>k-&gt; 11ème heure</v>
          </cell>
          <cell r="B109">
            <v>715</v>
          </cell>
          <cell r="C109">
            <v>4.982925639417381</v>
          </cell>
        </row>
        <row r="110">
          <cell r="A110" t="str">
            <v>l-Inconnu</v>
          </cell>
          <cell r="B110">
            <v>7464</v>
          </cell>
          <cell r="C110">
            <v>52.017562199456414</v>
          </cell>
        </row>
        <row r="111">
          <cell r="A111" t="str">
            <v>Total</v>
          </cell>
          <cell r="B111">
            <v>14349</v>
          </cell>
          <cell r="C111">
            <v>100</v>
          </cell>
        </row>
        <row r="116">
          <cell r="A116" t="str">
            <v>a-1ère heure</v>
          </cell>
          <cell r="B116">
            <v>774</v>
          </cell>
          <cell r="C116">
            <v>13.53620146904512</v>
          </cell>
          <cell r="D116">
            <v>993</v>
          </cell>
          <cell r="E116">
            <v>14.19788390048613</v>
          </cell>
          <cell r="F116">
            <v>193</v>
          </cell>
          <cell r="G116">
            <v>12.138364779874214</v>
          </cell>
          <cell r="H116">
            <v>5</v>
          </cell>
          <cell r="I116">
            <v>10.638297872340424</v>
          </cell>
          <cell r="J116">
            <v>1965</v>
          </cell>
          <cell r="K116">
            <v>13.694334099937278</v>
          </cell>
        </row>
        <row r="117">
          <cell r="A117" t="str">
            <v>b-2ème heure</v>
          </cell>
          <cell r="B117">
            <v>45</v>
          </cell>
          <cell r="C117">
            <v>0.7869884575026233</v>
          </cell>
          <cell r="D117">
            <v>56</v>
          </cell>
          <cell r="E117">
            <v>0.8006863025450386</v>
          </cell>
          <cell r="F117">
            <v>8</v>
          </cell>
          <cell r="G117">
            <v>0.5031446540880503</v>
          </cell>
          <cell r="H117">
            <v>0</v>
          </cell>
          <cell r="I117">
            <v>0</v>
          </cell>
          <cell r="J117">
            <v>109</v>
          </cell>
          <cell r="K117">
            <v>0.759634817757335</v>
          </cell>
        </row>
        <row r="118">
          <cell r="A118" t="str">
            <v>c-3ème heure</v>
          </cell>
          <cell r="B118">
            <v>26</v>
          </cell>
          <cell r="C118">
            <v>0.4547044421126268</v>
          </cell>
          <cell r="D118">
            <v>32</v>
          </cell>
          <cell r="E118">
            <v>0.45753503002573637</v>
          </cell>
          <cell r="F118">
            <v>12</v>
          </cell>
          <cell r="G118">
            <v>0.7547169811320755</v>
          </cell>
          <cell r="H118">
            <v>0</v>
          </cell>
          <cell r="I118">
            <v>0</v>
          </cell>
          <cell r="J118">
            <v>70</v>
          </cell>
          <cell r="K118">
            <v>0.4878388737891142</v>
          </cell>
        </row>
        <row r="119">
          <cell r="A119" t="str">
            <v>d-4ème heure</v>
          </cell>
          <cell r="B119">
            <v>43</v>
          </cell>
          <cell r="C119">
            <v>0.7520111927247288</v>
          </cell>
          <cell r="D119">
            <v>67</v>
          </cell>
          <cell r="E119">
            <v>0.9579639691163855</v>
          </cell>
          <cell r="F119">
            <v>12</v>
          </cell>
          <cell r="G119">
            <v>0.7547169811320755</v>
          </cell>
          <cell r="H119">
            <v>0</v>
          </cell>
          <cell r="I119">
            <v>0</v>
          </cell>
          <cell r="J119">
            <v>122</v>
          </cell>
          <cell r="K119">
            <v>0.850233465746742</v>
          </cell>
        </row>
        <row r="120">
          <cell r="A120" t="str">
            <v>e-5ème heure</v>
          </cell>
          <cell r="B120">
            <v>142</v>
          </cell>
          <cell r="C120">
            <v>2.4833857992305</v>
          </cell>
          <cell r="D120">
            <v>185</v>
          </cell>
          <cell r="E120">
            <v>2.645124392336288</v>
          </cell>
          <cell r="F120">
            <v>47</v>
          </cell>
          <cell r="G120">
            <v>2.955974842767296</v>
          </cell>
          <cell r="H120">
            <v>2</v>
          </cell>
          <cell r="I120">
            <v>4.25531914893617</v>
          </cell>
          <cell r="J120">
            <v>376</v>
          </cell>
          <cell r="K120">
            <v>2.620391664924385</v>
          </cell>
        </row>
        <row r="121">
          <cell r="A121" t="str">
            <v>f-6ème heure</v>
          </cell>
          <cell r="B121">
            <v>67</v>
          </cell>
          <cell r="C121">
            <v>1.1717383700594612</v>
          </cell>
          <cell r="D121">
            <v>128</v>
          </cell>
          <cell r="E121">
            <v>1.8301401201029455</v>
          </cell>
          <cell r="F121">
            <v>21</v>
          </cell>
          <cell r="G121">
            <v>1.3207547169811322</v>
          </cell>
          <cell r="H121">
            <v>0</v>
          </cell>
          <cell r="I121">
            <v>0</v>
          </cell>
          <cell r="J121">
            <v>216</v>
          </cell>
          <cell r="K121">
            <v>1.5053313819778382</v>
          </cell>
        </row>
        <row r="122">
          <cell r="A122" t="str">
            <v>g-7ème heure</v>
          </cell>
          <cell r="B122">
            <v>72</v>
          </cell>
          <cell r="C122">
            <v>1.2591815320041972</v>
          </cell>
          <cell r="D122">
            <v>106</v>
          </cell>
          <cell r="E122">
            <v>1.5155847869602517</v>
          </cell>
          <cell r="F122">
            <v>32</v>
          </cell>
          <cell r="G122">
            <v>2.0125786163522013</v>
          </cell>
          <cell r="H122">
            <v>1</v>
          </cell>
          <cell r="I122">
            <v>2.127659574468085</v>
          </cell>
          <cell r="J122">
            <v>211</v>
          </cell>
          <cell r="K122">
            <v>1.4704857481357585</v>
          </cell>
        </row>
        <row r="123">
          <cell r="A123" t="str">
            <v>h-8ème heure</v>
          </cell>
          <cell r="B123">
            <v>139</v>
          </cell>
          <cell r="C123">
            <v>2.4309199020636587</v>
          </cell>
          <cell r="D123">
            <v>200</v>
          </cell>
          <cell r="E123">
            <v>2.8595939376608523</v>
          </cell>
          <cell r="F123">
            <v>55</v>
          </cell>
          <cell r="G123">
            <v>3.4591194968553456</v>
          </cell>
          <cell r="H123">
            <v>0</v>
          </cell>
          <cell r="I123">
            <v>0</v>
          </cell>
          <cell r="J123">
            <v>394</v>
          </cell>
          <cell r="K123">
            <v>2.7458359467558715</v>
          </cell>
        </row>
        <row r="124">
          <cell r="A124" t="str">
            <v>i-9ème heure</v>
          </cell>
          <cell r="B124">
            <v>413</v>
          </cell>
          <cell r="C124">
            <v>7.2228051766351875</v>
          </cell>
          <cell r="D124">
            <v>658</v>
          </cell>
          <cell r="E124">
            <v>9.408064054904203</v>
          </cell>
          <cell r="F124">
            <v>144</v>
          </cell>
          <cell r="G124">
            <v>9.056603773584905</v>
          </cell>
          <cell r="H124">
            <v>2</v>
          </cell>
          <cell r="I124">
            <v>4.25531914893617</v>
          </cell>
          <cell r="J124">
            <v>1217</v>
          </cell>
          <cell r="K124">
            <v>8.481427277162172</v>
          </cell>
        </row>
        <row r="125">
          <cell r="A125" t="str">
            <v>j-10ème heure</v>
          </cell>
          <cell r="B125">
            <v>548</v>
          </cell>
          <cell r="C125">
            <v>9.583770549143058</v>
          </cell>
          <cell r="D125">
            <v>752</v>
          </cell>
          <cell r="E125">
            <v>10.752073205604804</v>
          </cell>
          <cell r="F125">
            <v>184</v>
          </cell>
          <cell r="G125">
            <v>11.572327044025158</v>
          </cell>
          <cell r="H125">
            <v>6</v>
          </cell>
          <cell r="I125">
            <v>12.76595744680851</v>
          </cell>
          <cell r="J125">
            <v>1490</v>
          </cell>
          <cell r="K125">
            <v>10.383998884939718</v>
          </cell>
        </row>
        <row r="126">
          <cell r="A126" t="str">
            <v>k-&gt; 11ème heure</v>
          </cell>
          <cell r="B126">
            <v>307</v>
          </cell>
          <cell r="C126">
            <v>5.369010143406785</v>
          </cell>
          <cell r="D126">
            <v>312</v>
          </cell>
          <cell r="E126">
            <v>4.4609665427509295</v>
          </cell>
          <cell r="F126">
            <v>95</v>
          </cell>
          <cell r="G126">
            <v>5.9748427672955975</v>
          </cell>
          <cell r="H126">
            <v>1</v>
          </cell>
          <cell r="I126">
            <v>2.127659574468085</v>
          </cell>
          <cell r="J126">
            <v>715</v>
          </cell>
          <cell r="K126">
            <v>4.982925639417381</v>
          </cell>
        </row>
        <row r="127">
          <cell r="A127" t="str">
            <v>l-Inconnu</v>
          </cell>
          <cell r="B127">
            <v>3142</v>
          </cell>
          <cell r="C127">
            <v>54.94928296607205</v>
          </cell>
          <cell r="D127">
            <v>3505</v>
          </cell>
          <cell r="E127">
            <v>50.11438375750643</v>
          </cell>
          <cell r="F127">
            <v>787</v>
          </cell>
          <cell r="G127">
            <v>49.49685534591195</v>
          </cell>
          <cell r="H127">
            <v>30</v>
          </cell>
          <cell r="I127">
            <v>63.82978723404256</v>
          </cell>
          <cell r="J127">
            <v>7464</v>
          </cell>
          <cell r="K127">
            <v>52.017562199456414</v>
          </cell>
        </row>
        <row r="128">
          <cell r="A128" t="str">
            <v>Total</v>
          </cell>
          <cell r="B128">
            <v>5718</v>
          </cell>
          <cell r="C128">
            <v>100</v>
          </cell>
          <cell r="D128">
            <v>6994</v>
          </cell>
          <cell r="E128">
            <v>100</v>
          </cell>
          <cell r="F128">
            <v>1590</v>
          </cell>
          <cell r="G128">
            <v>100</v>
          </cell>
          <cell r="H128">
            <v>47</v>
          </cell>
          <cell r="I128">
            <v>100</v>
          </cell>
          <cell r="J128">
            <v>14349</v>
          </cell>
          <cell r="K128">
            <v>100</v>
          </cell>
        </row>
        <row r="133">
          <cell r="A133" t="str">
            <v>a-Lundi</v>
          </cell>
          <cell r="B133">
            <v>2946</v>
          </cell>
          <cell r="C133">
            <v>20.53104745975329</v>
          </cell>
        </row>
        <row r="134">
          <cell r="A134" t="str">
            <v>b-Mardi</v>
          </cell>
          <cell r="B134">
            <v>2794</v>
          </cell>
          <cell r="C134">
            <v>19.471740190954073</v>
          </cell>
        </row>
        <row r="135">
          <cell r="A135" t="str">
            <v>c-Mercredi</v>
          </cell>
          <cell r="B135">
            <v>2737</v>
          </cell>
          <cell r="C135">
            <v>19.074499965154367</v>
          </cell>
        </row>
        <row r="136">
          <cell r="A136" t="str">
            <v>d-Jeudi</v>
          </cell>
          <cell r="B136">
            <v>2796</v>
          </cell>
          <cell r="C136">
            <v>19.485678444490905</v>
          </cell>
        </row>
        <row r="137">
          <cell r="A137" t="str">
            <v>e-Vendredi</v>
          </cell>
          <cell r="B137">
            <v>2349</v>
          </cell>
          <cell r="C137">
            <v>16.37047877900899</v>
          </cell>
        </row>
        <row r="138">
          <cell r="A138" t="str">
            <v>f-Samedi</v>
          </cell>
          <cell r="B138">
            <v>465</v>
          </cell>
          <cell r="C138">
            <v>3.2406439473134014</v>
          </cell>
        </row>
        <row r="139">
          <cell r="A139" t="str">
            <v>g-Dimanche</v>
          </cell>
          <cell r="B139">
            <v>262</v>
          </cell>
          <cell r="C139">
            <v>1.8259112133249704</v>
          </cell>
        </row>
        <row r="140">
          <cell r="A140" t="str">
            <v>Total</v>
          </cell>
          <cell r="B140">
            <v>14349</v>
          </cell>
          <cell r="C140">
            <v>100</v>
          </cell>
        </row>
        <row r="145">
          <cell r="A145" t="str">
            <v>a-Lundi</v>
          </cell>
          <cell r="B145">
            <v>1150</v>
          </cell>
          <cell r="C145">
            <v>20.111927247289263</v>
          </cell>
          <cell r="D145">
            <v>1500</v>
          </cell>
          <cell r="E145">
            <v>21.44695453245639</v>
          </cell>
          <cell r="F145">
            <v>288</v>
          </cell>
          <cell r="G145">
            <v>18.11320754716981</v>
          </cell>
          <cell r="H145">
            <v>8</v>
          </cell>
          <cell r="I145">
            <v>17.02127659574468</v>
          </cell>
          <cell r="J145">
            <v>2946</v>
          </cell>
          <cell r="K145">
            <v>20.53104745975329</v>
          </cell>
        </row>
        <row r="146">
          <cell r="A146" t="str">
            <v>b-Mardi</v>
          </cell>
          <cell r="B146">
            <v>1078</v>
          </cell>
          <cell r="C146">
            <v>18.852745715285067</v>
          </cell>
          <cell r="D146">
            <v>1403</v>
          </cell>
          <cell r="E146">
            <v>20.06005147269088</v>
          </cell>
          <cell r="F146">
            <v>307</v>
          </cell>
          <cell r="G146">
            <v>19.30817610062893</v>
          </cell>
          <cell r="H146">
            <v>6</v>
          </cell>
          <cell r="I146">
            <v>12.76595744680851</v>
          </cell>
          <cell r="J146">
            <v>2794</v>
          </cell>
          <cell r="K146">
            <v>19.471740190954073</v>
          </cell>
        </row>
        <row r="147">
          <cell r="A147" t="str">
            <v>c-Mercredi</v>
          </cell>
          <cell r="B147">
            <v>1054</v>
          </cell>
          <cell r="C147">
            <v>18.433018537950332</v>
          </cell>
          <cell r="D147">
            <v>1362</v>
          </cell>
          <cell r="E147">
            <v>19.473834715470403</v>
          </cell>
          <cell r="F147">
            <v>316</v>
          </cell>
          <cell r="G147">
            <v>19.87421383647799</v>
          </cell>
          <cell r="H147">
            <v>5</v>
          </cell>
          <cell r="I147">
            <v>10.638297872340424</v>
          </cell>
          <cell r="J147">
            <v>2737</v>
          </cell>
          <cell r="K147">
            <v>19.074499965154367</v>
          </cell>
        </row>
        <row r="148">
          <cell r="A148" t="str">
            <v>d-Jeudi</v>
          </cell>
          <cell r="B148">
            <v>1128</v>
          </cell>
          <cell r="C148">
            <v>19.727177334732424</v>
          </cell>
          <cell r="D148">
            <v>1334</v>
          </cell>
          <cell r="E148">
            <v>19.073491564197884</v>
          </cell>
          <cell r="F148">
            <v>320</v>
          </cell>
          <cell r="G148">
            <v>20.125786163522015</v>
          </cell>
          <cell r="H148">
            <v>14</v>
          </cell>
          <cell r="I148">
            <v>29.78723404255319</v>
          </cell>
          <cell r="J148">
            <v>2796</v>
          </cell>
          <cell r="K148">
            <v>19.485678444490905</v>
          </cell>
        </row>
        <row r="149">
          <cell r="A149" t="str">
            <v>e-Vendredi</v>
          </cell>
          <cell r="B149">
            <v>1021</v>
          </cell>
          <cell r="C149">
            <v>17.855893669115076</v>
          </cell>
          <cell r="D149">
            <v>1058</v>
          </cell>
          <cell r="E149">
            <v>15.127251930225906</v>
          </cell>
          <cell r="F149">
            <v>262</v>
          </cell>
          <cell r="G149">
            <v>16.47798742138365</v>
          </cell>
          <cell r="H149">
            <v>8</v>
          </cell>
          <cell r="I149">
            <v>17.02127659574468</v>
          </cell>
          <cell r="J149">
            <v>2349</v>
          </cell>
          <cell r="K149">
            <v>16.37047877900899</v>
          </cell>
        </row>
        <row r="150">
          <cell r="A150" t="str">
            <v>f-Samedi</v>
          </cell>
          <cell r="B150">
            <v>189</v>
          </cell>
          <cell r="C150">
            <v>3.305351521511018</v>
          </cell>
          <cell r="D150">
            <v>213</v>
          </cell>
          <cell r="E150">
            <v>3.0454675436088077</v>
          </cell>
          <cell r="F150">
            <v>59</v>
          </cell>
          <cell r="G150">
            <v>3.710691823899371</v>
          </cell>
          <cell r="H150">
            <v>4</v>
          </cell>
          <cell r="I150">
            <v>8.51063829787234</v>
          </cell>
          <cell r="J150">
            <v>465</v>
          </cell>
          <cell r="K150">
            <v>3.2406439473134014</v>
          </cell>
        </row>
        <row r="151">
          <cell r="A151" t="str">
            <v>g-Dimanche</v>
          </cell>
          <cell r="B151">
            <v>98</v>
          </cell>
          <cell r="C151">
            <v>1.7138859741168238</v>
          </cell>
          <cell r="D151">
            <v>124</v>
          </cell>
          <cell r="E151">
            <v>1.7729482413497282</v>
          </cell>
          <cell r="F151">
            <v>38</v>
          </cell>
          <cell r="G151">
            <v>2.3899371069182394</v>
          </cell>
          <cell r="H151">
            <v>2</v>
          </cell>
          <cell r="I151">
            <v>4.25531914893617</v>
          </cell>
          <cell r="J151">
            <v>262</v>
          </cell>
          <cell r="K151">
            <v>1.8259112133249704</v>
          </cell>
        </row>
        <row r="152">
          <cell r="A152" t="str">
            <v>Total</v>
          </cell>
          <cell r="B152">
            <v>5718</v>
          </cell>
          <cell r="C152">
            <v>100</v>
          </cell>
          <cell r="D152">
            <v>6994</v>
          </cell>
          <cell r="E152">
            <v>100</v>
          </cell>
          <cell r="F152">
            <v>1590</v>
          </cell>
          <cell r="G152">
            <v>100</v>
          </cell>
          <cell r="H152">
            <v>47</v>
          </cell>
          <cell r="I152">
            <v>100</v>
          </cell>
          <cell r="J152">
            <v>14349</v>
          </cell>
          <cell r="K152">
            <v>100</v>
          </cell>
        </row>
        <row r="157">
          <cell r="A157" t="str">
            <v>a-Janvier</v>
          </cell>
          <cell r="B157">
            <v>1344</v>
          </cell>
          <cell r="C157">
            <v>9.366506376750994</v>
          </cell>
        </row>
        <row r="158">
          <cell r="A158" t="str">
            <v>b-Février</v>
          </cell>
          <cell r="B158">
            <v>1139</v>
          </cell>
          <cell r="C158">
            <v>7.937835389225729</v>
          </cell>
        </row>
        <row r="159">
          <cell r="A159" t="str">
            <v>c-Mars</v>
          </cell>
          <cell r="B159">
            <v>1356</v>
          </cell>
          <cell r="C159">
            <v>9.450135897971984</v>
          </cell>
        </row>
        <row r="160">
          <cell r="A160" t="str">
            <v>d-Avril</v>
          </cell>
          <cell r="B160">
            <v>1063</v>
          </cell>
          <cell r="C160">
            <v>7.408181754826121</v>
          </cell>
        </row>
        <row r="161">
          <cell r="A161" t="str">
            <v>e-Mai</v>
          </cell>
          <cell r="B161">
            <v>1174</v>
          </cell>
          <cell r="C161">
            <v>8.181754826120287</v>
          </cell>
        </row>
        <row r="162">
          <cell r="A162" t="str">
            <v>f-Juin</v>
          </cell>
          <cell r="B162">
            <v>1160</v>
          </cell>
          <cell r="C162">
            <v>8.084187051362465</v>
          </cell>
        </row>
        <row r="163">
          <cell r="A163" t="str">
            <v>g-Juillet</v>
          </cell>
          <cell r="B163">
            <v>938</v>
          </cell>
          <cell r="C163">
            <v>6.537040908774132</v>
          </cell>
        </row>
        <row r="164">
          <cell r="A164" t="str">
            <v>h-Août</v>
          </cell>
          <cell r="B164">
            <v>995</v>
          </cell>
          <cell r="C164">
            <v>6.934281134573837</v>
          </cell>
        </row>
        <row r="165">
          <cell r="A165" t="str">
            <v>i-Septembre</v>
          </cell>
          <cell r="B165">
            <v>1200</v>
          </cell>
          <cell r="C165">
            <v>8.362952122099102</v>
          </cell>
        </row>
        <row r="166">
          <cell r="A166" t="str">
            <v>j-Octobre</v>
          </cell>
          <cell r="B166">
            <v>1423</v>
          </cell>
          <cell r="C166">
            <v>9.91706739145585</v>
          </cell>
        </row>
        <row r="167">
          <cell r="A167" t="str">
            <v>k-Novembre</v>
          </cell>
          <cell r="B167">
            <v>1426</v>
          </cell>
          <cell r="C167">
            <v>9.937974771761098</v>
          </cell>
        </row>
        <row r="168">
          <cell r="A168" t="str">
            <v>l-Décembre</v>
          </cell>
          <cell r="B168">
            <v>1131</v>
          </cell>
          <cell r="C168">
            <v>7.882082375078403</v>
          </cell>
        </row>
        <row r="169">
          <cell r="A169" t="str">
            <v>Total</v>
          </cell>
          <cell r="B169">
            <v>14349</v>
          </cell>
          <cell r="C169">
            <v>100</v>
          </cell>
        </row>
        <row r="174">
          <cell r="A174" t="str">
            <v>a-Janvier</v>
          </cell>
          <cell r="B174">
            <v>348</v>
          </cell>
          <cell r="C174">
            <v>6.086044071353621</v>
          </cell>
          <cell r="D174">
            <v>864</v>
          </cell>
          <cell r="E174">
            <v>12.353445810694883</v>
          </cell>
          <cell r="F174">
            <v>128</v>
          </cell>
          <cell r="G174">
            <v>8.050314465408805</v>
          </cell>
          <cell r="H174">
            <v>4</v>
          </cell>
          <cell r="I174">
            <v>8.51063829787234</v>
          </cell>
          <cell r="J174">
            <v>1344</v>
          </cell>
          <cell r="K174">
            <v>9.366506376750994</v>
          </cell>
        </row>
        <row r="175">
          <cell r="A175" t="str">
            <v>b-Février</v>
          </cell>
          <cell r="B175">
            <v>315</v>
          </cell>
          <cell r="C175">
            <v>5.508919202518363</v>
          </cell>
          <cell r="D175">
            <v>694</v>
          </cell>
          <cell r="E175">
            <v>9.922790963683157</v>
          </cell>
          <cell r="F175">
            <v>126</v>
          </cell>
          <cell r="G175">
            <v>7.9245283018867925</v>
          </cell>
          <cell r="H175">
            <v>4</v>
          </cell>
          <cell r="I175">
            <v>8.51063829787234</v>
          </cell>
          <cell r="J175">
            <v>1139</v>
          </cell>
          <cell r="K175">
            <v>7.937835389225729</v>
          </cell>
        </row>
        <row r="176">
          <cell r="A176" t="str">
            <v>c-Mars</v>
          </cell>
          <cell r="B176">
            <v>403</v>
          </cell>
          <cell r="C176">
            <v>7.047918852745715</v>
          </cell>
          <cell r="D176">
            <v>829</v>
          </cell>
          <cell r="E176">
            <v>11.853016871604233</v>
          </cell>
          <cell r="F176">
            <v>122</v>
          </cell>
          <cell r="G176">
            <v>7.672955974842767</v>
          </cell>
          <cell r="H176">
            <v>2</v>
          </cell>
          <cell r="I176">
            <v>4.25531914893617</v>
          </cell>
          <cell r="J176">
            <v>1356</v>
          </cell>
          <cell r="K176">
            <v>9.450135897971984</v>
          </cell>
        </row>
        <row r="177">
          <cell r="A177" t="str">
            <v>d-Avril</v>
          </cell>
          <cell r="B177">
            <v>298</v>
          </cell>
          <cell r="C177">
            <v>5.211612451906261</v>
          </cell>
          <cell r="D177">
            <v>628</v>
          </cell>
          <cell r="E177">
            <v>8.979124964255075</v>
          </cell>
          <cell r="F177">
            <v>136</v>
          </cell>
          <cell r="G177">
            <v>8.553459119496855</v>
          </cell>
          <cell r="H177">
            <v>1</v>
          </cell>
          <cell r="I177">
            <v>2.127659574468085</v>
          </cell>
          <cell r="J177">
            <v>1063</v>
          </cell>
          <cell r="K177">
            <v>7.408181754826121</v>
          </cell>
        </row>
        <row r="178">
          <cell r="A178" t="str">
            <v>e-Mai</v>
          </cell>
          <cell r="B178">
            <v>356</v>
          </cell>
          <cell r="C178">
            <v>6.225953130465197</v>
          </cell>
          <cell r="D178">
            <v>666</v>
          </cell>
          <cell r="E178">
            <v>9.522447812410638</v>
          </cell>
          <cell r="F178">
            <v>150</v>
          </cell>
          <cell r="G178">
            <v>9.433962264150944</v>
          </cell>
          <cell r="H178">
            <v>2</v>
          </cell>
          <cell r="I178">
            <v>4.25531914893617</v>
          </cell>
          <cell r="J178">
            <v>1174</v>
          </cell>
          <cell r="K178">
            <v>8.181754826120287</v>
          </cell>
        </row>
        <row r="179">
          <cell r="A179" t="str">
            <v>f-Juin</v>
          </cell>
          <cell r="B179">
            <v>345</v>
          </cell>
          <cell r="C179">
            <v>6.033578174186779</v>
          </cell>
          <cell r="D179">
            <v>657</v>
          </cell>
          <cell r="E179">
            <v>9.3937660852159</v>
          </cell>
          <cell r="F179">
            <v>155</v>
          </cell>
          <cell r="G179">
            <v>9.748427672955975</v>
          </cell>
          <cell r="H179">
            <v>3</v>
          </cell>
          <cell r="I179">
            <v>6.382978723404255</v>
          </cell>
          <cell r="J179">
            <v>1160</v>
          </cell>
          <cell r="K179">
            <v>8.084187051362465</v>
          </cell>
        </row>
        <row r="180">
          <cell r="A180" t="str">
            <v>g-Juillet</v>
          </cell>
          <cell r="B180">
            <v>292</v>
          </cell>
          <cell r="C180">
            <v>5.106680657572578</v>
          </cell>
          <cell r="D180">
            <v>511</v>
          </cell>
          <cell r="E180">
            <v>7.306262510723477</v>
          </cell>
          <cell r="F180">
            <v>132</v>
          </cell>
          <cell r="G180">
            <v>8.30188679245283</v>
          </cell>
          <cell r="H180">
            <v>3</v>
          </cell>
          <cell r="I180">
            <v>6.382978723404255</v>
          </cell>
          <cell r="J180">
            <v>938</v>
          </cell>
          <cell r="K180">
            <v>6.537040908774132</v>
          </cell>
        </row>
        <row r="181">
          <cell r="A181" t="str">
            <v>h-Août</v>
          </cell>
          <cell r="B181">
            <v>324</v>
          </cell>
          <cell r="C181">
            <v>5.6663168940188875</v>
          </cell>
          <cell r="D181">
            <v>520</v>
          </cell>
          <cell r="E181">
            <v>7.434944237918216</v>
          </cell>
          <cell r="F181">
            <v>146</v>
          </cell>
          <cell r="G181">
            <v>9.182389937106917</v>
          </cell>
          <cell r="H181">
            <v>5</v>
          </cell>
          <cell r="I181">
            <v>10.638297872340424</v>
          </cell>
          <cell r="J181">
            <v>995</v>
          </cell>
          <cell r="K181">
            <v>6.934281134573837</v>
          </cell>
        </row>
        <row r="182">
          <cell r="A182" t="str">
            <v>i-Septembre</v>
          </cell>
          <cell r="B182">
            <v>437</v>
          </cell>
          <cell r="C182">
            <v>7.642532353969919</v>
          </cell>
          <cell r="D182">
            <v>578</v>
          </cell>
          <cell r="E182">
            <v>8.264226479839863</v>
          </cell>
          <cell r="F182">
            <v>176</v>
          </cell>
          <cell r="G182">
            <v>11.069182389937106</v>
          </cell>
          <cell r="H182">
            <v>9</v>
          </cell>
          <cell r="I182">
            <v>19.148936170212767</v>
          </cell>
          <cell r="J182">
            <v>1200</v>
          </cell>
          <cell r="K182">
            <v>8.362952122099102</v>
          </cell>
        </row>
        <row r="183">
          <cell r="A183" t="str">
            <v>j-Octobre</v>
          </cell>
          <cell r="B183">
            <v>647</v>
          </cell>
          <cell r="C183">
            <v>11.315145155648828</v>
          </cell>
          <cell r="D183">
            <v>592</v>
          </cell>
          <cell r="E183">
            <v>8.464398055476122</v>
          </cell>
          <cell r="F183">
            <v>180</v>
          </cell>
          <cell r="G183">
            <v>11.320754716981133</v>
          </cell>
          <cell r="H183">
            <v>4</v>
          </cell>
          <cell r="I183">
            <v>8.51063829787234</v>
          </cell>
          <cell r="J183">
            <v>1423</v>
          </cell>
          <cell r="K183">
            <v>9.91706739145585</v>
          </cell>
        </row>
        <row r="184">
          <cell r="A184" t="str">
            <v>k-Novembre</v>
          </cell>
          <cell r="B184">
            <v>921</v>
          </cell>
          <cell r="C184">
            <v>16.107030430220355</v>
          </cell>
          <cell r="D184">
            <v>385</v>
          </cell>
          <cell r="E184">
            <v>5.50471832999714</v>
          </cell>
          <cell r="F184">
            <v>115</v>
          </cell>
          <cell r="G184">
            <v>7.232704402515723</v>
          </cell>
          <cell r="H184">
            <v>5</v>
          </cell>
          <cell r="I184">
            <v>10.638297872340424</v>
          </cell>
          <cell r="J184">
            <v>1426</v>
          </cell>
          <cell r="K184">
            <v>9.937974771761098</v>
          </cell>
        </row>
        <row r="185">
          <cell r="A185" t="str">
            <v>l-Décembre</v>
          </cell>
          <cell r="B185">
            <v>1032</v>
          </cell>
          <cell r="C185">
            <v>18.048268625393494</v>
          </cell>
          <cell r="D185">
            <v>70</v>
          </cell>
          <cell r="E185">
            <v>1.0008578781812982</v>
          </cell>
          <cell r="F185">
            <v>24</v>
          </cell>
          <cell r="G185">
            <v>1.509433962264151</v>
          </cell>
          <cell r="H185">
            <v>5</v>
          </cell>
          <cell r="I185">
            <v>10.638297872340424</v>
          </cell>
          <cell r="J185">
            <v>1131</v>
          </cell>
          <cell r="K185">
            <v>7.882082375078403</v>
          </cell>
        </row>
        <row r="186">
          <cell r="A186" t="str">
            <v>Total</v>
          </cell>
          <cell r="B186">
            <v>5718</v>
          </cell>
          <cell r="C186">
            <v>100</v>
          </cell>
          <cell r="D186">
            <v>6994</v>
          </cell>
          <cell r="E186">
            <v>100</v>
          </cell>
          <cell r="F186">
            <v>1590</v>
          </cell>
          <cell r="G186">
            <v>100</v>
          </cell>
          <cell r="H186">
            <v>47</v>
          </cell>
          <cell r="I186">
            <v>100</v>
          </cell>
          <cell r="J186">
            <v>14349</v>
          </cell>
          <cell r="K186">
            <v>100</v>
          </cell>
        </row>
        <row r="191">
          <cell r="A191" t="str">
            <v>a-Bruxelles - Brussel</v>
          </cell>
          <cell r="B191">
            <v>1270</v>
          </cell>
          <cell r="C191">
            <v>8.850790995888214</v>
          </cell>
        </row>
        <row r="192">
          <cell r="A192" t="str">
            <v>b-Antwerpen</v>
          </cell>
          <cell r="B192">
            <v>3614</v>
          </cell>
          <cell r="C192">
            <v>25.186424141055124</v>
          </cell>
        </row>
        <row r="193">
          <cell r="A193" t="str">
            <v>c-Limburg</v>
          </cell>
          <cell r="B193">
            <v>1227</v>
          </cell>
          <cell r="C193">
            <v>8.55111854484633</v>
          </cell>
        </row>
        <row r="194">
          <cell r="A194" t="str">
            <v>d-Oost-Vlaanderen</v>
          </cell>
          <cell r="B194">
            <v>2225</v>
          </cell>
          <cell r="C194">
            <v>15.506307059725415</v>
          </cell>
        </row>
        <row r="195">
          <cell r="A195" t="str">
            <v>e-Vlaams-Brabant</v>
          </cell>
          <cell r="B195">
            <v>1839</v>
          </cell>
          <cell r="C195">
            <v>12.816224127116874</v>
          </cell>
        </row>
        <row r="196">
          <cell r="A196" t="str">
            <v>f-West-Vlaanderen</v>
          </cell>
          <cell r="B196">
            <v>1588</v>
          </cell>
          <cell r="C196">
            <v>11.066973308244476</v>
          </cell>
        </row>
        <row r="197">
          <cell r="A197" t="str">
            <v>g-Brabant Wallon</v>
          </cell>
          <cell r="B197">
            <v>323</v>
          </cell>
          <cell r="C197">
            <v>2.2510279461983416</v>
          </cell>
        </row>
        <row r="198">
          <cell r="A198" t="str">
            <v>h-Hainaut</v>
          </cell>
          <cell r="B198">
            <v>841</v>
          </cell>
          <cell r="C198">
            <v>5.861035612237787</v>
          </cell>
        </row>
        <row r="199">
          <cell r="A199" t="str">
            <v>i-Liège</v>
          </cell>
          <cell r="B199">
            <v>719</v>
          </cell>
          <cell r="C199">
            <v>5.010802146491045</v>
          </cell>
        </row>
        <row r="200">
          <cell r="A200" t="str">
            <v>j-Luxembourg</v>
          </cell>
          <cell r="B200">
            <v>175</v>
          </cell>
          <cell r="C200">
            <v>1.2195971844727855</v>
          </cell>
        </row>
        <row r="201">
          <cell r="A201" t="str">
            <v>k-Namur</v>
          </cell>
          <cell r="B201">
            <v>395</v>
          </cell>
          <cell r="C201">
            <v>2.7528050735242875</v>
          </cell>
        </row>
        <row r="202">
          <cell r="A202" t="str">
            <v>l-Buitenland</v>
          </cell>
          <cell r="B202">
            <v>113</v>
          </cell>
          <cell r="C202">
            <v>0.7875113248309986</v>
          </cell>
        </row>
        <row r="203">
          <cell r="A203" t="str">
            <v>n-Inconnu</v>
          </cell>
          <cell r="B203">
            <v>20</v>
          </cell>
          <cell r="C203">
            <v>0.13938253536831835</v>
          </cell>
        </row>
        <row r="204">
          <cell r="A204" t="str">
            <v>Total</v>
          </cell>
          <cell r="B204">
            <v>14349</v>
          </cell>
          <cell r="C204">
            <v>100</v>
          </cell>
        </row>
        <row r="209">
          <cell r="A209" t="str">
            <v>a-Bruxelles - Brussel</v>
          </cell>
          <cell r="B209">
            <v>534</v>
          </cell>
          <cell r="C209">
            <v>9.338929695697797</v>
          </cell>
          <cell r="D209">
            <v>593</v>
          </cell>
          <cell r="E209">
            <v>8.478696025164426</v>
          </cell>
          <cell r="F209">
            <v>140</v>
          </cell>
          <cell r="G209">
            <v>8.80503144654088</v>
          </cell>
          <cell r="H209">
            <v>3</v>
          </cell>
          <cell r="I209">
            <v>6.382978723404255</v>
          </cell>
          <cell r="J209">
            <v>1270</v>
          </cell>
          <cell r="K209">
            <v>8.850790995888214</v>
          </cell>
        </row>
        <row r="210">
          <cell r="A210" t="str">
            <v>b-Antwerpen</v>
          </cell>
          <cell r="B210">
            <v>1445</v>
          </cell>
          <cell r="C210">
            <v>25.27107380202868</v>
          </cell>
          <cell r="D210">
            <v>1732</v>
          </cell>
          <cell r="E210">
            <v>24.764083500142977</v>
          </cell>
          <cell r="F210">
            <v>427</v>
          </cell>
          <cell r="G210">
            <v>26.855345911949684</v>
          </cell>
          <cell r="H210">
            <v>10</v>
          </cell>
          <cell r="I210">
            <v>21.276595744680847</v>
          </cell>
          <cell r="J210">
            <v>3614</v>
          </cell>
          <cell r="K210">
            <v>25.186424141055124</v>
          </cell>
        </row>
        <row r="211">
          <cell r="A211" t="str">
            <v>c-Limburg</v>
          </cell>
          <cell r="B211">
            <v>438</v>
          </cell>
          <cell r="C211">
            <v>7.660020986358866</v>
          </cell>
          <cell r="D211">
            <v>653</v>
          </cell>
          <cell r="E211">
            <v>9.336574206462682</v>
          </cell>
          <cell r="F211">
            <v>130</v>
          </cell>
          <cell r="G211">
            <v>8.176100628930817</v>
          </cell>
          <cell r="H211">
            <v>6</v>
          </cell>
          <cell r="I211">
            <v>12.76595744680851</v>
          </cell>
          <cell r="J211">
            <v>1227</v>
          </cell>
          <cell r="K211">
            <v>8.55111854484633</v>
          </cell>
        </row>
        <row r="212">
          <cell r="A212" t="str">
            <v>d-Oost-Vlaanderen</v>
          </cell>
          <cell r="B212">
            <v>897</v>
          </cell>
          <cell r="C212">
            <v>15.687303252885624</v>
          </cell>
          <cell r="D212">
            <v>1061</v>
          </cell>
          <cell r="E212">
            <v>15.170145839290821</v>
          </cell>
          <cell r="F212">
            <v>263</v>
          </cell>
          <cell r="G212">
            <v>16.540880503144653</v>
          </cell>
          <cell r="H212">
            <v>4</v>
          </cell>
          <cell r="I212">
            <v>8.51063829787234</v>
          </cell>
          <cell r="J212">
            <v>2225</v>
          </cell>
          <cell r="K212">
            <v>15.506307059725415</v>
          </cell>
        </row>
        <row r="213">
          <cell r="A213" t="str">
            <v>e-Vlaams-Brabant</v>
          </cell>
          <cell r="B213">
            <v>837</v>
          </cell>
          <cell r="C213">
            <v>14.637985309548792</v>
          </cell>
          <cell r="D213">
            <v>823</v>
          </cell>
          <cell r="E213">
            <v>11.767229053474408</v>
          </cell>
          <cell r="F213">
            <v>173</v>
          </cell>
          <cell r="G213">
            <v>10.88050314465409</v>
          </cell>
          <cell r="H213">
            <v>6</v>
          </cell>
          <cell r="I213">
            <v>12.76595744680851</v>
          </cell>
          <cell r="J213">
            <v>1839</v>
          </cell>
          <cell r="K213">
            <v>12.816224127116874</v>
          </cell>
        </row>
        <row r="214">
          <cell r="A214" t="str">
            <v>f-West-Vlaanderen</v>
          </cell>
          <cell r="B214">
            <v>636</v>
          </cell>
          <cell r="C214">
            <v>11.12277019937041</v>
          </cell>
          <cell r="D214">
            <v>794</v>
          </cell>
          <cell r="E214">
            <v>11.35258793251358</v>
          </cell>
          <cell r="F214">
            <v>150</v>
          </cell>
          <cell r="G214">
            <v>9.433962264150944</v>
          </cell>
          <cell r="H214">
            <v>8</v>
          </cell>
          <cell r="I214">
            <v>17.02127659574468</v>
          </cell>
          <cell r="J214">
            <v>1588</v>
          </cell>
          <cell r="K214">
            <v>11.066973308244476</v>
          </cell>
        </row>
        <row r="215">
          <cell r="A215" t="str">
            <v>g-Brabant Wallon</v>
          </cell>
          <cell r="B215">
            <v>113</v>
          </cell>
          <cell r="C215">
            <v>1.976215459951032</v>
          </cell>
          <cell r="D215">
            <v>171</v>
          </cell>
          <cell r="E215">
            <v>2.4449528167000287</v>
          </cell>
          <cell r="F215">
            <v>38</v>
          </cell>
          <cell r="G215">
            <v>2.3899371069182394</v>
          </cell>
          <cell r="H215">
            <v>1</v>
          </cell>
          <cell r="I215">
            <v>2.127659574468085</v>
          </cell>
          <cell r="J215">
            <v>323</v>
          </cell>
          <cell r="K215">
            <v>2.2510279461983416</v>
          </cell>
        </row>
        <row r="216">
          <cell r="A216" t="str">
            <v>h-Hainaut</v>
          </cell>
          <cell r="B216">
            <v>312</v>
          </cell>
          <cell r="C216">
            <v>5.456453305351522</v>
          </cell>
          <cell r="D216">
            <v>420</v>
          </cell>
          <cell r="E216">
            <v>6.005147269087789</v>
          </cell>
          <cell r="F216">
            <v>104</v>
          </cell>
          <cell r="G216">
            <v>6.540880503144654</v>
          </cell>
          <cell r="H216">
            <v>5</v>
          </cell>
          <cell r="I216">
            <v>10.638297872340424</v>
          </cell>
          <cell r="J216">
            <v>841</v>
          </cell>
          <cell r="K216">
            <v>5.861035612237787</v>
          </cell>
        </row>
        <row r="217">
          <cell r="A217" t="str">
            <v>i-Liège</v>
          </cell>
          <cell r="B217">
            <v>237</v>
          </cell>
          <cell r="C217">
            <v>4.144805876180483</v>
          </cell>
          <cell r="D217">
            <v>386</v>
          </cell>
          <cell r="E217">
            <v>5.519016299685445</v>
          </cell>
          <cell r="F217">
            <v>95</v>
          </cell>
          <cell r="G217">
            <v>5.9748427672955975</v>
          </cell>
          <cell r="H217">
            <v>1</v>
          </cell>
          <cell r="I217">
            <v>2.127659574468085</v>
          </cell>
          <cell r="J217">
            <v>719</v>
          </cell>
          <cell r="K217">
            <v>5.010802146491045</v>
          </cell>
        </row>
        <row r="218">
          <cell r="A218" t="str">
            <v>j-Luxembourg</v>
          </cell>
          <cell r="B218">
            <v>70</v>
          </cell>
          <cell r="C218">
            <v>1.224204267226303</v>
          </cell>
          <cell r="D218">
            <v>84</v>
          </cell>
          <cell r="E218">
            <v>1.2010294538175579</v>
          </cell>
          <cell r="F218">
            <v>20</v>
          </cell>
          <cell r="G218">
            <v>1.257861635220126</v>
          </cell>
          <cell r="H218">
            <v>1</v>
          </cell>
          <cell r="I218">
            <v>2.127659574468085</v>
          </cell>
          <cell r="J218">
            <v>175</v>
          </cell>
          <cell r="K218">
            <v>1.2195971844727855</v>
          </cell>
        </row>
        <row r="219">
          <cell r="A219" t="str">
            <v>k-Namur</v>
          </cell>
          <cell r="B219">
            <v>139</v>
          </cell>
          <cell r="C219">
            <v>2.4309199020636587</v>
          </cell>
          <cell r="D219">
            <v>218</v>
          </cell>
          <cell r="E219">
            <v>3.1169573920503293</v>
          </cell>
          <cell r="F219">
            <v>37</v>
          </cell>
          <cell r="G219">
            <v>2.3270440251572326</v>
          </cell>
          <cell r="H219">
            <v>1</v>
          </cell>
          <cell r="I219">
            <v>2.127659574468085</v>
          </cell>
          <cell r="J219">
            <v>395</v>
          </cell>
          <cell r="K219">
            <v>2.7528050735242875</v>
          </cell>
        </row>
        <row r="220">
          <cell r="A220" t="str">
            <v>l-Buitenland</v>
          </cell>
          <cell r="B220">
            <v>49</v>
          </cell>
          <cell r="C220">
            <v>0.8569429870584119</v>
          </cell>
          <cell r="D220">
            <v>52</v>
          </cell>
          <cell r="E220">
            <v>0.7434944237918215</v>
          </cell>
          <cell r="F220">
            <v>11</v>
          </cell>
          <cell r="G220">
            <v>0.6918238993710691</v>
          </cell>
          <cell r="H220">
            <v>1</v>
          </cell>
          <cell r="I220">
            <v>2.127659574468085</v>
          </cell>
          <cell r="J220">
            <v>113</v>
          </cell>
          <cell r="K220">
            <v>0.7875113248309986</v>
          </cell>
        </row>
        <row r="221">
          <cell r="A221" t="str">
            <v>n-Inconnu</v>
          </cell>
          <cell r="B221">
            <v>11</v>
          </cell>
          <cell r="C221">
            <v>0.19237495627841902</v>
          </cell>
          <cell r="D221">
            <v>7</v>
          </cell>
          <cell r="E221">
            <v>0.10008578781812982</v>
          </cell>
          <cell r="F221">
            <v>2</v>
          </cell>
          <cell r="G221">
            <v>0.12578616352201258</v>
          </cell>
          <cell r="H221">
            <v>0</v>
          </cell>
          <cell r="I221">
            <v>0</v>
          </cell>
          <cell r="J221">
            <v>20</v>
          </cell>
          <cell r="K221">
            <v>0.13938253536831835</v>
          </cell>
        </row>
        <row r="222">
          <cell r="A222" t="str">
            <v>Total</v>
          </cell>
          <cell r="B222">
            <v>5718</v>
          </cell>
          <cell r="C222">
            <v>100</v>
          </cell>
          <cell r="D222">
            <v>6994</v>
          </cell>
          <cell r="E222">
            <v>100</v>
          </cell>
          <cell r="F222">
            <v>1590</v>
          </cell>
          <cell r="G222">
            <v>100</v>
          </cell>
          <cell r="H222">
            <v>47</v>
          </cell>
          <cell r="I222">
            <v>100</v>
          </cell>
          <cell r="J222">
            <v>14349</v>
          </cell>
          <cell r="K222">
            <v>100</v>
          </cell>
        </row>
        <row r="227">
          <cell r="A227" t="str">
            <v>a-Bruxelles - Brussel</v>
          </cell>
          <cell r="B227">
            <v>2708</v>
          </cell>
          <cell r="C227">
            <v>18.872395288870305</v>
          </cell>
        </row>
        <row r="228">
          <cell r="A228" t="str">
            <v>b-Antwerpen</v>
          </cell>
          <cell r="B228">
            <v>3230</v>
          </cell>
          <cell r="C228">
            <v>22.510279461983416</v>
          </cell>
        </row>
        <row r="229">
          <cell r="A229" t="str">
            <v>c-Limburg</v>
          </cell>
          <cell r="B229">
            <v>889</v>
          </cell>
          <cell r="C229">
            <v>6.195553697121751</v>
          </cell>
        </row>
        <row r="230">
          <cell r="A230" t="str">
            <v>d-Oost-Vlaanderen</v>
          </cell>
          <cell r="B230">
            <v>1501</v>
          </cell>
          <cell r="C230">
            <v>10.460659279392292</v>
          </cell>
        </row>
        <row r="231">
          <cell r="A231" t="str">
            <v>e-Vlaams-Brabant</v>
          </cell>
          <cell r="B231">
            <v>1579</v>
          </cell>
          <cell r="C231">
            <v>11.004251167328734</v>
          </cell>
        </row>
        <row r="232">
          <cell r="A232" t="str">
            <v>f-West-Vlaanderen</v>
          </cell>
          <cell r="B232">
            <v>1569</v>
          </cell>
          <cell r="C232">
            <v>10.934559899644574</v>
          </cell>
        </row>
        <row r="233">
          <cell r="A233" t="str">
            <v>g-Brabant Wallon</v>
          </cell>
          <cell r="B233">
            <v>246</v>
          </cell>
          <cell r="C233">
            <v>1.714405185030316</v>
          </cell>
        </row>
        <row r="234">
          <cell r="A234" t="str">
            <v>h-Hainaut</v>
          </cell>
          <cell r="B234">
            <v>574</v>
          </cell>
          <cell r="C234">
            <v>4.000278765070737</v>
          </cell>
        </row>
        <row r="235">
          <cell r="A235" t="str">
            <v>i-Liège</v>
          </cell>
          <cell r="B235">
            <v>533</v>
          </cell>
          <cell r="C235">
            <v>3.7145445675656843</v>
          </cell>
        </row>
        <row r="236">
          <cell r="A236" t="str">
            <v>j-Luxembourg</v>
          </cell>
          <cell r="B236">
            <v>132</v>
          </cell>
          <cell r="C236">
            <v>0.9199247334309013</v>
          </cell>
        </row>
        <row r="237">
          <cell r="A237" t="str">
            <v>k-Namur</v>
          </cell>
          <cell r="B237">
            <v>289</v>
          </cell>
          <cell r="C237">
            <v>2.0140776360722</v>
          </cell>
        </row>
        <row r="238">
          <cell r="A238" t="str">
            <v>m-Inconnu</v>
          </cell>
          <cell r="B238">
            <v>1099</v>
          </cell>
          <cell r="C238">
            <v>7.659070318489094</v>
          </cell>
        </row>
        <row r="239">
          <cell r="A239" t="str">
            <v>Total</v>
          </cell>
          <cell r="B239">
            <v>14349</v>
          </cell>
          <cell r="C239">
            <v>100</v>
          </cell>
        </row>
        <row r="244">
          <cell r="A244" t="str">
            <v>a-Bruxelles - Brussel</v>
          </cell>
          <cell r="B244">
            <v>1114</v>
          </cell>
          <cell r="C244">
            <v>19.482336481287163</v>
          </cell>
          <cell r="D244">
            <v>1325</v>
          </cell>
          <cell r="E244">
            <v>18.944809837003145</v>
          </cell>
          <cell r="F244">
            <v>261</v>
          </cell>
          <cell r="G244">
            <v>16.41509433962264</v>
          </cell>
          <cell r="H244">
            <v>8</v>
          </cell>
          <cell r="I244">
            <v>17.02127659574468</v>
          </cell>
          <cell r="J244">
            <v>2708</v>
          </cell>
          <cell r="K244">
            <v>18.872395288870305</v>
          </cell>
        </row>
        <row r="245">
          <cell r="A245" t="str">
            <v>b-Antwerpen</v>
          </cell>
          <cell r="B245">
            <v>1302</v>
          </cell>
          <cell r="C245">
            <v>22.77019937040923</v>
          </cell>
          <cell r="D245">
            <v>1539</v>
          </cell>
          <cell r="E245">
            <v>22.004575350300257</v>
          </cell>
          <cell r="F245">
            <v>380</v>
          </cell>
          <cell r="G245">
            <v>23.89937106918239</v>
          </cell>
          <cell r="H245">
            <v>9</v>
          </cell>
          <cell r="I245">
            <v>19.148936170212767</v>
          </cell>
          <cell r="J245">
            <v>3230</v>
          </cell>
          <cell r="K245">
            <v>22.510279461983416</v>
          </cell>
        </row>
        <row r="246">
          <cell r="A246" t="str">
            <v>c-Limburg</v>
          </cell>
          <cell r="B246">
            <v>326</v>
          </cell>
          <cell r="C246">
            <v>5.701294158796782</v>
          </cell>
          <cell r="D246">
            <v>463</v>
          </cell>
          <cell r="E246">
            <v>6.619959965684873</v>
          </cell>
          <cell r="F246">
            <v>96</v>
          </cell>
          <cell r="G246">
            <v>6.037735849056604</v>
          </cell>
          <cell r="H246">
            <v>4</v>
          </cell>
          <cell r="I246">
            <v>8.51063829787234</v>
          </cell>
          <cell r="J246">
            <v>889</v>
          </cell>
          <cell r="K246">
            <v>6.195553697121751</v>
          </cell>
        </row>
        <row r="247">
          <cell r="A247" t="str">
            <v>d-Oost-Vlaanderen</v>
          </cell>
          <cell r="B247">
            <v>595</v>
          </cell>
          <cell r="C247">
            <v>10.405736271423574</v>
          </cell>
          <cell r="D247">
            <v>723</v>
          </cell>
          <cell r="E247">
            <v>10.33743208464398</v>
          </cell>
          <cell r="F247">
            <v>179</v>
          </cell>
          <cell r="G247">
            <v>11.257861635220127</v>
          </cell>
          <cell r="H247">
            <v>4</v>
          </cell>
          <cell r="I247">
            <v>8.51063829787234</v>
          </cell>
          <cell r="J247">
            <v>1501</v>
          </cell>
          <cell r="K247">
            <v>10.460659279392292</v>
          </cell>
        </row>
        <row r="248">
          <cell r="A248" t="str">
            <v>e-Vlaams-Brabant</v>
          </cell>
          <cell r="B248">
            <v>678</v>
          </cell>
          <cell r="C248">
            <v>11.85729275970619</v>
          </cell>
          <cell r="D248">
            <v>746</v>
          </cell>
          <cell r="E248">
            <v>10.666285387474979</v>
          </cell>
          <cell r="F248">
            <v>152</v>
          </cell>
          <cell r="G248">
            <v>9.559748427672957</v>
          </cell>
          <cell r="H248">
            <v>3</v>
          </cell>
          <cell r="I248">
            <v>6.382978723404255</v>
          </cell>
          <cell r="J248">
            <v>1579</v>
          </cell>
          <cell r="K248">
            <v>11.004251167328734</v>
          </cell>
        </row>
        <row r="249">
          <cell r="A249" t="str">
            <v>f-West-Vlaanderen</v>
          </cell>
          <cell r="B249">
            <v>639</v>
          </cell>
          <cell r="C249">
            <v>11.175236096537251</v>
          </cell>
          <cell r="D249">
            <v>773</v>
          </cell>
          <cell r="E249">
            <v>11.052330569059196</v>
          </cell>
          <cell r="F249">
            <v>151</v>
          </cell>
          <cell r="G249">
            <v>9.49685534591195</v>
          </cell>
          <cell r="H249">
            <v>6</v>
          </cell>
          <cell r="I249">
            <v>12.76595744680851</v>
          </cell>
          <cell r="J249">
            <v>1569</v>
          </cell>
          <cell r="K249">
            <v>10.934559899644574</v>
          </cell>
        </row>
        <row r="250">
          <cell r="A250" t="str">
            <v>g-Brabant Wallon</v>
          </cell>
          <cell r="B250">
            <v>89</v>
          </cell>
          <cell r="C250">
            <v>1.5564882826162993</v>
          </cell>
          <cell r="D250">
            <v>125</v>
          </cell>
          <cell r="E250">
            <v>1.7872462110380325</v>
          </cell>
          <cell r="F250">
            <v>29</v>
          </cell>
          <cell r="G250">
            <v>1.8238993710691824</v>
          </cell>
          <cell r="H250">
            <v>3</v>
          </cell>
          <cell r="I250">
            <v>6.382978723404255</v>
          </cell>
          <cell r="J250">
            <v>246</v>
          </cell>
          <cell r="K250">
            <v>1.714405185030316</v>
          </cell>
        </row>
        <row r="251">
          <cell r="A251" t="str">
            <v>h-Hainaut</v>
          </cell>
          <cell r="B251">
            <v>231</v>
          </cell>
          <cell r="C251">
            <v>4.0398740818468</v>
          </cell>
          <cell r="D251">
            <v>272</v>
          </cell>
          <cell r="E251">
            <v>3.889047755218759</v>
          </cell>
          <cell r="F251">
            <v>68</v>
          </cell>
          <cell r="G251">
            <v>4.276729559748428</v>
          </cell>
          <cell r="H251">
            <v>3</v>
          </cell>
          <cell r="I251">
            <v>6.382978723404255</v>
          </cell>
          <cell r="J251">
            <v>574</v>
          </cell>
          <cell r="K251">
            <v>4.000278765070737</v>
          </cell>
        </row>
        <row r="252">
          <cell r="A252" t="str">
            <v>i-Liège</v>
          </cell>
          <cell r="B252">
            <v>181</v>
          </cell>
          <cell r="C252">
            <v>3.1654424623994406</v>
          </cell>
          <cell r="D252">
            <v>281</v>
          </cell>
          <cell r="E252">
            <v>4.017729482413497</v>
          </cell>
          <cell r="F252">
            <v>71</v>
          </cell>
          <cell r="G252">
            <v>4.465408805031446</v>
          </cell>
          <cell r="H252">
            <v>0</v>
          </cell>
          <cell r="I252">
            <v>0</v>
          </cell>
          <cell r="J252">
            <v>533</v>
          </cell>
          <cell r="K252">
            <v>3.7145445675656843</v>
          </cell>
        </row>
        <row r="253">
          <cell r="A253" t="str">
            <v>j-Luxembourg</v>
          </cell>
          <cell r="B253">
            <v>49</v>
          </cell>
          <cell r="C253">
            <v>0.8569429870584119</v>
          </cell>
          <cell r="D253">
            <v>64</v>
          </cell>
          <cell r="E253">
            <v>0.9150700600514727</v>
          </cell>
          <cell r="F253">
            <v>18</v>
          </cell>
          <cell r="G253">
            <v>1.1320754716981132</v>
          </cell>
          <cell r="H253">
            <v>1</v>
          </cell>
          <cell r="I253">
            <v>2.127659574468085</v>
          </cell>
          <cell r="J253">
            <v>132</v>
          </cell>
          <cell r="K253">
            <v>0.9199247334309013</v>
          </cell>
        </row>
        <row r="254">
          <cell r="A254" t="str">
            <v>k-Namur</v>
          </cell>
          <cell r="B254">
            <v>107</v>
          </cell>
          <cell r="C254">
            <v>1.8712836656173488</v>
          </cell>
          <cell r="D254">
            <v>157</v>
          </cell>
          <cell r="E254">
            <v>2.2447812410637686</v>
          </cell>
          <cell r="F254">
            <v>23</v>
          </cell>
          <cell r="G254">
            <v>1.4465408805031448</v>
          </cell>
          <cell r="H254">
            <v>2</v>
          </cell>
          <cell r="I254">
            <v>4.25531914893617</v>
          </cell>
          <cell r="J254">
            <v>289</v>
          </cell>
          <cell r="K254">
            <v>2.0140776360722</v>
          </cell>
        </row>
        <row r="255">
          <cell r="A255" t="str">
            <v>m-Inconnu</v>
          </cell>
          <cell r="B255">
            <v>407</v>
          </cell>
          <cell r="C255">
            <v>7.117873382301504</v>
          </cell>
          <cell r="D255">
            <v>526</v>
          </cell>
          <cell r="E255">
            <v>7.5207320560480415</v>
          </cell>
          <cell r="F255">
            <v>162</v>
          </cell>
          <cell r="G255">
            <v>10.18867924528302</v>
          </cell>
          <cell r="H255">
            <v>4</v>
          </cell>
          <cell r="I255">
            <v>8.51063829787234</v>
          </cell>
          <cell r="J255">
            <v>1099</v>
          </cell>
          <cell r="K255">
            <v>7.659070318489094</v>
          </cell>
        </row>
        <row r="256">
          <cell r="A256" t="str">
            <v>Total</v>
          </cell>
          <cell r="B256">
            <v>5718</v>
          </cell>
          <cell r="C256">
            <v>100</v>
          </cell>
          <cell r="D256">
            <v>6994</v>
          </cell>
          <cell r="E256">
            <v>100</v>
          </cell>
          <cell r="F256">
            <v>1590</v>
          </cell>
          <cell r="G256">
            <v>100</v>
          </cell>
          <cell r="H256">
            <v>47</v>
          </cell>
          <cell r="I256">
            <v>100</v>
          </cell>
          <cell r="J256">
            <v>14349</v>
          </cell>
          <cell r="K256">
            <v>100</v>
          </cell>
        </row>
        <row r="261">
          <cell r="A261" t="str">
            <v>inconnu</v>
          </cell>
          <cell r="B261">
            <v>3815</v>
          </cell>
          <cell r="C261">
            <v>26.587218621506725</v>
          </cell>
        </row>
        <row r="262">
          <cell r="A262" t="str">
            <v>01</v>
          </cell>
          <cell r="B262">
            <v>42</v>
          </cell>
          <cell r="C262">
            <v>0.29270332427346857</v>
          </cell>
        </row>
        <row r="263">
          <cell r="A263" t="str">
            <v>02</v>
          </cell>
          <cell r="B263">
            <v>1</v>
          </cell>
          <cell r="C263">
            <v>0.006969126768415918</v>
          </cell>
        </row>
        <row r="264">
          <cell r="A264" t="str">
            <v>03</v>
          </cell>
          <cell r="B264">
            <v>1</v>
          </cell>
          <cell r="C264">
            <v>0.006969126768415918</v>
          </cell>
        </row>
        <row r="265">
          <cell r="A265" t="str">
            <v>08</v>
          </cell>
          <cell r="B265">
            <v>10</v>
          </cell>
          <cell r="C265">
            <v>0.06969126768415917</v>
          </cell>
        </row>
        <row r="266">
          <cell r="A266" t="str">
            <v>10</v>
          </cell>
          <cell r="B266">
            <v>245</v>
          </cell>
          <cell r="C266">
            <v>1.7074360582619</v>
          </cell>
        </row>
        <row r="267">
          <cell r="A267" t="str">
            <v>11</v>
          </cell>
          <cell r="B267">
            <v>14</v>
          </cell>
          <cell r="C267">
            <v>0.09756777475782284</v>
          </cell>
        </row>
        <row r="268">
          <cell r="A268" t="str">
            <v>12</v>
          </cell>
          <cell r="B268">
            <v>6</v>
          </cell>
          <cell r="C268">
            <v>0.0418147606104955</v>
          </cell>
        </row>
        <row r="269">
          <cell r="A269" t="str">
            <v>13</v>
          </cell>
          <cell r="B269">
            <v>44</v>
          </cell>
          <cell r="C269">
            <v>0.3066415778103004</v>
          </cell>
        </row>
        <row r="270">
          <cell r="A270" t="str">
            <v>14</v>
          </cell>
          <cell r="B270">
            <v>5</v>
          </cell>
          <cell r="C270">
            <v>0.03484563384207959</v>
          </cell>
        </row>
        <row r="271">
          <cell r="A271" t="str">
            <v>15</v>
          </cell>
          <cell r="B271">
            <v>2</v>
          </cell>
          <cell r="C271">
            <v>0.013938253536831835</v>
          </cell>
        </row>
        <row r="272">
          <cell r="A272" t="str">
            <v>16</v>
          </cell>
          <cell r="B272">
            <v>17</v>
          </cell>
          <cell r="C272">
            <v>0.11847515506307058</v>
          </cell>
        </row>
        <row r="273">
          <cell r="A273" t="str">
            <v>17</v>
          </cell>
          <cell r="B273">
            <v>39</v>
          </cell>
          <cell r="C273">
            <v>0.2717959439682208</v>
          </cell>
        </row>
        <row r="274">
          <cell r="A274" t="str">
            <v>18</v>
          </cell>
          <cell r="B274">
            <v>38</v>
          </cell>
          <cell r="C274">
            <v>0.2648268171998049</v>
          </cell>
        </row>
        <row r="275">
          <cell r="A275" t="str">
            <v>19</v>
          </cell>
          <cell r="B275">
            <v>44</v>
          </cell>
          <cell r="C275">
            <v>0.3066415778103004</v>
          </cell>
        </row>
        <row r="276">
          <cell r="A276" t="str">
            <v>20</v>
          </cell>
          <cell r="B276">
            <v>223</v>
          </cell>
          <cell r="C276">
            <v>1.5541152693567495</v>
          </cell>
        </row>
        <row r="277">
          <cell r="A277" t="str">
            <v>21</v>
          </cell>
          <cell r="B277">
            <v>78</v>
          </cell>
          <cell r="C277">
            <v>0.5435918879364416</v>
          </cell>
        </row>
        <row r="278">
          <cell r="A278" t="str">
            <v>22</v>
          </cell>
          <cell r="B278">
            <v>61</v>
          </cell>
          <cell r="C278">
            <v>0.425116732873371</v>
          </cell>
        </row>
        <row r="279">
          <cell r="A279" t="str">
            <v>23</v>
          </cell>
          <cell r="B279">
            <v>76</v>
          </cell>
          <cell r="C279">
            <v>0.5296536343996098</v>
          </cell>
        </row>
        <row r="280">
          <cell r="A280" t="str">
            <v>24</v>
          </cell>
          <cell r="B280">
            <v>91</v>
          </cell>
          <cell r="C280">
            <v>0.6341905359258485</v>
          </cell>
        </row>
        <row r="281">
          <cell r="A281" t="str">
            <v>25</v>
          </cell>
          <cell r="B281">
            <v>172</v>
          </cell>
          <cell r="C281">
            <v>1.1986898041675378</v>
          </cell>
        </row>
        <row r="282">
          <cell r="A282" t="str">
            <v>26</v>
          </cell>
          <cell r="B282">
            <v>51</v>
          </cell>
          <cell r="C282">
            <v>0.35542546518921175</v>
          </cell>
        </row>
        <row r="283">
          <cell r="A283" t="str">
            <v>27</v>
          </cell>
          <cell r="B283">
            <v>25</v>
          </cell>
          <cell r="C283">
            <v>0.17422816921039794</v>
          </cell>
        </row>
        <row r="284">
          <cell r="A284" t="str">
            <v>28</v>
          </cell>
          <cell r="B284">
            <v>129</v>
          </cell>
          <cell r="C284">
            <v>0.8990173531256535</v>
          </cell>
        </row>
        <row r="285">
          <cell r="A285" t="str">
            <v>29</v>
          </cell>
          <cell r="B285">
            <v>138</v>
          </cell>
          <cell r="C285">
            <v>0.9617394940413966</v>
          </cell>
        </row>
        <row r="286">
          <cell r="A286" t="str">
            <v>30</v>
          </cell>
          <cell r="B286">
            <v>26</v>
          </cell>
          <cell r="C286">
            <v>0.18119729597881384</v>
          </cell>
        </row>
        <row r="287">
          <cell r="A287" t="str">
            <v>31</v>
          </cell>
          <cell r="B287">
            <v>37</v>
          </cell>
          <cell r="C287">
            <v>0.25785769043138895</v>
          </cell>
        </row>
        <row r="288">
          <cell r="A288" t="str">
            <v>32</v>
          </cell>
          <cell r="B288">
            <v>22</v>
          </cell>
          <cell r="C288">
            <v>0.1533207889051502</v>
          </cell>
        </row>
        <row r="289">
          <cell r="A289" t="str">
            <v>33</v>
          </cell>
          <cell r="B289">
            <v>38</v>
          </cell>
          <cell r="C289">
            <v>0.2648268171998049</v>
          </cell>
        </row>
        <row r="290">
          <cell r="A290" t="str">
            <v>35</v>
          </cell>
          <cell r="B290">
            <v>52</v>
          </cell>
          <cell r="C290">
            <v>0.3623945919576277</v>
          </cell>
        </row>
        <row r="291">
          <cell r="A291" t="str">
            <v>37</v>
          </cell>
          <cell r="B291">
            <v>9</v>
          </cell>
          <cell r="C291">
            <v>0.06272214091574327</v>
          </cell>
        </row>
        <row r="292">
          <cell r="A292" t="str">
            <v>38</v>
          </cell>
          <cell r="B292">
            <v>35</v>
          </cell>
          <cell r="C292">
            <v>0.2439194368945571</v>
          </cell>
        </row>
        <row r="293">
          <cell r="A293" t="str">
            <v>39</v>
          </cell>
          <cell r="B293">
            <v>3</v>
          </cell>
          <cell r="C293">
            <v>0.02090738030524775</v>
          </cell>
        </row>
        <row r="294">
          <cell r="A294" t="str">
            <v>41</v>
          </cell>
          <cell r="B294">
            <v>116</v>
          </cell>
          <cell r="C294">
            <v>0.8084187051362464</v>
          </cell>
        </row>
        <row r="295">
          <cell r="A295" t="str">
            <v>42</v>
          </cell>
          <cell r="B295">
            <v>84</v>
          </cell>
          <cell r="C295">
            <v>0.5854066485469371</v>
          </cell>
        </row>
        <row r="296">
          <cell r="A296" t="str">
            <v>43</v>
          </cell>
          <cell r="B296">
            <v>280</v>
          </cell>
          <cell r="C296">
            <v>1.951355495156457</v>
          </cell>
        </row>
        <row r="297">
          <cell r="A297" t="str">
            <v>45</v>
          </cell>
          <cell r="B297">
            <v>174</v>
          </cell>
          <cell r="C297">
            <v>1.2126280577043698</v>
          </cell>
        </row>
        <row r="298">
          <cell r="A298" t="str">
            <v>46</v>
          </cell>
          <cell r="B298">
            <v>539</v>
          </cell>
          <cell r="C298">
            <v>3.7563593281761793</v>
          </cell>
        </row>
        <row r="299">
          <cell r="A299" t="str">
            <v>47</v>
          </cell>
          <cell r="B299">
            <v>705</v>
          </cell>
          <cell r="C299">
            <v>4.913234371733221</v>
          </cell>
        </row>
        <row r="300">
          <cell r="A300" t="str">
            <v>49</v>
          </cell>
          <cell r="B300">
            <v>192</v>
          </cell>
          <cell r="C300">
            <v>1.338072339535856</v>
          </cell>
        </row>
        <row r="301">
          <cell r="A301" t="str">
            <v>50</v>
          </cell>
          <cell r="B301">
            <v>8</v>
          </cell>
          <cell r="C301">
            <v>0.05575301414732734</v>
          </cell>
        </row>
        <row r="302">
          <cell r="A302" t="str">
            <v>51</v>
          </cell>
          <cell r="B302">
            <v>23</v>
          </cell>
          <cell r="C302">
            <v>0.1602899156735661</v>
          </cell>
        </row>
        <row r="303">
          <cell r="A303" t="str">
            <v>52</v>
          </cell>
          <cell r="B303">
            <v>328</v>
          </cell>
          <cell r="C303">
            <v>2.285873580040421</v>
          </cell>
        </row>
        <row r="304">
          <cell r="A304" t="str">
            <v>53</v>
          </cell>
          <cell r="B304">
            <v>79</v>
          </cell>
          <cell r="C304">
            <v>0.5505610147048575</v>
          </cell>
        </row>
        <row r="305">
          <cell r="A305" t="str">
            <v>55</v>
          </cell>
          <cell r="B305">
            <v>64</v>
          </cell>
          <cell r="C305">
            <v>0.44602411317861873</v>
          </cell>
        </row>
        <row r="306">
          <cell r="A306" t="str">
            <v>56</v>
          </cell>
          <cell r="B306">
            <v>190</v>
          </cell>
          <cell r="C306">
            <v>1.3241340859990243</v>
          </cell>
        </row>
        <row r="307">
          <cell r="A307" t="str">
            <v>58</v>
          </cell>
          <cell r="B307">
            <v>43</v>
          </cell>
          <cell r="C307">
            <v>0.29967245104188445</v>
          </cell>
        </row>
        <row r="308">
          <cell r="A308" t="str">
            <v>59</v>
          </cell>
          <cell r="B308">
            <v>21</v>
          </cell>
          <cell r="C308">
            <v>0.14635166213673428</v>
          </cell>
        </row>
        <row r="309">
          <cell r="A309" t="str">
            <v>60</v>
          </cell>
          <cell r="B309">
            <v>7</v>
          </cell>
          <cell r="C309">
            <v>0.04878388737891142</v>
          </cell>
        </row>
        <row r="310">
          <cell r="A310" t="str">
            <v>61</v>
          </cell>
          <cell r="B310">
            <v>54</v>
          </cell>
          <cell r="C310">
            <v>0.37633284549445956</v>
          </cell>
        </row>
        <row r="311">
          <cell r="A311" t="str">
            <v>62</v>
          </cell>
          <cell r="B311">
            <v>227</v>
          </cell>
          <cell r="C311">
            <v>1.581991776430413</v>
          </cell>
        </row>
        <row r="312">
          <cell r="A312" t="str">
            <v>63</v>
          </cell>
          <cell r="B312">
            <v>22</v>
          </cell>
          <cell r="C312">
            <v>0.1533207889051502</v>
          </cell>
        </row>
        <row r="313">
          <cell r="A313" t="str">
            <v>64</v>
          </cell>
          <cell r="B313">
            <v>254</v>
          </cell>
          <cell r="C313">
            <v>1.770158199177643</v>
          </cell>
        </row>
        <row r="314">
          <cell r="A314" t="str">
            <v>65</v>
          </cell>
          <cell r="B314">
            <v>118</v>
          </cell>
          <cell r="C314">
            <v>0.8223569586730782</v>
          </cell>
        </row>
        <row r="315">
          <cell r="A315" t="str">
            <v>66</v>
          </cell>
          <cell r="B315">
            <v>80</v>
          </cell>
          <cell r="C315">
            <v>0.5575301414732734</v>
          </cell>
        </row>
        <row r="316">
          <cell r="A316" t="str">
            <v>68</v>
          </cell>
          <cell r="B316">
            <v>56</v>
          </cell>
          <cell r="C316">
            <v>0.39027109903129137</v>
          </cell>
        </row>
        <row r="317">
          <cell r="A317" t="str">
            <v>69</v>
          </cell>
          <cell r="B317">
            <v>116</v>
          </cell>
          <cell r="C317">
            <v>0.8084187051362464</v>
          </cell>
        </row>
        <row r="318">
          <cell r="A318" t="str">
            <v>70</v>
          </cell>
          <cell r="B318">
            <v>185</v>
          </cell>
          <cell r="C318">
            <v>1.2892884521569448</v>
          </cell>
        </row>
        <row r="319">
          <cell r="A319" t="str">
            <v>71</v>
          </cell>
          <cell r="B319">
            <v>168</v>
          </cell>
          <cell r="C319">
            <v>1.1708132970938743</v>
          </cell>
        </row>
        <row r="320">
          <cell r="A320" t="str">
            <v>72</v>
          </cell>
          <cell r="B320">
            <v>51</v>
          </cell>
          <cell r="C320">
            <v>0.35542546518921175</v>
          </cell>
        </row>
        <row r="321">
          <cell r="A321" t="str">
            <v>73</v>
          </cell>
          <cell r="B321">
            <v>28</v>
          </cell>
          <cell r="C321">
            <v>0.19513554951564568</v>
          </cell>
        </row>
        <row r="322">
          <cell r="A322" t="str">
            <v>74</v>
          </cell>
          <cell r="B322">
            <v>27</v>
          </cell>
          <cell r="C322">
            <v>0.18816642274722978</v>
          </cell>
        </row>
        <row r="323">
          <cell r="A323" t="str">
            <v>75</v>
          </cell>
          <cell r="B323">
            <v>4</v>
          </cell>
          <cell r="C323">
            <v>0.02787650707366367</v>
          </cell>
        </row>
        <row r="324">
          <cell r="A324" t="str">
            <v>77</v>
          </cell>
          <cell r="B324">
            <v>31</v>
          </cell>
          <cell r="C324">
            <v>0.21604292982089343</v>
          </cell>
        </row>
        <row r="325">
          <cell r="A325" t="str">
            <v>78</v>
          </cell>
          <cell r="B325">
            <v>1039</v>
          </cell>
          <cell r="C325">
            <v>7.240922712384139</v>
          </cell>
        </row>
        <row r="326">
          <cell r="A326" t="str">
            <v>79</v>
          </cell>
          <cell r="B326">
            <v>18</v>
          </cell>
          <cell r="C326">
            <v>0.12544428183148654</v>
          </cell>
        </row>
        <row r="327">
          <cell r="A327" t="str">
            <v>80</v>
          </cell>
          <cell r="B327">
            <v>76</v>
          </cell>
          <cell r="C327">
            <v>0.5296536343996098</v>
          </cell>
        </row>
        <row r="328">
          <cell r="A328" t="str">
            <v>81</v>
          </cell>
          <cell r="B328">
            <v>556</v>
          </cell>
          <cell r="C328">
            <v>3.8748344832392494</v>
          </cell>
        </row>
        <row r="329">
          <cell r="A329" t="str">
            <v>82</v>
          </cell>
          <cell r="B329">
            <v>104</v>
          </cell>
          <cell r="C329">
            <v>0.7247891839152554</v>
          </cell>
        </row>
        <row r="330">
          <cell r="A330" t="str">
            <v>84</v>
          </cell>
          <cell r="B330">
            <v>105</v>
          </cell>
          <cell r="C330">
            <v>0.7317583106836714</v>
          </cell>
        </row>
        <row r="331">
          <cell r="A331" t="str">
            <v>85</v>
          </cell>
          <cell r="B331">
            <v>135</v>
          </cell>
          <cell r="C331">
            <v>0.9408321137361491</v>
          </cell>
        </row>
        <row r="332">
          <cell r="A332" t="str">
            <v>86</v>
          </cell>
          <cell r="B332">
            <v>905</v>
          </cell>
          <cell r="C332">
            <v>6.307059725416406</v>
          </cell>
        </row>
        <row r="333">
          <cell r="A333" t="str">
            <v>87</v>
          </cell>
          <cell r="B333">
            <v>512</v>
          </cell>
          <cell r="C333">
            <v>3.56819290542895</v>
          </cell>
        </row>
        <row r="334">
          <cell r="A334" t="str">
            <v>88</v>
          </cell>
          <cell r="B334">
            <v>748</v>
          </cell>
          <cell r="C334">
            <v>5.212906822775107</v>
          </cell>
        </row>
        <row r="335">
          <cell r="A335" t="str">
            <v>90</v>
          </cell>
          <cell r="B335">
            <v>28</v>
          </cell>
          <cell r="C335">
            <v>0.19513554951564568</v>
          </cell>
        </row>
        <row r="336">
          <cell r="A336" t="str">
            <v>91</v>
          </cell>
          <cell r="B336">
            <v>23</v>
          </cell>
          <cell r="C336">
            <v>0.1602899156735661</v>
          </cell>
        </row>
        <row r="337">
          <cell r="A337" t="str">
            <v>92</v>
          </cell>
          <cell r="B337">
            <v>5</v>
          </cell>
          <cell r="C337">
            <v>0.03484563384207959</v>
          </cell>
        </row>
        <row r="338">
          <cell r="A338" t="str">
            <v>93</v>
          </cell>
          <cell r="B338">
            <v>35</v>
          </cell>
          <cell r="C338">
            <v>0.2439194368945571</v>
          </cell>
        </row>
        <row r="339">
          <cell r="A339" t="str">
            <v>94</v>
          </cell>
          <cell r="B339">
            <v>135</v>
          </cell>
          <cell r="C339">
            <v>0.9408321137361491</v>
          </cell>
        </row>
        <row r="340">
          <cell r="A340" t="str">
            <v>95</v>
          </cell>
          <cell r="B340">
            <v>7</v>
          </cell>
          <cell r="C340">
            <v>0.04878388737891142</v>
          </cell>
        </row>
        <row r="341">
          <cell r="A341" t="str">
            <v>96</v>
          </cell>
          <cell r="B341">
            <v>53</v>
          </cell>
          <cell r="C341">
            <v>0.3693637187260436</v>
          </cell>
        </row>
        <row r="342">
          <cell r="A342" t="str">
            <v>99</v>
          </cell>
          <cell r="B342">
            <v>2</v>
          </cell>
          <cell r="C342">
            <v>0.013938253536831835</v>
          </cell>
        </row>
        <row r="343">
          <cell r="A343" t="str">
            <v>Total</v>
          </cell>
          <cell r="B343">
            <v>14349</v>
          </cell>
          <cell r="C343">
            <v>100</v>
          </cell>
        </row>
        <row r="350">
          <cell r="A350" t="str">
            <v>inconnu</v>
          </cell>
          <cell r="B350">
            <v>2471</v>
          </cell>
          <cell r="C350">
            <v>43.21441063308849</v>
          </cell>
          <cell r="D350">
            <v>1010</v>
          </cell>
          <cell r="E350">
            <v>14.440949385187304</v>
          </cell>
          <cell r="F350">
            <v>321</v>
          </cell>
          <cell r="G350">
            <v>20.18867924528302</v>
          </cell>
          <cell r="H350">
            <v>13</v>
          </cell>
          <cell r="I350">
            <v>27.659574468085108</v>
          </cell>
          <cell r="J350">
            <v>3815</v>
          </cell>
          <cell r="K350">
            <v>26.587218621506725</v>
          </cell>
        </row>
        <row r="351">
          <cell r="A351" t="str">
            <v>01</v>
          </cell>
          <cell r="B351">
            <v>8</v>
          </cell>
          <cell r="C351">
            <v>0.13990905911157747</v>
          </cell>
          <cell r="D351">
            <v>27</v>
          </cell>
          <cell r="E351">
            <v>0.3860451815842151</v>
          </cell>
          <cell r="F351">
            <v>7</v>
          </cell>
          <cell r="G351">
            <v>0.44025157232704404</v>
          </cell>
          <cell r="H351">
            <v>0</v>
          </cell>
          <cell r="I351">
            <v>0</v>
          </cell>
          <cell r="J351">
            <v>42</v>
          </cell>
          <cell r="K351">
            <v>0.29270332427346857</v>
          </cell>
        </row>
        <row r="352">
          <cell r="A352" t="str">
            <v>02</v>
          </cell>
          <cell r="B352">
            <v>1</v>
          </cell>
          <cell r="C352">
            <v>0.017488632388947184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1</v>
          </cell>
          <cell r="K352">
            <v>0.006969126768415918</v>
          </cell>
        </row>
        <row r="353">
          <cell r="A353" t="str">
            <v>03</v>
          </cell>
          <cell r="B353">
            <v>0</v>
          </cell>
          <cell r="C353">
            <v>0</v>
          </cell>
          <cell r="D353">
            <v>1</v>
          </cell>
          <cell r="E353">
            <v>0.014297969688304261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1</v>
          </cell>
          <cell r="K353">
            <v>0.006969126768415918</v>
          </cell>
        </row>
        <row r="354">
          <cell r="A354" t="str">
            <v>08</v>
          </cell>
          <cell r="B354">
            <v>2</v>
          </cell>
          <cell r="C354">
            <v>0.03497726477789437</v>
          </cell>
          <cell r="D354">
            <v>6</v>
          </cell>
          <cell r="E354">
            <v>0.08578781812982557</v>
          </cell>
          <cell r="F354">
            <v>2</v>
          </cell>
          <cell r="G354">
            <v>0.12578616352201258</v>
          </cell>
          <cell r="H354">
            <v>0</v>
          </cell>
          <cell r="I354">
            <v>0</v>
          </cell>
          <cell r="J354">
            <v>10</v>
          </cell>
          <cell r="K354">
            <v>0.06969126768415917</v>
          </cell>
        </row>
        <row r="355">
          <cell r="A355" t="str">
            <v>10</v>
          </cell>
          <cell r="B355">
            <v>60</v>
          </cell>
          <cell r="C355">
            <v>1.049317943336831</v>
          </cell>
          <cell r="D355">
            <v>145</v>
          </cell>
          <cell r="E355">
            <v>2.0732056048041176</v>
          </cell>
          <cell r="F355">
            <v>38</v>
          </cell>
          <cell r="G355">
            <v>2.3899371069182394</v>
          </cell>
          <cell r="H355">
            <v>2</v>
          </cell>
          <cell r="I355">
            <v>4.25531914893617</v>
          </cell>
          <cell r="J355">
            <v>245</v>
          </cell>
          <cell r="K355">
            <v>1.7074360582619</v>
          </cell>
        </row>
        <row r="356">
          <cell r="A356" t="str">
            <v>11</v>
          </cell>
          <cell r="B356">
            <v>8</v>
          </cell>
          <cell r="C356">
            <v>0.13990905911157747</v>
          </cell>
          <cell r="D356">
            <v>5</v>
          </cell>
          <cell r="E356">
            <v>0.07148984844152131</v>
          </cell>
          <cell r="F356">
            <v>1</v>
          </cell>
          <cell r="G356">
            <v>0.06289308176100629</v>
          </cell>
          <cell r="H356">
            <v>0</v>
          </cell>
          <cell r="I356">
            <v>0</v>
          </cell>
          <cell r="J356">
            <v>14</v>
          </cell>
          <cell r="K356">
            <v>0.09756777475782284</v>
          </cell>
        </row>
        <row r="357">
          <cell r="A357" t="str">
            <v>12</v>
          </cell>
          <cell r="B357">
            <v>0</v>
          </cell>
          <cell r="C357">
            <v>0</v>
          </cell>
          <cell r="D357">
            <v>6</v>
          </cell>
          <cell r="E357">
            <v>0.08578781812982557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6</v>
          </cell>
          <cell r="K357">
            <v>0.0418147606104955</v>
          </cell>
        </row>
        <row r="358">
          <cell r="A358" t="str">
            <v>13</v>
          </cell>
          <cell r="B358">
            <v>14</v>
          </cell>
          <cell r="C358">
            <v>0.24484085344526058</v>
          </cell>
          <cell r="D358">
            <v>22</v>
          </cell>
          <cell r="E358">
            <v>0.31455533314269374</v>
          </cell>
          <cell r="F358">
            <v>8</v>
          </cell>
          <cell r="G358">
            <v>0.5031446540880503</v>
          </cell>
          <cell r="H358">
            <v>0</v>
          </cell>
          <cell r="I358">
            <v>0</v>
          </cell>
          <cell r="J358">
            <v>44</v>
          </cell>
          <cell r="K358">
            <v>0.3066415778103004</v>
          </cell>
        </row>
        <row r="359">
          <cell r="A359" t="str">
            <v>14</v>
          </cell>
          <cell r="B359">
            <v>2</v>
          </cell>
          <cell r="C359">
            <v>0.03497726477789437</v>
          </cell>
          <cell r="D359">
            <v>3</v>
          </cell>
          <cell r="E359">
            <v>0.042893909064912784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5</v>
          </cell>
          <cell r="K359">
            <v>0.03484563384207959</v>
          </cell>
        </row>
        <row r="360">
          <cell r="A360" t="str">
            <v>15</v>
          </cell>
          <cell r="B360">
            <v>1</v>
          </cell>
          <cell r="C360">
            <v>0.017488632388947184</v>
          </cell>
          <cell r="D360">
            <v>0</v>
          </cell>
          <cell r="E360">
            <v>0</v>
          </cell>
          <cell r="F360">
            <v>1</v>
          </cell>
          <cell r="G360">
            <v>0.06289308176100629</v>
          </cell>
          <cell r="H360">
            <v>0</v>
          </cell>
          <cell r="I360">
            <v>0</v>
          </cell>
          <cell r="J360">
            <v>2</v>
          </cell>
          <cell r="K360">
            <v>0.013938253536831835</v>
          </cell>
        </row>
        <row r="361">
          <cell r="A361" t="str">
            <v>16</v>
          </cell>
          <cell r="B361">
            <v>4</v>
          </cell>
          <cell r="C361">
            <v>0.06995452955578874</v>
          </cell>
          <cell r="D361">
            <v>11</v>
          </cell>
          <cell r="E361">
            <v>0.15727766657134687</v>
          </cell>
          <cell r="F361">
            <v>2</v>
          </cell>
          <cell r="G361">
            <v>0.12578616352201258</v>
          </cell>
          <cell r="H361">
            <v>0</v>
          </cell>
          <cell r="I361">
            <v>0</v>
          </cell>
          <cell r="J361">
            <v>17</v>
          </cell>
          <cell r="K361">
            <v>0.11847515506307058</v>
          </cell>
        </row>
        <row r="362">
          <cell r="A362" t="str">
            <v>17</v>
          </cell>
          <cell r="B362">
            <v>7</v>
          </cell>
          <cell r="C362">
            <v>0.12242042672263029</v>
          </cell>
          <cell r="D362">
            <v>24</v>
          </cell>
          <cell r="E362">
            <v>0.3431512725193023</v>
          </cell>
          <cell r="F362">
            <v>8</v>
          </cell>
          <cell r="G362">
            <v>0.5031446540880503</v>
          </cell>
          <cell r="H362">
            <v>0</v>
          </cell>
          <cell r="I362">
            <v>0</v>
          </cell>
          <cell r="J362">
            <v>39</v>
          </cell>
          <cell r="K362">
            <v>0.2717959439682208</v>
          </cell>
        </row>
        <row r="363">
          <cell r="A363" t="str">
            <v>18</v>
          </cell>
          <cell r="B363">
            <v>11</v>
          </cell>
          <cell r="C363">
            <v>0.19237495627841902</v>
          </cell>
          <cell r="D363">
            <v>20</v>
          </cell>
          <cell r="E363">
            <v>0.28595939376608526</v>
          </cell>
          <cell r="F363">
            <v>7</v>
          </cell>
          <cell r="G363">
            <v>0.44025157232704404</v>
          </cell>
          <cell r="H363">
            <v>0</v>
          </cell>
          <cell r="I363">
            <v>0</v>
          </cell>
          <cell r="J363">
            <v>38</v>
          </cell>
          <cell r="K363">
            <v>0.2648268171998049</v>
          </cell>
        </row>
        <row r="364">
          <cell r="A364" t="str">
            <v>19</v>
          </cell>
          <cell r="B364">
            <v>24</v>
          </cell>
          <cell r="C364">
            <v>0.4197271773347324</v>
          </cell>
          <cell r="D364">
            <v>15</v>
          </cell>
          <cell r="E364">
            <v>0.21446954532456391</v>
          </cell>
          <cell r="F364">
            <v>5</v>
          </cell>
          <cell r="G364">
            <v>0.3144654088050315</v>
          </cell>
          <cell r="H364">
            <v>0</v>
          </cell>
          <cell r="I364">
            <v>0</v>
          </cell>
          <cell r="J364">
            <v>44</v>
          </cell>
          <cell r="K364">
            <v>0.3066415778103004</v>
          </cell>
        </row>
        <row r="365">
          <cell r="A365" t="str">
            <v>20</v>
          </cell>
          <cell r="B365">
            <v>78</v>
          </cell>
          <cell r="C365">
            <v>1.3641133263378804</v>
          </cell>
          <cell r="D365">
            <v>116</v>
          </cell>
          <cell r="E365">
            <v>1.658564483843294</v>
          </cell>
          <cell r="F365">
            <v>28</v>
          </cell>
          <cell r="G365">
            <v>1.7610062893081762</v>
          </cell>
          <cell r="H365">
            <v>1</v>
          </cell>
          <cell r="I365">
            <v>2.127659574468085</v>
          </cell>
          <cell r="J365">
            <v>223</v>
          </cell>
          <cell r="K365">
            <v>1.5541152693567495</v>
          </cell>
        </row>
        <row r="366">
          <cell r="A366" t="str">
            <v>21</v>
          </cell>
          <cell r="B366">
            <v>30</v>
          </cell>
          <cell r="C366">
            <v>0.5246589716684155</v>
          </cell>
          <cell r="D366">
            <v>38</v>
          </cell>
          <cell r="E366">
            <v>0.5433228481555619</v>
          </cell>
          <cell r="F366">
            <v>10</v>
          </cell>
          <cell r="G366">
            <v>0.628930817610063</v>
          </cell>
          <cell r="H366">
            <v>0</v>
          </cell>
          <cell r="I366">
            <v>0</v>
          </cell>
          <cell r="J366">
            <v>78</v>
          </cell>
          <cell r="K366">
            <v>0.5435918879364416</v>
          </cell>
        </row>
        <row r="367">
          <cell r="A367" t="str">
            <v>22</v>
          </cell>
          <cell r="B367">
            <v>17</v>
          </cell>
          <cell r="C367">
            <v>0.2973067506121021</v>
          </cell>
          <cell r="D367">
            <v>34</v>
          </cell>
          <cell r="E367">
            <v>0.48613096940234485</v>
          </cell>
          <cell r="F367">
            <v>10</v>
          </cell>
          <cell r="G367">
            <v>0.628930817610063</v>
          </cell>
          <cell r="H367">
            <v>0</v>
          </cell>
          <cell r="I367">
            <v>0</v>
          </cell>
          <cell r="J367">
            <v>61</v>
          </cell>
          <cell r="K367">
            <v>0.425116732873371</v>
          </cell>
        </row>
        <row r="368">
          <cell r="A368" t="str">
            <v>23</v>
          </cell>
          <cell r="B368">
            <v>26</v>
          </cell>
          <cell r="C368">
            <v>0.4547044421126268</v>
          </cell>
          <cell r="D368">
            <v>42</v>
          </cell>
          <cell r="E368">
            <v>0.6005147269087789</v>
          </cell>
          <cell r="F368">
            <v>8</v>
          </cell>
          <cell r="G368">
            <v>0.5031446540880503</v>
          </cell>
          <cell r="H368">
            <v>0</v>
          </cell>
          <cell r="I368">
            <v>0</v>
          </cell>
          <cell r="J368">
            <v>76</v>
          </cell>
          <cell r="K368">
            <v>0.5296536343996098</v>
          </cell>
        </row>
        <row r="369">
          <cell r="A369" t="str">
            <v>24</v>
          </cell>
          <cell r="B369">
            <v>22</v>
          </cell>
          <cell r="C369">
            <v>0.38474991255683805</v>
          </cell>
          <cell r="D369">
            <v>53</v>
          </cell>
          <cell r="E369">
            <v>0.7577923934801258</v>
          </cell>
          <cell r="F369">
            <v>15</v>
          </cell>
          <cell r="G369">
            <v>0.9433962264150944</v>
          </cell>
          <cell r="H369">
            <v>1</v>
          </cell>
          <cell r="I369">
            <v>2.127659574468085</v>
          </cell>
          <cell r="J369">
            <v>91</v>
          </cell>
          <cell r="K369">
            <v>0.6341905359258485</v>
          </cell>
        </row>
        <row r="370">
          <cell r="A370" t="str">
            <v>25</v>
          </cell>
          <cell r="B370">
            <v>40</v>
          </cell>
          <cell r="C370">
            <v>0.6995452955578874</v>
          </cell>
          <cell r="D370">
            <v>101</v>
          </cell>
          <cell r="E370">
            <v>1.4440949385187303</v>
          </cell>
          <cell r="F370">
            <v>29</v>
          </cell>
          <cell r="G370">
            <v>1.8238993710691824</v>
          </cell>
          <cell r="H370">
            <v>2</v>
          </cell>
          <cell r="I370">
            <v>4.25531914893617</v>
          </cell>
          <cell r="J370">
            <v>172</v>
          </cell>
          <cell r="K370">
            <v>1.1986898041675378</v>
          </cell>
        </row>
        <row r="371">
          <cell r="A371" t="str">
            <v>26</v>
          </cell>
          <cell r="B371">
            <v>26</v>
          </cell>
          <cell r="C371">
            <v>0.4547044421126268</v>
          </cell>
          <cell r="D371">
            <v>23</v>
          </cell>
          <cell r="E371">
            <v>0.32885330283099795</v>
          </cell>
          <cell r="F371">
            <v>2</v>
          </cell>
          <cell r="G371">
            <v>0.12578616352201258</v>
          </cell>
          <cell r="H371">
            <v>0</v>
          </cell>
          <cell r="I371">
            <v>0</v>
          </cell>
          <cell r="J371">
            <v>51</v>
          </cell>
          <cell r="K371">
            <v>0.35542546518921175</v>
          </cell>
        </row>
        <row r="372">
          <cell r="A372" t="str">
            <v>27</v>
          </cell>
          <cell r="B372">
            <v>11</v>
          </cell>
          <cell r="C372">
            <v>0.19237495627841902</v>
          </cell>
          <cell r="D372">
            <v>8</v>
          </cell>
          <cell r="E372">
            <v>0.11438375750643409</v>
          </cell>
          <cell r="F372">
            <v>6</v>
          </cell>
          <cell r="G372">
            <v>0.37735849056603776</v>
          </cell>
          <cell r="H372">
            <v>0</v>
          </cell>
          <cell r="I372">
            <v>0</v>
          </cell>
          <cell r="J372">
            <v>25</v>
          </cell>
          <cell r="K372">
            <v>0.17422816921039794</v>
          </cell>
        </row>
        <row r="373">
          <cell r="A373" t="str">
            <v>28</v>
          </cell>
          <cell r="B373">
            <v>35</v>
          </cell>
          <cell r="C373">
            <v>0.6121021336131515</v>
          </cell>
          <cell r="D373">
            <v>80</v>
          </cell>
          <cell r="E373">
            <v>1.143837575064341</v>
          </cell>
          <cell r="F373">
            <v>14</v>
          </cell>
          <cell r="G373">
            <v>0.8805031446540881</v>
          </cell>
          <cell r="H373">
            <v>0</v>
          </cell>
          <cell r="I373">
            <v>0</v>
          </cell>
          <cell r="J373">
            <v>129</v>
          </cell>
          <cell r="K373">
            <v>0.8990173531256535</v>
          </cell>
        </row>
        <row r="374">
          <cell r="A374" t="str">
            <v>29</v>
          </cell>
          <cell r="B374">
            <v>33</v>
          </cell>
          <cell r="C374">
            <v>0.577124868835257</v>
          </cell>
          <cell r="D374">
            <v>84</v>
          </cell>
          <cell r="E374">
            <v>1.2010294538175579</v>
          </cell>
          <cell r="F374">
            <v>21</v>
          </cell>
          <cell r="G374">
            <v>1.3207547169811322</v>
          </cell>
          <cell r="H374">
            <v>0</v>
          </cell>
          <cell r="I374">
            <v>0</v>
          </cell>
          <cell r="J374">
            <v>138</v>
          </cell>
          <cell r="K374">
            <v>0.9617394940413966</v>
          </cell>
        </row>
        <row r="375">
          <cell r="A375" t="str">
            <v>30</v>
          </cell>
          <cell r="B375">
            <v>8</v>
          </cell>
          <cell r="C375">
            <v>0.13990905911157747</v>
          </cell>
          <cell r="D375">
            <v>14</v>
          </cell>
          <cell r="E375">
            <v>0.20017157563625965</v>
          </cell>
          <cell r="F375">
            <v>4</v>
          </cell>
          <cell r="G375">
            <v>0.25157232704402516</v>
          </cell>
          <cell r="H375">
            <v>0</v>
          </cell>
          <cell r="I375">
            <v>0</v>
          </cell>
          <cell r="J375">
            <v>26</v>
          </cell>
          <cell r="K375">
            <v>0.18119729597881384</v>
          </cell>
        </row>
        <row r="376">
          <cell r="A376" t="str">
            <v>31</v>
          </cell>
          <cell r="B376">
            <v>6</v>
          </cell>
          <cell r="C376">
            <v>0.1049317943336831</v>
          </cell>
          <cell r="D376">
            <v>25</v>
          </cell>
          <cell r="E376">
            <v>0.35744924220760654</v>
          </cell>
          <cell r="F376">
            <v>6</v>
          </cell>
          <cell r="G376">
            <v>0.37735849056603776</v>
          </cell>
          <cell r="H376">
            <v>0</v>
          </cell>
          <cell r="I376">
            <v>0</v>
          </cell>
          <cell r="J376">
            <v>37</v>
          </cell>
          <cell r="K376">
            <v>0.25785769043138895</v>
          </cell>
        </row>
        <row r="377">
          <cell r="A377" t="str">
            <v>32</v>
          </cell>
          <cell r="B377">
            <v>5</v>
          </cell>
          <cell r="C377">
            <v>0.08744316194473592</v>
          </cell>
          <cell r="D377">
            <v>14</v>
          </cell>
          <cell r="E377">
            <v>0.20017157563625965</v>
          </cell>
          <cell r="F377">
            <v>3</v>
          </cell>
          <cell r="G377">
            <v>0.18867924528301888</v>
          </cell>
          <cell r="H377">
            <v>0</v>
          </cell>
          <cell r="I377">
            <v>0</v>
          </cell>
          <cell r="J377">
            <v>22</v>
          </cell>
          <cell r="K377">
            <v>0.1533207889051502</v>
          </cell>
        </row>
        <row r="378">
          <cell r="A378" t="str">
            <v>33</v>
          </cell>
          <cell r="B378">
            <v>11</v>
          </cell>
          <cell r="C378">
            <v>0.19237495627841902</v>
          </cell>
          <cell r="D378">
            <v>20</v>
          </cell>
          <cell r="E378">
            <v>0.28595939376608526</v>
          </cell>
          <cell r="F378">
            <v>7</v>
          </cell>
          <cell r="G378">
            <v>0.44025157232704404</v>
          </cell>
          <cell r="H378">
            <v>0</v>
          </cell>
          <cell r="I378">
            <v>0</v>
          </cell>
          <cell r="J378">
            <v>38</v>
          </cell>
          <cell r="K378">
            <v>0.2648268171998049</v>
          </cell>
        </row>
        <row r="379">
          <cell r="A379" t="str">
            <v>35</v>
          </cell>
          <cell r="B379">
            <v>19</v>
          </cell>
          <cell r="C379">
            <v>0.33228401538999647</v>
          </cell>
          <cell r="D379">
            <v>29</v>
          </cell>
          <cell r="E379">
            <v>0.4146411209608235</v>
          </cell>
          <cell r="F379">
            <v>4</v>
          </cell>
          <cell r="G379">
            <v>0.25157232704402516</v>
          </cell>
          <cell r="H379">
            <v>0</v>
          </cell>
          <cell r="I379">
            <v>0</v>
          </cell>
          <cell r="J379">
            <v>52</v>
          </cell>
          <cell r="K379">
            <v>0.3623945919576277</v>
          </cell>
        </row>
        <row r="380">
          <cell r="A380" t="str">
            <v>37</v>
          </cell>
          <cell r="B380">
            <v>2</v>
          </cell>
          <cell r="C380">
            <v>0.03497726477789437</v>
          </cell>
          <cell r="D380">
            <v>6</v>
          </cell>
          <cell r="E380">
            <v>0.08578781812982557</v>
          </cell>
          <cell r="F380">
            <v>1</v>
          </cell>
          <cell r="G380">
            <v>0.06289308176100629</v>
          </cell>
          <cell r="H380">
            <v>0</v>
          </cell>
          <cell r="I380">
            <v>0</v>
          </cell>
          <cell r="J380">
            <v>9</v>
          </cell>
          <cell r="K380">
            <v>0.06272214091574327</v>
          </cell>
        </row>
        <row r="381">
          <cell r="A381" t="str">
            <v>38</v>
          </cell>
          <cell r="B381">
            <v>5</v>
          </cell>
          <cell r="C381">
            <v>0.08744316194473592</v>
          </cell>
          <cell r="D381">
            <v>25</v>
          </cell>
          <cell r="E381">
            <v>0.35744924220760654</v>
          </cell>
          <cell r="F381">
            <v>5</v>
          </cell>
          <cell r="G381">
            <v>0.3144654088050315</v>
          </cell>
          <cell r="H381">
            <v>0</v>
          </cell>
          <cell r="I381">
            <v>0</v>
          </cell>
          <cell r="J381">
            <v>35</v>
          </cell>
          <cell r="K381">
            <v>0.2439194368945571</v>
          </cell>
        </row>
        <row r="382">
          <cell r="A382" t="str">
            <v>39</v>
          </cell>
          <cell r="B382">
            <v>1</v>
          </cell>
          <cell r="C382">
            <v>0.017488632388947184</v>
          </cell>
          <cell r="D382">
            <v>2</v>
          </cell>
          <cell r="E382">
            <v>0.028595939376608523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3</v>
          </cell>
          <cell r="K382">
            <v>0.02090738030524775</v>
          </cell>
        </row>
        <row r="383">
          <cell r="A383" t="str">
            <v>41</v>
          </cell>
          <cell r="B383">
            <v>28</v>
          </cell>
          <cell r="C383">
            <v>0.48968170689052115</v>
          </cell>
          <cell r="D383">
            <v>68</v>
          </cell>
          <cell r="E383">
            <v>0.9722619388046897</v>
          </cell>
          <cell r="F383">
            <v>18</v>
          </cell>
          <cell r="G383">
            <v>1.1320754716981132</v>
          </cell>
          <cell r="H383">
            <v>2</v>
          </cell>
          <cell r="I383">
            <v>4.25531914893617</v>
          </cell>
          <cell r="J383">
            <v>116</v>
          </cell>
          <cell r="K383">
            <v>0.8084187051362464</v>
          </cell>
        </row>
        <row r="384">
          <cell r="A384" t="str">
            <v>42</v>
          </cell>
          <cell r="B384">
            <v>24</v>
          </cell>
          <cell r="C384">
            <v>0.4197271773347324</v>
          </cell>
          <cell r="D384">
            <v>52</v>
          </cell>
          <cell r="E384">
            <v>0.7434944237918215</v>
          </cell>
          <cell r="F384">
            <v>8</v>
          </cell>
          <cell r="G384">
            <v>0.5031446540880503</v>
          </cell>
          <cell r="H384">
            <v>0</v>
          </cell>
          <cell r="I384">
            <v>0</v>
          </cell>
          <cell r="J384">
            <v>84</v>
          </cell>
          <cell r="K384">
            <v>0.5854066485469371</v>
          </cell>
        </row>
        <row r="385">
          <cell r="A385" t="str">
            <v>43</v>
          </cell>
          <cell r="B385">
            <v>62</v>
          </cell>
          <cell r="C385">
            <v>1.0842952081147255</v>
          </cell>
          <cell r="D385">
            <v>170</v>
          </cell>
          <cell r="E385">
            <v>2.4306548470117244</v>
          </cell>
          <cell r="F385">
            <v>44</v>
          </cell>
          <cell r="G385">
            <v>2.7672955974842766</v>
          </cell>
          <cell r="H385">
            <v>4</v>
          </cell>
          <cell r="I385">
            <v>8.51063829787234</v>
          </cell>
          <cell r="J385">
            <v>280</v>
          </cell>
          <cell r="K385">
            <v>1.951355495156457</v>
          </cell>
        </row>
        <row r="386">
          <cell r="A386" t="str">
            <v>45</v>
          </cell>
          <cell r="B386">
            <v>50</v>
          </cell>
          <cell r="C386">
            <v>0.8744316194473591</v>
          </cell>
          <cell r="D386">
            <v>92</v>
          </cell>
          <cell r="E386">
            <v>1.3154132113239918</v>
          </cell>
          <cell r="F386">
            <v>31</v>
          </cell>
          <cell r="G386">
            <v>1.949685534591195</v>
          </cell>
          <cell r="H386">
            <v>1</v>
          </cell>
          <cell r="I386">
            <v>2.127659574468085</v>
          </cell>
          <cell r="J386">
            <v>174</v>
          </cell>
          <cell r="K386">
            <v>1.2126280577043698</v>
          </cell>
        </row>
        <row r="387">
          <cell r="A387" t="str">
            <v>46</v>
          </cell>
          <cell r="B387">
            <v>185</v>
          </cell>
          <cell r="C387">
            <v>3.2353969919552292</v>
          </cell>
          <cell r="D387">
            <v>272</v>
          </cell>
          <cell r="E387">
            <v>3.889047755218759</v>
          </cell>
          <cell r="F387">
            <v>78</v>
          </cell>
          <cell r="G387">
            <v>4.905660377358491</v>
          </cell>
          <cell r="H387">
            <v>4</v>
          </cell>
          <cell r="I387">
            <v>8.51063829787234</v>
          </cell>
          <cell r="J387">
            <v>539</v>
          </cell>
          <cell r="K387">
            <v>3.7563593281761793</v>
          </cell>
        </row>
        <row r="388">
          <cell r="A388" t="str">
            <v>47</v>
          </cell>
          <cell r="B388">
            <v>209</v>
          </cell>
          <cell r="C388">
            <v>3.655124169289962</v>
          </cell>
          <cell r="D388">
            <v>423</v>
          </cell>
          <cell r="E388">
            <v>6.048041178152702</v>
          </cell>
          <cell r="F388">
            <v>72</v>
          </cell>
          <cell r="G388">
            <v>4.528301886792453</v>
          </cell>
          <cell r="H388">
            <v>1</v>
          </cell>
          <cell r="I388">
            <v>2.127659574468085</v>
          </cell>
          <cell r="J388">
            <v>705</v>
          </cell>
          <cell r="K388">
            <v>4.913234371733221</v>
          </cell>
        </row>
        <row r="389">
          <cell r="A389" t="str">
            <v>49</v>
          </cell>
          <cell r="B389">
            <v>36</v>
          </cell>
          <cell r="C389">
            <v>0.6295907660020986</v>
          </cell>
          <cell r="D389">
            <v>123</v>
          </cell>
          <cell r="E389">
            <v>1.758650271661424</v>
          </cell>
          <cell r="F389">
            <v>33</v>
          </cell>
          <cell r="G389">
            <v>2.0754716981132075</v>
          </cell>
          <cell r="H389">
            <v>0</v>
          </cell>
          <cell r="I389">
            <v>0</v>
          </cell>
          <cell r="J389">
            <v>192</v>
          </cell>
          <cell r="K389">
            <v>1.338072339535856</v>
          </cell>
        </row>
        <row r="390">
          <cell r="A390" t="str">
            <v>50</v>
          </cell>
          <cell r="B390">
            <v>5</v>
          </cell>
          <cell r="C390">
            <v>0.08744316194473592</v>
          </cell>
          <cell r="D390">
            <v>1</v>
          </cell>
          <cell r="E390">
            <v>0.014297969688304261</v>
          </cell>
          <cell r="F390">
            <v>2</v>
          </cell>
          <cell r="G390">
            <v>0.12578616352201258</v>
          </cell>
          <cell r="H390">
            <v>0</v>
          </cell>
          <cell r="I390">
            <v>0</v>
          </cell>
          <cell r="J390">
            <v>8</v>
          </cell>
          <cell r="K390">
            <v>0.05575301414732734</v>
          </cell>
        </row>
        <row r="391">
          <cell r="A391" t="str">
            <v>51</v>
          </cell>
          <cell r="B391">
            <v>7</v>
          </cell>
          <cell r="C391">
            <v>0.12242042672263029</v>
          </cell>
          <cell r="D391">
            <v>13</v>
          </cell>
          <cell r="E391">
            <v>0.18587360594795538</v>
          </cell>
          <cell r="F391">
            <v>3</v>
          </cell>
          <cell r="G391">
            <v>0.18867924528301888</v>
          </cell>
          <cell r="H391">
            <v>0</v>
          </cell>
          <cell r="I391">
            <v>0</v>
          </cell>
          <cell r="J391">
            <v>23</v>
          </cell>
          <cell r="K391">
            <v>0.1602899156735661</v>
          </cell>
        </row>
        <row r="392">
          <cell r="A392" t="str">
            <v>52</v>
          </cell>
          <cell r="B392">
            <v>84</v>
          </cell>
          <cell r="C392">
            <v>1.4690451206715633</v>
          </cell>
          <cell r="D392">
            <v>202</v>
          </cell>
          <cell r="E392">
            <v>2.8881898770374606</v>
          </cell>
          <cell r="F392">
            <v>40</v>
          </cell>
          <cell r="G392">
            <v>2.515723270440252</v>
          </cell>
          <cell r="H392">
            <v>2</v>
          </cell>
          <cell r="I392">
            <v>4.25531914893617</v>
          </cell>
          <cell r="J392">
            <v>328</v>
          </cell>
          <cell r="K392">
            <v>2.285873580040421</v>
          </cell>
        </row>
        <row r="393">
          <cell r="A393" t="str">
            <v>53</v>
          </cell>
          <cell r="B393">
            <v>22</v>
          </cell>
          <cell r="C393">
            <v>0.38474991255683805</v>
          </cell>
          <cell r="D393">
            <v>45</v>
          </cell>
          <cell r="E393">
            <v>0.6434086359736918</v>
          </cell>
          <cell r="F393">
            <v>12</v>
          </cell>
          <cell r="G393">
            <v>0.7547169811320755</v>
          </cell>
          <cell r="H393">
            <v>0</v>
          </cell>
          <cell r="I393">
            <v>0</v>
          </cell>
          <cell r="J393">
            <v>79</v>
          </cell>
          <cell r="K393">
            <v>0.5505610147048575</v>
          </cell>
        </row>
        <row r="394">
          <cell r="A394" t="str">
            <v>55</v>
          </cell>
          <cell r="B394">
            <v>16</v>
          </cell>
          <cell r="C394">
            <v>0.27981811822315494</v>
          </cell>
          <cell r="D394">
            <v>40</v>
          </cell>
          <cell r="E394">
            <v>0.5719187875321705</v>
          </cell>
          <cell r="F394">
            <v>7</v>
          </cell>
          <cell r="G394">
            <v>0.44025157232704404</v>
          </cell>
          <cell r="H394">
            <v>1</v>
          </cell>
          <cell r="I394">
            <v>2.127659574468085</v>
          </cell>
          <cell r="J394">
            <v>64</v>
          </cell>
          <cell r="K394">
            <v>0.44602411317861873</v>
          </cell>
        </row>
        <row r="395">
          <cell r="A395" t="str">
            <v>56</v>
          </cell>
          <cell r="B395">
            <v>55</v>
          </cell>
          <cell r="C395">
            <v>0.9618747813920951</v>
          </cell>
          <cell r="D395">
            <v>103</v>
          </cell>
          <cell r="E395">
            <v>1.472690877895339</v>
          </cell>
          <cell r="F395">
            <v>32</v>
          </cell>
          <cell r="G395">
            <v>2.0125786163522013</v>
          </cell>
          <cell r="H395">
            <v>0</v>
          </cell>
          <cell r="I395">
            <v>0</v>
          </cell>
          <cell r="J395">
            <v>190</v>
          </cell>
          <cell r="K395">
            <v>1.3241340859990243</v>
          </cell>
        </row>
        <row r="396">
          <cell r="A396" t="str">
            <v>58</v>
          </cell>
          <cell r="B396">
            <v>19</v>
          </cell>
          <cell r="C396">
            <v>0.33228401538999647</v>
          </cell>
          <cell r="D396">
            <v>21</v>
          </cell>
          <cell r="E396">
            <v>0.30025736345438947</v>
          </cell>
          <cell r="F396">
            <v>3</v>
          </cell>
          <cell r="G396">
            <v>0.18867924528301888</v>
          </cell>
          <cell r="H396">
            <v>0</v>
          </cell>
          <cell r="I396">
            <v>0</v>
          </cell>
          <cell r="J396">
            <v>43</v>
          </cell>
          <cell r="K396">
            <v>0.29967245104188445</v>
          </cell>
        </row>
        <row r="397">
          <cell r="A397" t="str">
            <v>59</v>
          </cell>
          <cell r="B397">
            <v>12</v>
          </cell>
          <cell r="C397">
            <v>0.2098635886673662</v>
          </cell>
          <cell r="D397">
            <v>7</v>
          </cell>
          <cell r="E397">
            <v>0.10008578781812982</v>
          </cell>
          <cell r="F397">
            <v>2</v>
          </cell>
          <cell r="G397">
            <v>0.12578616352201258</v>
          </cell>
          <cell r="H397">
            <v>0</v>
          </cell>
          <cell r="I397">
            <v>0</v>
          </cell>
          <cell r="J397">
            <v>21</v>
          </cell>
          <cell r="K397">
            <v>0.14635166213673428</v>
          </cell>
        </row>
        <row r="398">
          <cell r="A398" t="str">
            <v>60</v>
          </cell>
          <cell r="B398">
            <v>3</v>
          </cell>
          <cell r="C398">
            <v>0.05246589716684155</v>
          </cell>
          <cell r="D398">
            <v>4</v>
          </cell>
          <cell r="E398">
            <v>0.057191878753217046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7</v>
          </cell>
          <cell r="K398">
            <v>0.04878388737891142</v>
          </cell>
        </row>
        <row r="399">
          <cell r="A399" t="str">
            <v>61</v>
          </cell>
          <cell r="B399">
            <v>19</v>
          </cell>
          <cell r="C399">
            <v>0.33228401538999647</v>
          </cell>
          <cell r="D399">
            <v>33</v>
          </cell>
          <cell r="E399">
            <v>0.47183299971404064</v>
          </cell>
          <cell r="F399">
            <v>2</v>
          </cell>
          <cell r="G399">
            <v>0.12578616352201258</v>
          </cell>
          <cell r="H399">
            <v>0</v>
          </cell>
          <cell r="I399">
            <v>0</v>
          </cell>
          <cell r="J399">
            <v>54</v>
          </cell>
          <cell r="K399">
            <v>0.37633284549445956</v>
          </cell>
        </row>
        <row r="400">
          <cell r="A400" t="str">
            <v>62</v>
          </cell>
          <cell r="B400">
            <v>109</v>
          </cell>
          <cell r="C400">
            <v>1.9062609303952431</v>
          </cell>
          <cell r="D400">
            <v>99</v>
          </cell>
          <cell r="E400">
            <v>1.4154989991421218</v>
          </cell>
          <cell r="F400">
            <v>18</v>
          </cell>
          <cell r="G400">
            <v>1.1320754716981132</v>
          </cell>
          <cell r="H400">
            <v>1</v>
          </cell>
          <cell r="I400">
            <v>2.127659574468085</v>
          </cell>
          <cell r="J400">
            <v>227</v>
          </cell>
          <cell r="K400">
            <v>1.581991776430413</v>
          </cell>
        </row>
        <row r="401">
          <cell r="A401" t="str">
            <v>63</v>
          </cell>
          <cell r="B401">
            <v>6</v>
          </cell>
          <cell r="C401">
            <v>0.1049317943336831</v>
          </cell>
          <cell r="D401">
            <v>14</v>
          </cell>
          <cell r="E401">
            <v>0.20017157563625965</v>
          </cell>
          <cell r="F401">
            <v>2</v>
          </cell>
          <cell r="G401">
            <v>0.12578616352201258</v>
          </cell>
          <cell r="H401">
            <v>0</v>
          </cell>
          <cell r="I401">
            <v>0</v>
          </cell>
          <cell r="J401">
            <v>22</v>
          </cell>
          <cell r="K401">
            <v>0.1533207889051502</v>
          </cell>
        </row>
        <row r="402">
          <cell r="A402" t="str">
            <v>64</v>
          </cell>
          <cell r="B402">
            <v>119</v>
          </cell>
          <cell r="C402">
            <v>2.081147254284715</v>
          </cell>
          <cell r="D402">
            <v>116</v>
          </cell>
          <cell r="E402">
            <v>1.658564483843294</v>
          </cell>
          <cell r="F402">
            <v>19</v>
          </cell>
          <cell r="G402">
            <v>1.1949685534591197</v>
          </cell>
          <cell r="H402">
            <v>0</v>
          </cell>
          <cell r="I402">
            <v>0</v>
          </cell>
          <cell r="J402">
            <v>254</v>
          </cell>
          <cell r="K402">
            <v>1.770158199177643</v>
          </cell>
        </row>
        <row r="403">
          <cell r="A403" t="str">
            <v>65</v>
          </cell>
          <cell r="B403">
            <v>49</v>
          </cell>
          <cell r="C403">
            <v>0.8569429870584119</v>
          </cell>
          <cell r="D403">
            <v>60</v>
          </cell>
          <cell r="E403">
            <v>0.8578781812982557</v>
          </cell>
          <cell r="F403">
            <v>9</v>
          </cell>
          <cell r="G403">
            <v>0.5660377358490566</v>
          </cell>
          <cell r="H403">
            <v>0</v>
          </cell>
          <cell r="I403">
            <v>0</v>
          </cell>
          <cell r="J403">
            <v>118</v>
          </cell>
          <cell r="K403">
            <v>0.8223569586730782</v>
          </cell>
        </row>
        <row r="404">
          <cell r="A404" t="str">
            <v>66</v>
          </cell>
          <cell r="B404">
            <v>28</v>
          </cell>
          <cell r="C404">
            <v>0.48968170689052115</v>
          </cell>
          <cell r="D404">
            <v>41</v>
          </cell>
          <cell r="E404">
            <v>0.5862167572204747</v>
          </cell>
          <cell r="F404">
            <v>11</v>
          </cell>
          <cell r="G404">
            <v>0.6918238993710691</v>
          </cell>
          <cell r="H404">
            <v>0</v>
          </cell>
          <cell r="I404">
            <v>0</v>
          </cell>
          <cell r="J404">
            <v>80</v>
          </cell>
          <cell r="K404">
            <v>0.5575301414732734</v>
          </cell>
        </row>
        <row r="405">
          <cell r="A405" t="str">
            <v>68</v>
          </cell>
          <cell r="B405">
            <v>19</v>
          </cell>
          <cell r="C405">
            <v>0.33228401538999647</v>
          </cell>
          <cell r="D405">
            <v>32</v>
          </cell>
          <cell r="E405">
            <v>0.45753503002573637</v>
          </cell>
          <cell r="F405">
            <v>4</v>
          </cell>
          <cell r="G405">
            <v>0.25157232704402516</v>
          </cell>
          <cell r="H405">
            <v>1</v>
          </cell>
          <cell r="I405">
            <v>2.127659574468085</v>
          </cell>
          <cell r="J405">
            <v>56</v>
          </cell>
          <cell r="K405">
            <v>0.39027109903129137</v>
          </cell>
        </row>
        <row r="406">
          <cell r="A406" t="str">
            <v>69</v>
          </cell>
          <cell r="B406">
            <v>42</v>
          </cell>
          <cell r="C406">
            <v>0.7345225603357817</v>
          </cell>
          <cell r="D406">
            <v>62</v>
          </cell>
          <cell r="E406">
            <v>0.8864741206748641</v>
          </cell>
          <cell r="F406">
            <v>11</v>
          </cell>
          <cell r="G406">
            <v>0.6918238993710691</v>
          </cell>
          <cell r="H406">
            <v>1</v>
          </cell>
          <cell r="I406">
            <v>2.127659574468085</v>
          </cell>
          <cell r="J406">
            <v>116</v>
          </cell>
          <cell r="K406">
            <v>0.8084187051362464</v>
          </cell>
        </row>
        <row r="407">
          <cell r="A407" t="str">
            <v>70</v>
          </cell>
          <cell r="B407">
            <v>90</v>
          </cell>
          <cell r="C407">
            <v>1.5739769150052465</v>
          </cell>
          <cell r="D407">
            <v>82</v>
          </cell>
          <cell r="E407">
            <v>1.1724335144409495</v>
          </cell>
          <cell r="F407">
            <v>13</v>
          </cell>
          <cell r="G407">
            <v>0.8176100628930818</v>
          </cell>
          <cell r="H407">
            <v>0</v>
          </cell>
          <cell r="I407">
            <v>0</v>
          </cell>
          <cell r="J407">
            <v>185</v>
          </cell>
          <cell r="K407">
            <v>1.2892884521569448</v>
          </cell>
        </row>
        <row r="408">
          <cell r="A408" t="str">
            <v>71</v>
          </cell>
          <cell r="B408">
            <v>85</v>
          </cell>
          <cell r="C408">
            <v>1.4865337530605105</v>
          </cell>
          <cell r="D408">
            <v>65</v>
          </cell>
          <cell r="E408">
            <v>0.929368029739777</v>
          </cell>
          <cell r="F408">
            <v>18</v>
          </cell>
          <cell r="G408">
            <v>1.1320754716981132</v>
          </cell>
          <cell r="H408">
            <v>0</v>
          </cell>
          <cell r="I408">
            <v>0</v>
          </cell>
          <cell r="J408">
            <v>168</v>
          </cell>
          <cell r="K408">
            <v>1.1708132970938743</v>
          </cell>
        </row>
        <row r="409">
          <cell r="A409" t="str">
            <v>72</v>
          </cell>
          <cell r="B409">
            <v>22</v>
          </cell>
          <cell r="C409">
            <v>0.38474991255683805</v>
          </cell>
          <cell r="D409">
            <v>24</v>
          </cell>
          <cell r="E409">
            <v>0.3431512725193023</v>
          </cell>
          <cell r="F409">
            <v>5</v>
          </cell>
          <cell r="G409">
            <v>0.3144654088050315</v>
          </cell>
          <cell r="H409">
            <v>0</v>
          </cell>
          <cell r="I409">
            <v>0</v>
          </cell>
          <cell r="J409">
            <v>51</v>
          </cell>
          <cell r="K409">
            <v>0.35542546518921175</v>
          </cell>
        </row>
        <row r="410">
          <cell r="A410" t="str">
            <v>73</v>
          </cell>
          <cell r="B410">
            <v>14</v>
          </cell>
          <cell r="C410">
            <v>0.24484085344526058</v>
          </cell>
          <cell r="D410">
            <v>14</v>
          </cell>
          <cell r="E410">
            <v>0.20017157563625965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28</v>
          </cell>
          <cell r="K410">
            <v>0.19513554951564568</v>
          </cell>
        </row>
        <row r="411">
          <cell r="A411" t="str">
            <v>74</v>
          </cell>
          <cell r="B411">
            <v>15</v>
          </cell>
          <cell r="C411">
            <v>0.26232948583420773</v>
          </cell>
          <cell r="D411">
            <v>9</v>
          </cell>
          <cell r="E411">
            <v>0.12868172719473833</v>
          </cell>
          <cell r="F411">
            <v>3</v>
          </cell>
          <cell r="G411">
            <v>0.18867924528301888</v>
          </cell>
          <cell r="H411">
            <v>0</v>
          </cell>
          <cell r="I411">
            <v>0</v>
          </cell>
          <cell r="J411">
            <v>27</v>
          </cell>
          <cell r="K411">
            <v>0.18816642274722978</v>
          </cell>
        </row>
        <row r="412">
          <cell r="A412" t="str">
            <v>75</v>
          </cell>
          <cell r="B412">
            <v>0</v>
          </cell>
          <cell r="C412">
            <v>0</v>
          </cell>
          <cell r="D412">
            <v>4</v>
          </cell>
          <cell r="E412">
            <v>0.057191878753217046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4</v>
          </cell>
          <cell r="K412">
            <v>0.02787650707366367</v>
          </cell>
        </row>
        <row r="413">
          <cell r="A413" t="str">
            <v>77</v>
          </cell>
          <cell r="B413">
            <v>12</v>
          </cell>
          <cell r="C413">
            <v>0.2098635886673662</v>
          </cell>
          <cell r="D413">
            <v>15</v>
          </cell>
          <cell r="E413">
            <v>0.21446954532456391</v>
          </cell>
          <cell r="F413">
            <v>4</v>
          </cell>
          <cell r="G413">
            <v>0.25157232704402516</v>
          </cell>
          <cell r="H413">
            <v>0</v>
          </cell>
          <cell r="I413">
            <v>0</v>
          </cell>
          <cell r="J413">
            <v>31</v>
          </cell>
          <cell r="K413">
            <v>0.21604292982089343</v>
          </cell>
        </row>
        <row r="414">
          <cell r="A414" t="str">
            <v>78</v>
          </cell>
          <cell r="B414">
            <v>257</v>
          </cell>
          <cell r="C414">
            <v>4.494578523959427</v>
          </cell>
          <cell r="D414">
            <v>670</v>
          </cell>
          <cell r="E414">
            <v>9.579639691163855</v>
          </cell>
          <cell r="F414">
            <v>110</v>
          </cell>
          <cell r="G414">
            <v>6.918238993710691</v>
          </cell>
          <cell r="H414">
            <v>2</v>
          </cell>
          <cell r="I414">
            <v>4.25531914893617</v>
          </cell>
          <cell r="J414">
            <v>1039</v>
          </cell>
          <cell r="K414">
            <v>7.240922712384139</v>
          </cell>
        </row>
        <row r="415">
          <cell r="A415" t="str">
            <v>79</v>
          </cell>
          <cell r="B415">
            <v>4</v>
          </cell>
          <cell r="C415">
            <v>0.06995452955578874</v>
          </cell>
          <cell r="D415">
            <v>11</v>
          </cell>
          <cell r="E415">
            <v>0.15727766657134687</v>
          </cell>
          <cell r="F415">
            <v>3</v>
          </cell>
          <cell r="G415">
            <v>0.18867924528301888</v>
          </cell>
          <cell r="H415">
            <v>0</v>
          </cell>
          <cell r="I415">
            <v>0</v>
          </cell>
          <cell r="J415">
            <v>18</v>
          </cell>
          <cell r="K415">
            <v>0.12544428183148654</v>
          </cell>
        </row>
        <row r="416">
          <cell r="A416" t="str">
            <v>80</v>
          </cell>
          <cell r="B416">
            <v>9</v>
          </cell>
          <cell r="C416">
            <v>0.15739769150052466</v>
          </cell>
          <cell r="D416">
            <v>57</v>
          </cell>
          <cell r="E416">
            <v>0.8149842722333428</v>
          </cell>
          <cell r="F416">
            <v>9</v>
          </cell>
          <cell r="G416">
            <v>0.5660377358490566</v>
          </cell>
          <cell r="H416">
            <v>1</v>
          </cell>
          <cell r="I416">
            <v>2.127659574468085</v>
          </cell>
          <cell r="J416">
            <v>76</v>
          </cell>
          <cell r="K416">
            <v>0.5296536343996098</v>
          </cell>
        </row>
        <row r="417">
          <cell r="A417" t="str">
            <v>81</v>
          </cell>
          <cell r="B417">
            <v>106</v>
          </cell>
          <cell r="C417">
            <v>1.8537950332284014</v>
          </cell>
          <cell r="D417">
            <v>379</v>
          </cell>
          <cell r="E417">
            <v>5.418930511867314</v>
          </cell>
          <cell r="F417">
            <v>70</v>
          </cell>
          <cell r="G417">
            <v>4.40251572327044</v>
          </cell>
          <cell r="H417">
            <v>1</v>
          </cell>
          <cell r="I417">
            <v>2.127659574468085</v>
          </cell>
          <cell r="J417">
            <v>556</v>
          </cell>
          <cell r="K417">
            <v>3.8748344832392494</v>
          </cell>
        </row>
        <row r="418">
          <cell r="A418" t="str">
            <v>82</v>
          </cell>
          <cell r="B418">
            <v>35</v>
          </cell>
          <cell r="C418">
            <v>0.6121021336131515</v>
          </cell>
          <cell r="D418">
            <v>53</v>
          </cell>
          <cell r="E418">
            <v>0.7577923934801258</v>
          </cell>
          <cell r="F418">
            <v>16</v>
          </cell>
          <cell r="G418">
            <v>1.0062893081761006</v>
          </cell>
          <cell r="H418">
            <v>0</v>
          </cell>
          <cell r="I418">
            <v>0</v>
          </cell>
          <cell r="J418">
            <v>104</v>
          </cell>
          <cell r="K418">
            <v>0.7247891839152554</v>
          </cell>
        </row>
        <row r="419">
          <cell r="A419" t="str">
            <v>84</v>
          </cell>
          <cell r="B419">
            <v>44</v>
          </cell>
          <cell r="C419">
            <v>0.7694998251136761</v>
          </cell>
          <cell r="D419">
            <v>48</v>
          </cell>
          <cell r="E419">
            <v>0.6863025450386046</v>
          </cell>
          <cell r="F419">
            <v>13</v>
          </cell>
          <cell r="G419">
            <v>0.8176100628930818</v>
          </cell>
          <cell r="H419">
            <v>0</v>
          </cell>
          <cell r="I419">
            <v>0</v>
          </cell>
          <cell r="J419">
            <v>105</v>
          </cell>
          <cell r="K419">
            <v>0.7317583106836714</v>
          </cell>
        </row>
        <row r="420">
          <cell r="A420" t="str">
            <v>85</v>
          </cell>
          <cell r="B420">
            <v>49</v>
          </cell>
          <cell r="C420">
            <v>0.8569429870584119</v>
          </cell>
          <cell r="D420">
            <v>75</v>
          </cell>
          <cell r="E420">
            <v>1.0723477266228196</v>
          </cell>
          <cell r="F420">
            <v>11</v>
          </cell>
          <cell r="G420">
            <v>0.6918238993710691</v>
          </cell>
          <cell r="H420">
            <v>0</v>
          </cell>
          <cell r="I420">
            <v>0</v>
          </cell>
          <cell r="J420">
            <v>135</v>
          </cell>
          <cell r="K420">
            <v>0.9408321137361491</v>
          </cell>
        </row>
        <row r="421">
          <cell r="A421" t="str">
            <v>86</v>
          </cell>
          <cell r="B421">
            <v>354</v>
          </cell>
          <cell r="C421">
            <v>6.190975865687303</v>
          </cell>
          <cell r="D421">
            <v>462</v>
          </cell>
          <cell r="E421">
            <v>6.6056619959965674</v>
          </cell>
          <cell r="F421">
            <v>88</v>
          </cell>
          <cell r="G421">
            <v>5.534591194968553</v>
          </cell>
          <cell r="H421">
            <v>1</v>
          </cell>
          <cell r="I421">
            <v>2.127659574468085</v>
          </cell>
          <cell r="J421">
            <v>905</v>
          </cell>
          <cell r="K421">
            <v>6.307059725416406</v>
          </cell>
        </row>
        <row r="422">
          <cell r="A422" t="str">
            <v>87</v>
          </cell>
          <cell r="B422">
            <v>143</v>
          </cell>
          <cell r="C422">
            <v>2.5008744316194473</v>
          </cell>
          <cell r="D422">
            <v>297</v>
          </cell>
          <cell r="E422">
            <v>4.246496997426365</v>
          </cell>
          <cell r="F422">
            <v>71</v>
          </cell>
          <cell r="G422">
            <v>4.465408805031446</v>
          </cell>
          <cell r="H422">
            <v>1</v>
          </cell>
          <cell r="I422">
            <v>2.127659574468085</v>
          </cell>
          <cell r="J422">
            <v>512</v>
          </cell>
          <cell r="K422">
            <v>3.56819290542895</v>
          </cell>
        </row>
        <row r="423">
          <cell r="A423" t="str">
            <v>88</v>
          </cell>
          <cell r="B423">
            <v>178</v>
          </cell>
          <cell r="C423">
            <v>3.1129765652325987</v>
          </cell>
          <cell r="D423">
            <v>480</v>
          </cell>
          <cell r="E423">
            <v>6.863025450386045</v>
          </cell>
          <cell r="F423">
            <v>86</v>
          </cell>
          <cell r="G423">
            <v>5.408805031446542</v>
          </cell>
          <cell r="H423">
            <v>4</v>
          </cell>
          <cell r="I423">
            <v>8.51063829787234</v>
          </cell>
          <cell r="J423">
            <v>748</v>
          </cell>
          <cell r="K423">
            <v>5.212906822775107</v>
          </cell>
        </row>
        <row r="424">
          <cell r="A424" t="str">
            <v>90</v>
          </cell>
          <cell r="B424">
            <v>10</v>
          </cell>
          <cell r="C424">
            <v>0.17488632388947184</v>
          </cell>
          <cell r="D424">
            <v>11</v>
          </cell>
          <cell r="E424">
            <v>0.15727766657134687</v>
          </cell>
          <cell r="F424">
            <v>7</v>
          </cell>
          <cell r="G424">
            <v>0.44025157232704404</v>
          </cell>
          <cell r="H424">
            <v>0</v>
          </cell>
          <cell r="I424">
            <v>0</v>
          </cell>
          <cell r="J424">
            <v>28</v>
          </cell>
          <cell r="K424">
            <v>0.19513554951564568</v>
          </cell>
        </row>
        <row r="425">
          <cell r="A425" t="str">
            <v>91</v>
          </cell>
          <cell r="B425">
            <v>10</v>
          </cell>
          <cell r="C425">
            <v>0.17488632388947184</v>
          </cell>
          <cell r="D425">
            <v>10</v>
          </cell>
          <cell r="E425">
            <v>0.14297969688304263</v>
          </cell>
          <cell r="F425">
            <v>3</v>
          </cell>
          <cell r="G425">
            <v>0.18867924528301888</v>
          </cell>
          <cell r="H425">
            <v>0</v>
          </cell>
          <cell r="I425">
            <v>0</v>
          </cell>
          <cell r="J425">
            <v>23</v>
          </cell>
          <cell r="K425">
            <v>0.1602899156735661</v>
          </cell>
        </row>
        <row r="426">
          <cell r="A426" t="str">
            <v>92</v>
          </cell>
          <cell r="B426">
            <v>1</v>
          </cell>
          <cell r="C426">
            <v>0.017488632388947184</v>
          </cell>
          <cell r="D426">
            <v>3</v>
          </cell>
          <cell r="E426">
            <v>0.042893909064912784</v>
          </cell>
          <cell r="F426">
            <v>1</v>
          </cell>
          <cell r="G426">
            <v>0.06289308176100629</v>
          </cell>
          <cell r="H426">
            <v>0</v>
          </cell>
          <cell r="I426">
            <v>0</v>
          </cell>
          <cell r="J426">
            <v>5</v>
          </cell>
          <cell r="K426">
            <v>0.03484563384207959</v>
          </cell>
        </row>
        <row r="427">
          <cell r="A427" t="str">
            <v>93</v>
          </cell>
          <cell r="B427">
            <v>17</v>
          </cell>
          <cell r="C427">
            <v>0.2973067506121021</v>
          </cell>
          <cell r="D427">
            <v>14</v>
          </cell>
          <cell r="E427">
            <v>0.20017157563625965</v>
          </cell>
          <cell r="F427">
            <v>4</v>
          </cell>
          <cell r="G427">
            <v>0.25157232704402516</v>
          </cell>
          <cell r="H427">
            <v>0</v>
          </cell>
          <cell r="I427">
            <v>0</v>
          </cell>
          <cell r="J427">
            <v>35</v>
          </cell>
          <cell r="K427">
            <v>0.2439194368945571</v>
          </cell>
        </row>
        <row r="428">
          <cell r="A428" t="str">
            <v>94</v>
          </cell>
          <cell r="B428">
            <v>54</v>
          </cell>
          <cell r="C428">
            <v>0.944386149003148</v>
          </cell>
          <cell r="D428">
            <v>71</v>
          </cell>
          <cell r="E428">
            <v>1.0151558478696026</v>
          </cell>
          <cell r="F428">
            <v>10</v>
          </cell>
          <cell r="G428">
            <v>0.628930817610063</v>
          </cell>
          <cell r="H428">
            <v>0</v>
          </cell>
          <cell r="I428">
            <v>0</v>
          </cell>
          <cell r="J428">
            <v>135</v>
          </cell>
          <cell r="K428">
            <v>0.9408321137361491</v>
          </cell>
        </row>
        <row r="429">
          <cell r="A429" t="str">
            <v>95</v>
          </cell>
          <cell r="B429">
            <v>3</v>
          </cell>
          <cell r="C429">
            <v>0.05246589716684155</v>
          </cell>
          <cell r="D429">
            <v>4</v>
          </cell>
          <cell r="E429">
            <v>0.057191878753217046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7</v>
          </cell>
          <cell r="K429">
            <v>0.04878388737891142</v>
          </cell>
        </row>
        <row r="430">
          <cell r="A430" t="str">
            <v>96</v>
          </cell>
          <cell r="B430">
            <v>10</v>
          </cell>
          <cell r="C430">
            <v>0.17488632388947184</v>
          </cell>
          <cell r="D430">
            <v>32</v>
          </cell>
          <cell r="E430">
            <v>0.45753503002573637</v>
          </cell>
          <cell r="F430">
            <v>11</v>
          </cell>
          <cell r="G430">
            <v>0.6918238993710691</v>
          </cell>
          <cell r="H430">
            <v>0</v>
          </cell>
          <cell r="I430">
            <v>0</v>
          </cell>
          <cell r="J430">
            <v>53</v>
          </cell>
          <cell r="K430">
            <v>0.3693637187260436</v>
          </cell>
        </row>
        <row r="431">
          <cell r="A431" t="str">
            <v>99</v>
          </cell>
          <cell r="B431">
            <v>0</v>
          </cell>
          <cell r="C431">
            <v>0</v>
          </cell>
          <cell r="D431">
            <v>2</v>
          </cell>
          <cell r="E431">
            <v>0.028595939376608523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2</v>
          </cell>
          <cell r="K431">
            <v>0.013938253536831835</v>
          </cell>
        </row>
        <row r="432">
          <cell r="A432" t="str">
            <v>Total</v>
          </cell>
          <cell r="B432">
            <v>5718</v>
          </cell>
          <cell r="C432">
            <v>100</v>
          </cell>
          <cell r="D432">
            <v>6994</v>
          </cell>
          <cell r="E432">
            <v>100</v>
          </cell>
          <cell r="F432">
            <v>1590</v>
          </cell>
          <cell r="G432">
            <v>100</v>
          </cell>
          <cell r="H432">
            <v>47</v>
          </cell>
          <cell r="I432">
            <v>100</v>
          </cell>
          <cell r="J432">
            <v>14349</v>
          </cell>
          <cell r="K432">
            <v>100</v>
          </cell>
        </row>
        <row r="439">
          <cell r="A439" t="str">
            <v>a-ITT 0 jour</v>
          </cell>
          <cell r="B439">
            <v>5976</v>
          </cell>
          <cell r="C439">
            <v>41.64750156805353</v>
          </cell>
        </row>
        <row r="440">
          <cell r="A440" t="str">
            <v>b-ITT 1 à 3 jours</v>
          </cell>
          <cell r="B440">
            <v>2267</v>
          </cell>
          <cell r="C440">
            <v>15.799010383998883</v>
          </cell>
        </row>
        <row r="441">
          <cell r="A441" t="str">
            <v>c-ITT 4 à 7 jours</v>
          </cell>
          <cell r="B441">
            <v>1569</v>
          </cell>
          <cell r="C441">
            <v>10.934559899644574</v>
          </cell>
        </row>
        <row r="442">
          <cell r="A442" t="str">
            <v>d-ITT 8 à 15 jours</v>
          </cell>
          <cell r="B442">
            <v>1465</v>
          </cell>
          <cell r="C442">
            <v>10.209770715729318</v>
          </cell>
        </row>
        <row r="443">
          <cell r="A443" t="str">
            <v>e-ITT 16 à 30 jours</v>
          </cell>
          <cell r="B443">
            <v>1012</v>
          </cell>
          <cell r="C443">
            <v>7.052756289636908</v>
          </cell>
        </row>
        <row r="444">
          <cell r="A444" t="str">
            <v>f-ITT 1 à 3 mois</v>
          </cell>
          <cell r="B444">
            <v>1429</v>
          </cell>
          <cell r="C444">
            <v>9.958882152066346</v>
          </cell>
        </row>
        <row r="445">
          <cell r="A445" t="str">
            <v>g-ITT 4 à 6 mois</v>
          </cell>
          <cell r="B445">
            <v>457</v>
          </cell>
          <cell r="C445">
            <v>3.184890933166075</v>
          </cell>
        </row>
        <row r="446">
          <cell r="A446" t="str">
            <v>h-ITT &gt; 6 mois</v>
          </cell>
          <cell r="B446">
            <v>174</v>
          </cell>
          <cell r="C446">
            <v>1.2126280577043698</v>
          </cell>
        </row>
        <row r="447">
          <cell r="A447" t="str">
            <v>Total</v>
          </cell>
          <cell r="B447">
            <v>14349</v>
          </cell>
          <cell r="C447">
            <v>100</v>
          </cell>
        </row>
        <row r="452">
          <cell r="A452" t="str">
            <v>a-ITT 0 jour</v>
          </cell>
          <cell r="B452">
            <v>5718</v>
          </cell>
          <cell r="C452">
            <v>100</v>
          </cell>
          <cell r="D452">
            <v>5</v>
          </cell>
          <cell r="E452">
            <v>0.07148984844152131</v>
          </cell>
          <cell r="F452">
            <v>213</v>
          </cell>
          <cell r="G452">
            <v>13.39622641509434</v>
          </cell>
          <cell r="H452">
            <v>40</v>
          </cell>
          <cell r="I452">
            <v>85.10638297872339</v>
          </cell>
          <cell r="J452">
            <v>5976</v>
          </cell>
          <cell r="K452">
            <v>41.64750156805353</v>
          </cell>
        </row>
        <row r="453">
          <cell r="A453" t="str">
            <v>b-ITT 1 à 3 jours</v>
          </cell>
          <cell r="B453">
            <v>0</v>
          </cell>
          <cell r="C453">
            <v>0</v>
          </cell>
          <cell r="D453">
            <v>2237</v>
          </cell>
          <cell r="E453">
            <v>31.984558192736635</v>
          </cell>
          <cell r="F453">
            <v>27</v>
          </cell>
          <cell r="G453">
            <v>1.6981132075471697</v>
          </cell>
          <cell r="H453">
            <v>3</v>
          </cell>
          <cell r="I453">
            <v>6.382978723404255</v>
          </cell>
          <cell r="J453">
            <v>2267</v>
          </cell>
          <cell r="K453">
            <v>15.799010383998883</v>
          </cell>
        </row>
        <row r="454">
          <cell r="A454" t="str">
            <v>c-ITT 4 à 7 jours</v>
          </cell>
          <cell r="B454">
            <v>0</v>
          </cell>
          <cell r="C454">
            <v>0</v>
          </cell>
          <cell r="D454">
            <v>1536</v>
          </cell>
          <cell r="E454">
            <v>21.961681441235346</v>
          </cell>
          <cell r="F454">
            <v>32</v>
          </cell>
          <cell r="G454">
            <v>2.0125786163522013</v>
          </cell>
          <cell r="H454">
            <v>1</v>
          </cell>
          <cell r="I454">
            <v>2.127659574468085</v>
          </cell>
          <cell r="J454">
            <v>1569</v>
          </cell>
          <cell r="K454">
            <v>10.934559899644574</v>
          </cell>
        </row>
        <row r="455">
          <cell r="A455" t="str">
            <v>d-ITT 8 à 15 jours</v>
          </cell>
          <cell r="B455">
            <v>0</v>
          </cell>
          <cell r="C455">
            <v>0</v>
          </cell>
          <cell r="D455">
            <v>1404</v>
          </cell>
          <cell r="E455">
            <v>20.074349442379184</v>
          </cell>
          <cell r="F455">
            <v>61</v>
          </cell>
          <cell r="G455">
            <v>3.8364779874213837</v>
          </cell>
          <cell r="H455">
            <v>0</v>
          </cell>
          <cell r="I455">
            <v>0</v>
          </cell>
          <cell r="J455">
            <v>1465</v>
          </cell>
          <cell r="K455">
            <v>10.209770715729318</v>
          </cell>
        </row>
        <row r="456">
          <cell r="A456" t="str">
            <v>e-ITT 16 à 30 jours</v>
          </cell>
          <cell r="B456">
            <v>0</v>
          </cell>
          <cell r="C456">
            <v>0</v>
          </cell>
          <cell r="D456">
            <v>885</v>
          </cell>
          <cell r="E456">
            <v>12.653703174149268</v>
          </cell>
          <cell r="F456">
            <v>126</v>
          </cell>
          <cell r="G456">
            <v>7.9245283018867925</v>
          </cell>
          <cell r="H456">
            <v>1</v>
          </cell>
          <cell r="I456">
            <v>2.127659574468085</v>
          </cell>
          <cell r="J456">
            <v>1012</v>
          </cell>
          <cell r="K456">
            <v>7.052756289636908</v>
          </cell>
        </row>
        <row r="457">
          <cell r="A457" t="str">
            <v>f-ITT 1 à 3 mois</v>
          </cell>
          <cell r="B457">
            <v>0</v>
          </cell>
          <cell r="C457">
            <v>0</v>
          </cell>
          <cell r="D457">
            <v>811</v>
          </cell>
          <cell r="E457">
            <v>11.595653417214756</v>
          </cell>
          <cell r="F457">
            <v>617</v>
          </cell>
          <cell r="G457">
            <v>38.80503144654088</v>
          </cell>
          <cell r="H457">
            <v>1</v>
          </cell>
          <cell r="I457">
            <v>2.127659574468085</v>
          </cell>
          <cell r="J457">
            <v>1429</v>
          </cell>
          <cell r="K457">
            <v>9.958882152066346</v>
          </cell>
        </row>
        <row r="458">
          <cell r="A458" t="str">
            <v>g-ITT 4 à 6 mois</v>
          </cell>
          <cell r="B458">
            <v>0</v>
          </cell>
          <cell r="C458">
            <v>0</v>
          </cell>
          <cell r="D458">
            <v>109</v>
          </cell>
          <cell r="E458">
            <v>1.5584786960251646</v>
          </cell>
          <cell r="F458">
            <v>348</v>
          </cell>
          <cell r="G458">
            <v>21.886792452830193</v>
          </cell>
          <cell r="H458">
            <v>0</v>
          </cell>
          <cell r="I458">
            <v>0</v>
          </cell>
          <cell r="J458">
            <v>457</v>
          </cell>
          <cell r="K458">
            <v>3.184890933166075</v>
          </cell>
        </row>
        <row r="459">
          <cell r="A459" t="str">
            <v>h-ITT &gt; 6 mois</v>
          </cell>
          <cell r="B459">
            <v>0</v>
          </cell>
          <cell r="C459">
            <v>0</v>
          </cell>
          <cell r="D459">
            <v>7</v>
          </cell>
          <cell r="E459">
            <v>0.10008578781812982</v>
          </cell>
          <cell r="F459">
            <v>166</v>
          </cell>
          <cell r="G459">
            <v>10.440251572327044</v>
          </cell>
          <cell r="H459">
            <v>1</v>
          </cell>
          <cell r="I459">
            <v>2.127659574468085</v>
          </cell>
          <cell r="J459">
            <v>174</v>
          </cell>
          <cell r="K459">
            <v>1.2126280577043698</v>
          </cell>
        </row>
        <row r="460">
          <cell r="A460" t="str">
            <v>Total</v>
          </cell>
          <cell r="B460">
            <v>5718</v>
          </cell>
          <cell r="C460">
            <v>100</v>
          </cell>
          <cell r="D460">
            <v>6994</v>
          </cell>
          <cell r="E460">
            <v>100</v>
          </cell>
          <cell r="F460">
            <v>1590</v>
          </cell>
          <cell r="G460">
            <v>100</v>
          </cell>
          <cell r="H460">
            <v>47</v>
          </cell>
          <cell r="I460">
            <v>100</v>
          </cell>
          <cell r="J460">
            <v>14349</v>
          </cell>
          <cell r="K460">
            <v>100</v>
          </cell>
        </row>
        <row r="465">
          <cell r="A465" t="str">
            <v>a-0%</v>
          </cell>
          <cell r="B465">
            <v>12712</v>
          </cell>
          <cell r="C465">
            <v>88.59153948010312</v>
          </cell>
        </row>
        <row r="466">
          <cell r="A466" t="str">
            <v>b-&gt;0 à &lt; 5%</v>
          </cell>
          <cell r="B466">
            <v>714</v>
          </cell>
          <cell r="C466">
            <v>4.975956512648965</v>
          </cell>
        </row>
        <row r="467">
          <cell r="A467" t="str">
            <v>c-5 à &lt; 10%</v>
          </cell>
          <cell r="B467">
            <v>590</v>
          </cell>
          <cell r="C467">
            <v>4.111784793365391</v>
          </cell>
        </row>
        <row r="468">
          <cell r="A468" t="str">
            <v>d-10 à &lt; 16%</v>
          </cell>
          <cell r="B468">
            <v>215</v>
          </cell>
          <cell r="C468">
            <v>1.4983622552094225</v>
          </cell>
        </row>
        <row r="469">
          <cell r="A469" t="str">
            <v>e-16 à &lt; 20%</v>
          </cell>
          <cell r="B469">
            <v>15</v>
          </cell>
          <cell r="C469">
            <v>0.10453690152623876</v>
          </cell>
        </row>
        <row r="470">
          <cell r="A470" t="str">
            <v>f-20 à &lt; 36%</v>
          </cell>
          <cell r="B470">
            <v>43</v>
          </cell>
          <cell r="C470">
            <v>0.29967245104188445</v>
          </cell>
        </row>
        <row r="471">
          <cell r="A471" t="str">
            <v>g-36 à &lt; 66%</v>
          </cell>
          <cell r="B471">
            <v>5</v>
          </cell>
          <cell r="C471">
            <v>0.03484563384207959</v>
          </cell>
        </row>
        <row r="472">
          <cell r="A472" t="str">
            <v>h-66 à 100%</v>
          </cell>
          <cell r="B472">
            <v>8</v>
          </cell>
          <cell r="C472">
            <v>0.05575301414732734</v>
          </cell>
        </row>
        <row r="473">
          <cell r="A473" t="str">
            <v>mortels</v>
          </cell>
          <cell r="B473">
            <v>47</v>
          </cell>
          <cell r="C473">
            <v>0.32754895811554813</v>
          </cell>
        </row>
        <row r="474">
          <cell r="A474" t="str">
            <v>Total</v>
          </cell>
          <cell r="B474">
            <v>14349</v>
          </cell>
          <cell r="C474">
            <v>100</v>
          </cell>
        </row>
        <row r="479">
          <cell r="A479" t="str">
            <v>00 Inconnu</v>
          </cell>
          <cell r="B479">
            <v>1841</v>
          </cell>
          <cell r="C479">
            <v>12.830162380653704</v>
          </cell>
        </row>
        <row r="480">
          <cell r="A480" t="str">
            <v>10 Production, transformation, traitement, stockage - de tout type - non préciséé</v>
          </cell>
          <cell r="B480">
            <v>263</v>
          </cell>
          <cell r="C480">
            <v>1.8328803400933864</v>
          </cell>
        </row>
        <row r="481">
          <cell r="A481" t="str">
            <v>11 Production, transformation, traitement - de tout type</v>
          </cell>
          <cell r="B481">
            <v>667</v>
          </cell>
          <cell r="C481">
            <v>4.648407554533416</v>
          </cell>
        </row>
        <row r="482">
          <cell r="A482" t="str">
            <v>12 Stockage de tout type</v>
          </cell>
          <cell r="B482">
            <v>180</v>
          </cell>
          <cell r="C482">
            <v>1.2544428183148653</v>
          </cell>
        </row>
        <row r="483">
          <cell r="A483" t="str">
            <v>19 Autre type de travail connu du groupe 10 nda</v>
          </cell>
          <cell r="B483">
            <v>34</v>
          </cell>
          <cell r="C483">
            <v>0.23695031012614115</v>
          </cell>
        </row>
        <row r="484">
          <cell r="A484" t="str">
            <v>20 Terrassement, construction, entretien, démolition - non précisé</v>
          </cell>
          <cell r="B484">
            <v>14</v>
          </cell>
          <cell r="C484">
            <v>0.09756777475782284</v>
          </cell>
        </row>
        <row r="485">
          <cell r="A485" t="str">
            <v>21 Terrassement</v>
          </cell>
          <cell r="B485">
            <v>5</v>
          </cell>
          <cell r="C485">
            <v>0.03484563384207959</v>
          </cell>
        </row>
        <row r="486">
          <cell r="A486" t="str">
            <v>22 Construction nouvelle - bâtiment</v>
          </cell>
          <cell r="B486">
            <v>52</v>
          </cell>
          <cell r="C486">
            <v>0.3623945919576277</v>
          </cell>
        </row>
        <row r="487">
          <cell r="A487" t="str">
            <v>23 Construction nouvelle - ouvrages d'art, infrastructures, routes, ponts, barrages, ports</v>
          </cell>
          <cell r="B487">
            <v>9</v>
          </cell>
          <cell r="C487">
            <v>0.06272214091574327</v>
          </cell>
        </row>
        <row r="488">
          <cell r="A488" t="str">
            <v>24 Rénovation, réparation, addidtion, entretien - de tout type de construction</v>
          </cell>
          <cell r="B488">
            <v>25</v>
          </cell>
          <cell r="C488">
            <v>0.17422816921039794</v>
          </cell>
        </row>
        <row r="489">
          <cell r="A489" t="str">
            <v>25 Démolition - de tout type de construction</v>
          </cell>
          <cell r="B489">
            <v>6</v>
          </cell>
          <cell r="C489">
            <v>0.0418147606104955</v>
          </cell>
        </row>
        <row r="490">
          <cell r="A490" t="str">
            <v>29 Autre type de travail connu du groupe 20 nda</v>
          </cell>
          <cell r="B490">
            <v>4</v>
          </cell>
          <cell r="C490">
            <v>0.02787650707366367</v>
          </cell>
        </row>
        <row r="491">
          <cell r="A491" t="str">
            <v>30 Tâche de type agricole, forestière, horticole, piscicole, avec des animaux vivants - non précisé</v>
          </cell>
          <cell r="B491">
            <v>3</v>
          </cell>
          <cell r="C491">
            <v>0.02090738030524775</v>
          </cell>
        </row>
        <row r="492">
          <cell r="A492" t="str">
            <v>31 Tâche de type agricole - travaux du sol</v>
          </cell>
          <cell r="B492">
            <v>4</v>
          </cell>
          <cell r="C492">
            <v>0.02787650707366367</v>
          </cell>
        </row>
        <row r="493">
          <cell r="A493" t="str">
            <v>32 Tâche de type agricole - avec des végétaux, horticole</v>
          </cell>
          <cell r="B493">
            <v>20</v>
          </cell>
          <cell r="C493">
            <v>0.13938253536831835</v>
          </cell>
        </row>
        <row r="494">
          <cell r="A494" t="str">
            <v>33 Tâche de type agricole - sur/avec des animaux vivants</v>
          </cell>
          <cell r="B494">
            <v>11</v>
          </cell>
          <cell r="C494">
            <v>0.0766603944525751</v>
          </cell>
        </row>
        <row r="495">
          <cell r="A495" t="str">
            <v>34 Tâche de type forestier</v>
          </cell>
          <cell r="B495">
            <v>5</v>
          </cell>
          <cell r="C495">
            <v>0.03484563384207959</v>
          </cell>
        </row>
        <row r="496">
          <cell r="A496" t="str">
            <v>35 Tâche de type piscicole - pêche</v>
          </cell>
          <cell r="B496">
            <v>1</v>
          </cell>
          <cell r="C496">
            <v>0.006969126768415918</v>
          </cell>
        </row>
        <row r="497">
          <cell r="A497" t="str">
            <v>39 Autre type de travail connu du groupe 30 nda</v>
          </cell>
          <cell r="B497">
            <v>7</v>
          </cell>
          <cell r="C497">
            <v>0.04878388737891142</v>
          </cell>
        </row>
        <row r="498">
          <cell r="A498" t="str">
            <v>40 Tâche de service à l'entreprise et/ou à la personne humaine; travail intellectuel - non précisé</v>
          </cell>
          <cell r="B498">
            <v>363</v>
          </cell>
          <cell r="C498">
            <v>2.529793016934978</v>
          </cell>
        </row>
        <row r="499">
          <cell r="A499" t="str">
            <v>41 Tâche de service, soin, assistance à la personne humaine</v>
          </cell>
          <cell r="B499">
            <v>1141</v>
          </cell>
          <cell r="C499">
            <v>7.951773642762563</v>
          </cell>
        </row>
        <row r="500">
          <cell r="A500" t="str">
            <v>42 Tâche intellectuelle - enseignement, formation, traitement de l'information, travail de bureau, d'organisation, de gestion</v>
          </cell>
          <cell r="B500">
            <v>1101</v>
          </cell>
          <cell r="C500">
            <v>7.673008572025925</v>
          </cell>
        </row>
        <row r="501">
          <cell r="A501" t="str">
            <v>43 Tâche commerciale - achat, vente, services associés</v>
          </cell>
          <cell r="B501">
            <v>564</v>
          </cell>
          <cell r="C501">
            <v>3.9305874973865773</v>
          </cell>
        </row>
        <row r="502">
          <cell r="A502" t="str">
            <v>49 Autre type de travail connu du groupe 40 nda</v>
          </cell>
          <cell r="B502">
            <v>137</v>
          </cell>
          <cell r="C502">
            <v>0.9547703672729807</v>
          </cell>
        </row>
        <row r="503">
          <cell r="A503" t="str">
            <v>50 Travaux connexes aux tâches codées en 10, 20, 30 et 40 - non précisé</v>
          </cell>
          <cell r="B503">
            <v>1</v>
          </cell>
          <cell r="C503">
            <v>0.006969126768415918</v>
          </cell>
        </row>
        <row r="504">
          <cell r="A504" t="str">
            <v>51 Mise en place, préparation, installation, montage, désassemblage, démontage</v>
          </cell>
          <cell r="B504">
            <v>159</v>
          </cell>
          <cell r="C504">
            <v>1.108091156178131</v>
          </cell>
        </row>
        <row r="505">
          <cell r="A505" t="str">
            <v>52 Maintenance, réparation, réglage, mise au point</v>
          </cell>
          <cell r="B505">
            <v>101</v>
          </cell>
          <cell r="C505">
            <v>0.7038818036100076</v>
          </cell>
        </row>
        <row r="506">
          <cell r="A506" t="str">
            <v>53 Nettoyage de locaux, de machines - industriel ou manuel</v>
          </cell>
          <cell r="B506">
            <v>309</v>
          </cell>
          <cell r="C506">
            <v>2.1534601714405186</v>
          </cell>
        </row>
        <row r="507">
          <cell r="A507" t="str">
            <v>54 Gestion des déchets, mise au rebut, traitement de déchets de toute nature</v>
          </cell>
          <cell r="B507">
            <v>31</v>
          </cell>
          <cell r="C507">
            <v>0.21604292982089343</v>
          </cell>
        </row>
        <row r="508">
          <cell r="A508" t="str">
            <v>55 Surveillance, inspection, de procédé de fabrication, de locaux, de moyens de transport, d'équipements - avec ou sans matériel de contrôle</v>
          </cell>
          <cell r="B508">
            <v>43</v>
          </cell>
          <cell r="C508">
            <v>0.29967245104188445</v>
          </cell>
        </row>
        <row r="509">
          <cell r="A509" t="str">
            <v>59 Autre type de travail connu du groupe 50 nda</v>
          </cell>
          <cell r="B509">
            <v>9</v>
          </cell>
          <cell r="C509">
            <v>0.06272214091574327</v>
          </cell>
        </row>
        <row r="510">
          <cell r="A510" t="str">
            <v>60 Circulation, activité sportive, artistique - non précisé</v>
          </cell>
          <cell r="B510">
            <v>237</v>
          </cell>
          <cell r="C510">
            <v>1.6516830441145727</v>
          </cell>
        </row>
        <row r="511">
          <cell r="A511" t="str">
            <v>61 Circulation y compris dans les moyens de transport</v>
          </cell>
          <cell r="B511">
            <v>6668</v>
          </cell>
          <cell r="C511">
            <v>46.470137291797336</v>
          </cell>
        </row>
        <row r="512">
          <cell r="A512" t="str">
            <v>62 Activité sportive, artistique</v>
          </cell>
          <cell r="B512">
            <v>38</v>
          </cell>
          <cell r="C512">
            <v>0.2648268171998049</v>
          </cell>
        </row>
        <row r="513">
          <cell r="A513" t="str">
            <v>69 Autre type de travail connu du groupe 60 nda</v>
          </cell>
          <cell r="B513">
            <v>11</v>
          </cell>
          <cell r="C513">
            <v>0.0766603944525751</v>
          </cell>
        </row>
        <row r="514">
          <cell r="A514" t="str">
            <v>99 Autre type de travail, non listé dans cette classification</v>
          </cell>
          <cell r="B514">
            <v>285</v>
          </cell>
          <cell r="C514">
            <v>1.9862011289985364</v>
          </cell>
        </row>
        <row r="515">
          <cell r="A515" t="str">
            <v>Total</v>
          </cell>
          <cell r="B515">
            <v>14349</v>
          </cell>
          <cell r="C515">
            <v>100</v>
          </cell>
        </row>
        <row r="519">
          <cell r="A519" t="str">
            <v>00 Inconnu</v>
          </cell>
          <cell r="B519">
            <v>944</v>
          </cell>
          <cell r="C519">
            <v>16.50926897516614</v>
          </cell>
          <cell r="D519">
            <v>780</v>
          </cell>
          <cell r="E519">
            <v>11.152416356877323</v>
          </cell>
          <cell r="F519">
            <v>115</v>
          </cell>
          <cell r="G519">
            <v>7.232704402515723</v>
          </cell>
          <cell r="H519">
            <v>2</v>
          </cell>
          <cell r="I519">
            <v>4.25531914893617</v>
          </cell>
          <cell r="J519">
            <v>1841</v>
          </cell>
          <cell r="K519">
            <v>12.830162380653704</v>
          </cell>
        </row>
        <row r="520">
          <cell r="A520" t="str">
            <v>10 Production, transformation, traitement, stockage - de tout type - non préciséé</v>
          </cell>
          <cell r="B520">
            <v>73</v>
          </cell>
          <cell r="C520">
            <v>1.2766701643931444</v>
          </cell>
          <cell r="D520">
            <v>154</v>
          </cell>
          <cell r="E520">
            <v>2.201887331998856</v>
          </cell>
          <cell r="F520">
            <v>34</v>
          </cell>
          <cell r="G520">
            <v>2.138364779874214</v>
          </cell>
          <cell r="H520">
            <v>2</v>
          </cell>
          <cell r="I520">
            <v>4.25531914893617</v>
          </cell>
          <cell r="J520">
            <v>263</v>
          </cell>
          <cell r="K520">
            <v>1.8328803400933864</v>
          </cell>
        </row>
        <row r="521">
          <cell r="A521" t="str">
            <v>11 Production, transformation, traitement - de tout type</v>
          </cell>
          <cell r="B521">
            <v>211</v>
          </cell>
          <cell r="C521">
            <v>3.6901014340678557</v>
          </cell>
          <cell r="D521">
            <v>348</v>
          </cell>
          <cell r="E521">
            <v>4.9756934515298825</v>
          </cell>
          <cell r="F521">
            <v>105</v>
          </cell>
          <cell r="G521">
            <v>6.60377358490566</v>
          </cell>
          <cell r="H521">
            <v>3</v>
          </cell>
          <cell r="I521">
            <v>6.382978723404255</v>
          </cell>
          <cell r="J521">
            <v>667</v>
          </cell>
          <cell r="K521">
            <v>4.648407554533416</v>
          </cell>
        </row>
        <row r="522">
          <cell r="A522" t="str">
            <v>12 Stockage de tout type</v>
          </cell>
          <cell r="B522">
            <v>44</v>
          </cell>
          <cell r="C522">
            <v>0.7694998251136761</v>
          </cell>
          <cell r="D522">
            <v>107</v>
          </cell>
          <cell r="E522">
            <v>1.529882756648556</v>
          </cell>
          <cell r="F522">
            <v>29</v>
          </cell>
          <cell r="G522">
            <v>1.8238993710691824</v>
          </cell>
          <cell r="H522">
            <v>0</v>
          </cell>
          <cell r="I522">
            <v>0</v>
          </cell>
          <cell r="J522">
            <v>180</v>
          </cell>
          <cell r="K522">
            <v>1.2544428183148653</v>
          </cell>
        </row>
        <row r="523">
          <cell r="A523" t="str">
            <v>19 Autre type de travail connu du groupe 10 nda</v>
          </cell>
          <cell r="B523">
            <v>17</v>
          </cell>
          <cell r="C523">
            <v>0.2973067506121021</v>
          </cell>
          <cell r="D523">
            <v>12</v>
          </cell>
          <cell r="E523">
            <v>0.17157563625965114</v>
          </cell>
          <cell r="F523">
            <v>5</v>
          </cell>
          <cell r="G523">
            <v>0.3144654088050315</v>
          </cell>
          <cell r="H523">
            <v>0</v>
          </cell>
          <cell r="I523">
            <v>0</v>
          </cell>
          <cell r="J523">
            <v>34</v>
          </cell>
          <cell r="K523">
            <v>0.23695031012614115</v>
          </cell>
        </row>
        <row r="524">
          <cell r="A524" t="str">
            <v>20 Terrassement, construction, entretien, démolition - non précisé</v>
          </cell>
          <cell r="B524">
            <v>5</v>
          </cell>
          <cell r="C524">
            <v>0.08744316194473592</v>
          </cell>
          <cell r="D524">
            <v>8</v>
          </cell>
          <cell r="E524">
            <v>0.11438375750643409</v>
          </cell>
          <cell r="F524">
            <v>1</v>
          </cell>
          <cell r="G524">
            <v>0.06289308176100629</v>
          </cell>
          <cell r="H524">
            <v>0</v>
          </cell>
          <cell r="I524">
            <v>0</v>
          </cell>
          <cell r="J524">
            <v>14</v>
          </cell>
          <cell r="K524">
            <v>0.09756777475782284</v>
          </cell>
        </row>
        <row r="525">
          <cell r="A525" t="str">
            <v>21 Terrassement</v>
          </cell>
          <cell r="B525">
            <v>3</v>
          </cell>
          <cell r="C525">
            <v>0.05246589716684155</v>
          </cell>
          <cell r="D525">
            <v>1</v>
          </cell>
          <cell r="E525">
            <v>0.014297969688304261</v>
          </cell>
          <cell r="F525">
            <v>1</v>
          </cell>
          <cell r="G525">
            <v>0.06289308176100629</v>
          </cell>
          <cell r="H525">
            <v>0</v>
          </cell>
          <cell r="I525">
            <v>0</v>
          </cell>
          <cell r="J525">
            <v>5</v>
          </cell>
          <cell r="K525">
            <v>0.03484563384207959</v>
          </cell>
        </row>
        <row r="526">
          <cell r="A526" t="str">
            <v>22 Construction nouvelle - bâtiment</v>
          </cell>
          <cell r="B526">
            <v>20</v>
          </cell>
          <cell r="C526">
            <v>0.3497726477789437</v>
          </cell>
          <cell r="D526">
            <v>28</v>
          </cell>
          <cell r="E526">
            <v>0.4003431512725193</v>
          </cell>
          <cell r="F526">
            <v>4</v>
          </cell>
          <cell r="G526">
            <v>0.25157232704402516</v>
          </cell>
          <cell r="H526">
            <v>0</v>
          </cell>
          <cell r="I526">
            <v>0</v>
          </cell>
          <cell r="J526">
            <v>52</v>
          </cell>
          <cell r="K526">
            <v>0.3623945919576277</v>
          </cell>
        </row>
        <row r="527">
          <cell r="A527" t="str">
            <v>23 Construction nouvelle - ouvrages d'art, infrastructures, routes, ponts, barrages, ports</v>
          </cell>
          <cell r="B527">
            <v>3</v>
          </cell>
          <cell r="C527">
            <v>0.05246589716684155</v>
          </cell>
          <cell r="D527">
            <v>6</v>
          </cell>
          <cell r="E527">
            <v>0.08578781812982557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9</v>
          </cell>
          <cell r="K527">
            <v>0.06272214091574327</v>
          </cell>
        </row>
        <row r="528">
          <cell r="A528" t="str">
            <v>24 Rénovation, réparation, addidtion, entretien - de tout type de construction</v>
          </cell>
          <cell r="B528">
            <v>8</v>
          </cell>
          <cell r="C528">
            <v>0.13990905911157747</v>
          </cell>
          <cell r="D528">
            <v>14</v>
          </cell>
          <cell r="E528">
            <v>0.20017157563625965</v>
          </cell>
          <cell r="F528">
            <v>3</v>
          </cell>
          <cell r="G528">
            <v>0.18867924528301888</v>
          </cell>
          <cell r="H528">
            <v>0</v>
          </cell>
          <cell r="I528">
            <v>0</v>
          </cell>
          <cell r="J528">
            <v>25</v>
          </cell>
          <cell r="K528">
            <v>0.17422816921039794</v>
          </cell>
        </row>
        <row r="529">
          <cell r="A529" t="str">
            <v>25 Démolition - de tout type de construction</v>
          </cell>
          <cell r="B529">
            <v>0</v>
          </cell>
          <cell r="C529">
            <v>0</v>
          </cell>
          <cell r="D529">
            <v>6</v>
          </cell>
          <cell r="E529">
            <v>0.08578781812982557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6</v>
          </cell>
          <cell r="K529">
            <v>0.0418147606104955</v>
          </cell>
        </row>
        <row r="530">
          <cell r="A530" t="str">
            <v>29 Autre type de travail connu du groupe 20 nda</v>
          </cell>
          <cell r="B530">
            <v>0</v>
          </cell>
          <cell r="C530">
            <v>0</v>
          </cell>
          <cell r="D530">
            <v>2</v>
          </cell>
          <cell r="E530">
            <v>0.028595939376608523</v>
          </cell>
          <cell r="F530">
            <v>2</v>
          </cell>
          <cell r="G530">
            <v>0.12578616352201258</v>
          </cell>
          <cell r="H530">
            <v>0</v>
          </cell>
          <cell r="I530">
            <v>0</v>
          </cell>
          <cell r="J530">
            <v>4</v>
          </cell>
          <cell r="K530">
            <v>0.02787650707366367</v>
          </cell>
        </row>
        <row r="531">
          <cell r="A531" t="str">
            <v>30 Tâche de type agricole, forestière, horticole, piscicole, avec des animaux vivants - non précisé</v>
          </cell>
          <cell r="B531">
            <v>2</v>
          </cell>
          <cell r="C531">
            <v>0.03497726477789437</v>
          </cell>
          <cell r="D531">
            <v>1</v>
          </cell>
          <cell r="E531">
            <v>0.014297969688304261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3</v>
          </cell>
          <cell r="K531">
            <v>0.02090738030524775</v>
          </cell>
        </row>
        <row r="532">
          <cell r="A532" t="str">
            <v>31 Tâche de type agricole - travaux du sol</v>
          </cell>
          <cell r="B532">
            <v>2</v>
          </cell>
          <cell r="C532">
            <v>0.03497726477789437</v>
          </cell>
          <cell r="D532">
            <v>2</v>
          </cell>
          <cell r="E532">
            <v>0.028595939376608523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4</v>
          </cell>
          <cell r="K532">
            <v>0.02787650707366367</v>
          </cell>
        </row>
        <row r="533">
          <cell r="A533" t="str">
            <v>32 Tâche de type agricole - avec des végétaux, horticole</v>
          </cell>
          <cell r="B533">
            <v>6</v>
          </cell>
          <cell r="C533">
            <v>0.1049317943336831</v>
          </cell>
          <cell r="D533">
            <v>10</v>
          </cell>
          <cell r="E533">
            <v>0.14297969688304263</v>
          </cell>
          <cell r="F533">
            <v>4</v>
          </cell>
          <cell r="G533">
            <v>0.25157232704402516</v>
          </cell>
          <cell r="H533">
            <v>0</v>
          </cell>
          <cell r="I533">
            <v>0</v>
          </cell>
          <cell r="J533">
            <v>20</v>
          </cell>
          <cell r="K533">
            <v>0.13938253536831835</v>
          </cell>
        </row>
        <row r="534">
          <cell r="A534" t="str">
            <v>33 Tâche de type agricole - sur/avec des animaux vivants</v>
          </cell>
          <cell r="B534">
            <v>7</v>
          </cell>
          <cell r="C534">
            <v>0.12242042672263029</v>
          </cell>
          <cell r="D534">
            <v>3</v>
          </cell>
          <cell r="E534">
            <v>0.042893909064912784</v>
          </cell>
          <cell r="F534">
            <v>1</v>
          </cell>
          <cell r="G534">
            <v>0.06289308176100629</v>
          </cell>
          <cell r="H534">
            <v>0</v>
          </cell>
          <cell r="I534">
            <v>0</v>
          </cell>
          <cell r="J534">
            <v>11</v>
          </cell>
          <cell r="K534">
            <v>0.0766603944525751</v>
          </cell>
        </row>
        <row r="535">
          <cell r="A535" t="str">
            <v>34 Tâche de type forestier</v>
          </cell>
          <cell r="B535">
            <v>1</v>
          </cell>
          <cell r="C535">
            <v>0.017488632388947184</v>
          </cell>
          <cell r="D535">
            <v>4</v>
          </cell>
          <cell r="E535">
            <v>0.057191878753217046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5</v>
          </cell>
          <cell r="K535">
            <v>0.03484563384207959</v>
          </cell>
        </row>
        <row r="536">
          <cell r="A536" t="str">
            <v>35 Tâche de type piscicole - pêche</v>
          </cell>
          <cell r="B536">
            <v>0</v>
          </cell>
          <cell r="C536">
            <v>0</v>
          </cell>
          <cell r="D536">
            <v>1</v>
          </cell>
          <cell r="E536">
            <v>0.014297969688304261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1</v>
          </cell>
          <cell r="K536">
            <v>0.006969126768415918</v>
          </cell>
        </row>
        <row r="537">
          <cell r="A537" t="str">
            <v>39 Autre type de travail connu du groupe 30 nda</v>
          </cell>
          <cell r="B537">
            <v>3</v>
          </cell>
          <cell r="C537">
            <v>0.05246589716684155</v>
          </cell>
          <cell r="D537">
            <v>4</v>
          </cell>
          <cell r="E537">
            <v>0.057191878753217046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7</v>
          </cell>
          <cell r="K537">
            <v>0.04878388737891142</v>
          </cell>
        </row>
        <row r="538">
          <cell r="A538" t="str">
            <v>40 Tâche de service à l'entreprise et/ou à la personne humaine; travail intellectuel - non précisé</v>
          </cell>
          <cell r="B538">
            <v>148</v>
          </cell>
          <cell r="C538">
            <v>2.588317593564183</v>
          </cell>
          <cell r="D538">
            <v>183</v>
          </cell>
          <cell r="E538">
            <v>2.6165284529596793</v>
          </cell>
          <cell r="F538">
            <v>32</v>
          </cell>
          <cell r="G538">
            <v>2.0125786163522013</v>
          </cell>
          <cell r="H538">
            <v>0</v>
          </cell>
          <cell r="I538">
            <v>0</v>
          </cell>
          <cell r="J538">
            <v>363</v>
          </cell>
          <cell r="K538">
            <v>2.529793016934978</v>
          </cell>
        </row>
        <row r="539">
          <cell r="A539" t="str">
            <v>41 Tâche de service, soin, assistance à la personne humaine</v>
          </cell>
          <cell r="B539">
            <v>513</v>
          </cell>
          <cell r="C539">
            <v>8.971668415529905</v>
          </cell>
          <cell r="D539">
            <v>521</v>
          </cell>
          <cell r="E539">
            <v>7.4492422076065195</v>
          </cell>
          <cell r="F539">
            <v>107</v>
          </cell>
          <cell r="G539">
            <v>6.729559748427673</v>
          </cell>
          <cell r="H539">
            <v>0</v>
          </cell>
          <cell r="I539">
            <v>0</v>
          </cell>
          <cell r="J539">
            <v>1141</v>
          </cell>
          <cell r="K539">
            <v>7.951773642762563</v>
          </cell>
        </row>
        <row r="540">
          <cell r="A540" t="str">
            <v>42 Tâche intellectuelle - enseignement, formation, traitement de l'information, travail de bureau, d'organisation, de gestion</v>
          </cell>
          <cell r="B540">
            <v>535</v>
          </cell>
          <cell r="C540">
            <v>9.356418328086743</v>
          </cell>
          <cell r="D540">
            <v>448</v>
          </cell>
          <cell r="E540">
            <v>6.405490420360309</v>
          </cell>
          <cell r="F540">
            <v>115</v>
          </cell>
          <cell r="G540">
            <v>7.232704402515723</v>
          </cell>
          <cell r="H540">
            <v>3</v>
          </cell>
          <cell r="I540">
            <v>6.382978723404255</v>
          </cell>
          <cell r="J540">
            <v>1101</v>
          </cell>
          <cell r="K540">
            <v>7.673008572025925</v>
          </cell>
        </row>
        <row r="541">
          <cell r="A541" t="str">
            <v>43 Tâche commerciale - achat, vente, services associés</v>
          </cell>
          <cell r="B541">
            <v>245</v>
          </cell>
          <cell r="C541">
            <v>4.28471493529206</v>
          </cell>
          <cell r="D541">
            <v>263</v>
          </cell>
          <cell r="E541">
            <v>3.7603660280240208</v>
          </cell>
          <cell r="F541">
            <v>56</v>
          </cell>
          <cell r="G541">
            <v>3.5220125786163523</v>
          </cell>
          <cell r="H541">
            <v>0</v>
          </cell>
          <cell r="I541">
            <v>0</v>
          </cell>
          <cell r="J541">
            <v>564</v>
          </cell>
          <cell r="K541">
            <v>3.9305874973865773</v>
          </cell>
        </row>
        <row r="542">
          <cell r="A542" t="str">
            <v>49 Autre type de travail connu du groupe 40 nda</v>
          </cell>
          <cell r="B542">
            <v>61</v>
          </cell>
          <cell r="C542">
            <v>1.066806575725778</v>
          </cell>
          <cell r="D542">
            <v>61</v>
          </cell>
          <cell r="E542">
            <v>0.8721761509865599</v>
          </cell>
          <cell r="F542">
            <v>15</v>
          </cell>
          <cell r="G542">
            <v>0.9433962264150944</v>
          </cell>
          <cell r="H542">
            <v>0</v>
          </cell>
          <cell r="I542">
            <v>0</v>
          </cell>
          <cell r="J542">
            <v>137</v>
          </cell>
          <cell r="K542">
            <v>0.9547703672729807</v>
          </cell>
        </row>
        <row r="543">
          <cell r="A543" t="str">
            <v>50 Travaux connexes aux tâches codées en 10, 20, 30 et 40 - non précisé</v>
          </cell>
          <cell r="B543">
            <v>0</v>
          </cell>
          <cell r="C543">
            <v>0</v>
          </cell>
          <cell r="D543">
            <v>1</v>
          </cell>
          <cell r="E543">
            <v>0.014297969688304261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1</v>
          </cell>
          <cell r="K543">
            <v>0.006969126768415918</v>
          </cell>
        </row>
        <row r="544">
          <cell r="A544" t="str">
            <v>51 Mise en place, préparation, installation, montage, désassemblage, démontage</v>
          </cell>
          <cell r="B544">
            <v>50</v>
          </cell>
          <cell r="C544">
            <v>0.8744316194473591</v>
          </cell>
          <cell r="D544">
            <v>90</v>
          </cell>
          <cell r="E544">
            <v>1.2868172719473836</v>
          </cell>
          <cell r="F544">
            <v>19</v>
          </cell>
          <cell r="G544">
            <v>1.1949685534591197</v>
          </cell>
          <cell r="H544">
            <v>0</v>
          </cell>
          <cell r="I544">
            <v>0</v>
          </cell>
          <cell r="J544">
            <v>159</v>
          </cell>
          <cell r="K544">
            <v>1.108091156178131</v>
          </cell>
        </row>
        <row r="545">
          <cell r="A545" t="str">
            <v>52 Maintenance, réparation, réglage, mise au point</v>
          </cell>
          <cell r="B545">
            <v>35</v>
          </cell>
          <cell r="C545">
            <v>0.6121021336131515</v>
          </cell>
          <cell r="D545">
            <v>47</v>
          </cell>
          <cell r="E545">
            <v>0.6720045753503002</v>
          </cell>
          <cell r="F545">
            <v>18</v>
          </cell>
          <cell r="G545">
            <v>1.1320754716981132</v>
          </cell>
          <cell r="H545">
            <v>1</v>
          </cell>
          <cell r="I545">
            <v>2.127659574468085</v>
          </cell>
          <cell r="J545">
            <v>101</v>
          </cell>
          <cell r="K545">
            <v>0.7038818036100076</v>
          </cell>
        </row>
        <row r="546">
          <cell r="A546" t="str">
            <v>53 Nettoyage de locaux, de machines - industriel ou manuel</v>
          </cell>
          <cell r="B546">
            <v>96</v>
          </cell>
          <cell r="C546">
            <v>1.6789087093389297</v>
          </cell>
          <cell r="D546">
            <v>168</v>
          </cell>
          <cell r="E546">
            <v>2.4020589076351158</v>
          </cell>
          <cell r="F546">
            <v>45</v>
          </cell>
          <cell r="G546">
            <v>2.8301886792452833</v>
          </cell>
          <cell r="H546">
            <v>0</v>
          </cell>
          <cell r="I546">
            <v>0</v>
          </cell>
          <cell r="J546">
            <v>309</v>
          </cell>
          <cell r="K546">
            <v>2.1534601714405186</v>
          </cell>
        </row>
        <row r="547">
          <cell r="A547" t="str">
            <v>54 Gestion des déchets, mise au rebut, traitement de déchets de toute nature</v>
          </cell>
          <cell r="B547">
            <v>14</v>
          </cell>
          <cell r="C547">
            <v>0.24484085344526058</v>
          </cell>
          <cell r="D547">
            <v>14</v>
          </cell>
          <cell r="E547">
            <v>0.20017157563625965</v>
          </cell>
          <cell r="F547">
            <v>3</v>
          </cell>
          <cell r="G547">
            <v>0.18867924528301888</v>
          </cell>
          <cell r="H547">
            <v>0</v>
          </cell>
          <cell r="I547">
            <v>0</v>
          </cell>
          <cell r="J547">
            <v>31</v>
          </cell>
          <cell r="K547">
            <v>0.21604292982089343</v>
          </cell>
        </row>
        <row r="548">
          <cell r="A548" t="str">
            <v>55 Surveillance, inspection, de procédé de fabrication, de locaux, de moyens de transport, d'équipements - avec ou sans matériel de contrôle</v>
          </cell>
          <cell r="B548">
            <v>8</v>
          </cell>
          <cell r="C548">
            <v>0.13990905911157747</v>
          </cell>
          <cell r="D548">
            <v>30</v>
          </cell>
          <cell r="E548">
            <v>0.42893909064912783</v>
          </cell>
          <cell r="F548">
            <v>5</v>
          </cell>
          <cell r="G548">
            <v>0.3144654088050315</v>
          </cell>
          <cell r="H548">
            <v>0</v>
          </cell>
          <cell r="I548">
            <v>0</v>
          </cell>
          <cell r="J548">
            <v>43</v>
          </cell>
          <cell r="K548">
            <v>0.29967245104188445</v>
          </cell>
        </row>
        <row r="549">
          <cell r="A549" t="str">
            <v>59 Autre type de travail connu du groupe 50 nda</v>
          </cell>
          <cell r="B549">
            <v>1</v>
          </cell>
          <cell r="C549">
            <v>0.017488632388947184</v>
          </cell>
          <cell r="D549">
            <v>6</v>
          </cell>
          <cell r="E549">
            <v>0.08578781812982557</v>
          </cell>
          <cell r="F549">
            <v>2</v>
          </cell>
          <cell r="G549">
            <v>0.12578616352201258</v>
          </cell>
          <cell r="H549">
            <v>0</v>
          </cell>
          <cell r="I549">
            <v>0</v>
          </cell>
          <cell r="J549">
            <v>9</v>
          </cell>
          <cell r="K549">
            <v>0.06272214091574327</v>
          </cell>
        </row>
        <row r="550">
          <cell r="A550" t="str">
            <v>60 Circulation, activité sportive, artistique - non précisé</v>
          </cell>
          <cell r="B550">
            <v>79</v>
          </cell>
          <cell r="C550">
            <v>1.3816019587268276</v>
          </cell>
          <cell r="D550">
            <v>130</v>
          </cell>
          <cell r="E550">
            <v>1.858736059479554</v>
          </cell>
          <cell r="F550">
            <v>28</v>
          </cell>
          <cell r="G550">
            <v>1.7610062893081762</v>
          </cell>
          <cell r="H550">
            <v>0</v>
          </cell>
          <cell r="I550">
            <v>0</v>
          </cell>
          <cell r="J550">
            <v>237</v>
          </cell>
          <cell r="K550">
            <v>1.6516830441145727</v>
          </cell>
        </row>
        <row r="551">
          <cell r="A551" t="str">
            <v>61 Circulation y compris dans les moyens de transport</v>
          </cell>
          <cell r="B551">
            <v>2444</v>
          </cell>
          <cell r="C551">
            <v>42.74221755858693</v>
          </cell>
          <cell r="D551">
            <v>3386</v>
          </cell>
          <cell r="E551">
            <v>48.41292536459822</v>
          </cell>
          <cell r="F551">
            <v>805</v>
          </cell>
          <cell r="G551">
            <v>50.62893081761006</v>
          </cell>
          <cell r="H551">
            <v>33</v>
          </cell>
          <cell r="I551">
            <v>70.2127659574468</v>
          </cell>
          <cell r="J551">
            <v>6668</v>
          </cell>
          <cell r="K551">
            <v>46.470137291797336</v>
          </cell>
        </row>
        <row r="552">
          <cell r="A552" t="str">
            <v>62 Activité sportive, artistique</v>
          </cell>
          <cell r="B552">
            <v>23</v>
          </cell>
          <cell r="C552">
            <v>0.40223854494578526</v>
          </cell>
          <cell r="D552">
            <v>13</v>
          </cell>
          <cell r="E552">
            <v>0.18587360594795538</v>
          </cell>
          <cell r="F552">
            <v>1</v>
          </cell>
          <cell r="G552">
            <v>0.06289308176100629</v>
          </cell>
          <cell r="H552">
            <v>1</v>
          </cell>
          <cell r="I552">
            <v>2.127659574468085</v>
          </cell>
          <cell r="J552">
            <v>38</v>
          </cell>
          <cell r="K552">
            <v>0.2648268171998049</v>
          </cell>
        </row>
        <row r="553">
          <cell r="A553" t="str">
            <v>69 Autre type de travail connu du groupe 60 nda</v>
          </cell>
          <cell r="B553">
            <v>1</v>
          </cell>
          <cell r="C553">
            <v>0.017488632388947184</v>
          </cell>
          <cell r="D553">
            <v>6</v>
          </cell>
          <cell r="E553">
            <v>0.08578781812982557</v>
          </cell>
          <cell r="F553">
            <v>4</v>
          </cell>
          <cell r="G553">
            <v>0.25157232704402516</v>
          </cell>
          <cell r="H553">
            <v>0</v>
          </cell>
          <cell r="I553">
            <v>0</v>
          </cell>
          <cell r="J553">
            <v>11</v>
          </cell>
          <cell r="K553">
            <v>0.0766603944525751</v>
          </cell>
        </row>
        <row r="554">
          <cell r="A554" t="str">
            <v>99 Autre type de travail, non listé dans cette classification</v>
          </cell>
          <cell r="B554">
            <v>116</v>
          </cell>
          <cell r="C554">
            <v>2.0286813571178732</v>
          </cell>
          <cell r="D554">
            <v>136</v>
          </cell>
          <cell r="E554">
            <v>1.9445238776093794</v>
          </cell>
          <cell r="F554">
            <v>31</v>
          </cell>
          <cell r="G554">
            <v>1.949685534591195</v>
          </cell>
          <cell r="H554">
            <v>2</v>
          </cell>
          <cell r="I554">
            <v>4.25531914893617</v>
          </cell>
          <cell r="J554">
            <v>285</v>
          </cell>
          <cell r="K554">
            <v>1.9862011289985364</v>
          </cell>
        </row>
        <row r="555">
          <cell r="A555" t="str">
            <v>Total</v>
          </cell>
          <cell r="B555">
            <v>5718</v>
          </cell>
          <cell r="C555">
            <v>100</v>
          </cell>
          <cell r="D555">
            <v>6994</v>
          </cell>
          <cell r="E555">
            <v>100</v>
          </cell>
          <cell r="F555">
            <v>1590</v>
          </cell>
          <cell r="G555">
            <v>100</v>
          </cell>
          <cell r="H555">
            <v>47</v>
          </cell>
          <cell r="I555">
            <v>100</v>
          </cell>
          <cell r="J555">
            <v>14349</v>
          </cell>
          <cell r="K555">
            <v>100</v>
          </cell>
        </row>
        <row r="559">
          <cell r="A559" t="str">
            <v>00 Inconnu</v>
          </cell>
          <cell r="B559">
            <v>1092</v>
          </cell>
          <cell r="C559">
            <v>7.610286431110182</v>
          </cell>
        </row>
        <row r="560">
          <cell r="A560" t="str">
            <v>10 Déviation par problème électrique, explosion, feu - non précisé</v>
          </cell>
          <cell r="B560">
            <v>1</v>
          </cell>
          <cell r="C560">
            <v>0.006969126768415918</v>
          </cell>
        </row>
        <row r="561">
          <cell r="A561" t="str">
            <v>12 Problème électrique - entraînant un contact direct</v>
          </cell>
          <cell r="B561">
            <v>2</v>
          </cell>
          <cell r="C561">
            <v>0.013938253536831835</v>
          </cell>
        </row>
        <row r="562">
          <cell r="A562" t="str">
            <v>13 Explosion</v>
          </cell>
          <cell r="B562">
            <v>1</v>
          </cell>
          <cell r="C562">
            <v>0.006969126768415918</v>
          </cell>
        </row>
        <row r="563">
          <cell r="A563" t="str">
            <v>19 Autre déviation connue du groupe 10 nlcd</v>
          </cell>
          <cell r="B563">
            <v>13</v>
          </cell>
          <cell r="C563">
            <v>0.09059864798940692</v>
          </cell>
        </row>
        <row r="564">
          <cell r="A564" t="str">
            <v>20 Déviation par débordement, renversement, fuite, écoulement, vaporisation, dégagement - non précisé</v>
          </cell>
          <cell r="B564">
            <v>3</v>
          </cell>
          <cell r="C564">
            <v>0.02090738030524775</v>
          </cell>
        </row>
        <row r="565">
          <cell r="A565" t="str">
            <v>21 à l'état de solide - débordement, renversement</v>
          </cell>
          <cell r="B565">
            <v>1</v>
          </cell>
          <cell r="C565">
            <v>0.006969126768415918</v>
          </cell>
        </row>
        <row r="566">
          <cell r="A566" t="str">
            <v>22 à l'état de liquide - fuite, suintement, écouleemnt, éclaboussure, aspersion</v>
          </cell>
          <cell r="B566">
            <v>2</v>
          </cell>
          <cell r="C566">
            <v>0.013938253536831835</v>
          </cell>
        </row>
        <row r="567">
          <cell r="A567" t="str">
            <v>24 Pulvérulent - génération de fumée, émission de poussières, particules</v>
          </cell>
          <cell r="B567">
            <v>2</v>
          </cell>
          <cell r="C567">
            <v>0.013938253536831835</v>
          </cell>
        </row>
        <row r="568">
          <cell r="A568" t="str">
            <v>29 Autre déviation connue du groupe 20 nlcd</v>
          </cell>
          <cell r="B568">
            <v>1</v>
          </cell>
          <cell r="C568">
            <v>0.006969126768415918</v>
          </cell>
        </row>
        <row r="569">
          <cell r="A569" t="str">
            <v>30 Rupture, bris, éclatement, glissade, chute, effondrement d'agent matériel - non précisé</v>
          </cell>
          <cell r="B569">
            <v>42</v>
          </cell>
          <cell r="C569">
            <v>0.29270332427346857</v>
          </cell>
        </row>
        <row r="570">
          <cell r="A570" t="str">
            <v>31 Rupture de matériel, aux joints, aux connexions</v>
          </cell>
          <cell r="B570">
            <v>5</v>
          </cell>
          <cell r="C570">
            <v>0.03484563384207959</v>
          </cell>
        </row>
        <row r="571">
          <cell r="A571" t="str">
            <v>32 Rupture, éclatement, causant des éclats</v>
          </cell>
          <cell r="B571">
            <v>8</v>
          </cell>
          <cell r="C571">
            <v>0.05575301414732734</v>
          </cell>
        </row>
        <row r="572">
          <cell r="A572" t="str">
            <v>33 Glissade, chute, effondrement d'agent matériel - supérieur</v>
          </cell>
          <cell r="B572">
            <v>38</v>
          </cell>
          <cell r="C572">
            <v>0.2648268171998049</v>
          </cell>
        </row>
        <row r="573">
          <cell r="A573" t="str">
            <v>34 Glissade, chute, effondrement d'agent matériel - inférieur</v>
          </cell>
          <cell r="B573">
            <v>55</v>
          </cell>
          <cell r="C573">
            <v>0.38330197226287543</v>
          </cell>
        </row>
        <row r="574">
          <cell r="A574" t="str">
            <v>35 Glissade, chute, effondrement d'agent matériel - de plain-pied</v>
          </cell>
          <cell r="B574">
            <v>110</v>
          </cell>
          <cell r="C574">
            <v>0.7666039445257509</v>
          </cell>
        </row>
        <row r="575">
          <cell r="A575" t="str">
            <v>39 Autre déviation connue du groupe 30 nlcd</v>
          </cell>
          <cell r="B575">
            <v>39</v>
          </cell>
          <cell r="C575">
            <v>0.2717959439682208</v>
          </cell>
        </row>
        <row r="576">
          <cell r="A576" t="str">
            <v>40 Perte, totale ou partielle de contrôle de machine, moyen de transport - équipement de manutention, outil à main, objet, animal - non précisé</v>
          </cell>
          <cell r="B576">
            <v>813</v>
          </cell>
          <cell r="C576">
            <v>5.665900062722141</v>
          </cell>
        </row>
        <row r="577">
          <cell r="A577" t="str">
            <v>41 Perte, totale ou partielle de contrôle de machine ou de la matière travaillée par la machine</v>
          </cell>
          <cell r="B577">
            <v>25</v>
          </cell>
          <cell r="C577">
            <v>0.17422816921039794</v>
          </cell>
        </row>
        <row r="578">
          <cell r="A578" t="str">
            <v>42 Perte, totale ou partielle de contrôle de moyen de transport - d'équipement de manutention</v>
          </cell>
          <cell r="B578">
            <v>6967</v>
          </cell>
          <cell r="C578">
            <v>48.5539061955537</v>
          </cell>
        </row>
        <row r="579">
          <cell r="A579" t="str">
            <v>43 Perte, totale ou partielle de contrôle d'outil à main ou de la matière travaillée par l'outil</v>
          </cell>
          <cell r="B579">
            <v>21</v>
          </cell>
          <cell r="C579">
            <v>0.14635166213673428</v>
          </cell>
        </row>
        <row r="580">
          <cell r="A580" t="str">
            <v>44 Perte, totale ou partielle de contrôle d'objet, porté, déplacé, manipulé etc.</v>
          </cell>
          <cell r="B580">
            <v>60</v>
          </cell>
          <cell r="C580">
            <v>0.41814760610495505</v>
          </cell>
        </row>
        <row r="581">
          <cell r="A581" t="str">
            <v>45 Perte, totale ou partielle de contrôle d'animal</v>
          </cell>
          <cell r="B581">
            <v>9</v>
          </cell>
          <cell r="C581">
            <v>0.06272214091574327</v>
          </cell>
        </row>
        <row r="582">
          <cell r="A582" t="str">
            <v>49 Autre déviation connue du groupe 40 nlcd</v>
          </cell>
          <cell r="B582">
            <v>147</v>
          </cell>
          <cell r="C582">
            <v>1.02446163495714</v>
          </cell>
        </row>
        <row r="583">
          <cell r="A583" t="str">
            <v>50 Glissade ou trébuchement avec chute, chute de personne - non précisé</v>
          </cell>
          <cell r="B583">
            <v>212</v>
          </cell>
          <cell r="C583">
            <v>1.4774548749041745</v>
          </cell>
        </row>
        <row r="584">
          <cell r="A584" t="str">
            <v>51 Chute de personne - de hauteur</v>
          </cell>
          <cell r="B584">
            <v>112</v>
          </cell>
          <cell r="C584">
            <v>0.7805421980625827</v>
          </cell>
        </row>
        <row r="585">
          <cell r="A585" t="str">
            <v>52 Glissade ou trébuchement avec chute, chute de personne - de plain-pied</v>
          </cell>
          <cell r="B585">
            <v>575</v>
          </cell>
          <cell r="C585">
            <v>4.007247891839152</v>
          </cell>
        </row>
        <row r="586">
          <cell r="A586" t="str">
            <v>59 Autre déviation connue du groupe 50 nlcd</v>
          </cell>
          <cell r="B586">
            <v>55</v>
          </cell>
          <cell r="C586">
            <v>0.38330197226287543</v>
          </cell>
        </row>
        <row r="587">
          <cell r="A587" t="str">
            <v>60 Mouvement du corps sans contrainte physique - non précisé</v>
          </cell>
          <cell r="B587">
            <v>23</v>
          </cell>
          <cell r="C587">
            <v>0.1602899156735661</v>
          </cell>
        </row>
        <row r="588">
          <cell r="A588" t="str">
            <v>62 En s'agenouillant, s'asseyant, s'appuyant contre</v>
          </cell>
          <cell r="B588">
            <v>3</v>
          </cell>
          <cell r="C588">
            <v>0.02090738030524775</v>
          </cell>
        </row>
        <row r="589">
          <cell r="A589" t="str">
            <v>63 En étant attrapé, entraîné, par quelque chose ou par son élan</v>
          </cell>
          <cell r="B589">
            <v>1892</v>
          </cell>
          <cell r="C589">
            <v>13.185587845842917</v>
          </cell>
        </row>
        <row r="590">
          <cell r="A590" t="str">
            <v>64 Mouvements non coordonnés, gestes intempestifs, inopportuns</v>
          </cell>
          <cell r="B590">
            <v>186</v>
          </cell>
          <cell r="C590">
            <v>1.2962575789253605</v>
          </cell>
        </row>
        <row r="591">
          <cell r="A591" t="str">
            <v>69 Autre déviation connue du groupe 60 nlcd</v>
          </cell>
          <cell r="B591">
            <v>45</v>
          </cell>
          <cell r="C591">
            <v>0.3136107045787163</v>
          </cell>
        </row>
        <row r="592">
          <cell r="A592" t="str">
            <v>70 Mouvements du corps sous ou avec contrainte physique</v>
          </cell>
          <cell r="B592">
            <v>44</v>
          </cell>
          <cell r="C592">
            <v>0.3066415778103004</v>
          </cell>
        </row>
        <row r="593">
          <cell r="A593" t="str">
            <v>71 En soulevant, en portant, en se levant</v>
          </cell>
          <cell r="B593">
            <v>1</v>
          </cell>
          <cell r="C593">
            <v>0.006969126768415918</v>
          </cell>
        </row>
        <row r="594">
          <cell r="A594" t="str">
            <v>72 En poussant, en tractant</v>
          </cell>
          <cell r="B594">
            <v>8</v>
          </cell>
          <cell r="C594">
            <v>0.05575301414732734</v>
          </cell>
        </row>
        <row r="595">
          <cell r="A595" t="str">
            <v>74 En torsion, en rotation, en se tournant</v>
          </cell>
          <cell r="B595">
            <v>5</v>
          </cell>
          <cell r="C595">
            <v>0.03484563384207959</v>
          </cell>
        </row>
        <row r="596">
          <cell r="A596" t="str">
            <v>75 En marchant lourdement, faux pas, glissade - sans chute</v>
          </cell>
          <cell r="B596">
            <v>45</v>
          </cell>
          <cell r="C596">
            <v>0.3136107045787163</v>
          </cell>
        </row>
        <row r="597">
          <cell r="A597" t="str">
            <v>79 Autre déviation connue du groupe 70 nlcd</v>
          </cell>
          <cell r="B597">
            <v>41</v>
          </cell>
          <cell r="C597">
            <v>0.28573419750505263</v>
          </cell>
        </row>
        <row r="598">
          <cell r="A598" t="str">
            <v>80 Surprise, frayeur, violence, agression, menace, présence - non précisé</v>
          </cell>
          <cell r="B598">
            <v>63</v>
          </cell>
          <cell r="C598">
            <v>0.43905498641020285</v>
          </cell>
        </row>
        <row r="599">
          <cell r="A599" t="str">
            <v>81 Surprise, frayeur</v>
          </cell>
          <cell r="B599">
            <v>182</v>
          </cell>
          <cell r="C599">
            <v>1.268381071851697</v>
          </cell>
        </row>
        <row r="600">
          <cell r="A600" t="str">
            <v>82 Violence, agression, menaces entre membres de l'entreprise soumis à l'autorité de l'employeur</v>
          </cell>
          <cell r="B600">
            <v>3</v>
          </cell>
          <cell r="C600">
            <v>0.02090738030524775</v>
          </cell>
        </row>
        <row r="601">
          <cell r="A601" t="str">
            <v>83 Violence, agression, menace - provenant de personnes externes à l'entreprise envers les victimes dans le cadre de leur fonction</v>
          </cell>
          <cell r="B601">
            <v>27</v>
          </cell>
          <cell r="C601">
            <v>0.18816642274722978</v>
          </cell>
        </row>
        <row r="602">
          <cell r="A602" t="str">
            <v>84 Agression, bousculade - par animal</v>
          </cell>
          <cell r="B602">
            <v>15</v>
          </cell>
          <cell r="C602">
            <v>0.10453690152623876</v>
          </cell>
        </row>
        <row r="603">
          <cell r="A603" t="str">
            <v>85 Présence de la victime ou d'un tiers créant en soi un danger pour elle/lui-même ou pour autrui</v>
          </cell>
          <cell r="B603">
            <v>97</v>
          </cell>
          <cell r="C603">
            <v>0.676005296536344</v>
          </cell>
        </row>
        <row r="604">
          <cell r="A604" t="str">
            <v>89 Autre déviation connue du groupe 80 nlcd</v>
          </cell>
          <cell r="B604">
            <v>45</v>
          </cell>
          <cell r="C604">
            <v>0.3136107045787163</v>
          </cell>
        </row>
        <row r="605">
          <cell r="A605" t="str">
            <v>99 Autre déviation non listée</v>
          </cell>
          <cell r="B605">
            <v>1213</v>
          </cell>
          <cell r="C605">
            <v>8.453550770088508</v>
          </cell>
        </row>
        <row r="606">
          <cell r="A606" t="str">
            <v>Total</v>
          </cell>
          <cell r="B606">
            <v>14349</v>
          </cell>
          <cell r="C606">
            <v>100</v>
          </cell>
        </row>
        <row r="607">
          <cell r="A607" t="str">
            <v>29.12.2. Arbeidswegongevallen in het verkeer volgens afwijkende gebeurtenis : verdeling volgens gevolgen - 2018</v>
          </cell>
        </row>
        <row r="608">
          <cell r="B608" t="str">
            <v>1-CSS</v>
          </cell>
        </row>
        <row r="609">
          <cell r="A609" t="str">
            <v>00 Inconnu</v>
          </cell>
          <cell r="B609">
            <v>474</v>
          </cell>
          <cell r="C609">
            <v>8.289611752360965</v>
          </cell>
          <cell r="D609">
            <v>485</v>
          </cell>
          <cell r="E609">
            <v>6.9345152988275665</v>
          </cell>
          <cell r="F609">
            <v>128</v>
          </cell>
          <cell r="G609">
            <v>8.050314465408805</v>
          </cell>
          <cell r="H609">
            <v>5</v>
          </cell>
          <cell r="I609">
            <v>10.638297872340424</v>
          </cell>
          <cell r="J609">
            <v>1092</v>
          </cell>
          <cell r="K609">
            <v>7.610286431110182</v>
          </cell>
        </row>
        <row r="610">
          <cell r="A610" t="str">
            <v>10 Déviation par problème électrique, explosion, feu - non précisé</v>
          </cell>
          <cell r="B610">
            <v>1</v>
          </cell>
          <cell r="C610">
            <v>0.017488632388947184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1</v>
          </cell>
          <cell r="K610">
            <v>0.006969126768415918</v>
          </cell>
        </row>
        <row r="611">
          <cell r="A611" t="str">
            <v>12 Problème électrique - entraînant un contact direct</v>
          </cell>
          <cell r="B611">
            <v>1</v>
          </cell>
          <cell r="C611">
            <v>0.017488632388947184</v>
          </cell>
          <cell r="D611">
            <v>1</v>
          </cell>
          <cell r="E611">
            <v>0.014297969688304261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2</v>
          </cell>
          <cell r="K611">
            <v>0.013938253536831835</v>
          </cell>
        </row>
        <row r="612">
          <cell r="A612" t="str">
            <v>13 Explosion</v>
          </cell>
          <cell r="B612">
            <v>1</v>
          </cell>
          <cell r="C612">
            <v>0.017488632388947184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1</v>
          </cell>
          <cell r="K612">
            <v>0.006969126768415918</v>
          </cell>
        </row>
        <row r="613">
          <cell r="A613" t="str">
            <v>19 Autre déviation connue du groupe 10 nlcd</v>
          </cell>
          <cell r="B613">
            <v>5</v>
          </cell>
          <cell r="C613">
            <v>0.08744316194473592</v>
          </cell>
          <cell r="D613">
            <v>6</v>
          </cell>
          <cell r="E613">
            <v>0.08578781812982557</v>
          </cell>
          <cell r="F613">
            <v>2</v>
          </cell>
          <cell r="G613">
            <v>0.12578616352201258</v>
          </cell>
          <cell r="H613">
            <v>0</v>
          </cell>
          <cell r="I613">
            <v>0</v>
          </cell>
          <cell r="J613">
            <v>13</v>
          </cell>
          <cell r="K613">
            <v>0.09059864798940692</v>
          </cell>
        </row>
        <row r="614">
          <cell r="A614" t="str">
            <v>20 Déviation par débordement, renversement, fuite, écoulement, vaporisation, dégagement - non précisé</v>
          </cell>
          <cell r="B614">
            <v>1</v>
          </cell>
          <cell r="C614">
            <v>0.017488632388947184</v>
          </cell>
          <cell r="D614">
            <v>0</v>
          </cell>
          <cell r="E614">
            <v>0</v>
          </cell>
          <cell r="F614">
            <v>2</v>
          </cell>
          <cell r="G614">
            <v>0.12578616352201258</v>
          </cell>
          <cell r="H614">
            <v>0</v>
          </cell>
          <cell r="I614">
            <v>0</v>
          </cell>
          <cell r="J614">
            <v>3</v>
          </cell>
          <cell r="K614">
            <v>0.02090738030524775</v>
          </cell>
        </row>
        <row r="615">
          <cell r="A615" t="str">
            <v>21 à l'état de solide - débordement, renversement</v>
          </cell>
          <cell r="B615">
            <v>0</v>
          </cell>
          <cell r="C615">
            <v>0</v>
          </cell>
          <cell r="D615">
            <v>1</v>
          </cell>
          <cell r="E615">
            <v>0.014297969688304261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1</v>
          </cell>
          <cell r="K615">
            <v>0.006969126768415918</v>
          </cell>
        </row>
        <row r="616">
          <cell r="A616" t="str">
            <v>22 à l'état de liquide - fuite, suintement, écouleemnt, éclaboussure, aspersion</v>
          </cell>
          <cell r="B616">
            <v>0</v>
          </cell>
          <cell r="C616">
            <v>0</v>
          </cell>
          <cell r="D616">
            <v>2</v>
          </cell>
          <cell r="E616">
            <v>0.028595939376608523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2</v>
          </cell>
          <cell r="K616">
            <v>0.013938253536831835</v>
          </cell>
        </row>
        <row r="617">
          <cell r="A617" t="str">
            <v>24 Pulvérulent - génération de fumée, émission de poussières, particules</v>
          </cell>
          <cell r="B617">
            <v>2</v>
          </cell>
          <cell r="C617">
            <v>0.03497726477789437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2</v>
          </cell>
          <cell r="K617">
            <v>0.013938253536831835</v>
          </cell>
        </row>
        <row r="618">
          <cell r="A618" t="str">
            <v>29 Autre déviation connue du groupe 20 nlcd</v>
          </cell>
          <cell r="B618">
            <v>1</v>
          </cell>
          <cell r="C618">
            <v>0.017488632388947184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1</v>
          </cell>
          <cell r="K618">
            <v>0.006969126768415918</v>
          </cell>
        </row>
        <row r="619">
          <cell r="A619" t="str">
            <v>30 Rupture, bris, éclatement, glissade, chute, effondrement d'agent matériel - non précisé</v>
          </cell>
          <cell r="B619">
            <v>13</v>
          </cell>
          <cell r="C619">
            <v>0.2273522210563134</v>
          </cell>
          <cell r="D619">
            <v>22</v>
          </cell>
          <cell r="E619">
            <v>0.31455533314269374</v>
          </cell>
          <cell r="F619">
            <v>7</v>
          </cell>
          <cell r="G619">
            <v>0.44025157232704404</v>
          </cell>
          <cell r="H619">
            <v>0</v>
          </cell>
          <cell r="I619">
            <v>0</v>
          </cell>
          <cell r="J619">
            <v>42</v>
          </cell>
          <cell r="K619">
            <v>0.29270332427346857</v>
          </cell>
        </row>
        <row r="620">
          <cell r="A620" t="str">
            <v>31 Rupture de matériel, aux joints, aux connexions</v>
          </cell>
          <cell r="B620">
            <v>1</v>
          </cell>
          <cell r="C620">
            <v>0.017488632388947184</v>
          </cell>
          <cell r="D620">
            <v>3</v>
          </cell>
          <cell r="E620">
            <v>0.042893909064912784</v>
          </cell>
          <cell r="F620">
            <v>1</v>
          </cell>
          <cell r="G620">
            <v>0.06289308176100629</v>
          </cell>
          <cell r="H620">
            <v>0</v>
          </cell>
          <cell r="I620">
            <v>0</v>
          </cell>
          <cell r="J620">
            <v>5</v>
          </cell>
          <cell r="K620">
            <v>0.03484563384207959</v>
          </cell>
        </row>
        <row r="621">
          <cell r="A621" t="str">
            <v>32 Rupture, éclatement, causant des éclats</v>
          </cell>
          <cell r="B621">
            <v>4</v>
          </cell>
          <cell r="C621">
            <v>0.06995452955578874</v>
          </cell>
          <cell r="D621">
            <v>4</v>
          </cell>
          <cell r="E621">
            <v>0.057191878753217046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8</v>
          </cell>
          <cell r="K621">
            <v>0.05575301414732734</v>
          </cell>
        </row>
        <row r="622">
          <cell r="A622" t="str">
            <v>33 Glissade, chute, effondrement d'agent matériel - supérieur</v>
          </cell>
          <cell r="B622">
            <v>16</v>
          </cell>
          <cell r="C622">
            <v>0.27981811822315494</v>
          </cell>
          <cell r="D622">
            <v>20</v>
          </cell>
          <cell r="E622">
            <v>0.28595939376608526</v>
          </cell>
          <cell r="F622">
            <v>2</v>
          </cell>
          <cell r="G622">
            <v>0.12578616352201258</v>
          </cell>
          <cell r="H622">
            <v>0</v>
          </cell>
          <cell r="I622">
            <v>0</v>
          </cell>
          <cell r="J622">
            <v>38</v>
          </cell>
          <cell r="K622">
            <v>0.2648268171998049</v>
          </cell>
        </row>
        <row r="623">
          <cell r="A623" t="str">
            <v>34 Glissade, chute, effondrement d'agent matériel - inférieur</v>
          </cell>
          <cell r="B623">
            <v>19</v>
          </cell>
          <cell r="C623">
            <v>0.33228401538999647</v>
          </cell>
          <cell r="D623">
            <v>26</v>
          </cell>
          <cell r="E623">
            <v>0.37174721189591076</v>
          </cell>
          <cell r="F623">
            <v>10</v>
          </cell>
          <cell r="G623">
            <v>0.628930817610063</v>
          </cell>
          <cell r="H623">
            <v>0</v>
          </cell>
          <cell r="I623">
            <v>0</v>
          </cell>
          <cell r="J623">
            <v>55</v>
          </cell>
          <cell r="K623">
            <v>0.38330197226287543</v>
          </cell>
        </row>
        <row r="624">
          <cell r="A624" t="str">
            <v>35 Glissade, chute, effondrement d'agent matériel - de plain-pied</v>
          </cell>
          <cell r="B624">
            <v>43</v>
          </cell>
          <cell r="C624">
            <v>0.7520111927247288</v>
          </cell>
          <cell r="D624">
            <v>51</v>
          </cell>
          <cell r="E624">
            <v>0.7291964541035173</v>
          </cell>
          <cell r="F624">
            <v>15</v>
          </cell>
          <cell r="G624">
            <v>0.9433962264150944</v>
          </cell>
          <cell r="H624">
            <v>1</v>
          </cell>
          <cell r="I624">
            <v>2.127659574468085</v>
          </cell>
          <cell r="J624">
            <v>110</v>
          </cell>
          <cell r="K624">
            <v>0.7666039445257509</v>
          </cell>
        </row>
        <row r="625">
          <cell r="A625" t="str">
            <v>39 Autre déviation connue du groupe 30 nlcd</v>
          </cell>
          <cell r="B625">
            <v>23</v>
          </cell>
          <cell r="C625">
            <v>0.40223854494578526</v>
          </cell>
          <cell r="D625">
            <v>15</v>
          </cell>
          <cell r="E625">
            <v>0.21446954532456391</v>
          </cell>
          <cell r="F625">
            <v>1</v>
          </cell>
          <cell r="G625">
            <v>0.06289308176100629</v>
          </cell>
          <cell r="H625">
            <v>0</v>
          </cell>
          <cell r="I625">
            <v>0</v>
          </cell>
          <cell r="J625">
            <v>39</v>
          </cell>
          <cell r="K625">
            <v>0.2717959439682208</v>
          </cell>
        </row>
        <row r="626">
          <cell r="A626" t="str">
            <v>40 Perte, totale ou partielle de contrôle de machine, moyen de transport - équipement de manutention, outil à main, objet, animal - non précisé</v>
          </cell>
          <cell r="B626">
            <v>308</v>
          </cell>
          <cell r="C626">
            <v>5.386498775795732</v>
          </cell>
          <cell r="D626">
            <v>418</v>
          </cell>
          <cell r="E626">
            <v>5.976551329711181</v>
          </cell>
          <cell r="F626">
            <v>86</v>
          </cell>
          <cell r="G626">
            <v>5.408805031446542</v>
          </cell>
          <cell r="H626">
            <v>1</v>
          </cell>
          <cell r="I626">
            <v>2.127659574468085</v>
          </cell>
          <cell r="J626">
            <v>813</v>
          </cell>
          <cell r="K626">
            <v>5.665900062722141</v>
          </cell>
        </row>
        <row r="627">
          <cell r="A627" t="str">
            <v>41 Perte, totale ou partielle de contrôle de machine ou de la matière travaillée par la machine</v>
          </cell>
          <cell r="B627">
            <v>9</v>
          </cell>
          <cell r="C627">
            <v>0.15739769150052466</v>
          </cell>
          <cell r="D627">
            <v>12</v>
          </cell>
          <cell r="E627">
            <v>0.17157563625965114</v>
          </cell>
          <cell r="F627">
            <v>4</v>
          </cell>
          <cell r="G627">
            <v>0.25157232704402516</v>
          </cell>
          <cell r="H627">
            <v>0</v>
          </cell>
          <cell r="I627">
            <v>0</v>
          </cell>
          <cell r="J627">
            <v>25</v>
          </cell>
          <cell r="K627">
            <v>0.17422816921039794</v>
          </cell>
        </row>
        <row r="628">
          <cell r="A628" t="str">
            <v>42 Perte, totale ou partielle de contrôle de moyen de transport - d'équipement de manutention</v>
          </cell>
          <cell r="B628">
            <v>2710</v>
          </cell>
          <cell r="C628">
            <v>47.39419377404687</v>
          </cell>
          <cell r="D628">
            <v>3461</v>
          </cell>
          <cell r="E628">
            <v>49.485273091221046</v>
          </cell>
          <cell r="F628">
            <v>772</v>
          </cell>
          <cell r="G628">
            <v>48.55345911949686</v>
          </cell>
          <cell r="H628">
            <v>24</v>
          </cell>
          <cell r="I628">
            <v>51.06382978723404</v>
          </cell>
          <cell r="J628">
            <v>6967</v>
          </cell>
          <cell r="K628">
            <v>48.5539061955537</v>
          </cell>
        </row>
        <row r="629">
          <cell r="A629" t="str">
            <v>43 Perte, totale ou partielle de contrôle d'outil à main ou de la matière travaillée par l'outil</v>
          </cell>
          <cell r="B629">
            <v>9</v>
          </cell>
          <cell r="C629">
            <v>0.15739769150052466</v>
          </cell>
          <cell r="D629">
            <v>6</v>
          </cell>
          <cell r="E629">
            <v>0.08578781812982557</v>
          </cell>
          <cell r="F629">
            <v>6</v>
          </cell>
          <cell r="G629">
            <v>0.37735849056603776</v>
          </cell>
          <cell r="H629">
            <v>0</v>
          </cell>
          <cell r="I629">
            <v>0</v>
          </cell>
          <cell r="J629">
            <v>21</v>
          </cell>
          <cell r="K629">
            <v>0.14635166213673428</v>
          </cell>
        </row>
        <row r="630">
          <cell r="A630" t="str">
            <v>44 Perte, totale ou partielle de contrôle d'objet, porté, déplacé, manipulé etc.</v>
          </cell>
          <cell r="B630">
            <v>28</v>
          </cell>
          <cell r="C630">
            <v>0.48968170689052115</v>
          </cell>
          <cell r="D630">
            <v>24</v>
          </cell>
          <cell r="E630">
            <v>0.3431512725193023</v>
          </cell>
          <cell r="F630">
            <v>8</v>
          </cell>
          <cell r="G630">
            <v>0.5031446540880503</v>
          </cell>
          <cell r="H630">
            <v>0</v>
          </cell>
          <cell r="I630">
            <v>0</v>
          </cell>
          <cell r="J630">
            <v>60</v>
          </cell>
          <cell r="K630">
            <v>0.41814760610495505</v>
          </cell>
        </row>
        <row r="631">
          <cell r="A631" t="str">
            <v>45 Perte, totale ou partielle de contrôle d'animal</v>
          </cell>
          <cell r="B631">
            <v>2</v>
          </cell>
          <cell r="C631">
            <v>0.03497726477789437</v>
          </cell>
          <cell r="D631">
            <v>7</v>
          </cell>
          <cell r="E631">
            <v>0.10008578781812982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9</v>
          </cell>
          <cell r="K631">
            <v>0.06272214091574327</v>
          </cell>
        </row>
        <row r="632">
          <cell r="A632" t="str">
            <v>49 Autre déviation connue du groupe 40 nlcd</v>
          </cell>
          <cell r="B632">
            <v>48</v>
          </cell>
          <cell r="C632">
            <v>0.8394543546694648</v>
          </cell>
          <cell r="D632">
            <v>84</v>
          </cell>
          <cell r="E632">
            <v>1.2010294538175579</v>
          </cell>
          <cell r="F632">
            <v>14</v>
          </cell>
          <cell r="G632">
            <v>0.8805031446540881</v>
          </cell>
          <cell r="H632">
            <v>1</v>
          </cell>
          <cell r="I632">
            <v>2.127659574468085</v>
          </cell>
          <cell r="J632">
            <v>147</v>
          </cell>
          <cell r="K632">
            <v>1.02446163495714</v>
          </cell>
        </row>
        <row r="633">
          <cell r="A633" t="str">
            <v>50 Glissade ou trébuchement avec chute, chute de personne - non précisé</v>
          </cell>
          <cell r="B633">
            <v>85</v>
          </cell>
          <cell r="C633">
            <v>1.4865337530605105</v>
          </cell>
          <cell r="D633">
            <v>100</v>
          </cell>
          <cell r="E633">
            <v>1.4297969688304262</v>
          </cell>
          <cell r="F633">
            <v>26</v>
          </cell>
          <cell r="G633">
            <v>1.6352201257861636</v>
          </cell>
          <cell r="H633">
            <v>1</v>
          </cell>
          <cell r="I633">
            <v>2.127659574468085</v>
          </cell>
          <cell r="J633">
            <v>212</v>
          </cell>
          <cell r="K633">
            <v>1.4774548749041745</v>
          </cell>
        </row>
        <row r="634">
          <cell r="A634" t="str">
            <v>51 Chute de personne - de hauteur</v>
          </cell>
          <cell r="B634">
            <v>61</v>
          </cell>
          <cell r="C634">
            <v>1.066806575725778</v>
          </cell>
          <cell r="D634">
            <v>35</v>
          </cell>
          <cell r="E634">
            <v>0.5004289390906491</v>
          </cell>
          <cell r="F634">
            <v>16</v>
          </cell>
          <cell r="G634">
            <v>1.0062893081761006</v>
          </cell>
          <cell r="H634">
            <v>0</v>
          </cell>
          <cell r="I634">
            <v>0</v>
          </cell>
          <cell r="J634">
            <v>112</v>
          </cell>
          <cell r="K634">
            <v>0.7805421980625827</v>
          </cell>
        </row>
        <row r="635">
          <cell r="A635" t="str">
            <v>52 Glissade ou trébuchement avec chute, chute de personne - de plain-pied</v>
          </cell>
          <cell r="B635">
            <v>221</v>
          </cell>
          <cell r="C635">
            <v>3.864987757957328</v>
          </cell>
          <cell r="D635">
            <v>284</v>
          </cell>
          <cell r="E635">
            <v>4.06062339147841</v>
          </cell>
          <cell r="F635">
            <v>69</v>
          </cell>
          <cell r="G635">
            <v>4.339622641509433</v>
          </cell>
          <cell r="H635">
            <v>1</v>
          </cell>
          <cell r="I635">
            <v>2.127659574468085</v>
          </cell>
          <cell r="J635">
            <v>575</v>
          </cell>
          <cell r="K635">
            <v>4.007247891839152</v>
          </cell>
        </row>
        <row r="636">
          <cell r="A636" t="str">
            <v>59 Autre déviation connue du groupe 50 nlcd</v>
          </cell>
          <cell r="B636">
            <v>17</v>
          </cell>
          <cell r="C636">
            <v>0.2973067506121021</v>
          </cell>
          <cell r="D636">
            <v>30</v>
          </cell>
          <cell r="E636">
            <v>0.42893909064912783</v>
          </cell>
          <cell r="F636">
            <v>8</v>
          </cell>
          <cell r="G636">
            <v>0.5031446540880503</v>
          </cell>
          <cell r="H636">
            <v>0</v>
          </cell>
          <cell r="I636">
            <v>0</v>
          </cell>
          <cell r="J636">
            <v>55</v>
          </cell>
          <cell r="K636">
            <v>0.38330197226287543</v>
          </cell>
        </row>
        <row r="637">
          <cell r="A637" t="str">
            <v>60 Mouvement du corps sans contrainte physique - non précisé</v>
          </cell>
          <cell r="B637">
            <v>9</v>
          </cell>
          <cell r="C637">
            <v>0.15739769150052466</v>
          </cell>
          <cell r="D637">
            <v>11</v>
          </cell>
          <cell r="E637">
            <v>0.15727766657134687</v>
          </cell>
          <cell r="F637">
            <v>3</v>
          </cell>
          <cell r="G637">
            <v>0.18867924528301888</v>
          </cell>
          <cell r="H637">
            <v>0</v>
          </cell>
          <cell r="I637">
            <v>0</v>
          </cell>
          <cell r="J637">
            <v>23</v>
          </cell>
          <cell r="K637">
            <v>0.1602899156735661</v>
          </cell>
        </row>
        <row r="638">
          <cell r="A638" t="str">
            <v>62 En s'agenouillant, s'asseyant, s'appuyant contre</v>
          </cell>
          <cell r="B638">
            <v>2</v>
          </cell>
          <cell r="C638">
            <v>0.03497726477789437</v>
          </cell>
          <cell r="D638">
            <v>1</v>
          </cell>
          <cell r="E638">
            <v>0.014297969688304261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3</v>
          </cell>
          <cell r="K638">
            <v>0.02090738030524775</v>
          </cell>
        </row>
        <row r="639">
          <cell r="A639" t="str">
            <v>63 En étant attrapé, entraîné, par quelque chose ou par son élan</v>
          </cell>
          <cell r="B639">
            <v>772</v>
          </cell>
          <cell r="C639">
            <v>13.501224204267226</v>
          </cell>
          <cell r="D639">
            <v>922</v>
          </cell>
          <cell r="E639">
            <v>13.182728052616529</v>
          </cell>
          <cell r="F639">
            <v>193</v>
          </cell>
          <cell r="G639">
            <v>12.138364779874214</v>
          </cell>
          <cell r="H639">
            <v>5</v>
          </cell>
          <cell r="I639">
            <v>10.638297872340424</v>
          </cell>
          <cell r="J639">
            <v>1892</v>
          </cell>
          <cell r="K639">
            <v>13.185587845842917</v>
          </cell>
        </row>
        <row r="640">
          <cell r="A640" t="str">
            <v>64 Mouvements non coordonnés, gestes intempestifs, inopportuns</v>
          </cell>
          <cell r="B640">
            <v>85</v>
          </cell>
          <cell r="C640">
            <v>1.4865337530605105</v>
          </cell>
          <cell r="D640">
            <v>82</v>
          </cell>
          <cell r="E640">
            <v>1.1724335144409495</v>
          </cell>
          <cell r="F640">
            <v>19</v>
          </cell>
          <cell r="G640">
            <v>1.1949685534591197</v>
          </cell>
          <cell r="H640">
            <v>0</v>
          </cell>
          <cell r="I640">
            <v>0</v>
          </cell>
          <cell r="J640">
            <v>186</v>
          </cell>
          <cell r="K640">
            <v>1.2962575789253605</v>
          </cell>
        </row>
        <row r="641">
          <cell r="A641" t="str">
            <v>69 Autre déviation connue du groupe 60 nlcd</v>
          </cell>
          <cell r="B641">
            <v>19</v>
          </cell>
          <cell r="C641">
            <v>0.33228401538999647</v>
          </cell>
          <cell r="D641">
            <v>19</v>
          </cell>
          <cell r="E641">
            <v>0.27166142407778093</v>
          </cell>
          <cell r="F641">
            <v>7</v>
          </cell>
          <cell r="G641">
            <v>0.44025157232704404</v>
          </cell>
          <cell r="H641">
            <v>0</v>
          </cell>
          <cell r="I641">
            <v>0</v>
          </cell>
          <cell r="J641">
            <v>45</v>
          </cell>
          <cell r="K641">
            <v>0.3136107045787163</v>
          </cell>
        </row>
        <row r="642">
          <cell r="A642" t="str">
            <v>70 Mouvements du corps sous ou avec contrainte physique</v>
          </cell>
          <cell r="B642">
            <v>28</v>
          </cell>
          <cell r="C642">
            <v>0.48968170689052115</v>
          </cell>
          <cell r="D642">
            <v>14</v>
          </cell>
          <cell r="E642">
            <v>0.20017157563625965</v>
          </cell>
          <cell r="F642">
            <v>2</v>
          </cell>
          <cell r="G642">
            <v>0.12578616352201258</v>
          </cell>
          <cell r="H642">
            <v>0</v>
          </cell>
          <cell r="I642">
            <v>0</v>
          </cell>
          <cell r="J642">
            <v>44</v>
          </cell>
          <cell r="K642">
            <v>0.3066415778103004</v>
          </cell>
        </row>
        <row r="643">
          <cell r="A643" t="str">
            <v>71 En soulevant, en portant, en se levant</v>
          </cell>
          <cell r="B643">
            <v>0</v>
          </cell>
          <cell r="C643">
            <v>0</v>
          </cell>
          <cell r="D643">
            <v>1</v>
          </cell>
          <cell r="E643">
            <v>0.014297969688304261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1</v>
          </cell>
          <cell r="K643">
            <v>0.006969126768415918</v>
          </cell>
        </row>
        <row r="644">
          <cell r="A644" t="str">
            <v>72 En poussant, en tractant</v>
          </cell>
          <cell r="B644">
            <v>4</v>
          </cell>
          <cell r="C644">
            <v>0.06995452955578874</v>
          </cell>
          <cell r="D644">
            <v>3</v>
          </cell>
          <cell r="E644">
            <v>0.042893909064912784</v>
          </cell>
          <cell r="F644">
            <v>1</v>
          </cell>
          <cell r="G644">
            <v>0.06289308176100629</v>
          </cell>
          <cell r="H644">
            <v>0</v>
          </cell>
          <cell r="I644">
            <v>0</v>
          </cell>
          <cell r="J644">
            <v>8</v>
          </cell>
          <cell r="K644">
            <v>0.05575301414732734</v>
          </cell>
        </row>
        <row r="645">
          <cell r="A645" t="str">
            <v>74 En torsion, en rotation, en se tournant</v>
          </cell>
          <cell r="B645">
            <v>4</v>
          </cell>
          <cell r="C645">
            <v>0.06995452955578874</v>
          </cell>
          <cell r="D645">
            <v>1</v>
          </cell>
          <cell r="E645">
            <v>0.014297969688304261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5</v>
          </cell>
          <cell r="K645">
            <v>0.03484563384207959</v>
          </cell>
        </row>
        <row r="646">
          <cell r="A646" t="str">
            <v>75 En marchant lourdement, faux pas, glissade - sans chute</v>
          </cell>
          <cell r="B646">
            <v>15</v>
          </cell>
          <cell r="C646">
            <v>0.26232948583420773</v>
          </cell>
          <cell r="D646">
            <v>25</v>
          </cell>
          <cell r="E646">
            <v>0.35744924220760654</v>
          </cell>
          <cell r="F646">
            <v>5</v>
          </cell>
          <cell r="G646">
            <v>0.3144654088050315</v>
          </cell>
          <cell r="H646">
            <v>0</v>
          </cell>
          <cell r="I646">
            <v>0</v>
          </cell>
          <cell r="J646">
            <v>45</v>
          </cell>
          <cell r="K646">
            <v>0.3136107045787163</v>
          </cell>
        </row>
        <row r="647">
          <cell r="A647" t="str">
            <v>79 Autre déviation connue du groupe 70 nlcd</v>
          </cell>
          <cell r="B647">
            <v>13</v>
          </cell>
          <cell r="C647">
            <v>0.2273522210563134</v>
          </cell>
          <cell r="D647">
            <v>25</v>
          </cell>
          <cell r="E647">
            <v>0.35744924220760654</v>
          </cell>
          <cell r="F647">
            <v>3</v>
          </cell>
          <cell r="G647">
            <v>0.18867924528301888</v>
          </cell>
          <cell r="H647">
            <v>0</v>
          </cell>
          <cell r="I647">
            <v>0</v>
          </cell>
          <cell r="J647">
            <v>41</v>
          </cell>
          <cell r="K647">
            <v>0.28573419750505263</v>
          </cell>
        </row>
        <row r="648">
          <cell r="A648" t="str">
            <v>80 Surprise, frayeur, violence, agression, menace, présence - non précisé</v>
          </cell>
          <cell r="B648">
            <v>29</v>
          </cell>
          <cell r="C648">
            <v>0.5071703392794683</v>
          </cell>
          <cell r="D648">
            <v>29</v>
          </cell>
          <cell r="E648">
            <v>0.4146411209608235</v>
          </cell>
          <cell r="F648">
            <v>5</v>
          </cell>
          <cell r="G648">
            <v>0.3144654088050315</v>
          </cell>
          <cell r="H648">
            <v>0</v>
          </cell>
          <cell r="I648">
            <v>0</v>
          </cell>
          <cell r="J648">
            <v>63</v>
          </cell>
          <cell r="K648">
            <v>0.43905498641020285</v>
          </cell>
        </row>
        <row r="649">
          <cell r="A649" t="str">
            <v>81 Surprise, frayeur</v>
          </cell>
          <cell r="B649">
            <v>80</v>
          </cell>
          <cell r="C649">
            <v>1.3990905911157747</v>
          </cell>
          <cell r="D649">
            <v>87</v>
          </cell>
          <cell r="E649">
            <v>1.2439233628824706</v>
          </cell>
          <cell r="F649">
            <v>15</v>
          </cell>
          <cell r="G649">
            <v>0.9433962264150944</v>
          </cell>
          <cell r="H649">
            <v>0</v>
          </cell>
          <cell r="I649">
            <v>0</v>
          </cell>
          <cell r="J649">
            <v>182</v>
          </cell>
          <cell r="K649">
            <v>1.268381071851697</v>
          </cell>
        </row>
        <row r="650">
          <cell r="A650" t="str">
            <v>82 Violence, agression, menaces entre membres de l'entreprise soumis à l'autorité de l'employeur</v>
          </cell>
          <cell r="B650">
            <v>0</v>
          </cell>
          <cell r="C650">
            <v>0</v>
          </cell>
          <cell r="D650">
            <v>3</v>
          </cell>
          <cell r="E650">
            <v>0.042893909064912784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3</v>
          </cell>
          <cell r="K650">
            <v>0.02090738030524775</v>
          </cell>
        </row>
        <row r="651">
          <cell r="A651" t="str">
            <v>83 Violence, agression, menace - provenant de personnes externes à l'entreprise envers les victimes dans le cadre de leur fonction</v>
          </cell>
          <cell r="B651">
            <v>10</v>
          </cell>
          <cell r="C651">
            <v>0.17488632388947184</v>
          </cell>
          <cell r="D651">
            <v>12</v>
          </cell>
          <cell r="E651">
            <v>0.17157563625965114</v>
          </cell>
          <cell r="F651">
            <v>5</v>
          </cell>
          <cell r="G651">
            <v>0.3144654088050315</v>
          </cell>
          <cell r="H651">
            <v>0</v>
          </cell>
          <cell r="I651">
            <v>0</v>
          </cell>
          <cell r="J651">
            <v>27</v>
          </cell>
          <cell r="K651">
            <v>0.18816642274722978</v>
          </cell>
        </row>
        <row r="652">
          <cell r="A652" t="str">
            <v>84 Agression, bousculade - par animal</v>
          </cell>
          <cell r="B652">
            <v>8</v>
          </cell>
          <cell r="C652">
            <v>0.13990905911157747</v>
          </cell>
          <cell r="D652">
            <v>6</v>
          </cell>
          <cell r="E652">
            <v>0.08578781812982557</v>
          </cell>
          <cell r="F652">
            <v>1</v>
          </cell>
          <cell r="G652">
            <v>0.06289308176100629</v>
          </cell>
          <cell r="H652">
            <v>0</v>
          </cell>
          <cell r="I652">
            <v>0</v>
          </cell>
          <cell r="J652">
            <v>15</v>
          </cell>
          <cell r="K652">
            <v>0.10453690152623876</v>
          </cell>
        </row>
        <row r="653">
          <cell r="A653" t="str">
            <v>85 Présence de la victime ou d'un tiers créant en soi un danger pour elle/lui-même ou pour autrui</v>
          </cell>
          <cell r="B653">
            <v>36</v>
          </cell>
          <cell r="C653">
            <v>0.6295907660020986</v>
          </cell>
          <cell r="D653">
            <v>46</v>
          </cell>
          <cell r="E653">
            <v>0.6577066056619959</v>
          </cell>
          <cell r="F653">
            <v>14</v>
          </cell>
          <cell r="G653">
            <v>0.8805031446540881</v>
          </cell>
          <cell r="H653">
            <v>1</v>
          </cell>
          <cell r="I653">
            <v>2.127659574468085</v>
          </cell>
          <cell r="J653">
            <v>97</v>
          </cell>
          <cell r="K653">
            <v>0.676005296536344</v>
          </cell>
        </row>
        <row r="654">
          <cell r="A654" t="str">
            <v>89 Autre déviation connue du groupe 80 nlcd</v>
          </cell>
          <cell r="B654">
            <v>19</v>
          </cell>
          <cell r="C654">
            <v>0.33228401538999647</v>
          </cell>
          <cell r="D654">
            <v>21</v>
          </cell>
          <cell r="E654">
            <v>0.30025736345438947</v>
          </cell>
          <cell r="F654">
            <v>5</v>
          </cell>
          <cell r="G654">
            <v>0.3144654088050315</v>
          </cell>
          <cell r="H654">
            <v>0</v>
          </cell>
          <cell r="I654">
            <v>0</v>
          </cell>
          <cell r="J654">
            <v>45</v>
          </cell>
          <cell r="K654">
            <v>0.3136107045787163</v>
          </cell>
        </row>
        <row r="655">
          <cell r="A655" t="str">
            <v>99 Autre déviation non listée</v>
          </cell>
          <cell r="B655">
            <v>482</v>
          </cell>
          <cell r="C655">
            <v>8.429520811472543</v>
          </cell>
          <cell r="D655">
            <v>589</v>
          </cell>
          <cell r="E655">
            <v>8.42150414641121</v>
          </cell>
          <cell r="F655">
            <v>135</v>
          </cell>
          <cell r="G655">
            <v>8.49056603773585</v>
          </cell>
          <cell r="H655">
            <v>7</v>
          </cell>
          <cell r="I655">
            <v>14.893617021276595</v>
          </cell>
          <cell r="J655">
            <v>1213</v>
          </cell>
          <cell r="K655">
            <v>8.453550770088508</v>
          </cell>
        </row>
        <row r="656">
          <cell r="A656" t="str">
            <v>Total</v>
          </cell>
          <cell r="B656">
            <v>5718</v>
          </cell>
          <cell r="C656">
            <v>100</v>
          </cell>
          <cell r="D656">
            <v>6994</v>
          </cell>
          <cell r="E656">
            <v>100</v>
          </cell>
          <cell r="F656">
            <v>1590</v>
          </cell>
          <cell r="G656">
            <v>100</v>
          </cell>
          <cell r="H656">
            <v>47</v>
          </cell>
          <cell r="I656">
            <v>100</v>
          </cell>
          <cell r="J656">
            <v>14349</v>
          </cell>
          <cell r="K656">
            <v>100</v>
          </cell>
        </row>
        <row r="659">
          <cell r="A659" t="str">
            <v>00.00 Pas d'agent matériel ou pas d'information</v>
          </cell>
          <cell r="B659">
            <v>1110</v>
          </cell>
          <cell r="C659">
            <v>7.735730712941669</v>
          </cell>
        </row>
        <row r="660">
          <cell r="A660" t="str">
            <v>01.00 Bâtiments, constructions, surfaces - à niveau</v>
          </cell>
          <cell r="B660">
            <v>477</v>
          </cell>
          <cell r="C660">
            <v>3.3242734685343924</v>
          </cell>
        </row>
        <row r="661">
          <cell r="A661" t="str">
            <v>02.00 Bâtiments, constructions, surfaces - en hauteur</v>
          </cell>
          <cell r="B661">
            <v>66</v>
          </cell>
          <cell r="C661">
            <v>0.45996236671545065</v>
          </cell>
        </row>
        <row r="662">
          <cell r="A662" t="str">
            <v>03.00 Bâtiments, constructions, surfaces - en profondeur</v>
          </cell>
          <cell r="B662">
            <v>16</v>
          </cell>
          <cell r="C662">
            <v>0.11150602829465468</v>
          </cell>
        </row>
        <row r="663">
          <cell r="A663" t="str">
            <v>04.00 Dispositifs de distribution de matière, d'alimentation, canalisations</v>
          </cell>
          <cell r="B663">
            <v>11</v>
          </cell>
          <cell r="C663">
            <v>0.0766603944525751</v>
          </cell>
        </row>
        <row r="664">
          <cell r="A664" t="str">
            <v>05.00 Moteurs, dispositifs de transmission et de stockage d'énergie</v>
          </cell>
          <cell r="B664">
            <v>13</v>
          </cell>
          <cell r="C664">
            <v>0.09059864798940692</v>
          </cell>
        </row>
        <row r="665">
          <cell r="A665" t="str">
            <v>06.00 Outils à main, non motorisés</v>
          </cell>
          <cell r="B665">
            <v>2</v>
          </cell>
          <cell r="C665">
            <v>0.013938253536831835</v>
          </cell>
        </row>
        <row r="666">
          <cell r="A666" t="str">
            <v>07.00 Outils tenus ou guidé à la main, mécaniques</v>
          </cell>
          <cell r="B666">
            <v>2</v>
          </cell>
          <cell r="C666">
            <v>0.013938253536831835</v>
          </cell>
        </row>
        <row r="667">
          <cell r="A667" t="str">
            <v>09.00 Machines et équipements - portables ou mobiles</v>
          </cell>
          <cell r="B667">
            <v>2</v>
          </cell>
          <cell r="C667">
            <v>0.013938253536831835</v>
          </cell>
        </row>
        <row r="668">
          <cell r="A668" t="str">
            <v>10.00 Machines et équipements - fixes</v>
          </cell>
          <cell r="B668">
            <v>4</v>
          </cell>
          <cell r="C668">
            <v>0.02787650707366367</v>
          </cell>
        </row>
        <row r="669">
          <cell r="A669" t="str">
            <v>11.00 Dispositifs de convoyage, de transport et de stockage</v>
          </cell>
          <cell r="B669">
            <v>17</v>
          </cell>
          <cell r="C669">
            <v>0.11847515506307058</v>
          </cell>
        </row>
        <row r="670">
          <cell r="A670" t="str">
            <v>12.00 Véhicules terrestres</v>
          </cell>
          <cell r="B670">
            <v>11444</v>
          </cell>
          <cell r="C670">
            <v>79.75468673775175</v>
          </cell>
        </row>
        <row r="671">
          <cell r="A671" t="str">
            <v>13.00 Autres véhicules de transport</v>
          </cell>
          <cell r="B671">
            <v>313</v>
          </cell>
          <cell r="C671">
            <v>2.181336678514182</v>
          </cell>
        </row>
        <row r="672">
          <cell r="A672" t="str">
            <v>14.00 Matériaux, objets, produits, éléments constitutifs de machines, bris, poussières</v>
          </cell>
          <cell r="B672">
            <v>42</v>
          </cell>
          <cell r="C672">
            <v>0.29270332427346857</v>
          </cell>
        </row>
        <row r="673">
          <cell r="A673" t="str">
            <v>15.00 Substances chimiques, explosives, radioactives, biologiques</v>
          </cell>
          <cell r="B673">
            <v>1</v>
          </cell>
          <cell r="C673">
            <v>0.006969126768415918</v>
          </cell>
        </row>
        <row r="674">
          <cell r="A674" t="str">
            <v>16.00 Dispositifs et équipements de sécurité</v>
          </cell>
          <cell r="B674">
            <v>3</v>
          </cell>
          <cell r="C674">
            <v>0.02090738030524775</v>
          </cell>
        </row>
        <row r="675">
          <cell r="A675" t="str">
            <v>17.00 Equipements de bureau et personnels, matériel de sport, armes, appareillage domestique</v>
          </cell>
          <cell r="B675">
            <v>10</v>
          </cell>
          <cell r="C675">
            <v>0.06969126768415917</v>
          </cell>
        </row>
        <row r="676">
          <cell r="A676" t="str">
            <v>18.00 Organismes vivants et êtres humains</v>
          </cell>
          <cell r="B676">
            <v>240</v>
          </cell>
          <cell r="C676">
            <v>1.6725904244198202</v>
          </cell>
        </row>
        <row r="677">
          <cell r="A677" t="str">
            <v>19.00 Déchets en vrac</v>
          </cell>
          <cell r="B677">
            <v>6</v>
          </cell>
          <cell r="C677">
            <v>0.0418147606104955</v>
          </cell>
        </row>
        <row r="678">
          <cell r="A678" t="str">
            <v>20.00 Phénomènes physiques et éléments naturels</v>
          </cell>
          <cell r="B678">
            <v>208</v>
          </cell>
          <cell r="C678">
            <v>1.4495783678305108</v>
          </cell>
        </row>
        <row r="679">
          <cell r="A679" t="str">
            <v>99.00 Autres agents matériels non listés dans cette classification</v>
          </cell>
          <cell r="B679">
            <v>362</v>
          </cell>
          <cell r="C679">
            <v>2.522823890166562</v>
          </cell>
        </row>
        <row r="680">
          <cell r="A680" t="str">
            <v>Total</v>
          </cell>
          <cell r="B680">
            <v>14349</v>
          </cell>
          <cell r="C680">
            <v>100</v>
          </cell>
        </row>
        <row r="685">
          <cell r="A685" t="str">
            <v>00.00 Pas d'agent matériel ou pas d'information</v>
          </cell>
          <cell r="B685">
            <v>486</v>
          </cell>
          <cell r="C685">
            <v>8.499475341028331</v>
          </cell>
          <cell r="D685">
            <v>485</v>
          </cell>
          <cell r="E685">
            <v>6.9345152988275665</v>
          </cell>
          <cell r="F685">
            <v>134</v>
          </cell>
          <cell r="G685">
            <v>8.427672955974842</v>
          </cell>
          <cell r="H685">
            <v>5</v>
          </cell>
          <cell r="I685">
            <v>10.638297872340424</v>
          </cell>
          <cell r="J685">
            <v>1110</v>
          </cell>
          <cell r="K685">
            <v>7.735730712941669</v>
          </cell>
        </row>
        <row r="686">
          <cell r="A686" t="str">
            <v>01.00 Bâtiments, constructions, surfaces - à niveau</v>
          </cell>
          <cell r="B686">
            <v>189</v>
          </cell>
          <cell r="C686">
            <v>3.305351521511018</v>
          </cell>
          <cell r="D686">
            <v>219</v>
          </cell>
          <cell r="E686">
            <v>3.131255361738633</v>
          </cell>
          <cell r="F686">
            <v>69</v>
          </cell>
          <cell r="G686">
            <v>4.339622641509433</v>
          </cell>
          <cell r="H686">
            <v>0</v>
          </cell>
          <cell r="I686">
            <v>0</v>
          </cell>
          <cell r="J686">
            <v>477</v>
          </cell>
          <cell r="K686">
            <v>3.3242734685343924</v>
          </cell>
        </row>
        <row r="687">
          <cell r="A687" t="str">
            <v>02.00 Bâtiments, constructions, surfaces - en hauteur</v>
          </cell>
          <cell r="B687">
            <v>27</v>
          </cell>
          <cell r="C687">
            <v>0.472193074501574</v>
          </cell>
          <cell r="D687">
            <v>31</v>
          </cell>
          <cell r="E687">
            <v>0.44323706033743204</v>
          </cell>
          <cell r="F687">
            <v>8</v>
          </cell>
          <cell r="G687">
            <v>0.5031446540880503</v>
          </cell>
          <cell r="H687">
            <v>0</v>
          </cell>
          <cell r="I687">
            <v>0</v>
          </cell>
          <cell r="J687">
            <v>66</v>
          </cell>
          <cell r="K687">
            <v>0.45996236671545065</v>
          </cell>
        </row>
        <row r="688">
          <cell r="A688" t="str">
            <v>03.00 Bâtiments, constructions, surfaces - en profondeur</v>
          </cell>
          <cell r="B688">
            <v>7</v>
          </cell>
          <cell r="C688">
            <v>0.12242042672263029</v>
          </cell>
          <cell r="D688">
            <v>7</v>
          </cell>
          <cell r="E688">
            <v>0.10008578781812982</v>
          </cell>
          <cell r="F688">
            <v>2</v>
          </cell>
          <cell r="G688">
            <v>0.12578616352201258</v>
          </cell>
          <cell r="H688">
            <v>0</v>
          </cell>
          <cell r="I688">
            <v>0</v>
          </cell>
          <cell r="J688">
            <v>16</v>
          </cell>
          <cell r="K688">
            <v>0.11150602829465468</v>
          </cell>
        </row>
        <row r="689">
          <cell r="A689" t="str">
            <v>04.00 Dispositifs de distribution de matière, d'alimentation, canalisations</v>
          </cell>
          <cell r="B689">
            <v>5</v>
          </cell>
          <cell r="C689">
            <v>0.08744316194473592</v>
          </cell>
          <cell r="D689">
            <v>4</v>
          </cell>
          <cell r="E689">
            <v>0.057191878753217046</v>
          </cell>
          <cell r="F689">
            <v>2</v>
          </cell>
          <cell r="G689">
            <v>0.12578616352201258</v>
          </cell>
          <cell r="H689">
            <v>0</v>
          </cell>
          <cell r="I689">
            <v>0</v>
          </cell>
          <cell r="J689">
            <v>11</v>
          </cell>
          <cell r="K689">
            <v>0.0766603944525751</v>
          </cell>
        </row>
        <row r="690">
          <cell r="A690" t="str">
            <v>05.00 Moteurs, dispositifs de transmission et de stockage d'énergie</v>
          </cell>
          <cell r="B690">
            <v>6</v>
          </cell>
          <cell r="C690">
            <v>0.1049317943336831</v>
          </cell>
          <cell r="D690">
            <v>7</v>
          </cell>
          <cell r="E690">
            <v>0.10008578781812982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13</v>
          </cell>
          <cell r="K690">
            <v>0.09059864798940692</v>
          </cell>
        </row>
        <row r="691">
          <cell r="A691" t="str">
            <v>06.00 Outils à main, non motorisés</v>
          </cell>
          <cell r="B691">
            <v>1</v>
          </cell>
          <cell r="C691">
            <v>0.017488632388947184</v>
          </cell>
          <cell r="D691">
            <v>1</v>
          </cell>
          <cell r="E691">
            <v>0.014297969688304261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2</v>
          </cell>
          <cell r="K691">
            <v>0.013938253536831835</v>
          </cell>
        </row>
        <row r="692">
          <cell r="A692" t="str">
            <v>07.00 Outils tenus ou guidé à la main, mécaniques</v>
          </cell>
          <cell r="B692">
            <v>1</v>
          </cell>
          <cell r="C692">
            <v>0.017488632388947184</v>
          </cell>
          <cell r="D692">
            <v>1</v>
          </cell>
          <cell r="E692">
            <v>0.014297969688304261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2</v>
          </cell>
          <cell r="K692">
            <v>0.013938253536831835</v>
          </cell>
        </row>
        <row r="693">
          <cell r="A693" t="str">
            <v>09.00 Machines et équipements - portables ou mobiles</v>
          </cell>
          <cell r="B693">
            <v>1</v>
          </cell>
          <cell r="C693">
            <v>0.017488632388947184</v>
          </cell>
          <cell r="D693">
            <v>0</v>
          </cell>
          <cell r="E693">
            <v>0</v>
          </cell>
          <cell r="F693">
            <v>1</v>
          </cell>
          <cell r="G693">
            <v>0.06289308176100629</v>
          </cell>
          <cell r="H693">
            <v>0</v>
          </cell>
          <cell r="I693">
            <v>0</v>
          </cell>
          <cell r="J693">
            <v>2</v>
          </cell>
          <cell r="K693">
            <v>0.013938253536831835</v>
          </cell>
        </row>
        <row r="694">
          <cell r="A694" t="str">
            <v>10.00 Machines et équipements - fixes</v>
          </cell>
          <cell r="B694">
            <v>0</v>
          </cell>
          <cell r="C694">
            <v>0</v>
          </cell>
          <cell r="D694">
            <v>4</v>
          </cell>
          <cell r="E694">
            <v>0.057191878753217046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4</v>
          </cell>
          <cell r="K694">
            <v>0.02787650707366367</v>
          </cell>
        </row>
        <row r="695">
          <cell r="A695" t="str">
            <v>11.00 Dispositifs de convoyage, de transport et de stockage</v>
          </cell>
          <cell r="B695">
            <v>9</v>
          </cell>
          <cell r="C695">
            <v>0.15739769150052466</v>
          </cell>
          <cell r="D695">
            <v>6</v>
          </cell>
          <cell r="E695">
            <v>0.08578781812982557</v>
          </cell>
          <cell r="F695">
            <v>1</v>
          </cell>
          <cell r="G695">
            <v>0.06289308176100629</v>
          </cell>
          <cell r="H695">
            <v>1</v>
          </cell>
          <cell r="I695">
            <v>2.127659574468085</v>
          </cell>
          <cell r="J695">
            <v>17</v>
          </cell>
          <cell r="K695">
            <v>0.11847515506307058</v>
          </cell>
        </row>
        <row r="696">
          <cell r="A696" t="str">
            <v>12.00 Véhicules terrestres</v>
          </cell>
          <cell r="B696">
            <v>4520</v>
          </cell>
          <cell r="C696">
            <v>79.04861839804127</v>
          </cell>
          <cell r="D696">
            <v>5627</v>
          </cell>
          <cell r="E696">
            <v>80.45467543608808</v>
          </cell>
          <cell r="F696">
            <v>1260</v>
          </cell>
          <cell r="G696">
            <v>79.24528301886792</v>
          </cell>
          <cell r="H696">
            <v>37</v>
          </cell>
          <cell r="I696">
            <v>78.72340425531915</v>
          </cell>
          <cell r="J696">
            <v>11444</v>
          </cell>
          <cell r="K696">
            <v>79.75468673775175</v>
          </cell>
        </row>
        <row r="697">
          <cell r="A697" t="str">
            <v>13.00 Autres véhicules de transport</v>
          </cell>
          <cell r="B697">
            <v>120</v>
          </cell>
          <cell r="C697">
            <v>2.098635886673662</v>
          </cell>
          <cell r="D697">
            <v>162</v>
          </cell>
          <cell r="E697">
            <v>2.3162710895052903</v>
          </cell>
          <cell r="F697">
            <v>30</v>
          </cell>
          <cell r="G697">
            <v>1.8867924528301887</v>
          </cell>
          <cell r="H697">
            <v>1</v>
          </cell>
          <cell r="I697">
            <v>2.127659574468085</v>
          </cell>
          <cell r="J697">
            <v>313</v>
          </cell>
          <cell r="K697">
            <v>2.181336678514182</v>
          </cell>
        </row>
        <row r="698">
          <cell r="A698" t="str">
            <v>14.00 Matériaux, objets, produits, éléments constitutifs de machines, bris, poussières</v>
          </cell>
          <cell r="B698">
            <v>20</v>
          </cell>
          <cell r="C698">
            <v>0.3497726477789437</v>
          </cell>
          <cell r="D698">
            <v>19</v>
          </cell>
          <cell r="E698">
            <v>0.27166142407778093</v>
          </cell>
          <cell r="F698">
            <v>3</v>
          </cell>
          <cell r="G698">
            <v>0.18867924528301888</v>
          </cell>
          <cell r="H698">
            <v>0</v>
          </cell>
          <cell r="I698">
            <v>0</v>
          </cell>
          <cell r="J698">
            <v>42</v>
          </cell>
          <cell r="K698">
            <v>0.29270332427346857</v>
          </cell>
        </row>
        <row r="699">
          <cell r="A699" t="str">
            <v>15.00 Substances chimiques, explosives, radioactives, biologiques</v>
          </cell>
          <cell r="B699">
            <v>0</v>
          </cell>
          <cell r="C699">
            <v>0</v>
          </cell>
          <cell r="D699">
            <v>1</v>
          </cell>
          <cell r="E699">
            <v>0.014297969688304261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1</v>
          </cell>
          <cell r="K699">
            <v>0.006969126768415918</v>
          </cell>
        </row>
        <row r="700">
          <cell r="A700" t="str">
            <v>16.00 Dispositifs et équipements de sécurité</v>
          </cell>
          <cell r="B700">
            <v>2</v>
          </cell>
          <cell r="C700">
            <v>0.03497726477789437</v>
          </cell>
          <cell r="D700">
            <v>1</v>
          </cell>
          <cell r="E700">
            <v>0.014297969688304261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3</v>
          </cell>
          <cell r="K700">
            <v>0.02090738030524775</v>
          </cell>
        </row>
        <row r="701">
          <cell r="A701" t="str">
            <v>17.00 Equipements de bureau et personnels, matériel de sport, armes, appareillage domestique</v>
          </cell>
          <cell r="B701">
            <v>5</v>
          </cell>
          <cell r="C701">
            <v>0.08744316194473592</v>
          </cell>
          <cell r="D701">
            <v>3</v>
          </cell>
          <cell r="E701">
            <v>0.042893909064912784</v>
          </cell>
          <cell r="F701">
            <v>2</v>
          </cell>
          <cell r="G701">
            <v>0.12578616352201258</v>
          </cell>
          <cell r="H701">
            <v>0</v>
          </cell>
          <cell r="I701">
            <v>0</v>
          </cell>
          <cell r="J701">
            <v>10</v>
          </cell>
          <cell r="K701">
            <v>0.06969126768415917</v>
          </cell>
        </row>
        <row r="702">
          <cell r="A702" t="str">
            <v>18.00 Organismes vivants et êtres humains</v>
          </cell>
          <cell r="B702">
            <v>105</v>
          </cell>
          <cell r="C702">
            <v>1.8363064008394543</v>
          </cell>
          <cell r="D702">
            <v>110</v>
          </cell>
          <cell r="E702">
            <v>1.5727766657134687</v>
          </cell>
          <cell r="F702">
            <v>24</v>
          </cell>
          <cell r="G702">
            <v>1.509433962264151</v>
          </cell>
          <cell r="H702">
            <v>1</v>
          </cell>
          <cell r="I702">
            <v>2.127659574468085</v>
          </cell>
          <cell r="J702">
            <v>240</v>
          </cell>
          <cell r="K702">
            <v>1.6725904244198202</v>
          </cell>
        </row>
        <row r="703">
          <cell r="A703" t="str">
            <v>19.00 Déchets en vrac</v>
          </cell>
          <cell r="B703">
            <v>2</v>
          </cell>
          <cell r="C703">
            <v>0.03497726477789437</v>
          </cell>
          <cell r="D703">
            <v>3</v>
          </cell>
          <cell r="E703">
            <v>0.042893909064912784</v>
          </cell>
          <cell r="F703">
            <v>1</v>
          </cell>
          <cell r="G703">
            <v>0.06289308176100629</v>
          </cell>
          <cell r="H703">
            <v>0</v>
          </cell>
          <cell r="I703">
            <v>0</v>
          </cell>
          <cell r="J703">
            <v>6</v>
          </cell>
          <cell r="K703">
            <v>0.0418147606104955</v>
          </cell>
        </row>
        <row r="704">
          <cell r="A704" t="str">
            <v>20.00 Phénomènes physiques et éléments naturels</v>
          </cell>
          <cell r="B704">
            <v>56</v>
          </cell>
          <cell r="C704">
            <v>0.9793634137810423</v>
          </cell>
          <cell r="D704">
            <v>133</v>
          </cell>
          <cell r="E704">
            <v>1.9016299685444666</v>
          </cell>
          <cell r="F704">
            <v>19</v>
          </cell>
          <cell r="G704">
            <v>1.1949685534591197</v>
          </cell>
          <cell r="H704">
            <v>0</v>
          </cell>
          <cell r="I704">
            <v>0</v>
          </cell>
          <cell r="J704">
            <v>208</v>
          </cell>
          <cell r="K704">
            <v>1.4495783678305108</v>
          </cell>
        </row>
        <row r="705">
          <cell r="A705" t="str">
            <v>99.00 Autres agents matériels non listés dans cette classification</v>
          </cell>
          <cell r="B705">
            <v>156</v>
          </cell>
          <cell r="C705">
            <v>2.728226652675761</v>
          </cell>
          <cell r="D705">
            <v>170</v>
          </cell>
          <cell r="E705">
            <v>2.4306548470117244</v>
          </cell>
          <cell r="F705">
            <v>34</v>
          </cell>
          <cell r="G705">
            <v>2.138364779874214</v>
          </cell>
          <cell r="H705">
            <v>2</v>
          </cell>
          <cell r="I705">
            <v>4.25531914893617</v>
          </cell>
          <cell r="J705">
            <v>362</v>
          </cell>
          <cell r="K705">
            <v>2.522823890166562</v>
          </cell>
        </row>
        <row r="706">
          <cell r="A706" t="str">
            <v>Total</v>
          </cell>
          <cell r="B706">
            <v>5718</v>
          </cell>
          <cell r="C706">
            <v>100</v>
          </cell>
          <cell r="D706">
            <v>6994</v>
          </cell>
          <cell r="E706">
            <v>100</v>
          </cell>
          <cell r="F706">
            <v>1590</v>
          </cell>
          <cell r="G706">
            <v>100</v>
          </cell>
          <cell r="H706">
            <v>47</v>
          </cell>
          <cell r="I706">
            <v>100</v>
          </cell>
          <cell r="J706">
            <v>14349</v>
          </cell>
          <cell r="K706">
            <v>100</v>
          </cell>
        </row>
        <row r="711">
          <cell r="A711" t="str">
            <v>10 Contact avec courant électrique, température, substance dangereuse - non précisé</v>
          </cell>
          <cell r="B711">
            <v>2</v>
          </cell>
          <cell r="C711">
            <v>0.013938253536831835</v>
          </cell>
        </row>
        <row r="712">
          <cell r="A712" t="str">
            <v>11 Contact indirect avec un arc électrique, foudre</v>
          </cell>
          <cell r="B712">
            <v>2</v>
          </cell>
          <cell r="C712">
            <v>0.013938253536831835</v>
          </cell>
        </row>
        <row r="713">
          <cell r="A713" t="str">
            <v>12 Contact direct avec l'électricité, recevoir une décharge électrique dans le corps</v>
          </cell>
          <cell r="B713">
            <v>1</v>
          </cell>
          <cell r="C713">
            <v>0.006969126768415918</v>
          </cell>
        </row>
        <row r="714">
          <cell r="A714" t="str">
            <v>13 Contact avec flamme nue ou objet, environnement - chaud ou en feu</v>
          </cell>
          <cell r="B714">
            <v>3</v>
          </cell>
          <cell r="C714">
            <v>0.02090738030524775</v>
          </cell>
        </row>
        <row r="715">
          <cell r="A715" t="str">
            <v>14 Contact avec objet, environnement - froid ou glacé</v>
          </cell>
          <cell r="B715">
            <v>5</v>
          </cell>
          <cell r="C715">
            <v>0.03484563384207959</v>
          </cell>
        </row>
        <row r="716">
          <cell r="A716" t="str">
            <v>16 Contact avec des substances dangereuses - sur ou à travers la peau ou les yeux</v>
          </cell>
          <cell r="B716">
            <v>3</v>
          </cell>
          <cell r="C716">
            <v>0.02090738030524775</v>
          </cell>
        </row>
        <row r="717">
          <cell r="A717" t="str">
            <v>19 Autre Contact - Modalité de la blessure connu du groupe 10 nlcd</v>
          </cell>
          <cell r="B717">
            <v>28</v>
          </cell>
          <cell r="C717">
            <v>0.19513554951564568</v>
          </cell>
        </row>
        <row r="718">
          <cell r="A718" t="str">
            <v>23 Enveloppement par, entouré de gaz ou de particules en suspension</v>
          </cell>
          <cell r="B718">
            <v>1</v>
          </cell>
          <cell r="C718">
            <v>0.006969126768415918</v>
          </cell>
        </row>
        <row r="719">
          <cell r="A719" t="str">
            <v>29 Autre contact - Modalité blessure connu du groupe 20 nlcd</v>
          </cell>
          <cell r="B719">
            <v>3</v>
          </cell>
          <cell r="C719">
            <v>0.02090738030524775</v>
          </cell>
        </row>
        <row r="720">
          <cell r="A720" t="str">
            <v>30 Ecrasement en mouvement vertical ou horizontal sur, contre un objet immobile (victime en mouvement)- non précisé</v>
          </cell>
          <cell r="B720">
            <v>115</v>
          </cell>
          <cell r="C720">
            <v>0.8014495783678305</v>
          </cell>
        </row>
        <row r="721">
          <cell r="A721" t="str">
            <v>31 Mouvement vertical, écrasement sur, contre (résultat d'une chute)</v>
          </cell>
          <cell r="B721">
            <v>1516</v>
          </cell>
          <cell r="C721">
            <v>10.56519618091853</v>
          </cell>
        </row>
        <row r="722">
          <cell r="A722" t="str">
            <v>32 Mouvement horizontal, écrasement sur, contre</v>
          </cell>
          <cell r="B722">
            <v>274</v>
          </cell>
          <cell r="C722">
            <v>1.9095407345459614</v>
          </cell>
        </row>
        <row r="723">
          <cell r="A723" t="str">
            <v>39 Autre contact - Modalité blessure connu du groupe 30 nlcd</v>
          </cell>
          <cell r="B723">
            <v>37</v>
          </cell>
          <cell r="C723">
            <v>0.25785769043138895</v>
          </cell>
        </row>
        <row r="724">
          <cell r="A724" t="str">
            <v>40 Heurt par objet en mouvement, collision avec - non précisé</v>
          </cell>
          <cell r="B724">
            <v>750</v>
          </cell>
          <cell r="C724">
            <v>5.226845076311938</v>
          </cell>
        </row>
        <row r="725">
          <cell r="A725" t="str">
            <v>41 Heurt - par objet projeté</v>
          </cell>
          <cell r="B725">
            <v>35</v>
          </cell>
          <cell r="C725">
            <v>0.2439194368945571</v>
          </cell>
        </row>
        <row r="726">
          <cell r="A726" t="str">
            <v>42 Heurt - par objet qui chute</v>
          </cell>
          <cell r="B726">
            <v>49</v>
          </cell>
          <cell r="C726">
            <v>0.34148721165237994</v>
          </cell>
        </row>
        <row r="727">
          <cell r="A727" t="str">
            <v>43 Heurt - par objet en balancement</v>
          </cell>
          <cell r="B727">
            <v>11</v>
          </cell>
          <cell r="C727">
            <v>0.0766603944525751</v>
          </cell>
        </row>
        <row r="728">
          <cell r="A728" t="str">
            <v>44 Heurt - par objet y compris les véhicules - en rotation, mouvement, déplacement</v>
          </cell>
          <cell r="B728">
            <v>4042</v>
          </cell>
          <cell r="C728">
            <v>28.16921039793714</v>
          </cell>
        </row>
        <row r="729">
          <cell r="A729" t="str">
            <v>45 Collision avec un objet y compris les véhicules - collision avec une personne (la victime est en mouvement)</v>
          </cell>
          <cell r="B729">
            <v>3043</v>
          </cell>
          <cell r="C729">
            <v>21.207052756289634</v>
          </cell>
        </row>
        <row r="730">
          <cell r="A730" t="str">
            <v>49 Autre contact - Modalité de la blessure connu du groupe 40 nlcd</v>
          </cell>
          <cell r="B730">
            <v>156</v>
          </cell>
          <cell r="C730">
            <v>1.0871837758728833</v>
          </cell>
        </row>
        <row r="731">
          <cell r="A731" t="str">
            <v>50 Contact avec agent matériel coupant, pointu, dur, rugueux - non précisé</v>
          </cell>
          <cell r="B731">
            <v>9</v>
          </cell>
          <cell r="C731">
            <v>0.06272214091574327</v>
          </cell>
        </row>
        <row r="732">
          <cell r="A732" t="str">
            <v>51 Contact avec agent matériel coupant</v>
          </cell>
          <cell r="B732">
            <v>7</v>
          </cell>
          <cell r="C732">
            <v>0.04878388737891142</v>
          </cell>
        </row>
        <row r="733">
          <cell r="A733" t="str">
            <v>52 Contact avec agent matériel pointu</v>
          </cell>
          <cell r="B733">
            <v>5</v>
          </cell>
          <cell r="C733">
            <v>0.03484563384207959</v>
          </cell>
        </row>
        <row r="734">
          <cell r="A734" t="str">
            <v>53 Contact avec agent matériel dur ou rugueux</v>
          </cell>
          <cell r="B734">
            <v>755</v>
          </cell>
          <cell r="C734">
            <v>5.261690710154017</v>
          </cell>
        </row>
        <row r="735">
          <cell r="A735" t="str">
            <v>59 Autre Contact - Modalité de la blessure connu du groupe 40 nlcd</v>
          </cell>
          <cell r="B735">
            <v>28</v>
          </cell>
          <cell r="C735">
            <v>0.19513554951564568</v>
          </cell>
        </row>
        <row r="736">
          <cell r="A736" t="str">
            <v>60 Coincement, écrasement - non précisé</v>
          </cell>
          <cell r="B736">
            <v>4</v>
          </cell>
          <cell r="C736">
            <v>0.02787650707366367</v>
          </cell>
        </row>
        <row r="737">
          <cell r="A737" t="str">
            <v>61 Coincement, écrasement - dans</v>
          </cell>
          <cell r="B737">
            <v>7</v>
          </cell>
          <cell r="C737">
            <v>0.04878388737891142</v>
          </cell>
        </row>
        <row r="738">
          <cell r="A738" t="str">
            <v>62 Coincement, écrasement - sous</v>
          </cell>
          <cell r="B738">
            <v>13</v>
          </cell>
          <cell r="C738">
            <v>0.09059864798940692</v>
          </cell>
        </row>
        <row r="739">
          <cell r="A739" t="str">
            <v>63 Coincement, écrasement - entre</v>
          </cell>
          <cell r="B739">
            <v>18</v>
          </cell>
          <cell r="C739">
            <v>0.12544428183148654</v>
          </cell>
        </row>
        <row r="740">
          <cell r="A740" t="str">
            <v>69 Autre contact -Modalité de la blessure connu du groupe 60 nlcd</v>
          </cell>
          <cell r="B740">
            <v>3</v>
          </cell>
          <cell r="C740">
            <v>0.02090738030524775</v>
          </cell>
        </row>
        <row r="741">
          <cell r="A741" t="str">
            <v>70 Contrainte physique du corps, contrainte psychique - non précisé</v>
          </cell>
          <cell r="B741">
            <v>55</v>
          </cell>
          <cell r="C741">
            <v>0.38330197226287543</v>
          </cell>
        </row>
        <row r="742">
          <cell r="A742" t="str">
            <v>71 Contrainte physique - sur le système musculo-squelettique</v>
          </cell>
          <cell r="B742">
            <v>365</v>
          </cell>
          <cell r="C742">
            <v>2.54373127047181</v>
          </cell>
        </row>
        <row r="743">
          <cell r="A743" t="str">
            <v>72 Contrainte physique- causée par des radiations, par le bruit, la lumière, la pression</v>
          </cell>
          <cell r="B743">
            <v>2</v>
          </cell>
          <cell r="C743">
            <v>0.013938253536831835</v>
          </cell>
        </row>
        <row r="744">
          <cell r="A744" t="str">
            <v>73 Contrainte psychique, choc mental</v>
          </cell>
          <cell r="B744">
            <v>35</v>
          </cell>
          <cell r="C744">
            <v>0.2439194368945571</v>
          </cell>
        </row>
        <row r="745">
          <cell r="A745" t="str">
            <v>79 Autre contact - Modalité de la blessure connu du groupe 70 nlcd</v>
          </cell>
          <cell r="B745">
            <v>7</v>
          </cell>
          <cell r="C745">
            <v>0.04878388737891142</v>
          </cell>
        </row>
        <row r="746">
          <cell r="A746" t="str">
            <v>80 Morsure, coup de pied, etc., animal ou humain - non précisé</v>
          </cell>
          <cell r="B746">
            <v>10</v>
          </cell>
          <cell r="C746">
            <v>0.06969126768415917</v>
          </cell>
        </row>
        <row r="747">
          <cell r="A747" t="str">
            <v>81 Morsure par</v>
          </cell>
          <cell r="B747">
            <v>2</v>
          </cell>
          <cell r="C747">
            <v>0.013938253536831835</v>
          </cell>
        </row>
        <row r="748">
          <cell r="A748" t="str">
            <v>82 Piqûre par un insecte, un poisson</v>
          </cell>
          <cell r="B748">
            <v>4</v>
          </cell>
          <cell r="C748">
            <v>0.02787650707366367</v>
          </cell>
        </row>
        <row r="749">
          <cell r="A749" t="str">
            <v>83 Coup, coup de pied, coup de tête, étranglement</v>
          </cell>
          <cell r="B749">
            <v>28</v>
          </cell>
          <cell r="C749">
            <v>0.19513554951564568</v>
          </cell>
        </row>
        <row r="750">
          <cell r="A750" t="str">
            <v>89 Autre contact - Modalité de la blessure connu du groupe 80 nlcd</v>
          </cell>
          <cell r="B750">
            <v>101</v>
          </cell>
          <cell r="C750">
            <v>0.7038818036100076</v>
          </cell>
        </row>
        <row r="751">
          <cell r="A751" t="str">
            <v>99 Autre contact - Modalité de la blessure non listé dans cette classification</v>
          </cell>
          <cell r="B751">
            <v>715</v>
          </cell>
          <cell r="C751">
            <v>4.982925639417381</v>
          </cell>
        </row>
        <row r="752">
          <cell r="A752" t="str">
            <v>Inconnu</v>
          </cell>
          <cell r="B752">
            <v>2100</v>
          </cell>
          <cell r="C752">
            <v>14.635166213673426</v>
          </cell>
        </row>
        <row r="753">
          <cell r="A753" t="str">
            <v>Total</v>
          </cell>
          <cell r="B753">
            <v>14349</v>
          </cell>
          <cell r="C753">
            <v>100</v>
          </cell>
        </row>
        <row r="756">
          <cell r="A756" t="str">
            <v>10 Contact avec courant électrique, température, substance dangereuse - non précisé</v>
          </cell>
          <cell r="B756">
            <v>0</v>
          </cell>
          <cell r="C756">
            <v>0</v>
          </cell>
          <cell r="D756">
            <v>2</v>
          </cell>
          <cell r="E756">
            <v>0.028595939376608523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2</v>
          </cell>
          <cell r="K756">
            <v>0.013938253536831835</v>
          </cell>
        </row>
        <row r="757">
          <cell r="A757" t="str">
            <v>11 Contact indirect avec un arc électrique, foudre</v>
          </cell>
          <cell r="B757">
            <v>0</v>
          </cell>
          <cell r="C757">
            <v>0</v>
          </cell>
          <cell r="D757">
            <v>2</v>
          </cell>
          <cell r="E757">
            <v>0.028595939376608523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2</v>
          </cell>
          <cell r="K757">
            <v>0.013938253536831835</v>
          </cell>
        </row>
        <row r="758">
          <cell r="A758" t="str">
            <v>12 Contact direct avec l'électricité, recevoir une décharge électrique dans le corps</v>
          </cell>
          <cell r="B758">
            <v>1</v>
          </cell>
          <cell r="C758">
            <v>0.017488632388947184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1</v>
          </cell>
          <cell r="K758">
            <v>0.006969126768415918</v>
          </cell>
        </row>
        <row r="759">
          <cell r="A759" t="str">
            <v>13 Contact avec flamme nue ou objet, environnement - chaud ou en feu</v>
          </cell>
          <cell r="B759">
            <v>2</v>
          </cell>
          <cell r="C759">
            <v>0.03497726477789437</v>
          </cell>
          <cell r="D759">
            <v>1</v>
          </cell>
          <cell r="E759">
            <v>0.014297969688304261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3</v>
          </cell>
          <cell r="K759">
            <v>0.02090738030524775</v>
          </cell>
        </row>
        <row r="760">
          <cell r="A760" t="str">
            <v>14 Contact avec objet, environnement - froid ou glacé</v>
          </cell>
          <cell r="B760">
            <v>2</v>
          </cell>
          <cell r="C760">
            <v>0.03497726477789437</v>
          </cell>
          <cell r="D760">
            <v>1</v>
          </cell>
          <cell r="E760">
            <v>0.014297969688304261</v>
          </cell>
          <cell r="F760">
            <v>2</v>
          </cell>
          <cell r="G760">
            <v>0.12578616352201258</v>
          </cell>
          <cell r="H760">
            <v>0</v>
          </cell>
          <cell r="I760">
            <v>0</v>
          </cell>
          <cell r="J760">
            <v>5</v>
          </cell>
          <cell r="K760">
            <v>0.03484563384207959</v>
          </cell>
        </row>
        <row r="761">
          <cell r="A761" t="str">
            <v>16 Contact avec des substances dangereuses - sur ou à travers la peau ou les yeux</v>
          </cell>
          <cell r="B761">
            <v>0</v>
          </cell>
          <cell r="C761">
            <v>0</v>
          </cell>
          <cell r="D761">
            <v>2</v>
          </cell>
          <cell r="E761">
            <v>0.028595939376608523</v>
          </cell>
          <cell r="F761">
            <v>1</v>
          </cell>
          <cell r="G761">
            <v>0.06289308176100629</v>
          </cell>
          <cell r="H761">
            <v>0</v>
          </cell>
          <cell r="I761">
            <v>0</v>
          </cell>
          <cell r="J761">
            <v>3</v>
          </cell>
          <cell r="K761">
            <v>0.02090738030524775</v>
          </cell>
        </row>
        <row r="762">
          <cell r="A762" t="str">
            <v>19 Autre Contact - Modalité de la blessure connu du groupe 10 nlcd</v>
          </cell>
          <cell r="B762">
            <v>17</v>
          </cell>
          <cell r="C762">
            <v>0.2973067506121021</v>
          </cell>
          <cell r="D762">
            <v>10</v>
          </cell>
          <cell r="E762">
            <v>0.14297969688304263</v>
          </cell>
          <cell r="F762">
            <v>1</v>
          </cell>
          <cell r="G762">
            <v>0.06289308176100629</v>
          </cell>
          <cell r="H762">
            <v>0</v>
          </cell>
          <cell r="I762">
            <v>0</v>
          </cell>
          <cell r="J762">
            <v>28</v>
          </cell>
          <cell r="K762">
            <v>0.19513554951564568</v>
          </cell>
        </row>
        <row r="763">
          <cell r="A763" t="str">
            <v>23 Enveloppement par, entouré de gaz ou de particules en suspension</v>
          </cell>
          <cell r="B763">
            <v>1</v>
          </cell>
          <cell r="C763">
            <v>0.017488632388947184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1</v>
          </cell>
          <cell r="K763">
            <v>0.006969126768415918</v>
          </cell>
        </row>
        <row r="764">
          <cell r="A764" t="str">
            <v>29 Autre contact - Modalité blessure connu du groupe 20 nlcd</v>
          </cell>
          <cell r="B764">
            <v>1</v>
          </cell>
          <cell r="C764">
            <v>0.017488632388947184</v>
          </cell>
          <cell r="D764">
            <v>1</v>
          </cell>
          <cell r="E764">
            <v>0.014297969688304261</v>
          </cell>
          <cell r="F764">
            <v>1</v>
          </cell>
          <cell r="G764">
            <v>0.06289308176100629</v>
          </cell>
          <cell r="H764">
            <v>0</v>
          </cell>
          <cell r="I764">
            <v>0</v>
          </cell>
          <cell r="J764">
            <v>3</v>
          </cell>
          <cell r="K764">
            <v>0.02090738030524775</v>
          </cell>
        </row>
        <row r="765">
          <cell r="A765" t="str">
            <v>30 Ecrasement en mouvement vertical ou horizontal sur, contre un objet immobile (victime en mouvement)- non précisé</v>
          </cell>
          <cell r="B765">
            <v>46</v>
          </cell>
          <cell r="C765">
            <v>0.8044770898915705</v>
          </cell>
          <cell r="D765">
            <v>52</v>
          </cell>
          <cell r="E765">
            <v>0.7434944237918215</v>
          </cell>
          <cell r="F765">
            <v>17</v>
          </cell>
          <cell r="G765">
            <v>1.069182389937107</v>
          </cell>
          <cell r="H765">
            <v>0</v>
          </cell>
          <cell r="I765">
            <v>0</v>
          </cell>
          <cell r="J765">
            <v>115</v>
          </cell>
          <cell r="K765">
            <v>0.8014495783678305</v>
          </cell>
        </row>
        <row r="766">
          <cell r="A766" t="str">
            <v>31 Mouvement vertical, écrasement sur, contre (résultat d'une chute)</v>
          </cell>
          <cell r="B766">
            <v>537</v>
          </cell>
          <cell r="C766">
            <v>9.391395592864637</v>
          </cell>
          <cell r="D766">
            <v>771</v>
          </cell>
          <cell r="E766">
            <v>11.023734629682586</v>
          </cell>
          <cell r="F766">
            <v>207</v>
          </cell>
          <cell r="G766">
            <v>13.018867924528301</v>
          </cell>
          <cell r="H766">
            <v>1</v>
          </cell>
          <cell r="I766">
            <v>2.127659574468085</v>
          </cell>
          <cell r="J766">
            <v>1516</v>
          </cell>
          <cell r="K766">
            <v>10.56519618091853</v>
          </cell>
        </row>
        <row r="767">
          <cell r="A767" t="str">
            <v>32 Mouvement horizontal, écrasement sur, contre</v>
          </cell>
          <cell r="B767">
            <v>92</v>
          </cell>
          <cell r="C767">
            <v>1.608954179783141</v>
          </cell>
          <cell r="D767">
            <v>149</v>
          </cell>
          <cell r="E767">
            <v>2.130397483557335</v>
          </cell>
          <cell r="F767">
            <v>33</v>
          </cell>
          <cell r="G767">
            <v>2.0754716981132075</v>
          </cell>
          <cell r="H767">
            <v>0</v>
          </cell>
          <cell r="I767">
            <v>0</v>
          </cell>
          <cell r="J767">
            <v>274</v>
          </cell>
          <cell r="K767">
            <v>1.9095407345459614</v>
          </cell>
        </row>
        <row r="768">
          <cell r="A768" t="str">
            <v>39 Autre contact - Modalité blessure connu du groupe 30 nlcd</v>
          </cell>
          <cell r="B768">
            <v>17</v>
          </cell>
          <cell r="C768">
            <v>0.2973067506121021</v>
          </cell>
          <cell r="D768">
            <v>15</v>
          </cell>
          <cell r="E768">
            <v>0.21446954532456391</v>
          </cell>
          <cell r="F768">
            <v>5</v>
          </cell>
          <cell r="G768">
            <v>0.3144654088050315</v>
          </cell>
          <cell r="H768">
            <v>0</v>
          </cell>
          <cell r="I768">
            <v>0</v>
          </cell>
          <cell r="J768">
            <v>37</v>
          </cell>
          <cell r="K768">
            <v>0.25785769043138895</v>
          </cell>
        </row>
        <row r="769">
          <cell r="A769" t="str">
            <v>40 Heurt par objet en mouvement, collision avec - non précisé</v>
          </cell>
          <cell r="B769">
            <v>315</v>
          </cell>
          <cell r="C769">
            <v>5.508919202518363</v>
          </cell>
          <cell r="D769">
            <v>350</v>
          </cell>
          <cell r="E769">
            <v>5.004289390906491</v>
          </cell>
          <cell r="F769">
            <v>82</v>
          </cell>
          <cell r="G769">
            <v>5.157232704402516</v>
          </cell>
          <cell r="H769">
            <v>3</v>
          </cell>
          <cell r="I769">
            <v>6.382978723404255</v>
          </cell>
          <cell r="J769">
            <v>750</v>
          </cell>
          <cell r="K769">
            <v>5.226845076311938</v>
          </cell>
        </row>
        <row r="770">
          <cell r="A770" t="str">
            <v>41 Heurt - par objet projeté</v>
          </cell>
          <cell r="B770">
            <v>13</v>
          </cell>
          <cell r="C770">
            <v>0.2273522210563134</v>
          </cell>
          <cell r="D770">
            <v>17</v>
          </cell>
          <cell r="E770">
            <v>0.24306548470117242</v>
          </cell>
          <cell r="F770">
            <v>5</v>
          </cell>
          <cell r="G770">
            <v>0.3144654088050315</v>
          </cell>
          <cell r="H770">
            <v>0</v>
          </cell>
          <cell r="I770">
            <v>0</v>
          </cell>
          <cell r="J770">
            <v>35</v>
          </cell>
          <cell r="K770">
            <v>0.2439194368945571</v>
          </cell>
        </row>
        <row r="771">
          <cell r="A771" t="str">
            <v>42 Heurt - par objet qui chute</v>
          </cell>
          <cell r="B771">
            <v>20</v>
          </cell>
          <cell r="C771">
            <v>0.3497726477789437</v>
          </cell>
          <cell r="D771">
            <v>25</v>
          </cell>
          <cell r="E771">
            <v>0.35744924220760654</v>
          </cell>
          <cell r="F771">
            <v>4</v>
          </cell>
          <cell r="G771">
            <v>0.25157232704402516</v>
          </cell>
          <cell r="H771">
            <v>0</v>
          </cell>
          <cell r="I771">
            <v>0</v>
          </cell>
          <cell r="J771">
            <v>49</v>
          </cell>
          <cell r="K771">
            <v>0.34148721165237994</v>
          </cell>
        </row>
        <row r="772">
          <cell r="A772" t="str">
            <v>43 Heurt - par objet en balancement</v>
          </cell>
          <cell r="B772">
            <v>7</v>
          </cell>
          <cell r="C772">
            <v>0.12242042672263029</v>
          </cell>
          <cell r="D772">
            <v>2</v>
          </cell>
          <cell r="E772">
            <v>0.028595939376608523</v>
          </cell>
          <cell r="F772">
            <v>2</v>
          </cell>
          <cell r="G772">
            <v>0.12578616352201258</v>
          </cell>
          <cell r="H772">
            <v>0</v>
          </cell>
          <cell r="I772">
            <v>0</v>
          </cell>
          <cell r="J772">
            <v>11</v>
          </cell>
          <cell r="K772">
            <v>0.0766603944525751</v>
          </cell>
        </row>
        <row r="773">
          <cell r="A773" t="str">
            <v>44 Heurt - par objet y compris les véhicules - en rotation, mouvement, déplacement</v>
          </cell>
          <cell r="B773">
            <v>1605</v>
          </cell>
          <cell r="C773">
            <v>28.069254984260233</v>
          </cell>
          <cell r="D773">
            <v>1987</v>
          </cell>
          <cell r="E773">
            <v>28.410065770660566</v>
          </cell>
          <cell r="F773">
            <v>440</v>
          </cell>
          <cell r="G773">
            <v>27.672955974842765</v>
          </cell>
          <cell r="H773">
            <v>10</v>
          </cell>
          <cell r="I773">
            <v>21.276595744680847</v>
          </cell>
          <cell r="J773">
            <v>4042</v>
          </cell>
          <cell r="K773">
            <v>28.16921039793714</v>
          </cell>
        </row>
        <row r="774">
          <cell r="A774" t="str">
            <v>45 Collision avec un objet y compris les véhicules - collision avec une personne (la victime est en mouvement)</v>
          </cell>
          <cell r="B774">
            <v>1087</v>
          </cell>
          <cell r="C774">
            <v>19.01014340678559</v>
          </cell>
          <cell r="D774">
            <v>1574</v>
          </cell>
          <cell r="E774">
            <v>22.505004289390907</v>
          </cell>
          <cell r="F774">
            <v>361</v>
          </cell>
          <cell r="G774">
            <v>22.704402515723267</v>
          </cell>
          <cell r="H774">
            <v>21</v>
          </cell>
          <cell r="I774">
            <v>44.680851063829785</v>
          </cell>
          <cell r="J774">
            <v>3043</v>
          </cell>
          <cell r="K774">
            <v>21.207052756289634</v>
          </cell>
        </row>
        <row r="775">
          <cell r="A775" t="str">
            <v>49 Autre contact - Modalité de la blessure connu du groupe 40 nlcd</v>
          </cell>
          <cell r="B775">
            <v>60</v>
          </cell>
          <cell r="C775">
            <v>1.049317943336831</v>
          </cell>
          <cell r="D775">
            <v>82</v>
          </cell>
          <cell r="E775">
            <v>1.1724335144409495</v>
          </cell>
          <cell r="F775">
            <v>13</v>
          </cell>
          <cell r="G775">
            <v>0.8176100628930818</v>
          </cell>
          <cell r="H775">
            <v>1</v>
          </cell>
          <cell r="I775">
            <v>2.127659574468085</v>
          </cell>
          <cell r="J775">
            <v>156</v>
          </cell>
          <cell r="K775">
            <v>1.0871837758728833</v>
          </cell>
        </row>
        <row r="776">
          <cell r="A776" t="str">
            <v>50 Contact avec agent matériel coupant, pointu, dur, rugueux - non précisé</v>
          </cell>
          <cell r="B776">
            <v>4</v>
          </cell>
          <cell r="C776">
            <v>0.06995452955578874</v>
          </cell>
          <cell r="D776">
            <v>5</v>
          </cell>
          <cell r="E776">
            <v>0.07148984844152131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9</v>
          </cell>
          <cell r="K776">
            <v>0.06272214091574327</v>
          </cell>
        </row>
        <row r="777">
          <cell r="A777" t="str">
            <v>51 Contact avec agent matériel coupant</v>
          </cell>
          <cell r="B777">
            <v>5</v>
          </cell>
          <cell r="C777">
            <v>0.08744316194473592</v>
          </cell>
          <cell r="D777">
            <v>2</v>
          </cell>
          <cell r="E777">
            <v>0.028595939376608523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7</v>
          </cell>
          <cell r="K777">
            <v>0.04878388737891142</v>
          </cell>
        </row>
        <row r="778">
          <cell r="A778" t="str">
            <v>52 Contact avec agent matériel pointu</v>
          </cell>
          <cell r="B778">
            <v>3</v>
          </cell>
          <cell r="C778">
            <v>0.05246589716684155</v>
          </cell>
          <cell r="D778">
            <v>2</v>
          </cell>
          <cell r="E778">
            <v>0.028595939376608523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5</v>
          </cell>
          <cell r="K778">
            <v>0.03484563384207959</v>
          </cell>
        </row>
        <row r="779">
          <cell r="A779" t="str">
            <v>53 Contact avec agent matériel dur ou rugueux</v>
          </cell>
          <cell r="B779">
            <v>292</v>
          </cell>
          <cell r="C779">
            <v>5.106680657572578</v>
          </cell>
          <cell r="D779">
            <v>364</v>
          </cell>
          <cell r="E779">
            <v>5.204460966542751</v>
          </cell>
          <cell r="F779">
            <v>99</v>
          </cell>
          <cell r="G779">
            <v>6.226415094339623</v>
          </cell>
          <cell r="H779">
            <v>0</v>
          </cell>
          <cell r="I779">
            <v>0</v>
          </cell>
          <cell r="J779">
            <v>755</v>
          </cell>
          <cell r="K779">
            <v>5.261690710154017</v>
          </cell>
        </row>
        <row r="780">
          <cell r="A780" t="str">
            <v>59 Autre Contact - Modalité de la blessure connu du groupe 40 nlcd</v>
          </cell>
          <cell r="B780">
            <v>9</v>
          </cell>
          <cell r="C780">
            <v>0.15739769150052466</v>
          </cell>
          <cell r="D780">
            <v>14</v>
          </cell>
          <cell r="E780">
            <v>0.20017157563625965</v>
          </cell>
          <cell r="F780">
            <v>5</v>
          </cell>
          <cell r="G780">
            <v>0.3144654088050315</v>
          </cell>
          <cell r="H780">
            <v>0</v>
          </cell>
          <cell r="I780">
            <v>0</v>
          </cell>
          <cell r="J780">
            <v>28</v>
          </cell>
          <cell r="K780">
            <v>0.19513554951564568</v>
          </cell>
        </row>
        <row r="781">
          <cell r="A781" t="str">
            <v>60 Coincement, écrasement - non précisé</v>
          </cell>
          <cell r="B781">
            <v>0</v>
          </cell>
          <cell r="C781">
            <v>0</v>
          </cell>
          <cell r="D781">
            <v>2</v>
          </cell>
          <cell r="E781">
            <v>0.028595939376608523</v>
          </cell>
          <cell r="F781">
            <v>1</v>
          </cell>
          <cell r="G781">
            <v>0.06289308176100629</v>
          </cell>
          <cell r="H781">
            <v>1</v>
          </cell>
          <cell r="I781">
            <v>2.127659574468085</v>
          </cell>
          <cell r="J781">
            <v>4</v>
          </cell>
          <cell r="K781">
            <v>0.02787650707366367</v>
          </cell>
        </row>
        <row r="782">
          <cell r="A782" t="str">
            <v>61 Coincement, écrasement - dans</v>
          </cell>
          <cell r="B782">
            <v>2</v>
          </cell>
          <cell r="C782">
            <v>0.03497726477789437</v>
          </cell>
          <cell r="D782">
            <v>3</v>
          </cell>
          <cell r="E782">
            <v>0.042893909064912784</v>
          </cell>
          <cell r="F782">
            <v>2</v>
          </cell>
          <cell r="G782">
            <v>0.12578616352201258</v>
          </cell>
          <cell r="H782">
            <v>0</v>
          </cell>
          <cell r="I782">
            <v>0</v>
          </cell>
          <cell r="J782">
            <v>7</v>
          </cell>
          <cell r="K782">
            <v>0.04878388737891142</v>
          </cell>
        </row>
        <row r="783">
          <cell r="A783" t="str">
            <v>62 Coincement, écrasement - sous</v>
          </cell>
          <cell r="B783">
            <v>2</v>
          </cell>
          <cell r="C783">
            <v>0.03497726477789437</v>
          </cell>
          <cell r="D783">
            <v>9</v>
          </cell>
          <cell r="E783">
            <v>0.12868172719473833</v>
          </cell>
          <cell r="F783">
            <v>2</v>
          </cell>
          <cell r="G783">
            <v>0.12578616352201258</v>
          </cell>
          <cell r="H783">
            <v>0</v>
          </cell>
          <cell r="I783">
            <v>0</v>
          </cell>
          <cell r="J783">
            <v>13</v>
          </cell>
          <cell r="K783">
            <v>0.09059864798940692</v>
          </cell>
        </row>
        <row r="784">
          <cell r="A784" t="str">
            <v>63 Coincement, écrasement - entre</v>
          </cell>
          <cell r="B784">
            <v>5</v>
          </cell>
          <cell r="C784">
            <v>0.08744316194473592</v>
          </cell>
          <cell r="D784">
            <v>12</v>
          </cell>
          <cell r="E784">
            <v>0.17157563625965114</v>
          </cell>
          <cell r="F784">
            <v>1</v>
          </cell>
          <cell r="G784">
            <v>0.06289308176100629</v>
          </cell>
          <cell r="H784">
            <v>0</v>
          </cell>
          <cell r="I784">
            <v>0</v>
          </cell>
          <cell r="J784">
            <v>18</v>
          </cell>
          <cell r="K784">
            <v>0.12544428183148654</v>
          </cell>
        </row>
        <row r="785">
          <cell r="A785" t="str">
            <v>69 Autre contact -Modalité de la blessure connu du groupe 60 nlcd</v>
          </cell>
          <cell r="B785">
            <v>0</v>
          </cell>
          <cell r="C785">
            <v>0</v>
          </cell>
          <cell r="D785">
            <v>3</v>
          </cell>
          <cell r="E785">
            <v>0.042893909064912784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3</v>
          </cell>
          <cell r="K785">
            <v>0.02090738030524775</v>
          </cell>
        </row>
        <row r="786">
          <cell r="A786" t="str">
            <v>70 Contrainte physique du corps, contrainte psychique - non précisé</v>
          </cell>
          <cell r="B786">
            <v>20</v>
          </cell>
          <cell r="C786">
            <v>0.3497726477789437</v>
          </cell>
          <cell r="D786">
            <v>29</v>
          </cell>
          <cell r="E786">
            <v>0.4146411209608235</v>
          </cell>
          <cell r="F786">
            <v>6</v>
          </cell>
          <cell r="G786">
            <v>0.37735849056603776</v>
          </cell>
          <cell r="H786">
            <v>0</v>
          </cell>
          <cell r="I786">
            <v>0</v>
          </cell>
          <cell r="J786">
            <v>55</v>
          </cell>
          <cell r="K786">
            <v>0.38330197226287543</v>
          </cell>
        </row>
        <row r="787">
          <cell r="A787" t="str">
            <v>71 Contrainte physique - sur le système musculo-squelettique</v>
          </cell>
          <cell r="B787">
            <v>137</v>
          </cell>
          <cell r="C787">
            <v>2.3959426372857644</v>
          </cell>
          <cell r="D787">
            <v>191</v>
          </cell>
          <cell r="E787">
            <v>2.730912210466114</v>
          </cell>
          <cell r="F787">
            <v>37</v>
          </cell>
          <cell r="G787">
            <v>2.3270440251572326</v>
          </cell>
          <cell r="H787">
            <v>0</v>
          </cell>
          <cell r="I787">
            <v>0</v>
          </cell>
          <cell r="J787">
            <v>365</v>
          </cell>
          <cell r="K787">
            <v>2.54373127047181</v>
          </cell>
        </row>
        <row r="788">
          <cell r="A788" t="str">
            <v>72 Contrainte physique- causée par des radiations, par le bruit, la lumière, la pression</v>
          </cell>
          <cell r="B788">
            <v>0</v>
          </cell>
          <cell r="C788">
            <v>0</v>
          </cell>
          <cell r="D788">
            <v>2</v>
          </cell>
          <cell r="E788">
            <v>0.028595939376608523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2</v>
          </cell>
          <cell r="K788">
            <v>0.013938253536831835</v>
          </cell>
        </row>
        <row r="789">
          <cell r="A789" t="str">
            <v>73 Contrainte psychique, choc mental</v>
          </cell>
          <cell r="B789">
            <v>17</v>
          </cell>
          <cell r="C789">
            <v>0.2973067506121021</v>
          </cell>
          <cell r="D789">
            <v>12</v>
          </cell>
          <cell r="E789">
            <v>0.17157563625965114</v>
          </cell>
          <cell r="F789">
            <v>6</v>
          </cell>
          <cell r="G789">
            <v>0.37735849056603776</v>
          </cell>
          <cell r="H789">
            <v>0</v>
          </cell>
          <cell r="I789">
            <v>0</v>
          </cell>
          <cell r="J789">
            <v>35</v>
          </cell>
          <cell r="K789">
            <v>0.2439194368945571</v>
          </cell>
        </row>
        <row r="790">
          <cell r="A790" t="str">
            <v>79 Autre contact - Modalité de la blessure connu du groupe 70 nlcd</v>
          </cell>
          <cell r="B790">
            <v>2</v>
          </cell>
          <cell r="C790">
            <v>0.03497726477789437</v>
          </cell>
          <cell r="D790">
            <v>3</v>
          </cell>
          <cell r="E790">
            <v>0.042893909064912784</v>
          </cell>
          <cell r="F790">
            <v>2</v>
          </cell>
          <cell r="G790">
            <v>0.12578616352201258</v>
          </cell>
          <cell r="H790">
            <v>0</v>
          </cell>
          <cell r="I790">
            <v>0</v>
          </cell>
          <cell r="J790">
            <v>7</v>
          </cell>
          <cell r="K790">
            <v>0.04878388737891142</v>
          </cell>
        </row>
        <row r="791">
          <cell r="A791" t="str">
            <v>80 Morsure, coup de pied, etc., animal ou humain - non précisé</v>
          </cell>
          <cell r="B791">
            <v>5</v>
          </cell>
          <cell r="C791">
            <v>0.08744316194473592</v>
          </cell>
          <cell r="D791">
            <v>4</v>
          </cell>
          <cell r="E791">
            <v>0.057191878753217046</v>
          </cell>
          <cell r="F791">
            <v>1</v>
          </cell>
          <cell r="G791">
            <v>0.06289308176100629</v>
          </cell>
          <cell r="H791">
            <v>0</v>
          </cell>
          <cell r="I791">
            <v>0</v>
          </cell>
          <cell r="J791">
            <v>10</v>
          </cell>
          <cell r="K791">
            <v>0.06969126768415917</v>
          </cell>
        </row>
        <row r="792">
          <cell r="A792" t="str">
            <v>81 Morsure par</v>
          </cell>
          <cell r="B792">
            <v>2</v>
          </cell>
          <cell r="C792">
            <v>0.03497726477789437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2</v>
          </cell>
          <cell r="K792">
            <v>0.013938253536831835</v>
          </cell>
        </row>
        <row r="793">
          <cell r="A793" t="str">
            <v>82 Piqûre par un insecte, un poisson</v>
          </cell>
          <cell r="B793">
            <v>1</v>
          </cell>
          <cell r="C793">
            <v>0.017488632388947184</v>
          </cell>
          <cell r="D793">
            <v>3</v>
          </cell>
          <cell r="E793">
            <v>0.042893909064912784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4</v>
          </cell>
          <cell r="K793">
            <v>0.02787650707366367</v>
          </cell>
        </row>
        <row r="794">
          <cell r="A794" t="str">
            <v>83 Coup, coup de pied, coup de tête, étranglement</v>
          </cell>
          <cell r="B794">
            <v>8</v>
          </cell>
          <cell r="C794">
            <v>0.13990905911157747</v>
          </cell>
          <cell r="D794">
            <v>14</v>
          </cell>
          <cell r="E794">
            <v>0.20017157563625965</v>
          </cell>
          <cell r="F794">
            <v>6</v>
          </cell>
          <cell r="G794">
            <v>0.37735849056603776</v>
          </cell>
          <cell r="H794">
            <v>0</v>
          </cell>
          <cell r="I794">
            <v>0</v>
          </cell>
          <cell r="J794">
            <v>28</v>
          </cell>
          <cell r="K794">
            <v>0.19513554951564568</v>
          </cell>
        </row>
        <row r="795">
          <cell r="A795" t="str">
            <v>89 Autre contact - Modalité de la blessure connu du groupe 80 nlcd</v>
          </cell>
          <cell r="B795">
            <v>46</v>
          </cell>
          <cell r="C795">
            <v>0.8044770898915705</v>
          </cell>
          <cell r="D795">
            <v>47</v>
          </cell>
          <cell r="E795">
            <v>0.6720045753503002</v>
          </cell>
          <cell r="F795">
            <v>8</v>
          </cell>
          <cell r="G795">
            <v>0.5031446540880503</v>
          </cell>
          <cell r="H795">
            <v>0</v>
          </cell>
          <cell r="I795">
            <v>0</v>
          </cell>
          <cell r="J795">
            <v>101</v>
          </cell>
          <cell r="K795">
            <v>0.7038818036100076</v>
          </cell>
        </row>
        <row r="796">
          <cell r="A796" t="str">
            <v>99 Autre contact - Modalité de la blessure non listé dans cette classification</v>
          </cell>
          <cell r="B796">
            <v>273</v>
          </cell>
          <cell r="C796">
            <v>4.774396642182581</v>
          </cell>
          <cell r="D796">
            <v>354</v>
          </cell>
          <cell r="E796">
            <v>5.0614812696597085</v>
          </cell>
          <cell r="F796">
            <v>83</v>
          </cell>
          <cell r="G796">
            <v>5.220125786163522</v>
          </cell>
          <cell r="H796">
            <v>5</v>
          </cell>
          <cell r="I796">
            <v>10.638297872340424</v>
          </cell>
          <cell r="J796">
            <v>715</v>
          </cell>
          <cell r="K796">
            <v>4.982925639417381</v>
          </cell>
        </row>
        <row r="797">
          <cell r="A797" t="str">
            <v>Inconnu</v>
          </cell>
          <cell r="B797">
            <v>1062</v>
          </cell>
          <cell r="C797">
            <v>18.57292759706191</v>
          </cell>
          <cell r="D797">
            <v>876</v>
          </cell>
          <cell r="E797">
            <v>12.525021446954533</v>
          </cell>
          <cell r="F797">
            <v>157</v>
          </cell>
          <cell r="G797">
            <v>9.874213836477988</v>
          </cell>
          <cell r="H797">
            <v>5</v>
          </cell>
          <cell r="I797">
            <v>10.638297872340424</v>
          </cell>
          <cell r="J797">
            <v>2100</v>
          </cell>
          <cell r="K797">
            <v>14.635166213673426</v>
          </cell>
        </row>
        <row r="798">
          <cell r="A798" t="str">
            <v>Total</v>
          </cell>
          <cell r="B798">
            <v>5718</v>
          </cell>
          <cell r="C798">
            <v>100</v>
          </cell>
          <cell r="D798">
            <v>6994</v>
          </cell>
          <cell r="E798">
            <v>100</v>
          </cell>
          <cell r="F798">
            <v>1590</v>
          </cell>
          <cell r="G798">
            <v>100</v>
          </cell>
          <cell r="H798">
            <v>47</v>
          </cell>
          <cell r="I798">
            <v>100</v>
          </cell>
          <cell r="J798">
            <v>14349</v>
          </cell>
          <cell r="K798">
            <v>100</v>
          </cell>
        </row>
        <row r="801">
          <cell r="A801" t="str">
            <v>a-0 Nature de la blessure inconnue ou non précisée</v>
          </cell>
          <cell r="B801">
            <v>942</v>
          </cell>
          <cell r="C801">
            <v>6.564917415847795</v>
          </cell>
        </row>
        <row r="802">
          <cell r="A802" t="str">
            <v>aa-10 Plaies et blessures superficielles</v>
          </cell>
          <cell r="B802">
            <v>791</v>
          </cell>
          <cell r="C802">
            <v>5.512579273816991</v>
          </cell>
        </row>
        <row r="803">
          <cell r="A803" t="str">
            <v>ab-11 Blessures superficielles</v>
          </cell>
          <cell r="B803">
            <v>4481</v>
          </cell>
          <cell r="C803">
            <v>31.228657049271725</v>
          </cell>
        </row>
        <row r="804">
          <cell r="A804" t="str">
            <v>ac-12 Plaies ouvertes</v>
          </cell>
          <cell r="B804">
            <v>321</v>
          </cell>
          <cell r="C804">
            <v>2.2370896926615096</v>
          </cell>
        </row>
        <row r="805">
          <cell r="A805" t="str">
            <v>ad-13 Plaies avec pertes de substances</v>
          </cell>
          <cell r="B805">
            <v>8</v>
          </cell>
          <cell r="C805">
            <v>0.05575301414732734</v>
          </cell>
        </row>
        <row r="806">
          <cell r="A806" t="str">
            <v>ae-19 Autres types de plaies et de blessures superficielles</v>
          </cell>
          <cell r="B806">
            <v>137</v>
          </cell>
          <cell r="C806">
            <v>0.9547703672729807</v>
          </cell>
        </row>
        <row r="807">
          <cell r="A807" t="str">
            <v>af-20 Fractures osseuses</v>
          </cell>
          <cell r="B807">
            <v>655</v>
          </cell>
          <cell r="C807">
            <v>4.564778033312425</v>
          </cell>
        </row>
        <row r="808">
          <cell r="A808" t="str">
            <v>ag-21 Fractures fermées</v>
          </cell>
          <cell r="B808">
            <v>558</v>
          </cell>
          <cell r="C808">
            <v>3.888772736776082</v>
          </cell>
        </row>
        <row r="809">
          <cell r="A809" t="str">
            <v>ah-22 Fractures ouvertes</v>
          </cell>
          <cell r="B809">
            <v>36</v>
          </cell>
          <cell r="C809">
            <v>0.2508885636629731</v>
          </cell>
        </row>
        <row r="810">
          <cell r="A810" t="str">
            <v>ai-29 Autres types de fractures osseuses</v>
          </cell>
          <cell r="B810">
            <v>45</v>
          </cell>
          <cell r="C810">
            <v>0.3136107045787163</v>
          </cell>
        </row>
        <row r="811">
          <cell r="A811" t="str">
            <v>aj-30 Luxations, entorses et foulures</v>
          </cell>
          <cell r="B811">
            <v>1515</v>
          </cell>
          <cell r="C811">
            <v>10.558227054150116</v>
          </cell>
        </row>
        <row r="812">
          <cell r="A812" t="str">
            <v>ak-31 Luxations et sub-luxations</v>
          </cell>
          <cell r="B812">
            <v>152</v>
          </cell>
          <cell r="C812">
            <v>1.0593072687992195</v>
          </cell>
        </row>
        <row r="813">
          <cell r="A813" t="str">
            <v>al-32 Entorses et foulures</v>
          </cell>
          <cell r="B813">
            <v>1500</v>
          </cell>
          <cell r="C813">
            <v>10.453690152623876</v>
          </cell>
        </row>
        <row r="814">
          <cell r="A814" t="str">
            <v>am-39 Autres types de luxations, d'entorses et de foulures</v>
          </cell>
          <cell r="B814">
            <v>546</v>
          </cell>
          <cell r="C814">
            <v>3.805143215555091</v>
          </cell>
        </row>
        <row r="815">
          <cell r="A815" t="str">
            <v>an-40 Amputations traumatiques (pertes de parties du corps)</v>
          </cell>
          <cell r="B815">
            <v>2</v>
          </cell>
          <cell r="C815">
            <v>0.013938253536831835</v>
          </cell>
        </row>
        <row r="816">
          <cell r="A816" t="str">
            <v>ao-41 Amputations</v>
          </cell>
          <cell r="B816">
            <v>2</v>
          </cell>
          <cell r="C816">
            <v>0.013938253536831835</v>
          </cell>
        </row>
        <row r="817">
          <cell r="A817" t="str">
            <v>ap-50 Commotions et traumatismes internes</v>
          </cell>
          <cell r="B817">
            <v>695</v>
          </cell>
          <cell r="C817">
            <v>4.843543104049062</v>
          </cell>
        </row>
        <row r="818">
          <cell r="A818" t="str">
            <v>aq-51 commotions et traumatismes internes</v>
          </cell>
          <cell r="B818">
            <v>355</v>
          </cell>
          <cell r="C818">
            <v>2.4740400027876506</v>
          </cell>
        </row>
        <row r="819">
          <cell r="A819" t="str">
            <v>ar-52 Traumatismes internes</v>
          </cell>
          <cell r="B819">
            <v>305</v>
          </cell>
          <cell r="C819">
            <v>2.125583664366855</v>
          </cell>
        </row>
        <row r="820">
          <cell r="A820" t="str">
            <v>as-53 Commotions et traumatismes internes qui, en l'absence de traitement, peuvent mettre la survie en cause</v>
          </cell>
          <cell r="B820">
            <v>20</v>
          </cell>
          <cell r="C820">
            <v>0.13938253536831835</v>
          </cell>
        </row>
        <row r="821">
          <cell r="A821" t="str">
            <v>au-59 Autres tupes de commotions et de traumatismes internes</v>
          </cell>
          <cell r="B821">
            <v>127</v>
          </cell>
          <cell r="C821">
            <v>0.8850790995888215</v>
          </cell>
        </row>
        <row r="822">
          <cell r="A822" t="str">
            <v>av-60 Brûlures, brûlures par exposition à un liquide bouillant et gelures</v>
          </cell>
          <cell r="B822">
            <v>3</v>
          </cell>
          <cell r="C822">
            <v>0.02090738030524775</v>
          </cell>
        </row>
        <row r="823">
          <cell r="A823" t="str">
            <v>aw-61 Brûlures et brûlures ar exposition à un liquide bouillant (thermiques)</v>
          </cell>
          <cell r="B823">
            <v>9</v>
          </cell>
          <cell r="C823">
            <v>0.06272214091574327</v>
          </cell>
        </row>
        <row r="824">
          <cell r="A824" t="str">
            <v>ax-62 Brûlures chimiques (corrosions)</v>
          </cell>
          <cell r="B824">
            <v>2</v>
          </cell>
          <cell r="C824">
            <v>0.013938253536831835</v>
          </cell>
        </row>
        <row r="825">
          <cell r="A825" t="str">
            <v>ay-i-63 Gelures</v>
          </cell>
          <cell r="B825">
            <v>1</v>
          </cell>
          <cell r="C825">
            <v>0.006969126768415918</v>
          </cell>
        </row>
        <row r="826">
          <cell r="A826" t="str">
            <v>az-69 Autres types de brûlures, de brûlures par exposition à un liquide bouillant et de gelures</v>
          </cell>
          <cell r="B826">
            <v>1</v>
          </cell>
          <cell r="C826">
            <v>0.006969126768415918</v>
          </cell>
        </row>
        <row r="827">
          <cell r="A827" t="str">
            <v>j-90 Effets du bruit, des vibrations et de la pression</v>
          </cell>
          <cell r="B827">
            <v>2</v>
          </cell>
          <cell r="C827">
            <v>0.013938253536831835</v>
          </cell>
        </row>
        <row r="828">
          <cell r="A828" t="str">
            <v>k-91 Perte auditive aiguë</v>
          </cell>
          <cell r="B828">
            <v>1</v>
          </cell>
          <cell r="C828">
            <v>0.006969126768415918</v>
          </cell>
        </row>
        <row r="829">
          <cell r="A829" t="str">
            <v>l-92 Effets de la pression (barotrauma)</v>
          </cell>
          <cell r="B829">
            <v>2</v>
          </cell>
          <cell r="C829">
            <v>0.013938253536831835</v>
          </cell>
        </row>
        <row r="830">
          <cell r="A830" t="str">
            <v>m-99 Autres effets du bruit, des vibrations et de la pression</v>
          </cell>
          <cell r="B830">
            <v>9</v>
          </cell>
          <cell r="C830">
            <v>0.06272214091574327</v>
          </cell>
        </row>
        <row r="831">
          <cell r="A831" t="str">
            <v>r-109 Autres effets des extrêmes de température, de la lumière et des radiations</v>
          </cell>
          <cell r="B831">
            <v>1</v>
          </cell>
          <cell r="C831">
            <v>0.006969126768415918</v>
          </cell>
        </row>
        <row r="832">
          <cell r="A832" t="str">
            <v>s-110 Chocs</v>
          </cell>
          <cell r="B832">
            <v>144</v>
          </cell>
          <cell r="C832">
            <v>1.0035542546518923</v>
          </cell>
        </row>
        <row r="833">
          <cell r="A833" t="str">
            <v>t-111 Chocs consécutifs à des agressions et menaces</v>
          </cell>
          <cell r="B833">
            <v>19</v>
          </cell>
          <cell r="C833">
            <v>0.13241340859990244</v>
          </cell>
        </row>
        <row r="834">
          <cell r="A834" t="str">
            <v>u-112 Chocs traumatiques</v>
          </cell>
          <cell r="B834">
            <v>71</v>
          </cell>
          <cell r="C834">
            <v>0.4948080005575301</v>
          </cell>
        </row>
        <row r="835">
          <cell r="A835" t="str">
            <v>v-119 Autres types de chocs</v>
          </cell>
          <cell r="B835">
            <v>49</v>
          </cell>
          <cell r="C835">
            <v>0.34148721165237994</v>
          </cell>
        </row>
        <row r="836">
          <cell r="A836" t="str">
            <v>w-120 blessures multiples</v>
          </cell>
          <cell r="B836">
            <v>525</v>
          </cell>
          <cell r="C836">
            <v>3.6587915534183564</v>
          </cell>
        </row>
        <row r="837">
          <cell r="A837" t="str">
            <v>x-999 Autres blessures déterminées non classées sous d'autres rubriques</v>
          </cell>
          <cell r="B837">
            <v>317</v>
          </cell>
          <cell r="C837">
            <v>2.209213185587846</v>
          </cell>
        </row>
        <row r="838">
          <cell r="A838" t="str">
            <v>Total</v>
          </cell>
          <cell r="B838">
            <v>14349</v>
          </cell>
          <cell r="C838">
            <v>100</v>
          </cell>
        </row>
        <row r="843">
          <cell r="A843" t="str">
            <v>a-0 Nature de la blessure inconnue ou non précisée</v>
          </cell>
          <cell r="B843">
            <v>436</v>
          </cell>
          <cell r="C843">
            <v>7.6250437215809725</v>
          </cell>
          <cell r="D843">
            <v>407</v>
          </cell>
          <cell r="E843">
            <v>5.819273663139834</v>
          </cell>
          <cell r="F843">
            <v>91</v>
          </cell>
          <cell r="G843">
            <v>5.7232704402515715</v>
          </cell>
          <cell r="H843">
            <v>8</v>
          </cell>
          <cell r="I843">
            <v>17.02127659574468</v>
          </cell>
          <cell r="J843">
            <v>942</v>
          </cell>
          <cell r="K843">
            <v>6.564917415847795</v>
          </cell>
        </row>
        <row r="844">
          <cell r="A844" t="str">
            <v>aa-10 Plaies et blessures superficielles</v>
          </cell>
          <cell r="B844">
            <v>405</v>
          </cell>
          <cell r="C844">
            <v>7.08289611752361</v>
          </cell>
          <cell r="D844">
            <v>357</v>
          </cell>
          <cell r="E844">
            <v>5.104375178724621</v>
          </cell>
          <cell r="F844">
            <v>29</v>
          </cell>
          <cell r="G844">
            <v>1.8238993710691824</v>
          </cell>
          <cell r="H844">
            <v>0</v>
          </cell>
          <cell r="I844">
            <v>0</v>
          </cell>
          <cell r="J844">
            <v>791</v>
          </cell>
          <cell r="K844">
            <v>5.512579273816991</v>
          </cell>
        </row>
        <row r="845">
          <cell r="A845" t="str">
            <v>ab-11 Blessures superficielles</v>
          </cell>
          <cell r="B845">
            <v>1945</v>
          </cell>
          <cell r="C845">
            <v>34.01538999650227</v>
          </cell>
          <cell r="D845">
            <v>2302</v>
          </cell>
          <cell r="E845">
            <v>32.913926222476405</v>
          </cell>
          <cell r="F845">
            <v>232</v>
          </cell>
          <cell r="G845">
            <v>14.59119496855346</v>
          </cell>
          <cell r="H845">
            <v>2</v>
          </cell>
          <cell r="I845">
            <v>4.25531914893617</v>
          </cell>
          <cell r="J845">
            <v>4481</v>
          </cell>
          <cell r="K845">
            <v>31.228657049271725</v>
          </cell>
        </row>
        <row r="846">
          <cell r="A846" t="str">
            <v>ac-12 Plaies ouvertes</v>
          </cell>
          <cell r="B846">
            <v>154</v>
          </cell>
          <cell r="C846">
            <v>2.693249387897866</v>
          </cell>
          <cell r="D846">
            <v>143</v>
          </cell>
          <cell r="E846">
            <v>2.0446096654275094</v>
          </cell>
          <cell r="F846">
            <v>24</v>
          </cell>
          <cell r="G846">
            <v>1.509433962264151</v>
          </cell>
          <cell r="H846">
            <v>0</v>
          </cell>
          <cell r="I846">
            <v>0</v>
          </cell>
          <cell r="J846">
            <v>321</v>
          </cell>
          <cell r="K846">
            <v>2.2370896926615096</v>
          </cell>
        </row>
        <row r="847">
          <cell r="A847" t="str">
            <v>ad-13 Plaies avec pertes de substances</v>
          </cell>
          <cell r="B847">
            <v>4</v>
          </cell>
          <cell r="C847">
            <v>0.06995452955578874</v>
          </cell>
          <cell r="D847">
            <v>3</v>
          </cell>
          <cell r="E847">
            <v>0.042893909064912784</v>
          </cell>
          <cell r="F847">
            <v>0</v>
          </cell>
          <cell r="G847">
            <v>0</v>
          </cell>
          <cell r="H847">
            <v>1</v>
          </cell>
          <cell r="I847">
            <v>2.127659574468085</v>
          </cell>
          <cell r="J847">
            <v>8</v>
          </cell>
          <cell r="K847">
            <v>0.05575301414732734</v>
          </cell>
        </row>
        <row r="848">
          <cell r="A848" t="str">
            <v>ae-19 Autres types de plaies et de blessures superficielles</v>
          </cell>
          <cell r="B848">
            <v>54</v>
          </cell>
          <cell r="C848">
            <v>0.944386149003148</v>
          </cell>
          <cell r="D848">
            <v>71</v>
          </cell>
          <cell r="E848">
            <v>1.0151558478696026</v>
          </cell>
          <cell r="F848">
            <v>12</v>
          </cell>
          <cell r="G848">
            <v>0.7547169811320755</v>
          </cell>
          <cell r="H848">
            <v>0</v>
          </cell>
          <cell r="I848">
            <v>0</v>
          </cell>
          <cell r="J848">
            <v>137</v>
          </cell>
          <cell r="K848">
            <v>0.9547703672729807</v>
          </cell>
        </row>
        <row r="849">
          <cell r="A849" t="str">
            <v>af-20 Fractures osseuses</v>
          </cell>
          <cell r="B849">
            <v>131</v>
          </cell>
          <cell r="C849">
            <v>2.291010842952081</v>
          </cell>
          <cell r="D849">
            <v>208</v>
          </cell>
          <cell r="E849">
            <v>2.973977695167286</v>
          </cell>
          <cell r="F849">
            <v>315</v>
          </cell>
          <cell r="G849">
            <v>19.81132075471698</v>
          </cell>
          <cell r="H849">
            <v>1</v>
          </cell>
          <cell r="I849">
            <v>2.127659574468085</v>
          </cell>
          <cell r="J849">
            <v>655</v>
          </cell>
          <cell r="K849">
            <v>4.564778033312425</v>
          </cell>
        </row>
        <row r="850">
          <cell r="A850" t="str">
            <v>ag-21 Fractures fermées</v>
          </cell>
          <cell r="B850">
            <v>85</v>
          </cell>
          <cell r="C850">
            <v>1.4865337530605105</v>
          </cell>
          <cell r="D850">
            <v>193</v>
          </cell>
          <cell r="E850">
            <v>2.7595081498427225</v>
          </cell>
          <cell r="F850">
            <v>278</v>
          </cell>
          <cell r="G850">
            <v>17.48427672955975</v>
          </cell>
          <cell r="H850">
            <v>2</v>
          </cell>
          <cell r="I850">
            <v>4.25531914893617</v>
          </cell>
          <cell r="J850">
            <v>558</v>
          </cell>
          <cell r="K850">
            <v>3.888772736776082</v>
          </cell>
        </row>
        <row r="851">
          <cell r="A851" t="str">
            <v>ah-22 Fractures ouvertes</v>
          </cell>
          <cell r="B851">
            <v>4</v>
          </cell>
          <cell r="C851">
            <v>0.06995452955578874</v>
          </cell>
          <cell r="D851">
            <v>4</v>
          </cell>
          <cell r="E851">
            <v>0.057191878753217046</v>
          </cell>
          <cell r="F851">
            <v>28</v>
          </cell>
          <cell r="G851">
            <v>1.7610062893081762</v>
          </cell>
          <cell r="H851">
            <v>0</v>
          </cell>
          <cell r="I851">
            <v>0</v>
          </cell>
          <cell r="J851">
            <v>36</v>
          </cell>
          <cell r="K851">
            <v>0.2508885636629731</v>
          </cell>
        </row>
        <row r="852">
          <cell r="A852" t="str">
            <v>ai-29 Autres types de fractures osseuses</v>
          </cell>
          <cell r="B852">
            <v>10</v>
          </cell>
          <cell r="C852">
            <v>0.17488632388947184</v>
          </cell>
          <cell r="D852">
            <v>16</v>
          </cell>
          <cell r="E852">
            <v>0.22876751501286818</v>
          </cell>
          <cell r="F852">
            <v>19</v>
          </cell>
          <cell r="G852">
            <v>1.1949685534591197</v>
          </cell>
          <cell r="H852">
            <v>0</v>
          </cell>
          <cell r="I852">
            <v>0</v>
          </cell>
          <cell r="J852">
            <v>45</v>
          </cell>
          <cell r="K852">
            <v>0.3136107045787163</v>
          </cell>
        </row>
        <row r="853">
          <cell r="A853" t="str">
            <v>aj-30 Luxations, entorses et foulures</v>
          </cell>
          <cell r="B853">
            <v>616</v>
          </cell>
          <cell r="C853">
            <v>10.772997551591464</v>
          </cell>
          <cell r="D853">
            <v>790</v>
          </cell>
          <cell r="E853">
            <v>11.295396053760367</v>
          </cell>
          <cell r="F853">
            <v>109</v>
          </cell>
          <cell r="G853">
            <v>6.855345911949686</v>
          </cell>
          <cell r="H853">
            <v>0</v>
          </cell>
          <cell r="I853">
            <v>0</v>
          </cell>
          <cell r="J853">
            <v>1515</v>
          </cell>
          <cell r="K853">
            <v>10.558227054150116</v>
          </cell>
        </row>
        <row r="854">
          <cell r="A854" t="str">
            <v>ak-31 Luxations et sub-luxations</v>
          </cell>
          <cell r="B854">
            <v>57</v>
          </cell>
          <cell r="C854">
            <v>0.9968520461699895</v>
          </cell>
          <cell r="D854">
            <v>70</v>
          </cell>
          <cell r="E854">
            <v>1.0008578781812982</v>
          </cell>
          <cell r="F854">
            <v>25</v>
          </cell>
          <cell r="G854">
            <v>1.5723270440251573</v>
          </cell>
          <cell r="H854">
            <v>0</v>
          </cell>
          <cell r="I854">
            <v>0</v>
          </cell>
          <cell r="J854">
            <v>152</v>
          </cell>
          <cell r="K854">
            <v>1.0593072687992195</v>
          </cell>
        </row>
        <row r="855">
          <cell r="A855" t="str">
            <v>al-32 Entorses et foulures</v>
          </cell>
          <cell r="B855">
            <v>595</v>
          </cell>
          <cell r="C855">
            <v>10.405736271423574</v>
          </cell>
          <cell r="D855">
            <v>786</v>
          </cell>
          <cell r="E855">
            <v>11.23820417500715</v>
          </cell>
          <cell r="F855">
            <v>119</v>
          </cell>
          <cell r="G855">
            <v>7.484276729559748</v>
          </cell>
          <cell r="H855">
            <v>0</v>
          </cell>
          <cell r="I855">
            <v>0</v>
          </cell>
          <cell r="J855">
            <v>1500</v>
          </cell>
          <cell r="K855">
            <v>10.453690152623876</v>
          </cell>
        </row>
        <row r="856">
          <cell r="A856" t="str">
            <v>am-39 Autres types de luxations, d'entorses et de foulures</v>
          </cell>
          <cell r="B856">
            <v>239</v>
          </cell>
          <cell r="C856">
            <v>4.179783140958377</v>
          </cell>
          <cell r="D856">
            <v>272</v>
          </cell>
          <cell r="E856">
            <v>3.889047755218759</v>
          </cell>
          <cell r="F856">
            <v>35</v>
          </cell>
          <cell r="G856">
            <v>2.20125786163522</v>
          </cell>
          <cell r="H856">
            <v>0</v>
          </cell>
          <cell r="I856">
            <v>0</v>
          </cell>
          <cell r="J856">
            <v>546</v>
          </cell>
          <cell r="K856">
            <v>3.805143215555091</v>
          </cell>
        </row>
        <row r="857">
          <cell r="A857" t="str">
            <v>an-40 Amputations traumatiques (pertes de parties du corps)</v>
          </cell>
          <cell r="B857">
            <v>0</v>
          </cell>
          <cell r="C857">
            <v>0</v>
          </cell>
          <cell r="D857">
            <v>0</v>
          </cell>
          <cell r="E857">
            <v>0</v>
          </cell>
          <cell r="F857">
            <v>2</v>
          </cell>
          <cell r="G857">
            <v>0.12578616352201258</v>
          </cell>
          <cell r="H857">
            <v>0</v>
          </cell>
          <cell r="I857">
            <v>0</v>
          </cell>
          <cell r="J857">
            <v>2</v>
          </cell>
          <cell r="K857">
            <v>0.013938253536831835</v>
          </cell>
        </row>
        <row r="858">
          <cell r="A858" t="str">
            <v>ao-41 Amputations</v>
          </cell>
          <cell r="B858">
            <v>1</v>
          </cell>
          <cell r="C858">
            <v>0.017488632388947184</v>
          </cell>
          <cell r="D858">
            <v>0</v>
          </cell>
          <cell r="E858">
            <v>0</v>
          </cell>
          <cell r="F858">
            <v>1</v>
          </cell>
          <cell r="G858">
            <v>0.06289308176100629</v>
          </cell>
          <cell r="H858">
            <v>0</v>
          </cell>
          <cell r="I858">
            <v>0</v>
          </cell>
          <cell r="J858">
            <v>2</v>
          </cell>
          <cell r="K858">
            <v>0.013938253536831835</v>
          </cell>
        </row>
        <row r="859">
          <cell r="A859" t="str">
            <v>ap-50 Commotions et traumatismes internes</v>
          </cell>
          <cell r="B859">
            <v>268</v>
          </cell>
          <cell r="C859">
            <v>4.686953480237845</v>
          </cell>
          <cell r="D859">
            <v>384</v>
          </cell>
          <cell r="E859">
            <v>5.490420360308836</v>
          </cell>
          <cell r="F859">
            <v>42</v>
          </cell>
          <cell r="G859">
            <v>2.6415094339622645</v>
          </cell>
          <cell r="H859">
            <v>1</v>
          </cell>
          <cell r="I859">
            <v>2.127659574468085</v>
          </cell>
          <cell r="J859">
            <v>695</v>
          </cell>
          <cell r="K859">
            <v>4.843543104049062</v>
          </cell>
        </row>
        <row r="860">
          <cell r="A860" t="str">
            <v>aq-51 commotions et traumatismes internes</v>
          </cell>
          <cell r="B860">
            <v>118</v>
          </cell>
          <cell r="C860">
            <v>2.0636586218957675</v>
          </cell>
          <cell r="D860">
            <v>203</v>
          </cell>
          <cell r="E860">
            <v>2.902487846725765</v>
          </cell>
          <cell r="F860">
            <v>33</v>
          </cell>
          <cell r="G860">
            <v>2.0754716981132075</v>
          </cell>
          <cell r="H860">
            <v>1</v>
          </cell>
          <cell r="I860">
            <v>2.127659574468085</v>
          </cell>
          <cell r="J860">
            <v>355</v>
          </cell>
          <cell r="K860">
            <v>2.4740400027876506</v>
          </cell>
        </row>
        <row r="861">
          <cell r="A861" t="str">
            <v>ar-52 Traumatismes internes</v>
          </cell>
          <cell r="B861">
            <v>93</v>
          </cell>
          <cell r="C861">
            <v>1.6264428121720882</v>
          </cell>
          <cell r="D861">
            <v>179</v>
          </cell>
          <cell r="E861">
            <v>2.559336574206463</v>
          </cell>
          <cell r="F861">
            <v>30</v>
          </cell>
          <cell r="G861">
            <v>1.8867924528301887</v>
          </cell>
          <cell r="H861">
            <v>3</v>
          </cell>
          <cell r="I861">
            <v>6.382978723404255</v>
          </cell>
          <cell r="J861">
            <v>305</v>
          </cell>
          <cell r="K861">
            <v>2.125583664366855</v>
          </cell>
        </row>
        <row r="862">
          <cell r="A862" t="str">
            <v>as-53 Commotions et traumatismes internes qui, en l'absence de traitement, peuvent mettre la survie en cause</v>
          </cell>
          <cell r="B862">
            <v>8</v>
          </cell>
          <cell r="C862">
            <v>0.13990905911157747</v>
          </cell>
          <cell r="D862">
            <v>4</v>
          </cell>
          <cell r="E862">
            <v>0.057191878753217046</v>
          </cell>
          <cell r="F862">
            <v>7</v>
          </cell>
          <cell r="G862">
            <v>0.44025157232704404</v>
          </cell>
          <cell r="H862">
            <v>1</v>
          </cell>
          <cell r="I862">
            <v>2.127659574468085</v>
          </cell>
          <cell r="J862">
            <v>20</v>
          </cell>
          <cell r="K862">
            <v>0.13938253536831835</v>
          </cell>
        </row>
        <row r="863">
          <cell r="A863" t="str">
            <v>au-59 Autres tupes de commotions et de traumatismes internes</v>
          </cell>
          <cell r="B863">
            <v>50</v>
          </cell>
          <cell r="C863">
            <v>0.8744316194473591</v>
          </cell>
          <cell r="D863">
            <v>62</v>
          </cell>
          <cell r="E863">
            <v>0.8864741206748641</v>
          </cell>
          <cell r="F863">
            <v>15</v>
          </cell>
          <cell r="G863">
            <v>0.9433962264150944</v>
          </cell>
          <cell r="H863">
            <v>0</v>
          </cell>
          <cell r="I863">
            <v>0</v>
          </cell>
          <cell r="J863">
            <v>127</v>
          </cell>
          <cell r="K863">
            <v>0.8850790995888215</v>
          </cell>
        </row>
        <row r="864">
          <cell r="A864" t="str">
            <v>av-60 Brûlures, brûlures par exposition à un liquide bouillant et gelures</v>
          </cell>
          <cell r="B864">
            <v>2</v>
          </cell>
          <cell r="C864">
            <v>0.03497726477789437</v>
          </cell>
          <cell r="D864">
            <v>1</v>
          </cell>
          <cell r="E864">
            <v>0.014297969688304261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3</v>
          </cell>
          <cell r="K864">
            <v>0.02090738030524775</v>
          </cell>
        </row>
        <row r="865">
          <cell r="A865" t="str">
            <v>aw-61 Brûlures et brûlures ar exposition à un liquide bouillant (thermiques)</v>
          </cell>
          <cell r="B865">
            <v>3</v>
          </cell>
          <cell r="C865">
            <v>0.05246589716684155</v>
          </cell>
          <cell r="D865">
            <v>5</v>
          </cell>
          <cell r="E865">
            <v>0.07148984844152131</v>
          </cell>
          <cell r="F865">
            <v>1</v>
          </cell>
          <cell r="G865">
            <v>0.06289308176100629</v>
          </cell>
          <cell r="H865">
            <v>0</v>
          </cell>
          <cell r="I865">
            <v>0</v>
          </cell>
          <cell r="J865">
            <v>9</v>
          </cell>
          <cell r="K865">
            <v>0.06272214091574327</v>
          </cell>
        </row>
        <row r="866">
          <cell r="A866" t="str">
            <v>ax-62 Brûlures chimiques (corrosions)</v>
          </cell>
          <cell r="B866">
            <v>1</v>
          </cell>
          <cell r="C866">
            <v>0.017488632388947184</v>
          </cell>
          <cell r="D866">
            <v>1</v>
          </cell>
          <cell r="E866">
            <v>0.014297969688304261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2</v>
          </cell>
          <cell r="K866">
            <v>0.013938253536831835</v>
          </cell>
        </row>
        <row r="867">
          <cell r="A867" t="str">
            <v>ay-i-63 Gelures</v>
          </cell>
          <cell r="B867">
            <v>1</v>
          </cell>
          <cell r="C867">
            <v>0.017488632388947184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1</v>
          </cell>
          <cell r="K867">
            <v>0.006969126768415918</v>
          </cell>
        </row>
        <row r="868">
          <cell r="A868" t="str">
            <v>az-69 Autres types de brûlures, de brûlures par exposition à un liquide bouillant et de gelures</v>
          </cell>
          <cell r="B868">
            <v>0</v>
          </cell>
          <cell r="C868">
            <v>0</v>
          </cell>
          <cell r="D868">
            <v>0</v>
          </cell>
          <cell r="E868">
            <v>0</v>
          </cell>
          <cell r="F868">
            <v>1</v>
          </cell>
          <cell r="G868">
            <v>0.06289308176100629</v>
          </cell>
          <cell r="H868">
            <v>0</v>
          </cell>
          <cell r="I868">
            <v>0</v>
          </cell>
          <cell r="J868">
            <v>1</v>
          </cell>
          <cell r="K868">
            <v>0.006969126768415918</v>
          </cell>
        </row>
        <row r="869">
          <cell r="A869" t="str">
            <v>j-90 Effets du bruit, des vibrations et de la pression</v>
          </cell>
          <cell r="B869">
            <v>2</v>
          </cell>
          <cell r="C869">
            <v>0.03497726477789437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2</v>
          </cell>
          <cell r="K869">
            <v>0.013938253536831835</v>
          </cell>
        </row>
        <row r="870">
          <cell r="A870" t="str">
            <v>k-91 Perte auditive aiguë</v>
          </cell>
          <cell r="B870">
            <v>0</v>
          </cell>
          <cell r="C870">
            <v>0</v>
          </cell>
          <cell r="D870">
            <v>1</v>
          </cell>
          <cell r="E870">
            <v>0.014297969688304261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1</v>
          </cell>
          <cell r="K870">
            <v>0.006969126768415918</v>
          </cell>
        </row>
        <row r="871">
          <cell r="A871" t="str">
            <v>l-92 Effets de la pression (barotrauma)</v>
          </cell>
          <cell r="B871">
            <v>1</v>
          </cell>
          <cell r="C871">
            <v>0.017488632388947184</v>
          </cell>
          <cell r="D871">
            <v>1</v>
          </cell>
          <cell r="E871">
            <v>0.014297969688304261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2</v>
          </cell>
          <cell r="K871">
            <v>0.013938253536831835</v>
          </cell>
        </row>
        <row r="872">
          <cell r="A872" t="str">
            <v>m-99 Autres effets du bruit, des vibrations et de la pression</v>
          </cell>
          <cell r="B872">
            <v>3</v>
          </cell>
          <cell r="C872">
            <v>0.05246589716684155</v>
          </cell>
          <cell r="D872">
            <v>6</v>
          </cell>
          <cell r="E872">
            <v>0.08578781812982557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9</v>
          </cell>
          <cell r="K872">
            <v>0.06272214091574327</v>
          </cell>
        </row>
        <row r="873">
          <cell r="A873" t="str">
            <v>r-109 Autres effets des extrêmes de température, de la lumière et des radiations</v>
          </cell>
          <cell r="B873">
            <v>1</v>
          </cell>
          <cell r="C873">
            <v>0.017488632388947184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1</v>
          </cell>
          <cell r="K873">
            <v>0.006969126768415918</v>
          </cell>
        </row>
        <row r="874">
          <cell r="A874" t="str">
            <v>s-110 Chocs</v>
          </cell>
          <cell r="B874">
            <v>74</v>
          </cell>
          <cell r="C874">
            <v>1.2941587967820916</v>
          </cell>
          <cell r="D874">
            <v>58</v>
          </cell>
          <cell r="E874">
            <v>0.829282241921647</v>
          </cell>
          <cell r="F874">
            <v>11</v>
          </cell>
          <cell r="G874">
            <v>0.6918238993710691</v>
          </cell>
          <cell r="H874">
            <v>1</v>
          </cell>
          <cell r="I874">
            <v>2.127659574468085</v>
          </cell>
          <cell r="J874">
            <v>144</v>
          </cell>
          <cell r="K874">
            <v>1.0035542546518923</v>
          </cell>
        </row>
        <row r="875">
          <cell r="A875" t="str">
            <v>t-111 Chocs consécutifs à des agressions et menaces</v>
          </cell>
          <cell r="B875">
            <v>9</v>
          </cell>
          <cell r="C875">
            <v>0.15739769150052466</v>
          </cell>
          <cell r="D875">
            <v>9</v>
          </cell>
          <cell r="E875">
            <v>0.12868172719473833</v>
          </cell>
          <cell r="F875">
            <v>1</v>
          </cell>
          <cell r="G875">
            <v>0.06289308176100629</v>
          </cell>
          <cell r="H875">
            <v>0</v>
          </cell>
          <cell r="I875">
            <v>0</v>
          </cell>
          <cell r="J875">
            <v>19</v>
          </cell>
          <cell r="K875">
            <v>0.13241340859990244</v>
          </cell>
        </row>
        <row r="876">
          <cell r="A876" t="str">
            <v>u-112 Chocs traumatiques</v>
          </cell>
          <cell r="B876">
            <v>26</v>
          </cell>
          <cell r="C876">
            <v>0.4547044421126268</v>
          </cell>
          <cell r="D876">
            <v>41</v>
          </cell>
          <cell r="E876">
            <v>0.5862167572204747</v>
          </cell>
          <cell r="F876">
            <v>3</v>
          </cell>
          <cell r="G876">
            <v>0.18867924528301888</v>
          </cell>
          <cell r="H876">
            <v>1</v>
          </cell>
          <cell r="I876">
            <v>2.127659574468085</v>
          </cell>
          <cell r="J876">
            <v>71</v>
          </cell>
          <cell r="K876">
            <v>0.4948080005575301</v>
          </cell>
        </row>
        <row r="877">
          <cell r="A877" t="str">
            <v>v-119 Autres types de chocs</v>
          </cell>
          <cell r="B877">
            <v>19</v>
          </cell>
          <cell r="C877">
            <v>0.33228401538999647</v>
          </cell>
          <cell r="D877">
            <v>19</v>
          </cell>
          <cell r="E877">
            <v>0.27166142407778093</v>
          </cell>
          <cell r="F877">
            <v>11</v>
          </cell>
          <cell r="G877">
            <v>0.6918238993710691</v>
          </cell>
          <cell r="H877">
            <v>0</v>
          </cell>
          <cell r="I877">
            <v>0</v>
          </cell>
          <cell r="J877">
            <v>49</v>
          </cell>
          <cell r="K877">
            <v>0.34148721165237994</v>
          </cell>
        </row>
        <row r="878">
          <cell r="A878" t="str">
            <v>w-120 blessures multiples</v>
          </cell>
          <cell r="B878">
            <v>160</v>
          </cell>
          <cell r="C878">
            <v>2.7981811822315494</v>
          </cell>
          <cell r="D878">
            <v>267</v>
          </cell>
          <cell r="E878">
            <v>3.8175579067772376</v>
          </cell>
          <cell r="F878">
            <v>91</v>
          </cell>
          <cell r="G878">
            <v>5.7232704402515715</v>
          </cell>
          <cell r="H878">
            <v>7</v>
          </cell>
          <cell r="I878">
            <v>14.893617021276595</v>
          </cell>
          <cell r="J878">
            <v>525</v>
          </cell>
          <cell r="K878">
            <v>3.6587915534183564</v>
          </cell>
        </row>
        <row r="879">
          <cell r="A879" t="str">
            <v>x-999 Autres blessures déterminées non classées sous d'autres rubriques</v>
          </cell>
          <cell r="B879">
            <v>143</v>
          </cell>
          <cell r="C879">
            <v>2.5008744316194473</v>
          </cell>
          <cell r="D879">
            <v>131</v>
          </cell>
          <cell r="E879">
            <v>1.8730340291678582</v>
          </cell>
          <cell r="F879">
            <v>25</v>
          </cell>
          <cell r="G879">
            <v>1.5723270440251573</v>
          </cell>
          <cell r="H879">
            <v>18</v>
          </cell>
          <cell r="I879">
            <v>38.297872340425535</v>
          </cell>
          <cell r="J879">
            <v>317</v>
          </cell>
          <cell r="K879">
            <v>2.209213185587846</v>
          </cell>
        </row>
        <row r="880">
          <cell r="A880" t="str">
            <v>Total</v>
          </cell>
          <cell r="B880">
            <v>5718</v>
          </cell>
          <cell r="C880">
            <v>100</v>
          </cell>
          <cell r="D880">
            <v>6994</v>
          </cell>
          <cell r="E880">
            <v>100</v>
          </cell>
          <cell r="F880">
            <v>1590</v>
          </cell>
          <cell r="G880">
            <v>100</v>
          </cell>
          <cell r="H880">
            <v>47</v>
          </cell>
          <cell r="I880">
            <v>100</v>
          </cell>
          <cell r="J880">
            <v>14349</v>
          </cell>
          <cell r="K880">
            <v>100</v>
          </cell>
        </row>
        <row r="885">
          <cell r="A885" t="str">
            <v>00 Localisation de la blessure non déterminée</v>
          </cell>
          <cell r="B885">
            <v>569</v>
          </cell>
          <cell r="C885">
            <v>3.965433131228657</v>
          </cell>
        </row>
        <row r="886">
          <cell r="A886" t="str">
            <v>10 Tête, sans autre spécification</v>
          </cell>
          <cell r="B886">
            <v>395</v>
          </cell>
          <cell r="C886">
            <v>2.7528050735242875</v>
          </cell>
        </row>
        <row r="887">
          <cell r="A887" t="str">
            <v>11 Tête (caput), cerveau, nerfs crâniens et vaisseaux cérébraux</v>
          </cell>
          <cell r="B887">
            <v>287</v>
          </cell>
          <cell r="C887">
            <v>2.0001393825353686</v>
          </cell>
        </row>
        <row r="888">
          <cell r="A888" t="str">
            <v>12 Zone faciale</v>
          </cell>
          <cell r="B888">
            <v>202</v>
          </cell>
          <cell r="C888">
            <v>1.4077636072200153</v>
          </cell>
        </row>
        <row r="889">
          <cell r="A889" t="str">
            <v>13 Oeil/yeux</v>
          </cell>
          <cell r="B889">
            <v>35</v>
          </cell>
          <cell r="C889">
            <v>0.2439194368945571</v>
          </cell>
        </row>
        <row r="890">
          <cell r="A890" t="str">
            <v>14 Oreille(s)</v>
          </cell>
          <cell r="B890">
            <v>12</v>
          </cell>
          <cell r="C890">
            <v>0.083629521220991</v>
          </cell>
        </row>
        <row r="891">
          <cell r="A891" t="str">
            <v>15 Dentition</v>
          </cell>
          <cell r="B891">
            <v>34</v>
          </cell>
          <cell r="C891">
            <v>0.23695031012614115</v>
          </cell>
        </row>
        <row r="892">
          <cell r="A892" t="str">
            <v>18 Tête, multiples endroits affectés</v>
          </cell>
          <cell r="B892">
            <v>113</v>
          </cell>
          <cell r="C892">
            <v>0.7875113248309986</v>
          </cell>
        </row>
        <row r="893">
          <cell r="A893" t="str">
            <v>19 Autres parties de la tête</v>
          </cell>
          <cell r="B893">
            <v>70</v>
          </cell>
          <cell r="C893">
            <v>0.4878388737891142</v>
          </cell>
        </row>
        <row r="894">
          <cell r="A894" t="str">
            <v>20 Cou, y compris colonne vertébrale et vertèbres du cou</v>
          </cell>
          <cell r="B894">
            <v>1327</v>
          </cell>
          <cell r="C894">
            <v>9.248031221687922</v>
          </cell>
        </row>
        <row r="895">
          <cell r="A895" t="str">
            <v>21 Cou, y compris colonne vertébrale et vertèbres du cou</v>
          </cell>
          <cell r="B895">
            <v>814</v>
          </cell>
          <cell r="C895">
            <v>5.672869189490557</v>
          </cell>
        </row>
        <row r="896">
          <cell r="A896" t="str">
            <v>29 Autres parties du cou</v>
          </cell>
          <cell r="B896">
            <v>312</v>
          </cell>
          <cell r="C896">
            <v>2.1743675517457666</v>
          </cell>
        </row>
        <row r="897">
          <cell r="A897" t="str">
            <v>30 Dos, y compris colonne vertébrale et vertèbres du dos</v>
          </cell>
          <cell r="B897">
            <v>495</v>
          </cell>
          <cell r="C897">
            <v>3.4497177503658794</v>
          </cell>
        </row>
        <row r="898">
          <cell r="A898" t="str">
            <v>31 Dos, y compris colonne vertébrale et vertèbres du dos</v>
          </cell>
          <cell r="B898">
            <v>382</v>
          </cell>
          <cell r="C898">
            <v>2.6622064255348805</v>
          </cell>
        </row>
        <row r="899">
          <cell r="A899" t="str">
            <v>39 Autres parties du dos</v>
          </cell>
          <cell r="B899">
            <v>151</v>
          </cell>
          <cell r="C899">
            <v>1.0523381420308036</v>
          </cell>
        </row>
        <row r="900">
          <cell r="A900" t="str">
            <v>40 Torse et organes, sans autre spécification</v>
          </cell>
          <cell r="B900">
            <v>26</v>
          </cell>
          <cell r="C900">
            <v>0.18119729597881384</v>
          </cell>
        </row>
        <row r="901">
          <cell r="A901" t="str">
            <v>41 Cage thoracique, côtes y compris omoplates et articulations</v>
          </cell>
          <cell r="B901">
            <v>525</v>
          </cell>
          <cell r="C901">
            <v>3.6587915534183564</v>
          </cell>
        </row>
        <row r="902">
          <cell r="A902" t="str">
            <v>42 Poitrine, y compris organes</v>
          </cell>
          <cell r="B902">
            <v>23</v>
          </cell>
          <cell r="C902">
            <v>0.1602899156735661</v>
          </cell>
        </row>
        <row r="903">
          <cell r="A903" t="str">
            <v>43 Abdomen et pelvis, y compris organes</v>
          </cell>
          <cell r="B903">
            <v>68</v>
          </cell>
          <cell r="C903">
            <v>0.4739006202522823</v>
          </cell>
        </row>
        <row r="904">
          <cell r="A904" t="str">
            <v>48 Torse, multiples endroits affectés</v>
          </cell>
          <cell r="B904">
            <v>68</v>
          </cell>
          <cell r="C904">
            <v>0.4739006202522823</v>
          </cell>
        </row>
        <row r="905">
          <cell r="A905" t="str">
            <v>49 Autres parties du torse</v>
          </cell>
          <cell r="B905">
            <v>17</v>
          </cell>
          <cell r="C905">
            <v>0.11847515506307058</v>
          </cell>
        </row>
        <row r="906">
          <cell r="A906" t="str">
            <v>50 Membres supérieurs, sans autre spécification</v>
          </cell>
          <cell r="B906">
            <v>92</v>
          </cell>
          <cell r="C906">
            <v>0.6411596626942644</v>
          </cell>
        </row>
        <row r="907">
          <cell r="A907" t="str">
            <v>51 Epaule et articulations de l'épaule</v>
          </cell>
          <cell r="B907">
            <v>700</v>
          </cell>
          <cell r="C907">
            <v>4.878388737891142</v>
          </cell>
        </row>
        <row r="908">
          <cell r="A908" t="str">
            <v>52 Bras, y compris coude</v>
          </cell>
          <cell r="B908">
            <v>545</v>
          </cell>
          <cell r="C908">
            <v>3.7981740887866753</v>
          </cell>
        </row>
        <row r="909">
          <cell r="A909" t="str">
            <v>53 Mains</v>
          </cell>
          <cell r="B909">
            <v>232</v>
          </cell>
          <cell r="C909">
            <v>1.6168374102724927</v>
          </cell>
        </row>
        <row r="910">
          <cell r="A910" t="str">
            <v>54 Doigt(s)</v>
          </cell>
          <cell r="B910">
            <v>193</v>
          </cell>
          <cell r="C910">
            <v>1.3450414663042722</v>
          </cell>
        </row>
        <row r="911">
          <cell r="A911" t="str">
            <v>55 Poignet</v>
          </cell>
          <cell r="B911">
            <v>361</v>
          </cell>
          <cell r="C911">
            <v>2.515854763398146</v>
          </cell>
        </row>
        <row r="912">
          <cell r="A912" t="str">
            <v>58 Membres supérieurs, multiples endroits affectés</v>
          </cell>
          <cell r="B912">
            <v>198</v>
          </cell>
          <cell r="C912">
            <v>1.3798871001463515</v>
          </cell>
        </row>
        <row r="913">
          <cell r="A913" t="str">
            <v>59 Autres parties des membres supérieurs</v>
          </cell>
          <cell r="B913">
            <v>17</v>
          </cell>
          <cell r="C913">
            <v>0.11847515506307058</v>
          </cell>
        </row>
        <row r="914">
          <cell r="A914" t="str">
            <v>60 Membres inférieurs, sans autre spécification</v>
          </cell>
          <cell r="B914">
            <v>100</v>
          </cell>
          <cell r="C914">
            <v>0.6969126768415917</v>
          </cell>
        </row>
        <row r="915">
          <cell r="A915" t="str">
            <v>61 Hanche et articulation de la hanche</v>
          </cell>
          <cell r="B915">
            <v>165</v>
          </cell>
          <cell r="C915">
            <v>1.1499059167886265</v>
          </cell>
        </row>
        <row r="916">
          <cell r="A916" t="str">
            <v>62 Jambr, y compris genou</v>
          </cell>
          <cell r="B916">
            <v>1192</v>
          </cell>
          <cell r="C916">
            <v>8.307199107951774</v>
          </cell>
        </row>
        <row r="917">
          <cell r="A917" t="str">
            <v>63 Cheville</v>
          </cell>
          <cell r="B917">
            <v>323</v>
          </cell>
          <cell r="C917">
            <v>2.2510279461983416</v>
          </cell>
        </row>
        <row r="918">
          <cell r="A918" t="str">
            <v>64 Pied</v>
          </cell>
          <cell r="B918">
            <v>243</v>
          </cell>
          <cell r="C918">
            <v>1.6934978047250682</v>
          </cell>
        </row>
        <row r="919">
          <cell r="A919" t="str">
            <v>65 Orteil(s)</v>
          </cell>
          <cell r="B919">
            <v>43</v>
          </cell>
          <cell r="C919">
            <v>0.29967245104188445</v>
          </cell>
        </row>
        <row r="920">
          <cell r="A920" t="str">
            <v>68 Membres inférieurs, multiples endroits affectés</v>
          </cell>
          <cell r="B920">
            <v>121</v>
          </cell>
          <cell r="C920">
            <v>0.843264338978326</v>
          </cell>
        </row>
        <row r="921">
          <cell r="A921" t="str">
            <v>69 Autres parties des membres inférieurs</v>
          </cell>
          <cell r="B921">
            <v>20</v>
          </cell>
          <cell r="C921">
            <v>0.13938253536831835</v>
          </cell>
        </row>
        <row r="922">
          <cell r="A922" t="str">
            <v>70 Ensemble du corps et endroits multiples, sans autre spécification</v>
          </cell>
          <cell r="B922">
            <v>280</v>
          </cell>
          <cell r="C922">
            <v>1.951355495156457</v>
          </cell>
        </row>
        <row r="923">
          <cell r="A923" t="str">
            <v>71 Ensemble du corps (effets systémiques)</v>
          </cell>
          <cell r="B923">
            <v>102</v>
          </cell>
          <cell r="C923">
            <v>0.7108509303784235</v>
          </cell>
        </row>
        <row r="924">
          <cell r="A924" t="str">
            <v>78 Multiples endroits du corps affectés</v>
          </cell>
          <cell r="B924">
            <v>2987</v>
          </cell>
          <cell r="C924">
            <v>20.816781657258346</v>
          </cell>
        </row>
        <row r="925">
          <cell r="A925" t="str">
            <v>99 Autres parties du corps bléssées</v>
          </cell>
          <cell r="B925">
            <v>510</v>
          </cell>
          <cell r="C925">
            <v>3.5542546518921174</v>
          </cell>
        </row>
        <row r="926">
          <cell r="A926" t="str">
            <v>Total</v>
          </cell>
          <cell r="B926">
            <v>14349</v>
          </cell>
          <cell r="C926">
            <v>100</v>
          </cell>
        </row>
        <row r="931">
          <cell r="A931" t="str">
            <v>00 Localisation de la blessure non déterminée</v>
          </cell>
          <cell r="B931">
            <v>270</v>
          </cell>
          <cell r="C931">
            <v>4.72193074501574</v>
          </cell>
          <cell r="D931">
            <v>235</v>
          </cell>
          <cell r="E931">
            <v>3.360022876751502</v>
          </cell>
          <cell r="F931">
            <v>55</v>
          </cell>
          <cell r="G931">
            <v>3.4591194968553456</v>
          </cell>
          <cell r="H931">
            <v>9</v>
          </cell>
          <cell r="I931">
            <v>19.148936170212767</v>
          </cell>
          <cell r="J931">
            <v>569</v>
          </cell>
          <cell r="K931">
            <v>3.965433131228657</v>
          </cell>
        </row>
        <row r="932">
          <cell r="A932" t="str">
            <v>10 Tête, sans autre spécification</v>
          </cell>
          <cell r="B932">
            <v>162</v>
          </cell>
          <cell r="C932">
            <v>2.8331584470094437</v>
          </cell>
          <cell r="D932">
            <v>200</v>
          </cell>
          <cell r="E932">
            <v>2.8595939376608523</v>
          </cell>
          <cell r="F932">
            <v>31</v>
          </cell>
          <cell r="G932">
            <v>1.949685534591195</v>
          </cell>
          <cell r="H932">
            <v>2</v>
          </cell>
          <cell r="I932">
            <v>4.25531914893617</v>
          </cell>
          <cell r="J932">
            <v>395</v>
          </cell>
          <cell r="K932">
            <v>2.7528050735242875</v>
          </cell>
        </row>
        <row r="933">
          <cell r="A933" t="str">
            <v>11 Tête (caput), cerveau, nerfs crâniens et vaisseaux cérébraux</v>
          </cell>
          <cell r="B933">
            <v>94</v>
          </cell>
          <cell r="C933">
            <v>1.6439314445610353</v>
          </cell>
          <cell r="D933">
            <v>161</v>
          </cell>
          <cell r="E933">
            <v>2.301973119816986</v>
          </cell>
          <cell r="F933">
            <v>29</v>
          </cell>
          <cell r="G933">
            <v>1.8238993710691824</v>
          </cell>
          <cell r="H933">
            <v>3</v>
          </cell>
          <cell r="I933">
            <v>6.382978723404255</v>
          </cell>
          <cell r="J933">
            <v>287</v>
          </cell>
          <cell r="K933">
            <v>2.0001393825353686</v>
          </cell>
        </row>
        <row r="934">
          <cell r="A934" t="str">
            <v>12 Zone faciale</v>
          </cell>
          <cell r="B934">
            <v>91</v>
          </cell>
          <cell r="C934">
            <v>1.5914655473941937</v>
          </cell>
          <cell r="D934">
            <v>93</v>
          </cell>
          <cell r="E934">
            <v>1.3297111810122961</v>
          </cell>
          <cell r="F934">
            <v>18</v>
          </cell>
          <cell r="G934">
            <v>1.1320754716981132</v>
          </cell>
          <cell r="H934">
            <v>0</v>
          </cell>
          <cell r="I934">
            <v>0</v>
          </cell>
          <cell r="J934">
            <v>202</v>
          </cell>
          <cell r="K934">
            <v>1.4077636072200153</v>
          </cell>
        </row>
        <row r="935">
          <cell r="A935" t="str">
            <v>13 Oeil/yeux</v>
          </cell>
          <cell r="B935">
            <v>16</v>
          </cell>
          <cell r="C935">
            <v>0.27981811822315494</v>
          </cell>
          <cell r="D935">
            <v>16</v>
          </cell>
          <cell r="E935">
            <v>0.22876751501286818</v>
          </cell>
          <cell r="F935">
            <v>3</v>
          </cell>
          <cell r="G935">
            <v>0.18867924528301888</v>
          </cell>
          <cell r="H935">
            <v>0</v>
          </cell>
          <cell r="I935">
            <v>0</v>
          </cell>
          <cell r="J935">
            <v>35</v>
          </cell>
          <cell r="K935">
            <v>0.2439194368945571</v>
          </cell>
        </row>
        <row r="936">
          <cell r="A936" t="str">
            <v>14 Oreille(s)</v>
          </cell>
          <cell r="B936">
            <v>3</v>
          </cell>
          <cell r="C936">
            <v>0.05246589716684155</v>
          </cell>
          <cell r="D936">
            <v>8</v>
          </cell>
          <cell r="E936">
            <v>0.11438375750643409</v>
          </cell>
          <cell r="F936">
            <v>1</v>
          </cell>
          <cell r="G936">
            <v>0.06289308176100629</v>
          </cell>
          <cell r="H936">
            <v>0</v>
          </cell>
          <cell r="I936">
            <v>0</v>
          </cell>
          <cell r="J936">
            <v>12</v>
          </cell>
          <cell r="K936">
            <v>0.083629521220991</v>
          </cell>
        </row>
        <row r="937">
          <cell r="A937" t="str">
            <v>15 Dentition</v>
          </cell>
          <cell r="B937">
            <v>22</v>
          </cell>
          <cell r="C937">
            <v>0.38474991255683805</v>
          </cell>
          <cell r="D937">
            <v>12</v>
          </cell>
          <cell r="E937">
            <v>0.17157563625965114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34</v>
          </cell>
          <cell r="K937">
            <v>0.23695031012614115</v>
          </cell>
        </row>
        <row r="938">
          <cell r="A938" t="str">
            <v>18 Tête, multiples endroits affectés</v>
          </cell>
          <cell r="B938">
            <v>37</v>
          </cell>
          <cell r="C938">
            <v>0.6470793983910458</v>
          </cell>
          <cell r="D938">
            <v>61</v>
          </cell>
          <cell r="E938">
            <v>0.8721761509865599</v>
          </cell>
          <cell r="F938">
            <v>15</v>
          </cell>
          <cell r="G938">
            <v>0.9433962264150944</v>
          </cell>
          <cell r="H938">
            <v>0</v>
          </cell>
          <cell r="I938">
            <v>0</v>
          </cell>
          <cell r="J938">
            <v>113</v>
          </cell>
          <cell r="K938">
            <v>0.7875113248309986</v>
          </cell>
        </row>
        <row r="939">
          <cell r="A939" t="str">
            <v>19 Autres parties de la tête</v>
          </cell>
          <cell r="B939">
            <v>29</v>
          </cell>
          <cell r="C939">
            <v>0.5071703392794683</v>
          </cell>
          <cell r="D939">
            <v>32</v>
          </cell>
          <cell r="E939">
            <v>0.45753503002573637</v>
          </cell>
          <cell r="F939">
            <v>9</v>
          </cell>
          <cell r="G939">
            <v>0.5660377358490566</v>
          </cell>
          <cell r="H939">
            <v>0</v>
          </cell>
          <cell r="I939">
            <v>0</v>
          </cell>
          <cell r="J939">
            <v>70</v>
          </cell>
          <cell r="K939">
            <v>0.4878388737891142</v>
          </cell>
        </row>
        <row r="940">
          <cell r="A940" t="str">
            <v>20 Cou, y compris colonne vertébrale et vertèbres du cou</v>
          </cell>
          <cell r="B940">
            <v>597</v>
          </cell>
          <cell r="C940">
            <v>10.44071353620147</v>
          </cell>
          <cell r="D940">
            <v>657</v>
          </cell>
          <cell r="E940">
            <v>9.3937660852159</v>
          </cell>
          <cell r="F940">
            <v>73</v>
          </cell>
          <cell r="G940">
            <v>4.5911949685534585</v>
          </cell>
          <cell r="H940">
            <v>0</v>
          </cell>
          <cell r="I940">
            <v>0</v>
          </cell>
          <cell r="J940">
            <v>1327</v>
          </cell>
          <cell r="K940">
            <v>9.248031221687922</v>
          </cell>
        </row>
        <row r="941">
          <cell r="A941" t="str">
            <v>21 Cou, y compris colonne vertébrale et vertèbres du cou</v>
          </cell>
          <cell r="B941">
            <v>357</v>
          </cell>
          <cell r="C941">
            <v>6.243441762854145</v>
          </cell>
          <cell r="D941">
            <v>404</v>
          </cell>
          <cell r="E941">
            <v>5.776379754074921</v>
          </cell>
          <cell r="F941">
            <v>53</v>
          </cell>
          <cell r="G941">
            <v>3.333333333333334</v>
          </cell>
          <cell r="H941">
            <v>0</v>
          </cell>
          <cell r="I941">
            <v>0</v>
          </cell>
          <cell r="J941">
            <v>814</v>
          </cell>
          <cell r="K941">
            <v>5.672869189490557</v>
          </cell>
        </row>
        <row r="942">
          <cell r="A942" t="str">
            <v>29 Autres parties du cou</v>
          </cell>
          <cell r="B942">
            <v>154</v>
          </cell>
          <cell r="C942">
            <v>2.693249387897866</v>
          </cell>
          <cell r="D942">
            <v>143</v>
          </cell>
          <cell r="E942">
            <v>2.0446096654275094</v>
          </cell>
          <cell r="F942">
            <v>15</v>
          </cell>
          <cell r="G942">
            <v>0.9433962264150944</v>
          </cell>
          <cell r="H942">
            <v>0</v>
          </cell>
          <cell r="I942">
            <v>0</v>
          </cell>
          <cell r="J942">
            <v>312</v>
          </cell>
          <cell r="K942">
            <v>2.1743675517457666</v>
          </cell>
        </row>
        <row r="943">
          <cell r="A943" t="str">
            <v>30 Dos, y compris colonne vertébrale et vertèbres du dos</v>
          </cell>
          <cell r="B943">
            <v>197</v>
          </cell>
          <cell r="C943">
            <v>3.445260580622595</v>
          </cell>
          <cell r="D943">
            <v>266</v>
          </cell>
          <cell r="E943">
            <v>3.8032599370889333</v>
          </cell>
          <cell r="F943">
            <v>32</v>
          </cell>
          <cell r="G943">
            <v>2.0125786163522013</v>
          </cell>
          <cell r="H943">
            <v>0</v>
          </cell>
          <cell r="I943">
            <v>0</v>
          </cell>
          <cell r="J943">
            <v>495</v>
          </cell>
          <cell r="K943">
            <v>3.4497177503658794</v>
          </cell>
        </row>
        <row r="944">
          <cell r="A944" t="str">
            <v>31 Dos, y compris colonne vertébrale et vertèbres du dos</v>
          </cell>
          <cell r="B944">
            <v>150</v>
          </cell>
          <cell r="C944">
            <v>2.6232948583420774</v>
          </cell>
          <cell r="D944">
            <v>191</v>
          </cell>
          <cell r="E944">
            <v>2.730912210466114</v>
          </cell>
          <cell r="F944">
            <v>41</v>
          </cell>
          <cell r="G944">
            <v>2.578616352201258</v>
          </cell>
          <cell r="H944">
            <v>0</v>
          </cell>
          <cell r="I944">
            <v>0</v>
          </cell>
          <cell r="J944">
            <v>382</v>
          </cell>
          <cell r="K944">
            <v>2.6622064255348805</v>
          </cell>
        </row>
        <row r="945">
          <cell r="A945" t="str">
            <v>39 Autres parties du dos</v>
          </cell>
          <cell r="B945">
            <v>70</v>
          </cell>
          <cell r="C945">
            <v>1.224204267226303</v>
          </cell>
          <cell r="D945">
            <v>70</v>
          </cell>
          <cell r="E945">
            <v>1.0008578781812982</v>
          </cell>
          <cell r="F945">
            <v>11</v>
          </cell>
          <cell r="G945">
            <v>0.6918238993710691</v>
          </cell>
          <cell r="H945">
            <v>0</v>
          </cell>
          <cell r="I945">
            <v>0</v>
          </cell>
          <cell r="J945">
            <v>151</v>
          </cell>
          <cell r="K945">
            <v>1.0523381420308036</v>
          </cell>
        </row>
        <row r="946">
          <cell r="A946" t="str">
            <v>40 Torse et organes, sans autre spécification</v>
          </cell>
          <cell r="B946">
            <v>8</v>
          </cell>
          <cell r="C946">
            <v>0.13990905911157747</v>
          </cell>
          <cell r="D946">
            <v>16</v>
          </cell>
          <cell r="E946">
            <v>0.22876751501286818</v>
          </cell>
          <cell r="F946">
            <v>2</v>
          </cell>
          <cell r="G946">
            <v>0.12578616352201258</v>
          </cell>
          <cell r="H946">
            <v>0</v>
          </cell>
          <cell r="I946">
            <v>0</v>
          </cell>
          <cell r="J946">
            <v>26</v>
          </cell>
          <cell r="K946">
            <v>0.18119729597881384</v>
          </cell>
        </row>
        <row r="947">
          <cell r="A947" t="str">
            <v>41 Cage thoracique, côtes y compris omoplates et articulations</v>
          </cell>
          <cell r="B947">
            <v>170</v>
          </cell>
          <cell r="C947">
            <v>2.973067506121021</v>
          </cell>
          <cell r="D947">
            <v>298</v>
          </cell>
          <cell r="E947">
            <v>4.26079496711467</v>
          </cell>
          <cell r="F947">
            <v>56</v>
          </cell>
          <cell r="G947">
            <v>3.5220125786163523</v>
          </cell>
          <cell r="H947">
            <v>1</v>
          </cell>
          <cell r="I947">
            <v>2.127659574468085</v>
          </cell>
          <cell r="J947">
            <v>525</v>
          </cell>
          <cell r="K947">
            <v>3.6587915534183564</v>
          </cell>
        </row>
        <row r="948">
          <cell r="A948" t="str">
            <v>42 Poitrine, y compris organes</v>
          </cell>
          <cell r="B948">
            <v>6</v>
          </cell>
          <cell r="C948">
            <v>0.1049317943336831</v>
          </cell>
          <cell r="D948">
            <v>13</v>
          </cell>
          <cell r="E948">
            <v>0.18587360594795538</v>
          </cell>
          <cell r="F948">
            <v>3</v>
          </cell>
          <cell r="G948">
            <v>0.18867924528301888</v>
          </cell>
          <cell r="H948">
            <v>1</v>
          </cell>
          <cell r="I948">
            <v>2.127659574468085</v>
          </cell>
          <cell r="J948">
            <v>23</v>
          </cell>
          <cell r="K948">
            <v>0.1602899156735661</v>
          </cell>
        </row>
        <row r="949">
          <cell r="A949" t="str">
            <v>43 Abdomen et pelvis, y compris organes</v>
          </cell>
          <cell r="B949">
            <v>31</v>
          </cell>
          <cell r="C949">
            <v>0.5421476040573627</v>
          </cell>
          <cell r="D949">
            <v>30</v>
          </cell>
          <cell r="E949">
            <v>0.42893909064912783</v>
          </cell>
          <cell r="F949">
            <v>7</v>
          </cell>
          <cell r="G949">
            <v>0.44025157232704404</v>
          </cell>
          <cell r="H949">
            <v>0</v>
          </cell>
          <cell r="I949">
            <v>0</v>
          </cell>
          <cell r="J949">
            <v>68</v>
          </cell>
          <cell r="K949">
            <v>0.4739006202522823</v>
          </cell>
        </row>
        <row r="950">
          <cell r="A950" t="str">
            <v>48 Torse, multiples endroits affectés</v>
          </cell>
          <cell r="B950">
            <v>25</v>
          </cell>
          <cell r="C950">
            <v>0.43721580972367957</v>
          </cell>
          <cell r="D950">
            <v>38</v>
          </cell>
          <cell r="E950">
            <v>0.5433228481555619</v>
          </cell>
          <cell r="F950">
            <v>5</v>
          </cell>
          <cell r="G950">
            <v>0.3144654088050315</v>
          </cell>
          <cell r="H950">
            <v>0</v>
          </cell>
          <cell r="I950">
            <v>0</v>
          </cell>
          <cell r="J950">
            <v>68</v>
          </cell>
          <cell r="K950">
            <v>0.4739006202522823</v>
          </cell>
        </row>
        <row r="951">
          <cell r="A951" t="str">
            <v>49 Autres parties du torse</v>
          </cell>
          <cell r="B951">
            <v>6</v>
          </cell>
          <cell r="C951">
            <v>0.1049317943336831</v>
          </cell>
          <cell r="D951">
            <v>10</v>
          </cell>
          <cell r="E951">
            <v>0.14297969688304263</v>
          </cell>
          <cell r="F951">
            <v>1</v>
          </cell>
          <cell r="G951">
            <v>0.06289308176100629</v>
          </cell>
          <cell r="H951">
            <v>0</v>
          </cell>
          <cell r="I951">
            <v>0</v>
          </cell>
          <cell r="J951">
            <v>17</v>
          </cell>
          <cell r="K951">
            <v>0.11847515506307058</v>
          </cell>
        </row>
        <row r="952">
          <cell r="A952" t="str">
            <v>50 Membres supérieurs, sans autre spécification</v>
          </cell>
          <cell r="B952">
            <v>33</v>
          </cell>
          <cell r="C952">
            <v>0.577124868835257</v>
          </cell>
          <cell r="D952">
            <v>49</v>
          </cell>
          <cell r="E952">
            <v>0.7006005147269088</v>
          </cell>
          <cell r="F952">
            <v>10</v>
          </cell>
          <cell r="G952">
            <v>0.628930817610063</v>
          </cell>
          <cell r="H952">
            <v>0</v>
          </cell>
          <cell r="I952">
            <v>0</v>
          </cell>
          <cell r="J952">
            <v>92</v>
          </cell>
          <cell r="K952">
            <v>0.6411596626942644</v>
          </cell>
        </row>
        <row r="953">
          <cell r="A953" t="str">
            <v>51 Epaule et articulations de l'épaule</v>
          </cell>
          <cell r="B953">
            <v>249</v>
          </cell>
          <cell r="C953">
            <v>4.354669464847849</v>
          </cell>
          <cell r="D953">
            <v>318</v>
          </cell>
          <cell r="E953">
            <v>4.5467543608807555</v>
          </cell>
          <cell r="F953">
            <v>133</v>
          </cell>
          <cell r="G953">
            <v>8.364779874213836</v>
          </cell>
          <cell r="H953">
            <v>0</v>
          </cell>
          <cell r="I953">
            <v>0</v>
          </cell>
          <cell r="J953">
            <v>700</v>
          </cell>
          <cell r="K953">
            <v>4.878388737891142</v>
          </cell>
        </row>
        <row r="954">
          <cell r="A954" t="str">
            <v>52 Bras, y compris coude</v>
          </cell>
          <cell r="B954">
            <v>183</v>
          </cell>
          <cell r="C954">
            <v>3.200419727177335</v>
          </cell>
          <cell r="D954">
            <v>258</v>
          </cell>
          <cell r="E954">
            <v>3.6888761795824996</v>
          </cell>
          <cell r="F954">
            <v>104</v>
          </cell>
          <cell r="G954">
            <v>6.540880503144654</v>
          </cell>
          <cell r="H954">
            <v>0</v>
          </cell>
          <cell r="I954">
            <v>0</v>
          </cell>
          <cell r="J954">
            <v>545</v>
          </cell>
          <cell r="K954">
            <v>3.7981740887866753</v>
          </cell>
        </row>
        <row r="955">
          <cell r="A955" t="str">
            <v>53 Mains</v>
          </cell>
          <cell r="B955">
            <v>94</v>
          </cell>
          <cell r="C955">
            <v>1.6439314445610353</v>
          </cell>
          <cell r="D955">
            <v>109</v>
          </cell>
          <cell r="E955">
            <v>1.5584786960251646</v>
          </cell>
          <cell r="F955">
            <v>29</v>
          </cell>
          <cell r="G955">
            <v>1.8238993710691824</v>
          </cell>
          <cell r="H955">
            <v>0</v>
          </cell>
          <cell r="I955">
            <v>0</v>
          </cell>
          <cell r="J955">
            <v>232</v>
          </cell>
          <cell r="K955">
            <v>1.6168374102724927</v>
          </cell>
        </row>
        <row r="956">
          <cell r="A956" t="str">
            <v>54 Doigt(s)</v>
          </cell>
          <cell r="B956">
            <v>68</v>
          </cell>
          <cell r="C956">
            <v>1.1892270024484084</v>
          </cell>
          <cell r="D956">
            <v>92</v>
          </cell>
          <cell r="E956">
            <v>1.3154132113239918</v>
          </cell>
          <cell r="F956">
            <v>33</v>
          </cell>
          <cell r="G956">
            <v>2.0754716981132075</v>
          </cell>
          <cell r="H956">
            <v>0</v>
          </cell>
          <cell r="I956">
            <v>0</v>
          </cell>
          <cell r="J956">
            <v>193</v>
          </cell>
          <cell r="K956">
            <v>1.3450414663042722</v>
          </cell>
        </row>
        <row r="957">
          <cell r="A957" t="str">
            <v>55 Poignet</v>
          </cell>
          <cell r="B957">
            <v>109</v>
          </cell>
          <cell r="C957">
            <v>1.9062609303952431</v>
          </cell>
          <cell r="D957">
            <v>162</v>
          </cell>
          <cell r="E957">
            <v>2.3162710895052903</v>
          </cell>
          <cell r="F957">
            <v>90</v>
          </cell>
          <cell r="G957">
            <v>5.660377358490567</v>
          </cell>
          <cell r="H957">
            <v>0</v>
          </cell>
          <cell r="I957">
            <v>0</v>
          </cell>
          <cell r="J957">
            <v>361</v>
          </cell>
          <cell r="K957">
            <v>2.515854763398146</v>
          </cell>
        </row>
        <row r="958">
          <cell r="A958" t="str">
            <v>58 Membres supérieurs, multiples endroits affectés</v>
          </cell>
          <cell r="B958">
            <v>78</v>
          </cell>
          <cell r="C958">
            <v>1.3641133263378804</v>
          </cell>
          <cell r="D958">
            <v>94</v>
          </cell>
          <cell r="E958">
            <v>1.3440091507006005</v>
          </cell>
          <cell r="F958">
            <v>25</v>
          </cell>
          <cell r="G958">
            <v>1.5723270440251573</v>
          </cell>
          <cell r="H958">
            <v>1</v>
          </cell>
          <cell r="I958">
            <v>2.127659574468085</v>
          </cell>
          <cell r="J958">
            <v>198</v>
          </cell>
          <cell r="K958">
            <v>1.3798871001463515</v>
          </cell>
        </row>
        <row r="959">
          <cell r="A959" t="str">
            <v>59 Autres parties des membres supérieurs</v>
          </cell>
          <cell r="B959">
            <v>8</v>
          </cell>
          <cell r="C959">
            <v>0.13990905911157747</v>
          </cell>
          <cell r="D959">
            <v>8</v>
          </cell>
          <cell r="E959">
            <v>0.11438375750643409</v>
          </cell>
          <cell r="F959">
            <v>1</v>
          </cell>
          <cell r="G959">
            <v>0.06289308176100629</v>
          </cell>
          <cell r="H959">
            <v>0</v>
          </cell>
          <cell r="I959">
            <v>0</v>
          </cell>
          <cell r="J959">
            <v>17</v>
          </cell>
          <cell r="K959">
            <v>0.11847515506307058</v>
          </cell>
        </row>
        <row r="960">
          <cell r="A960" t="str">
            <v>60 Membres inférieurs, sans autre spécification</v>
          </cell>
          <cell r="B960">
            <v>37</v>
          </cell>
          <cell r="C960">
            <v>0.6470793983910458</v>
          </cell>
          <cell r="D960">
            <v>49</v>
          </cell>
          <cell r="E960">
            <v>0.7006005147269088</v>
          </cell>
          <cell r="F960">
            <v>14</v>
          </cell>
          <cell r="G960">
            <v>0.8805031446540881</v>
          </cell>
          <cell r="H960">
            <v>0</v>
          </cell>
          <cell r="I960">
            <v>0</v>
          </cell>
          <cell r="J960">
            <v>100</v>
          </cell>
          <cell r="K960">
            <v>0.6969126768415917</v>
          </cell>
        </row>
        <row r="961">
          <cell r="A961" t="str">
            <v>61 Hanche et articulation de la hanche</v>
          </cell>
          <cell r="B961">
            <v>62</v>
          </cell>
          <cell r="C961">
            <v>1.0842952081147255</v>
          </cell>
          <cell r="D961">
            <v>75</v>
          </cell>
          <cell r="E961">
            <v>1.0723477266228196</v>
          </cell>
          <cell r="F961">
            <v>28</v>
          </cell>
          <cell r="G961">
            <v>1.7610062893081762</v>
          </cell>
          <cell r="H961">
            <v>0</v>
          </cell>
          <cell r="I961">
            <v>0</v>
          </cell>
          <cell r="J961">
            <v>165</v>
          </cell>
          <cell r="K961">
            <v>1.1499059167886265</v>
          </cell>
        </row>
        <row r="962">
          <cell r="A962" t="str">
            <v>62 Jambr, y compris genou</v>
          </cell>
          <cell r="B962">
            <v>479</v>
          </cell>
          <cell r="C962">
            <v>8.3770549143057</v>
          </cell>
          <cell r="D962">
            <v>559</v>
          </cell>
          <cell r="E962">
            <v>7.992565055762082</v>
          </cell>
          <cell r="F962">
            <v>154</v>
          </cell>
          <cell r="G962">
            <v>9.685534591194969</v>
          </cell>
          <cell r="H962">
            <v>0</v>
          </cell>
          <cell r="I962">
            <v>0</v>
          </cell>
          <cell r="J962">
            <v>1192</v>
          </cell>
          <cell r="K962">
            <v>8.307199107951774</v>
          </cell>
        </row>
        <row r="963">
          <cell r="A963" t="str">
            <v>63 Cheville</v>
          </cell>
          <cell r="B963">
            <v>111</v>
          </cell>
          <cell r="C963">
            <v>1.9412381951731374</v>
          </cell>
          <cell r="D963">
            <v>152</v>
          </cell>
          <cell r="E963">
            <v>2.1732913926222475</v>
          </cell>
          <cell r="F963">
            <v>60</v>
          </cell>
          <cell r="G963">
            <v>3.7735849056603774</v>
          </cell>
          <cell r="H963">
            <v>0</v>
          </cell>
          <cell r="I963">
            <v>0</v>
          </cell>
          <cell r="J963">
            <v>323</v>
          </cell>
          <cell r="K963">
            <v>2.2510279461983416</v>
          </cell>
        </row>
        <row r="964">
          <cell r="A964" t="str">
            <v>64 Pied</v>
          </cell>
          <cell r="B964">
            <v>81</v>
          </cell>
          <cell r="C964">
            <v>1.4165792235047219</v>
          </cell>
          <cell r="D964">
            <v>122</v>
          </cell>
          <cell r="E964">
            <v>1.7443523019731197</v>
          </cell>
          <cell r="F964">
            <v>40</v>
          </cell>
          <cell r="G964">
            <v>2.515723270440252</v>
          </cell>
          <cell r="H964">
            <v>0</v>
          </cell>
          <cell r="I964">
            <v>0</v>
          </cell>
          <cell r="J964">
            <v>243</v>
          </cell>
          <cell r="K964">
            <v>1.6934978047250682</v>
          </cell>
        </row>
        <row r="965">
          <cell r="A965" t="str">
            <v>65 Orteil(s)</v>
          </cell>
          <cell r="B965">
            <v>16</v>
          </cell>
          <cell r="C965">
            <v>0.27981811822315494</v>
          </cell>
          <cell r="D965">
            <v>24</v>
          </cell>
          <cell r="E965">
            <v>0.3431512725193023</v>
          </cell>
          <cell r="F965">
            <v>3</v>
          </cell>
          <cell r="G965">
            <v>0.18867924528301888</v>
          </cell>
          <cell r="H965">
            <v>0</v>
          </cell>
          <cell r="I965">
            <v>0</v>
          </cell>
          <cell r="J965">
            <v>43</v>
          </cell>
          <cell r="K965">
            <v>0.29967245104188445</v>
          </cell>
        </row>
        <row r="966">
          <cell r="A966" t="str">
            <v>68 Membres inférieurs, multiples endroits affectés</v>
          </cell>
          <cell r="B966">
            <v>46</v>
          </cell>
          <cell r="C966">
            <v>0.8044770898915705</v>
          </cell>
          <cell r="D966">
            <v>60</v>
          </cell>
          <cell r="E966">
            <v>0.8578781812982557</v>
          </cell>
          <cell r="F966">
            <v>15</v>
          </cell>
          <cell r="G966">
            <v>0.9433962264150944</v>
          </cell>
          <cell r="H966">
            <v>0</v>
          </cell>
          <cell r="I966">
            <v>0</v>
          </cell>
          <cell r="J966">
            <v>121</v>
          </cell>
          <cell r="K966">
            <v>0.843264338978326</v>
          </cell>
        </row>
        <row r="967">
          <cell r="A967" t="str">
            <v>69 Autres parties des membres inférieurs</v>
          </cell>
          <cell r="B967">
            <v>6</v>
          </cell>
          <cell r="C967">
            <v>0.1049317943336831</v>
          </cell>
          <cell r="D967">
            <v>11</v>
          </cell>
          <cell r="E967">
            <v>0.15727766657134687</v>
          </cell>
          <cell r="F967">
            <v>3</v>
          </cell>
          <cell r="G967">
            <v>0.18867924528301888</v>
          </cell>
          <cell r="H967">
            <v>0</v>
          </cell>
          <cell r="I967">
            <v>0</v>
          </cell>
          <cell r="J967">
            <v>20</v>
          </cell>
          <cell r="K967">
            <v>0.13938253536831835</v>
          </cell>
        </row>
        <row r="968">
          <cell r="A968" t="str">
            <v>70 Ensemble du corps et endroits multiples, sans autre spécification</v>
          </cell>
          <cell r="B968">
            <v>102</v>
          </cell>
          <cell r="C968">
            <v>1.783840503672613</v>
          </cell>
          <cell r="D968">
            <v>149</v>
          </cell>
          <cell r="E968">
            <v>2.130397483557335</v>
          </cell>
          <cell r="F968">
            <v>27</v>
          </cell>
          <cell r="G968">
            <v>1.6981132075471697</v>
          </cell>
          <cell r="H968">
            <v>2</v>
          </cell>
          <cell r="I968">
            <v>4.25531914893617</v>
          </cell>
          <cell r="J968">
            <v>280</v>
          </cell>
          <cell r="K968">
            <v>1.951355495156457</v>
          </cell>
        </row>
        <row r="969">
          <cell r="A969" t="str">
            <v>71 Ensemble du corps (effets systémiques)</v>
          </cell>
          <cell r="B969">
            <v>42</v>
          </cell>
          <cell r="C969">
            <v>0.7345225603357817</v>
          </cell>
          <cell r="D969">
            <v>53</v>
          </cell>
          <cell r="E969">
            <v>0.7577923934801258</v>
          </cell>
          <cell r="F969">
            <v>7</v>
          </cell>
          <cell r="G969">
            <v>0.44025157232704404</v>
          </cell>
          <cell r="H969">
            <v>0</v>
          </cell>
          <cell r="I969">
            <v>0</v>
          </cell>
          <cell r="J969">
            <v>102</v>
          </cell>
          <cell r="K969">
            <v>0.7108509303784235</v>
          </cell>
        </row>
        <row r="970">
          <cell r="A970" t="str">
            <v>78 Multiples endroits du corps affectés</v>
          </cell>
          <cell r="B970">
            <v>1194</v>
          </cell>
          <cell r="C970">
            <v>20.88142707240294</v>
          </cell>
          <cell r="D970">
            <v>1467</v>
          </cell>
          <cell r="E970">
            <v>20.97512153274235</v>
          </cell>
          <cell r="F970">
            <v>316</v>
          </cell>
          <cell r="G970">
            <v>19.87421383647799</v>
          </cell>
          <cell r="H970">
            <v>10</v>
          </cell>
          <cell r="I970">
            <v>21.276595744680847</v>
          </cell>
          <cell r="J970">
            <v>2987</v>
          </cell>
          <cell r="K970">
            <v>20.816781657258346</v>
          </cell>
        </row>
        <row r="971">
          <cell r="A971" t="str">
            <v>99 Autres parties du corps bléssées</v>
          </cell>
          <cell r="B971">
            <v>225</v>
          </cell>
          <cell r="C971">
            <v>3.9349422875131164</v>
          </cell>
          <cell r="D971">
            <v>229</v>
          </cell>
          <cell r="E971">
            <v>3.274235058621676</v>
          </cell>
          <cell r="F971">
            <v>38</v>
          </cell>
          <cell r="G971">
            <v>2.3899371069182394</v>
          </cell>
          <cell r="H971">
            <v>18</v>
          </cell>
          <cell r="I971">
            <v>38.297872340425535</v>
          </cell>
          <cell r="J971">
            <v>510</v>
          </cell>
          <cell r="K971">
            <v>3.5542546518921174</v>
          </cell>
        </row>
        <row r="972">
          <cell r="A972" t="str">
            <v>Total</v>
          </cell>
          <cell r="B972">
            <v>5718</v>
          </cell>
          <cell r="C972">
            <v>100</v>
          </cell>
          <cell r="D972">
            <v>6994</v>
          </cell>
          <cell r="E972">
            <v>100</v>
          </cell>
          <cell r="F972">
            <v>1590</v>
          </cell>
          <cell r="G972">
            <v>100</v>
          </cell>
          <cell r="H972">
            <v>47</v>
          </cell>
          <cell r="I972">
            <v>100</v>
          </cell>
          <cell r="J972">
            <v>14349</v>
          </cell>
          <cell r="K97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tabSelected="1" zoomScalePageLayoutView="0" workbookViewId="0" topLeftCell="A22">
      <selection activeCell="B50" sqref="B50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979</v>
      </c>
      <c r="B1" s="2"/>
    </row>
    <row r="2" spans="1:2" ht="15">
      <c r="A2" s="3" t="s">
        <v>0</v>
      </c>
      <c r="B2" s="4" t="s">
        <v>1</v>
      </c>
    </row>
    <row r="3" spans="1:2" s="6" customFormat="1" ht="15">
      <c r="A3" s="5" t="s">
        <v>2</v>
      </c>
      <c r="B3" s="5" t="s">
        <v>980</v>
      </c>
    </row>
    <row r="4" spans="1:2" s="6" customFormat="1" ht="15">
      <c r="A4" s="5" t="s">
        <v>3</v>
      </c>
      <c r="B4" s="5" t="s">
        <v>981</v>
      </c>
    </row>
    <row r="5" spans="1:2" s="6" customFormat="1" ht="15">
      <c r="A5" s="5" t="s">
        <v>4</v>
      </c>
      <c r="B5" s="5" t="s">
        <v>982</v>
      </c>
    </row>
    <row r="6" spans="1:2" s="6" customFormat="1" ht="15">
      <c r="A6" s="5" t="s">
        <v>5</v>
      </c>
      <c r="B6" s="5" t="s">
        <v>983</v>
      </c>
    </row>
    <row r="7" spans="1:2" s="6" customFormat="1" ht="15">
      <c r="A7" s="5" t="s">
        <v>6</v>
      </c>
      <c r="B7" s="5" t="s">
        <v>984</v>
      </c>
    </row>
    <row r="8" spans="1:2" ht="15">
      <c r="A8" s="3" t="s">
        <v>7</v>
      </c>
      <c r="B8" s="4" t="s">
        <v>8</v>
      </c>
    </row>
    <row r="9" spans="1:2" s="6" customFormat="1" ht="15">
      <c r="A9" s="5" t="s">
        <v>9</v>
      </c>
      <c r="B9" s="5" t="s">
        <v>985</v>
      </c>
    </row>
    <row r="10" spans="1:2" s="6" customFormat="1" ht="15">
      <c r="A10" s="5" t="s">
        <v>10</v>
      </c>
      <c r="B10" s="5" t="s">
        <v>986</v>
      </c>
    </row>
    <row r="11" spans="1:2" ht="15">
      <c r="A11" s="3" t="s">
        <v>11</v>
      </c>
      <c r="B11" s="4" t="s">
        <v>12</v>
      </c>
    </row>
    <row r="12" spans="1:2" s="6" customFormat="1" ht="15">
      <c r="A12" s="5" t="s">
        <v>13</v>
      </c>
      <c r="B12" s="5" t="s">
        <v>987</v>
      </c>
    </row>
    <row r="13" spans="1:2" s="6" customFormat="1" ht="15">
      <c r="A13" s="5" t="s">
        <v>14</v>
      </c>
      <c r="B13" s="5" t="s">
        <v>988</v>
      </c>
    </row>
    <row r="14" spans="1:2" ht="15">
      <c r="A14" s="3" t="s">
        <v>15</v>
      </c>
      <c r="B14" s="4" t="s">
        <v>16</v>
      </c>
    </row>
    <row r="15" spans="1:2" s="6" customFormat="1" ht="15">
      <c r="A15" s="5" t="s">
        <v>17</v>
      </c>
      <c r="B15" s="5" t="s">
        <v>989</v>
      </c>
    </row>
    <row r="16" spans="1:2" s="6" customFormat="1" ht="15">
      <c r="A16" s="5" t="s">
        <v>18</v>
      </c>
      <c r="B16" s="5" t="s">
        <v>990</v>
      </c>
    </row>
    <row r="17" spans="1:2" ht="15">
      <c r="A17" s="3" t="s">
        <v>19</v>
      </c>
      <c r="B17" s="4" t="s">
        <v>20</v>
      </c>
    </row>
    <row r="18" spans="1:2" s="6" customFormat="1" ht="15">
      <c r="A18" s="5" t="s">
        <v>21</v>
      </c>
      <c r="B18" s="5" t="s">
        <v>991</v>
      </c>
    </row>
    <row r="19" spans="1:2" s="6" customFormat="1" ht="15">
      <c r="A19" s="5" t="s">
        <v>22</v>
      </c>
      <c r="B19" s="5" t="s">
        <v>992</v>
      </c>
    </row>
    <row r="20" spans="1:2" ht="15">
      <c r="A20" s="3" t="s">
        <v>23</v>
      </c>
      <c r="B20" s="4" t="s">
        <v>24</v>
      </c>
    </row>
    <row r="21" spans="1:2" s="6" customFormat="1" ht="15">
      <c r="A21" s="5" t="s">
        <v>25</v>
      </c>
      <c r="B21" s="5" t="s">
        <v>993</v>
      </c>
    </row>
    <row r="22" spans="1:2" s="6" customFormat="1" ht="15">
      <c r="A22" s="5" t="s">
        <v>26</v>
      </c>
      <c r="B22" s="5" t="s">
        <v>994</v>
      </c>
    </row>
    <row r="23" spans="1:2" ht="15">
      <c r="A23" s="3" t="s">
        <v>27</v>
      </c>
      <c r="B23" s="4" t="s">
        <v>28</v>
      </c>
    </row>
    <row r="24" spans="1:2" s="6" customFormat="1" ht="15">
      <c r="A24" s="5" t="s">
        <v>29</v>
      </c>
      <c r="B24" s="5" t="s">
        <v>995</v>
      </c>
    </row>
    <row r="25" spans="1:2" s="6" customFormat="1" ht="15">
      <c r="A25" s="5" t="s">
        <v>30</v>
      </c>
      <c r="B25" s="5" t="s">
        <v>996</v>
      </c>
    </row>
    <row r="26" spans="1:2" ht="15">
      <c r="A26" s="3" t="s">
        <v>31</v>
      </c>
      <c r="B26" s="4" t="s">
        <v>32</v>
      </c>
    </row>
    <row r="27" spans="1:2" s="6" customFormat="1" ht="15">
      <c r="A27" s="5" t="s">
        <v>33</v>
      </c>
      <c r="B27" s="5" t="s">
        <v>997</v>
      </c>
    </row>
    <row r="28" spans="1:2" s="6" customFormat="1" ht="15">
      <c r="A28" s="5" t="s">
        <v>34</v>
      </c>
      <c r="B28" s="5" t="s">
        <v>998</v>
      </c>
    </row>
    <row r="29" spans="1:2" ht="15">
      <c r="A29" s="3" t="s">
        <v>35</v>
      </c>
      <c r="B29" s="4" t="s">
        <v>36</v>
      </c>
    </row>
    <row r="30" spans="1:2" s="6" customFormat="1" ht="15">
      <c r="A30" s="5" t="s">
        <v>37</v>
      </c>
      <c r="B30" s="5" t="s">
        <v>999</v>
      </c>
    </row>
    <row r="31" spans="1:2" s="6" customFormat="1" ht="15">
      <c r="A31" s="5" t="s">
        <v>38</v>
      </c>
      <c r="B31" s="5" t="s">
        <v>1000</v>
      </c>
    </row>
    <row r="32" spans="1:2" ht="15">
      <c r="A32" s="3" t="s">
        <v>39</v>
      </c>
      <c r="B32" s="4" t="s">
        <v>40</v>
      </c>
    </row>
    <row r="33" spans="1:2" s="6" customFormat="1" ht="15">
      <c r="A33" s="5" t="s">
        <v>41</v>
      </c>
      <c r="B33" s="5" t="s">
        <v>1001</v>
      </c>
    </row>
    <row r="34" spans="1:2" s="6" customFormat="1" ht="15">
      <c r="A34" s="5" t="s">
        <v>42</v>
      </c>
      <c r="B34" s="5" t="s">
        <v>1002</v>
      </c>
    </row>
    <row r="35" spans="1:2" ht="15">
      <c r="A35" s="3" t="s">
        <v>43</v>
      </c>
      <c r="B35" s="4" t="s">
        <v>44</v>
      </c>
    </row>
    <row r="36" spans="1:2" s="6" customFormat="1" ht="15">
      <c r="A36" s="5" t="s">
        <v>45</v>
      </c>
      <c r="B36" s="5" t="s">
        <v>1003</v>
      </c>
    </row>
    <row r="37" spans="1:2" s="6" customFormat="1" ht="15">
      <c r="A37" s="5" t="s">
        <v>46</v>
      </c>
      <c r="B37" s="5" t="s">
        <v>1004</v>
      </c>
    </row>
    <row r="38" spans="1:2" ht="15">
      <c r="A38" s="3" t="s">
        <v>47</v>
      </c>
      <c r="B38" s="4" t="s">
        <v>48</v>
      </c>
    </row>
    <row r="39" spans="1:2" s="6" customFormat="1" ht="15">
      <c r="A39" s="5" t="s">
        <v>49</v>
      </c>
      <c r="B39" s="5" t="s">
        <v>1005</v>
      </c>
    </row>
    <row r="40" spans="1:2" s="6" customFormat="1" ht="15">
      <c r="A40" s="5" t="s">
        <v>50</v>
      </c>
      <c r="B40" s="5" t="s">
        <v>1006</v>
      </c>
    </row>
    <row r="41" spans="1:2" ht="15">
      <c r="A41" s="3" t="s">
        <v>51</v>
      </c>
      <c r="B41" s="4" t="s">
        <v>52</v>
      </c>
    </row>
    <row r="42" spans="1:2" s="6" customFormat="1" ht="15">
      <c r="A42" s="5" t="s">
        <v>53</v>
      </c>
      <c r="B42" s="5" t="s">
        <v>1007</v>
      </c>
    </row>
    <row r="43" spans="1:2" s="6" customFormat="1" ht="15">
      <c r="A43" s="5" t="s">
        <v>54</v>
      </c>
      <c r="B43" s="5" t="s">
        <v>1008</v>
      </c>
    </row>
    <row r="44" spans="1:2" ht="15">
      <c r="A44" s="3" t="s">
        <v>55</v>
      </c>
      <c r="B44" s="4" t="s">
        <v>56</v>
      </c>
    </row>
    <row r="45" spans="1:2" s="6" customFormat="1" ht="15">
      <c r="A45" s="5" t="s">
        <v>57</v>
      </c>
      <c r="B45" s="5" t="s">
        <v>1009</v>
      </c>
    </row>
    <row r="46" spans="1:2" s="6" customFormat="1" ht="15">
      <c r="A46" s="5" t="s">
        <v>58</v>
      </c>
      <c r="B46" s="5" t="s">
        <v>657</v>
      </c>
    </row>
    <row r="47" spans="1:2" ht="15">
      <c r="A47" s="3" t="s">
        <v>59</v>
      </c>
      <c r="B47" s="4" t="s">
        <v>60</v>
      </c>
    </row>
    <row r="48" spans="1:2" s="6" customFormat="1" ht="15">
      <c r="A48" s="5" t="s">
        <v>61</v>
      </c>
      <c r="B48" s="5" t="s">
        <v>1010</v>
      </c>
    </row>
    <row r="49" spans="1:2" s="6" customFormat="1" ht="15">
      <c r="A49" s="5" t="s">
        <v>62</v>
      </c>
      <c r="B49" s="5" t="s">
        <v>1011</v>
      </c>
    </row>
    <row r="50" spans="1:2" ht="15">
      <c r="A50" s="3" t="s">
        <v>63</v>
      </c>
      <c r="B50" s="4" t="s">
        <v>64</v>
      </c>
    </row>
    <row r="51" spans="1:2" s="6" customFormat="1" ht="15">
      <c r="A51" s="5" t="s">
        <v>65</v>
      </c>
      <c r="B51" s="5" t="s">
        <v>1012</v>
      </c>
    </row>
    <row r="52" spans="1:2" s="6" customFormat="1" ht="15">
      <c r="A52" s="5" t="s">
        <v>66</v>
      </c>
      <c r="B52" s="5" t="s">
        <v>1013</v>
      </c>
    </row>
  </sheetData>
  <sheetProtection/>
  <hyperlinks>
    <hyperlink ref="A3:IV3" location="'29.1.1'!A1" display="29.1.1."/>
    <hyperlink ref="A4:IV4" location="'29.1.2'!A1" display="29.1.2."/>
    <hyperlink ref="A5:IV5" location="'29.1.3'!A1" display="29.1.3."/>
    <hyperlink ref="A6:IV6" location="'29.1.4'!A1" display="29.1.4."/>
    <hyperlink ref="A7:IV7" location="'29.1.5'!A1" display="29.1.5."/>
    <hyperlink ref="A9:IV9" location="'29.2.1'!A1" display="29.2.1."/>
    <hyperlink ref="A10:IV10" location="'29.2.2'!A1" display="29.2.2."/>
    <hyperlink ref="A12:IV12" location="'29.3.1'!A1" display="29.3.1."/>
    <hyperlink ref="A13:IV13" location="'29.3.2'!A1" display="29.3.2."/>
    <hyperlink ref="A15:IV15" location="'29.4.1'!A1" display="29.4.1."/>
    <hyperlink ref="A16:IV16" location="'29.4.2'!A1" display="29.4.2."/>
    <hyperlink ref="A18:IV18" location="'29.5.1'!A1" display="29.5.1."/>
    <hyperlink ref="A19:IV19" location="'29.5.2'!A1" display="29.5.2."/>
    <hyperlink ref="A21:IV21" location="'29.6.1'!A1" display="29.6.1."/>
    <hyperlink ref="A22:IV22" location="'29.6.2'!A1" display="29.6.2."/>
    <hyperlink ref="A24:IV24" location="'29.7.1'!A1" display="29.7.1."/>
    <hyperlink ref="A25:IV25" location="'29.7.2'!A1" display="29.7.2."/>
    <hyperlink ref="A27:IV27" location="'29.8.1'!A1" display="29.8.1."/>
    <hyperlink ref="A28:IV28" location="'29.8.2'!A1" display="29.8.2."/>
    <hyperlink ref="A30:IV30" location="'29.9.1'!A1" display="29.9.1."/>
    <hyperlink ref="A31:IV31" location="'29.9.2'!A1" display="29.9.2."/>
    <hyperlink ref="A33:IV33" location="'29.10.1'!A1" display="29.10.1."/>
    <hyperlink ref="A34:IV34" location="'29.10.2'!A1" display="29.10.2."/>
    <hyperlink ref="A36:IV36" location="'29.11.1'!A1" display="29.11.1."/>
    <hyperlink ref="A37:IV37" location="'29.11.2'!A1" display="29.11.2."/>
    <hyperlink ref="A39:IV39" location="'29.12.1'!A1" display="29.12.1."/>
    <hyperlink ref="A40:IV40" location="'29.12.2'!A1" display="29.12.2."/>
    <hyperlink ref="A42:IV42" location="'29.13.1'!A1" display="29.13.1."/>
    <hyperlink ref="A43:IV43" location="'29.13.2'!A1" display="29.13.2."/>
    <hyperlink ref="A45:IV45" location="'29.14.1'!A1" display="29.14.1."/>
    <hyperlink ref="A46:IV46" location="'29.14.2'!A1" display="29.14.2."/>
    <hyperlink ref="A48:IV48" location="'29.15.1'!A1" display="29.15.1."/>
    <hyperlink ref="A49:IV49" location="'29.15.2'!A1" display="29.15.2."/>
    <hyperlink ref="A51:IV51" location="'29.16.1'!A1" display="29.16.1."/>
    <hyperlink ref="A52:IV52" location="'29.16.2'!A1" display="29.16.2."/>
    <hyperlink ref="B3" location="'29.1.1'!A1" display="Accidents sur le chemin du travail dans la circulation : évolution 2012 - 2017"/>
    <hyperlink ref="B4" location="'29.1.2'!A1" display="Accidents sur le chemin du travail dans la circulation : distribution selon les conséquences - 2017"/>
    <hyperlink ref="B5" location="'29.1.3'!A1" display="Accidents sur le chemin du travail dans la circulation : distribution selon les conséquences et le genre - 2017"/>
    <hyperlink ref="B6" location="'29.1.4'!A1" display="Accidents sur le chemin du travail dans la circulation : distribution selon les conséquences et la génération - 2017"/>
    <hyperlink ref="B7" location="'29.1.5'!A1" display="Accidents sur le chemin du travail dans la circulation : distribution selon les conséquences et le genre de travail - 2017"/>
    <hyperlink ref="B9" location="'29.2.1'!A1" display="Accidents sur le chemin du travail dans la circulation selon l'heure de l'accident : évolution 2012 - 2017"/>
    <hyperlink ref="B10" location="'29.2.2'!A1" display="Accidents sur le chemin du travail dans la circulation selon l'heure de l'accident : distribution selon les conséquences - 2017"/>
    <hyperlink ref="B12" location="'29.3.1'!A1" display="Accidents sur le chemin du travail dans la circulation selon l'horaire de travail : évolution 2012 - 2017"/>
    <hyperlink ref="B13" location="'29.3.2'!A1" display="Accidents sur le chemin du travail dans la circulation selon l'horaire de travail : distribution selon les conséquences - 2017"/>
    <hyperlink ref="B15" location="'29.4.1'!A1" display="Accidents sur le chemin du travail dans la circulation selon le jour de l'accident : évolution 2012 - 2017"/>
    <hyperlink ref="B16" location="'29.4.2'!A1" display="Accidents sur le chemin du travail dans la circulation selon le jour de l'accident : distribution selon les conséquences - 2017"/>
    <hyperlink ref="B18" location="'29.5.1'!A1" display="Accidents sur le chemin du travail dans la circulation selon le mois de l'accident : évolution 2012 - 2017"/>
    <hyperlink ref="B19" location="'29.5.2'!A1" display="Accidents sur le chemin du travail dans la circulation selon le mois de l'accident : distribution selon les conséquences - 2017"/>
    <hyperlink ref="B21" location="'29.6.1'!A1" display="Accidents sur le chemin du travail dans la circulation selon la province et la région de l'accident : évolution 2012 - 2017"/>
    <hyperlink ref="B22" location="'29.6.2'!A1" display="Accidents sur le chemin du travail dans la circulation selon la province et la région de l'accident : distribution selon les conséquences - 2017"/>
    <hyperlink ref="B24" location="'29.7.1'!A1" display="Accidents sur le chemin du travail dans la circulation selon la province et la région de l'employeur : évolution 2012 - 2017"/>
    <hyperlink ref="B25" location="'29.7.2'!A1" display="Accidents sur le chemin du travail dans la circulation selon la province et la région de l'employeur : distribution selon les conséquences - 2017"/>
    <hyperlink ref="B27" location="'29.8.1'!A1" display="Accidents sur le chemin du travail dans la circulation selon le secteur d'activités économiques de l'employeur : évolution 2012 - 2017"/>
    <hyperlink ref="B28" location="'29.8.2'!A1" display="Accidents sur le chemin du travail dans la circulation selon le secteur d'activités économiques de l'employeur : distribution selon les conséquences - 2017"/>
    <hyperlink ref="B30" location="'29.9.1'!A1" display="Accidents sur le chemin du travail dans la circulation selon la durée de l’incapacité temporaire : évolution 2012 - 2017"/>
    <hyperlink ref="B31" location="'29.9.2'!A1" display="Accidents sur le chemin du travail dans la circulation selon la durée de l’incapacité temporaire : distribution selon les conséquences - 2017"/>
    <hyperlink ref="B33" location="'29.10.1'!A1" display="Accidents sur le chemin du travail dans la circulation selon le taux d'incapacité permanente prévu : 2012 - 2017"/>
    <hyperlink ref="B34" location="'29.10.2'!A1" display="Accidents sur le chemin du travail dans la circulation selon le taux d'incapacité permanente prévu : 2017"/>
    <hyperlink ref="B36" location="'29.11.1'!A1" display="Accidents sur le chemin du travail dans la circulation selon le type de travail : évolution 2012 - 2017"/>
    <hyperlink ref="B37" location="'29.11.2'!A1" display="Accidents sur le chemin du travail dans la circulation selon le type de travail : distribution selon les conséquences - 2017"/>
    <hyperlink ref="B39" location="'29.12.1'!A1" display="Accidents sur le chemin du travail dans la circulation selon la déviation : évolution 2012 - 2017"/>
    <hyperlink ref="B40" location="'29.12.2'!A1" display="Accidents sur le chemin du travail dans la circulation selon la déviation : distribution selon les conséquences - 2017"/>
    <hyperlink ref="B42" location="'29.13.1'!A1" display="Accidents sur le chemin du travail dans la circulation selon l'agent matériel : évolution 2012 - 2017"/>
    <hyperlink ref="B43" location="'29.13.2'!A1" display="Accidents sur le chemin du travail dans la circulation selon l'agent matériel : distribution selon les conséquences - 2017"/>
    <hyperlink ref="B45" location="'29.14.1'!A1" display="Accidents sur le chemin du travail dans la circulation selon la modalité de la blessure : évolution 2012 - 2017"/>
    <hyperlink ref="B48" location="'29.15.1'!A1" display="Accidents sur le chemin du travail dans la circulation selon la nature de la blessure : évolution 2012 - 2017"/>
    <hyperlink ref="B49" location="'29.15.2'!A1" display="Accidents sur le chemin du travail dans la circulation selon la nature de la blessure : distribution selon les conséquences - 2017"/>
    <hyperlink ref="B51" location="'29.16.1'!A1" display="Accidents sur le chemin du travail dans la circulation selon la localisation de la blessure : évolution 2012 - 2017"/>
    <hyperlink ref="B52" location="'29.16.2'!A1" display="Accidents sur le chemin du travail dans la circulation selon la localisation de la blessure : distribution  selon les conséquences 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0.7109375" style="151" customWidth="1"/>
    <col min="2" max="11" width="14.421875" style="151" customWidth="1"/>
    <col min="12" max="12" width="11.421875" style="311" customWidth="1"/>
    <col min="13" max="16384" width="11.421875" style="151" customWidth="1"/>
  </cols>
  <sheetData>
    <row r="1" spans="1:11" ht="24.75" customHeight="1" thickBot="1" thickTop="1">
      <c r="A1" s="347" t="s">
        <v>1023</v>
      </c>
      <c r="B1" s="348"/>
      <c r="C1" s="348"/>
      <c r="D1" s="348"/>
      <c r="E1" s="348"/>
      <c r="F1" s="348"/>
      <c r="G1" s="348"/>
      <c r="H1" s="348"/>
      <c r="I1" s="348"/>
      <c r="J1" s="348"/>
      <c r="K1" s="349"/>
    </row>
    <row r="2" spans="1:11" ht="19.5" customHeight="1" thickTop="1">
      <c r="A2" s="360" t="s">
        <v>114</v>
      </c>
      <c r="B2" s="358" t="s">
        <v>79</v>
      </c>
      <c r="C2" s="368"/>
      <c r="D2" s="368"/>
      <c r="E2" s="368"/>
      <c r="F2" s="368"/>
      <c r="G2" s="368"/>
      <c r="H2" s="368"/>
      <c r="I2" s="369"/>
      <c r="J2" s="358" t="s">
        <v>75</v>
      </c>
      <c r="K2" s="359"/>
    </row>
    <row r="3" spans="1:11" ht="19.5" customHeight="1">
      <c r="A3" s="376"/>
      <c r="B3" s="370" t="s">
        <v>71</v>
      </c>
      <c r="C3" s="372"/>
      <c r="D3" s="372" t="s">
        <v>72</v>
      </c>
      <c r="E3" s="372"/>
      <c r="F3" s="372" t="s">
        <v>73</v>
      </c>
      <c r="G3" s="372"/>
      <c r="H3" s="372" t="s">
        <v>74</v>
      </c>
      <c r="I3" s="373"/>
      <c r="J3" s="370"/>
      <c r="K3" s="371"/>
    </row>
    <row r="4" spans="1:11" ht="19.5" customHeight="1" thickBot="1">
      <c r="A4" s="377"/>
      <c r="B4" s="53" t="s">
        <v>70</v>
      </c>
      <c r="C4" s="50" t="s">
        <v>69</v>
      </c>
      <c r="D4" s="51" t="s">
        <v>70</v>
      </c>
      <c r="E4" s="50" t="s">
        <v>69</v>
      </c>
      <c r="F4" s="51" t="s">
        <v>70</v>
      </c>
      <c r="G4" s="50" t="s">
        <v>69</v>
      </c>
      <c r="H4" s="51" t="s">
        <v>70</v>
      </c>
      <c r="I4" s="52" t="s">
        <v>69</v>
      </c>
      <c r="J4" s="53" t="s">
        <v>70</v>
      </c>
      <c r="K4" s="54" t="s">
        <v>69</v>
      </c>
    </row>
    <row r="5" spans="1:12" ht="15">
      <c r="A5" s="159" t="s">
        <v>115</v>
      </c>
      <c r="B5" s="13">
        <f>VLOOKUP(L5,'[1]Sheet1'!$A$116:$K$128,2,FALSE)</f>
        <v>774</v>
      </c>
      <c r="C5" s="41">
        <f>VLOOKUP(L5,'[1]Sheet1'!$A$116:$K$128,3,FALSE)/100</f>
        <v>0.1353620146904512</v>
      </c>
      <c r="D5" s="10">
        <f>VLOOKUP(L5,'[1]Sheet1'!$A$116:$K$128,4,FALSE)</f>
        <v>993</v>
      </c>
      <c r="E5" s="41">
        <f>VLOOKUP(L5,'[1]Sheet1'!$A$116:$K$128,5,FALSE)/100</f>
        <v>0.1419788390048613</v>
      </c>
      <c r="F5" s="10">
        <f>VLOOKUP(L5,'[1]Sheet1'!$A$116:$K$128,6,FALSE)</f>
        <v>193</v>
      </c>
      <c r="G5" s="41">
        <f>VLOOKUP(L5,'[1]Sheet1'!$A$116:$K$128,7,FALSE)/100</f>
        <v>0.12138364779874214</v>
      </c>
      <c r="H5" s="10">
        <f>VLOOKUP(L5,'[1]Sheet1'!$A$116:$K$128,8,FALSE)</f>
        <v>5</v>
      </c>
      <c r="I5" s="14">
        <f>VLOOKUP(L5,'[1]Sheet1'!$A$116:$K$128,9,FALSE)/100</f>
        <v>0.10638297872340424</v>
      </c>
      <c r="J5" s="13">
        <f>VLOOKUP(L5,'[1]Sheet1'!$A$116:$K$128,10,FALSE)</f>
        <v>1965</v>
      </c>
      <c r="K5" s="14">
        <f>VLOOKUP(L5,'[1]Sheet1'!$A$116:$K$128,11,FALSE)/100</f>
        <v>0.13694334099937278</v>
      </c>
      <c r="L5" s="311" t="s">
        <v>687</v>
      </c>
    </row>
    <row r="6" spans="1:12" ht="15">
      <c r="A6" s="157" t="s">
        <v>116</v>
      </c>
      <c r="B6" s="19">
        <f>VLOOKUP(L6,'[1]Sheet1'!$A$116:$K$128,2,FALSE)</f>
        <v>45</v>
      </c>
      <c r="C6" s="42">
        <f>VLOOKUP(L6,'[1]Sheet1'!$A$116:$K$128,3,FALSE)/100</f>
        <v>0.007869884575026232</v>
      </c>
      <c r="D6" s="16">
        <f>VLOOKUP(L6,'[1]Sheet1'!$A$116:$K$128,4,FALSE)</f>
        <v>56</v>
      </c>
      <c r="E6" s="42">
        <f>VLOOKUP(L6,'[1]Sheet1'!$A$116:$K$128,5,FALSE)/100</f>
        <v>0.008006863025450386</v>
      </c>
      <c r="F6" s="16">
        <f>VLOOKUP(L6,'[1]Sheet1'!$A$116:$K$128,6,FALSE)</f>
        <v>8</v>
      </c>
      <c r="G6" s="42">
        <f>VLOOKUP(L6,'[1]Sheet1'!$A$116:$K$128,7,FALSE)/100</f>
        <v>0.005031446540880503</v>
      </c>
      <c r="H6" s="16">
        <f>VLOOKUP(L6,'[1]Sheet1'!$A$116:$K$128,8,FALSE)</f>
        <v>0</v>
      </c>
      <c r="I6" s="20">
        <f>VLOOKUP(L6,'[1]Sheet1'!$A$116:$K$128,9,FALSE)/100</f>
        <v>0</v>
      </c>
      <c r="J6" s="19">
        <f>VLOOKUP(L6,'[1]Sheet1'!$A$116:$K$128,10,FALSE)</f>
        <v>109</v>
      </c>
      <c r="K6" s="20">
        <f>VLOOKUP(L6,'[1]Sheet1'!$A$116:$K$128,11,FALSE)/100</f>
        <v>0.00759634817757335</v>
      </c>
      <c r="L6" s="311" t="s">
        <v>688</v>
      </c>
    </row>
    <row r="7" spans="1:12" ht="15">
      <c r="A7" s="157" t="s">
        <v>117</v>
      </c>
      <c r="B7" s="19">
        <f>VLOOKUP(L7,'[1]Sheet1'!$A$116:$K$128,2,FALSE)</f>
        <v>26</v>
      </c>
      <c r="C7" s="42">
        <f>VLOOKUP(L7,'[1]Sheet1'!$A$116:$K$128,3,FALSE)/100</f>
        <v>0.004547044421126268</v>
      </c>
      <c r="D7" s="16">
        <f>VLOOKUP(L7,'[1]Sheet1'!$A$116:$K$128,4,FALSE)</f>
        <v>32</v>
      </c>
      <c r="E7" s="42">
        <f>VLOOKUP(L7,'[1]Sheet1'!$A$116:$K$128,5,FALSE)/100</f>
        <v>0.004575350300257364</v>
      </c>
      <c r="F7" s="16">
        <f>VLOOKUP(L7,'[1]Sheet1'!$A$116:$K$128,6,FALSE)</f>
        <v>12</v>
      </c>
      <c r="G7" s="42">
        <f>VLOOKUP(L7,'[1]Sheet1'!$A$116:$K$128,7,FALSE)/100</f>
        <v>0.007547169811320756</v>
      </c>
      <c r="H7" s="16">
        <f>VLOOKUP(L7,'[1]Sheet1'!$A$116:$K$128,8,FALSE)</f>
        <v>0</v>
      </c>
      <c r="I7" s="20">
        <f>VLOOKUP(L7,'[1]Sheet1'!$A$116:$K$128,9,FALSE)/100</f>
        <v>0</v>
      </c>
      <c r="J7" s="19">
        <f>VLOOKUP(L7,'[1]Sheet1'!$A$116:$K$128,10,FALSE)</f>
        <v>70</v>
      </c>
      <c r="K7" s="20">
        <f>VLOOKUP(L7,'[1]Sheet1'!$A$116:$K$128,11,FALSE)/100</f>
        <v>0.004878388737891142</v>
      </c>
      <c r="L7" s="311" t="s">
        <v>689</v>
      </c>
    </row>
    <row r="8" spans="1:12" ht="15">
      <c r="A8" s="157" t="s">
        <v>118</v>
      </c>
      <c r="B8" s="19">
        <f>VLOOKUP(L8,'[1]Sheet1'!$A$116:$K$128,2,FALSE)</f>
        <v>43</v>
      </c>
      <c r="C8" s="42">
        <f>VLOOKUP(L8,'[1]Sheet1'!$A$116:$K$128,3,FALSE)/100</f>
        <v>0.007520111927247288</v>
      </c>
      <c r="D8" s="16">
        <f>VLOOKUP(L8,'[1]Sheet1'!$A$116:$K$128,4,FALSE)</f>
        <v>67</v>
      </c>
      <c r="E8" s="42">
        <f>VLOOKUP(L8,'[1]Sheet1'!$A$116:$K$128,5,FALSE)/100</f>
        <v>0.009579639691163854</v>
      </c>
      <c r="F8" s="16">
        <f>VLOOKUP(L8,'[1]Sheet1'!$A$116:$K$128,6,FALSE)</f>
        <v>12</v>
      </c>
      <c r="G8" s="42">
        <f>VLOOKUP(L8,'[1]Sheet1'!$A$116:$K$128,7,FALSE)/100</f>
        <v>0.007547169811320756</v>
      </c>
      <c r="H8" s="16">
        <f>VLOOKUP(L8,'[1]Sheet1'!$A$116:$K$128,8,FALSE)</f>
        <v>0</v>
      </c>
      <c r="I8" s="20">
        <f>VLOOKUP(L8,'[1]Sheet1'!$A$116:$K$128,9,FALSE)/100</f>
        <v>0</v>
      </c>
      <c r="J8" s="19">
        <f>VLOOKUP(L8,'[1]Sheet1'!$A$116:$K$128,10,FALSE)</f>
        <v>122</v>
      </c>
      <c r="K8" s="20">
        <f>VLOOKUP(L8,'[1]Sheet1'!$A$116:$K$128,11,FALSE)/100</f>
        <v>0.00850233465746742</v>
      </c>
      <c r="L8" s="311" t="s">
        <v>690</v>
      </c>
    </row>
    <row r="9" spans="1:12" ht="15">
      <c r="A9" s="157" t="s">
        <v>119</v>
      </c>
      <c r="B9" s="19">
        <f>VLOOKUP(L9,'[1]Sheet1'!$A$116:$K$128,2,FALSE)</f>
        <v>142</v>
      </c>
      <c r="C9" s="42">
        <f>VLOOKUP(L9,'[1]Sheet1'!$A$116:$K$128,3,FALSE)/100</f>
        <v>0.024833857992305003</v>
      </c>
      <c r="D9" s="16">
        <f>VLOOKUP(L9,'[1]Sheet1'!$A$116:$K$128,4,FALSE)</f>
        <v>185</v>
      </c>
      <c r="E9" s="42">
        <f>VLOOKUP(L9,'[1]Sheet1'!$A$116:$K$128,5,FALSE)/100</f>
        <v>0.02645124392336288</v>
      </c>
      <c r="F9" s="16">
        <f>VLOOKUP(L9,'[1]Sheet1'!$A$116:$K$128,6,FALSE)</f>
        <v>47</v>
      </c>
      <c r="G9" s="42">
        <f>VLOOKUP(L9,'[1]Sheet1'!$A$116:$K$128,7,FALSE)/100</f>
        <v>0.02955974842767296</v>
      </c>
      <c r="H9" s="16">
        <f>VLOOKUP(L9,'[1]Sheet1'!$A$116:$K$128,8,FALSE)</f>
        <v>2</v>
      </c>
      <c r="I9" s="20">
        <f>VLOOKUP(L9,'[1]Sheet1'!$A$116:$K$128,9,FALSE)/100</f>
        <v>0.0425531914893617</v>
      </c>
      <c r="J9" s="19">
        <f>VLOOKUP(L9,'[1]Sheet1'!$A$116:$K$128,10,FALSE)</f>
        <v>376</v>
      </c>
      <c r="K9" s="20">
        <f>VLOOKUP(L9,'[1]Sheet1'!$A$116:$K$128,11,FALSE)/100</f>
        <v>0.02620391664924385</v>
      </c>
      <c r="L9" s="311" t="s">
        <v>691</v>
      </c>
    </row>
    <row r="10" spans="1:12" ht="15">
      <c r="A10" s="157" t="s">
        <v>120</v>
      </c>
      <c r="B10" s="19">
        <f>VLOOKUP(L10,'[1]Sheet1'!$A$116:$K$128,2,FALSE)</f>
        <v>67</v>
      </c>
      <c r="C10" s="42">
        <f>VLOOKUP(L10,'[1]Sheet1'!$A$116:$K$128,3,FALSE)/100</f>
        <v>0.011717383700594613</v>
      </c>
      <c r="D10" s="16">
        <f>VLOOKUP(L10,'[1]Sheet1'!$A$116:$K$128,4,FALSE)</f>
        <v>128</v>
      </c>
      <c r="E10" s="42">
        <f>VLOOKUP(L10,'[1]Sheet1'!$A$116:$K$128,5,FALSE)/100</f>
        <v>0.018301401201029455</v>
      </c>
      <c r="F10" s="16">
        <f>VLOOKUP(L10,'[1]Sheet1'!$A$116:$K$128,6,FALSE)</f>
        <v>21</v>
      </c>
      <c r="G10" s="42">
        <f>VLOOKUP(L10,'[1]Sheet1'!$A$116:$K$128,7,FALSE)/100</f>
        <v>0.013207547169811323</v>
      </c>
      <c r="H10" s="16">
        <f>VLOOKUP(L10,'[1]Sheet1'!$A$116:$K$128,8,FALSE)</f>
        <v>0</v>
      </c>
      <c r="I10" s="20">
        <f>VLOOKUP(L10,'[1]Sheet1'!$A$116:$K$128,9,FALSE)/100</f>
        <v>0</v>
      </c>
      <c r="J10" s="19">
        <f>VLOOKUP(L10,'[1]Sheet1'!$A$116:$K$128,10,FALSE)</f>
        <v>216</v>
      </c>
      <c r="K10" s="20">
        <f>VLOOKUP(L10,'[1]Sheet1'!$A$116:$K$128,11,FALSE)/100</f>
        <v>0.015053313819778383</v>
      </c>
      <c r="L10" s="311" t="s">
        <v>692</v>
      </c>
    </row>
    <row r="11" spans="1:12" ht="15">
      <c r="A11" s="157" t="s">
        <v>121</v>
      </c>
      <c r="B11" s="19">
        <f>VLOOKUP(L11,'[1]Sheet1'!$A$116:$K$128,2,FALSE)</f>
        <v>72</v>
      </c>
      <c r="C11" s="42">
        <f>VLOOKUP(L11,'[1]Sheet1'!$A$116:$K$128,3,FALSE)/100</f>
        <v>0.012591815320041973</v>
      </c>
      <c r="D11" s="16">
        <f>VLOOKUP(L11,'[1]Sheet1'!$A$116:$K$128,4,FALSE)</f>
        <v>106</v>
      </c>
      <c r="E11" s="42">
        <f>VLOOKUP(L11,'[1]Sheet1'!$A$116:$K$128,5,FALSE)/100</f>
        <v>0.015155847869602517</v>
      </c>
      <c r="F11" s="16">
        <f>VLOOKUP(L11,'[1]Sheet1'!$A$116:$K$128,6,FALSE)</f>
        <v>32</v>
      </c>
      <c r="G11" s="42">
        <f>VLOOKUP(L11,'[1]Sheet1'!$A$116:$K$128,7,FALSE)/100</f>
        <v>0.02012578616352201</v>
      </c>
      <c r="H11" s="16">
        <f>VLOOKUP(L11,'[1]Sheet1'!$A$116:$K$128,8,FALSE)</f>
        <v>1</v>
      </c>
      <c r="I11" s="20">
        <f>VLOOKUP(L11,'[1]Sheet1'!$A$116:$K$128,9,FALSE)/100</f>
        <v>0.02127659574468085</v>
      </c>
      <c r="J11" s="19">
        <f>VLOOKUP(L11,'[1]Sheet1'!$A$116:$K$128,10,FALSE)</f>
        <v>211</v>
      </c>
      <c r="K11" s="20">
        <f>VLOOKUP(L11,'[1]Sheet1'!$A$116:$K$128,11,FALSE)/100</f>
        <v>0.014704857481357586</v>
      </c>
      <c r="L11" s="311" t="s">
        <v>693</v>
      </c>
    </row>
    <row r="12" spans="1:12" ht="15">
      <c r="A12" s="157" t="s">
        <v>122</v>
      </c>
      <c r="B12" s="19">
        <f>VLOOKUP(L12,'[1]Sheet1'!$A$116:$K$128,2,FALSE)</f>
        <v>139</v>
      </c>
      <c r="C12" s="42">
        <f>VLOOKUP(L12,'[1]Sheet1'!$A$116:$K$128,3,FALSE)/100</f>
        <v>0.024309199020636586</v>
      </c>
      <c r="D12" s="16">
        <f>VLOOKUP(L12,'[1]Sheet1'!$A$116:$K$128,4,FALSE)</f>
        <v>200</v>
      </c>
      <c r="E12" s="42">
        <f>VLOOKUP(L12,'[1]Sheet1'!$A$116:$K$128,5,FALSE)/100</f>
        <v>0.028595939376608523</v>
      </c>
      <c r="F12" s="16">
        <f>VLOOKUP(L12,'[1]Sheet1'!$A$116:$K$128,6,FALSE)</f>
        <v>55</v>
      </c>
      <c r="G12" s="42">
        <f>VLOOKUP(L12,'[1]Sheet1'!$A$116:$K$128,7,FALSE)/100</f>
        <v>0.03459119496855346</v>
      </c>
      <c r="H12" s="16">
        <f>VLOOKUP(L12,'[1]Sheet1'!$A$116:$K$128,8,FALSE)</f>
        <v>0</v>
      </c>
      <c r="I12" s="20">
        <f>VLOOKUP(L12,'[1]Sheet1'!$A$116:$K$128,9,FALSE)/100</f>
        <v>0</v>
      </c>
      <c r="J12" s="19">
        <f>VLOOKUP(L12,'[1]Sheet1'!$A$116:$K$128,10,FALSE)</f>
        <v>394</v>
      </c>
      <c r="K12" s="20">
        <f>VLOOKUP(L12,'[1]Sheet1'!$A$116:$K$128,11,FALSE)/100</f>
        <v>0.027458359467558716</v>
      </c>
      <c r="L12" s="311" t="s">
        <v>694</v>
      </c>
    </row>
    <row r="13" spans="1:12" ht="15">
      <c r="A13" s="169" t="s">
        <v>123</v>
      </c>
      <c r="B13" s="19">
        <f>VLOOKUP(L13,'[1]Sheet1'!$A$116:$K$128,2,FALSE)</f>
        <v>413</v>
      </c>
      <c r="C13" s="42">
        <f>VLOOKUP(L13,'[1]Sheet1'!$A$116:$K$128,3,FALSE)/100</f>
        <v>0.07222805176635187</v>
      </c>
      <c r="D13" s="16">
        <f>VLOOKUP(L13,'[1]Sheet1'!$A$116:$K$128,4,FALSE)</f>
        <v>658</v>
      </c>
      <c r="E13" s="42">
        <f>VLOOKUP(L13,'[1]Sheet1'!$A$116:$K$128,5,FALSE)/100</f>
        <v>0.09408064054904203</v>
      </c>
      <c r="F13" s="16">
        <f>VLOOKUP(L13,'[1]Sheet1'!$A$116:$K$128,6,FALSE)</f>
        <v>144</v>
      </c>
      <c r="G13" s="42">
        <f>VLOOKUP(L13,'[1]Sheet1'!$A$116:$K$128,7,FALSE)/100</f>
        <v>0.09056603773584905</v>
      </c>
      <c r="H13" s="16">
        <f>VLOOKUP(L13,'[1]Sheet1'!$A$116:$K$128,8,FALSE)</f>
        <v>2</v>
      </c>
      <c r="I13" s="20">
        <f>VLOOKUP(L13,'[1]Sheet1'!$A$116:$K$128,9,FALSE)/100</f>
        <v>0.0425531914893617</v>
      </c>
      <c r="J13" s="19">
        <f>VLOOKUP(L13,'[1]Sheet1'!$A$116:$K$128,10,FALSE)</f>
        <v>1217</v>
      </c>
      <c r="K13" s="20">
        <f>VLOOKUP(L13,'[1]Sheet1'!$A$116:$K$128,11,FALSE)/100</f>
        <v>0.08481427277162172</v>
      </c>
      <c r="L13" s="311" t="s">
        <v>695</v>
      </c>
    </row>
    <row r="14" spans="1:12" ht="15">
      <c r="A14" s="170" t="s">
        <v>124</v>
      </c>
      <c r="B14" s="67">
        <f>VLOOKUP(L14,'[1]Sheet1'!$A$116:$K$128,2,FALSE)</f>
        <v>548</v>
      </c>
      <c r="C14" s="74">
        <f>VLOOKUP(L14,'[1]Sheet1'!$A$116:$K$128,3,FALSE)/100</f>
        <v>0.09583770549143057</v>
      </c>
      <c r="D14" s="78">
        <f>VLOOKUP(L14,'[1]Sheet1'!$A$116:$K$128,4,FALSE)</f>
        <v>752</v>
      </c>
      <c r="E14" s="74">
        <f>VLOOKUP(L14,'[1]Sheet1'!$A$116:$K$128,5,FALSE)/100</f>
        <v>0.10752073205604804</v>
      </c>
      <c r="F14" s="78">
        <f>VLOOKUP(L14,'[1]Sheet1'!$A$116:$K$128,6,FALSE)</f>
        <v>184</v>
      </c>
      <c r="G14" s="74">
        <f>VLOOKUP(L14,'[1]Sheet1'!$A$116:$K$128,7,FALSE)/100</f>
        <v>0.11572327044025159</v>
      </c>
      <c r="H14" s="78">
        <f>VLOOKUP(L14,'[1]Sheet1'!$A$116:$K$128,8,FALSE)</f>
        <v>6</v>
      </c>
      <c r="I14" s="79">
        <f>VLOOKUP(L14,'[1]Sheet1'!$A$116:$K$128,9,FALSE)/100</f>
        <v>0.1276595744680851</v>
      </c>
      <c r="J14" s="67">
        <f>VLOOKUP(L14,'[1]Sheet1'!$A$116:$K$128,10,FALSE)</f>
        <v>1490</v>
      </c>
      <c r="K14" s="79">
        <f>VLOOKUP(L14,'[1]Sheet1'!$A$116:$K$128,11,FALSE)/100</f>
        <v>0.10383998884939719</v>
      </c>
      <c r="L14" s="311" t="s">
        <v>696</v>
      </c>
    </row>
    <row r="15" spans="1:12" ht="15">
      <c r="A15" s="170" t="s">
        <v>125</v>
      </c>
      <c r="B15" s="67">
        <f>VLOOKUP(L15,'[1]Sheet1'!$A$116:$K$128,2,FALSE)</f>
        <v>307</v>
      </c>
      <c r="C15" s="74">
        <f>VLOOKUP(L15,'[1]Sheet1'!$A$116:$K$128,3,FALSE)/100</f>
        <v>0.053690101434067855</v>
      </c>
      <c r="D15" s="78">
        <f>VLOOKUP(L15,'[1]Sheet1'!$A$116:$K$128,4,FALSE)</f>
        <v>312</v>
      </c>
      <c r="E15" s="74">
        <f>VLOOKUP(L15,'[1]Sheet1'!$A$116:$K$128,5,FALSE)/100</f>
        <v>0.0446096654275093</v>
      </c>
      <c r="F15" s="78">
        <f>VLOOKUP(L15,'[1]Sheet1'!$A$116:$K$128,6,FALSE)</f>
        <v>95</v>
      </c>
      <c r="G15" s="74">
        <f>VLOOKUP(L15,'[1]Sheet1'!$A$116:$K$128,7,FALSE)/100</f>
        <v>0.059748427672955975</v>
      </c>
      <c r="H15" s="78">
        <f>VLOOKUP(L15,'[1]Sheet1'!$A$116:$K$128,8,FALSE)</f>
        <v>1</v>
      </c>
      <c r="I15" s="79">
        <f>VLOOKUP(L15,'[1]Sheet1'!$A$116:$K$128,9,FALSE)/100</f>
        <v>0.02127659574468085</v>
      </c>
      <c r="J15" s="67">
        <f>VLOOKUP(L15,'[1]Sheet1'!$A$116:$K$128,10,FALSE)</f>
        <v>715</v>
      </c>
      <c r="K15" s="79">
        <f>VLOOKUP(L15,'[1]Sheet1'!$A$116:$K$128,11,FALSE)/100</f>
        <v>0.049829256394173814</v>
      </c>
      <c r="L15" s="311" t="s">
        <v>697</v>
      </c>
    </row>
    <row r="16" spans="1:12" ht="15.75" thickBot="1">
      <c r="A16" s="158" t="s">
        <v>112</v>
      </c>
      <c r="B16" s="24">
        <f>VLOOKUP(L16,'[1]Sheet1'!$A$116:$K$128,2,FALSE)</f>
        <v>3142</v>
      </c>
      <c r="C16" s="43">
        <f>VLOOKUP(L16,'[1]Sheet1'!$A$116:$K$128,3,FALSE)/100</f>
        <v>0.5494928296607204</v>
      </c>
      <c r="D16" s="21">
        <f>VLOOKUP(L16,'[1]Sheet1'!$A$116:$K$128,4,FALSE)</f>
        <v>3505</v>
      </c>
      <c r="E16" s="43">
        <f>VLOOKUP(L16,'[1]Sheet1'!$A$116:$K$128,5,FALSE)/100</f>
        <v>0.5011438375750643</v>
      </c>
      <c r="F16" s="21">
        <f>VLOOKUP(L16,'[1]Sheet1'!$A$116:$K$128,6,FALSE)</f>
        <v>787</v>
      </c>
      <c r="G16" s="43">
        <f>VLOOKUP(L16,'[1]Sheet1'!$A$116:$K$128,7,FALSE)/100</f>
        <v>0.49496855345911955</v>
      </c>
      <c r="H16" s="21">
        <f>VLOOKUP(L16,'[1]Sheet1'!$A$116:$K$128,8,FALSE)</f>
        <v>30</v>
      </c>
      <c r="I16" s="25">
        <f>VLOOKUP(L16,'[1]Sheet1'!$A$116:$K$128,9,FALSE)/100</f>
        <v>0.6382978723404257</v>
      </c>
      <c r="J16" s="24">
        <f>VLOOKUP(L16,'[1]Sheet1'!$A$116:$K$128,10,FALSE)</f>
        <v>7464</v>
      </c>
      <c r="K16" s="25">
        <f>VLOOKUP(L16,'[1]Sheet1'!$A$116:$K$128,11,FALSE)/100</f>
        <v>0.5201756219945641</v>
      </c>
      <c r="L16" s="311" t="s">
        <v>698</v>
      </c>
    </row>
    <row r="17" spans="1:12" ht="15.75" thickBot="1">
      <c r="A17" s="34" t="s">
        <v>75</v>
      </c>
      <c r="B17" s="31">
        <f>VLOOKUP(L17,'[1]Sheet1'!$A$116:$K$128,2,FALSE)</f>
        <v>5718</v>
      </c>
      <c r="C17" s="46">
        <f>VLOOKUP(L17,'[1]Sheet1'!$A$116:$K$128,3,FALSE)/100</f>
        <v>1</v>
      </c>
      <c r="D17" s="28">
        <f>VLOOKUP(L17,'[1]Sheet1'!$A$116:$K$128,4,FALSE)</f>
        <v>6994</v>
      </c>
      <c r="E17" s="46">
        <f>VLOOKUP(L17,'[1]Sheet1'!$A$116:$K$128,5,FALSE)/100</f>
        <v>1</v>
      </c>
      <c r="F17" s="28">
        <f>VLOOKUP(L17,'[1]Sheet1'!$A$116:$K$128,6,FALSE)</f>
        <v>1590</v>
      </c>
      <c r="G17" s="46">
        <f>VLOOKUP(L17,'[1]Sheet1'!$A$116:$K$128,7,FALSE)/100</f>
        <v>1</v>
      </c>
      <c r="H17" s="28">
        <f>VLOOKUP(L17,'[1]Sheet1'!$A$116:$K$128,8,FALSE)</f>
        <v>47</v>
      </c>
      <c r="I17" s="32">
        <f>VLOOKUP(L17,'[1]Sheet1'!$A$116:$K$128,9,FALSE)/100</f>
        <v>1</v>
      </c>
      <c r="J17" s="31">
        <f>VLOOKUP(L17,'[1]Sheet1'!$A$116:$K$128,10,FALSE)</f>
        <v>14349</v>
      </c>
      <c r="K17" s="32">
        <f>VLOOKUP(L17,'[1]Sheet1'!$A$116:$K$128,11,FALSE)/100</f>
        <v>1</v>
      </c>
      <c r="L17" s="311" t="s">
        <v>75</v>
      </c>
    </row>
    <row r="19" ht="15">
      <c r="J19" s="314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4"/>
  <sheetViews>
    <sheetView zoomScale="80" zoomScaleNormal="80" zoomScalePageLayoutView="0" workbookViewId="0" topLeftCell="A1">
      <selection activeCell="N14" sqref="N14"/>
    </sheetView>
  </sheetViews>
  <sheetFormatPr defaultColWidth="11.421875" defaultRowHeight="15"/>
  <cols>
    <col min="1" max="1" width="20.7109375" style="151" customWidth="1"/>
    <col min="2" max="16" width="19.140625" style="151" customWidth="1"/>
    <col min="17" max="17" width="11.421875" style="311" customWidth="1"/>
    <col min="18" max="16384" width="11.421875" style="151" customWidth="1"/>
  </cols>
  <sheetData>
    <row r="1" spans="1:16" ht="24.75" customHeight="1" thickBot="1" thickTop="1">
      <c r="A1" s="347" t="s">
        <v>644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9"/>
    </row>
    <row r="2" spans="1:16" ht="24.75" customHeight="1" thickBot="1" thickTop="1">
      <c r="A2" s="347" t="s">
        <v>1024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9"/>
    </row>
    <row r="3" spans="1:16" ht="19.5" customHeight="1" thickTop="1">
      <c r="A3" s="350" t="s">
        <v>126</v>
      </c>
      <c r="B3" s="358">
        <v>2012</v>
      </c>
      <c r="C3" s="359"/>
      <c r="D3" s="358">
        <v>2013</v>
      </c>
      <c r="E3" s="359"/>
      <c r="F3" s="358">
        <v>2014</v>
      </c>
      <c r="G3" s="359"/>
      <c r="H3" s="379">
        <v>2015</v>
      </c>
      <c r="I3" s="380"/>
      <c r="J3" s="379">
        <v>2016</v>
      </c>
      <c r="K3" s="380"/>
      <c r="L3" s="379">
        <v>2017</v>
      </c>
      <c r="M3" s="380"/>
      <c r="N3" s="379">
        <v>2018</v>
      </c>
      <c r="O3" s="380"/>
      <c r="P3" s="394" t="s">
        <v>1015</v>
      </c>
    </row>
    <row r="4" spans="1:16" ht="19.5" customHeight="1" thickBot="1">
      <c r="A4" s="352"/>
      <c r="B4" s="53" t="s">
        <v>70</v>
      </c>
      <c r="C4" s="54" t="s">
        <v>69</v>
      </c>
      <c r="D4" s="53" t="s">
        <v>70</v>
      </c>
      <c r="E4" s="54" t="s">
        <v>69</v>
      </c>
      <c r="F4" s="53" t="s">
        <v>70</v>
      </c>
      <c r="G4" s="54" t="s">
        <v>69</v>
      </c>
      <c r="H4" s="49" t="s">
        <v>70</v>
      </c>
      <c r="I4" s="54" t="s">
        <v>69</v>
      </c>
      <c r="J4" s="49" t="s">
        <v>70</v>
      </c>
      <c r="K4" s="54" t="s">
        <v>69</v>
      </c>
      <c r="L4" s="49" t="s">
        <v>70</v>
      </c>
      <c r="M4" s="54" t="s">
        <v>69</v>
      </c>
      <c r="N4" s="49" t="s">
        <v>70</v>
      </c>
      <c r="O4" s="54" t="s">
        <v>69</v>
      </c>
      <c r="P4" s="395"/>
    </row>
    <row r="5" spans="1:17" ht="15">
      <c r="A5" s="159" t="s">
        <v>127</v>
      </c>
      <c r="B5" s="13">
        <v>2582</v>
      </c>
      <c r="C5" s="41">
        <v>0.2018922511533349</v>
      </c>
      <c r="D5" s="13">
        <v>2618</v>
      </c>
      <c r="E5" s="41">
        <v>0.19503836698204574</v>
      </c>
      <c r="F5" s="13">
        <v>2421</v>
      </c>
      <c r="G5" s="72">
        <v>0.1907951769248956</v>
      </c>
      <c r="H5" s="13">
        <v>2664</v>
      </c>
      <c r="I5" s="41">
        <v>0.20517560073937152</v>
      </c>
      <c r="J5" s="13">
        <v>2652</v>
      </c>
      <c r="K5" s="41">
        <v>0.19113513513513514</v>
      </c>
      <c r="L5" s="13">
        <v>2638</v>
      </c>
      <c r="M5" s="41">
        <v>0.18620738335568576</v>
      </c>
      <c r="N5" s="13">
        <f>VLOOKUP(Q5,'[1]Sheet1'!$A$133:$C$140,2,FALSE)</f>
        <v>2946</v>
      </c>
      <c r="O5" s="41">
        <f>VLOOKUP(Q5,'[1]Sheet1'!$A$133:$C$140,3,FALSE)/100</f>
        <v>0.20531047459753288</v>
      </c>
      <c r="P5" s="112">
        <f>(N5-L5)/L5</f>
        <v>0.11675511751326763</v>
      </c>
      <c r="Q5" s="311" t="s">
        <v>699</v>
      </c>
    </row>
    <row r="6" spans="1:17" ht="15">
      <c r="A6" s="157" t="s">
        <v>128</v>
      </c>
      <c r="B6" s="19">
        <v>2699</v>
      </c>
      <c r="C6" s="42">
        <v>0.2110407381343342</v>
      </c>
      <c r="D6" s="19">
        <v>2786</v>
      </c>
      <c r="E6" s="42">
        <v>0.20755419801832675</v>
      </c>
      <c r="F6" s="19">
        <v>2760</v>
      </c>
      <c r="G6" s="73">
        <v>0.21751123019938529</v>
      </c>
      <c r="H6" s="19">
        <v>2686</v>
      </c>
      <c r="I6" s="42">
        <v>0.20686999383857055</v>
      </c>
      <c r="J6" s="19">
        <v>2889</v>
      </c>
      <c r="K6" s="42">
        <v>0.20821621621621625</v>
      </c>
      <c r="L6" s="19">
        <v>3062</v>
      </c>
      <c r="M6" s="42">
        <v>0.21613609091550784</v>
      </c>
      <c r="N6" s="19">
        <f>VLOOKUP(Q6,'[1]Sheet1'!$A$133:$C$140,2,FALSE)</f>
        <v>2794</v>
      </c>
      <c r="O6" s="42">
        <f>VLOOKUP(Q6,'[1]Sheet1'!$A$133:$C$140,3,FALSE)/100</f>
        <v>0.19471740190954073</v>
      </c>
      <c r="P6" s="114">
        <f aca="true" t="shared" si="0" ref="P6:P12">(N6-L6)/L6</f>
        <v>-0.08752449379490529</v>
      </c>
      <c r="Q6" s="311" t="s">
        <v>700</v>
      </c>
    </row>
    <row r="7" spans="1:17" ht="15">
      <c r="A7" s="157" t="s">
        <v>129</v>
      </c>
      <c r="B7" s="19">
        <v>2347</v>
      </c>
      <c r="C7" s="42">
        <v>0.1835170849949175</v>
      </c>
      <c r="D7" s="19">
        <v>2396</v>
      </c>
      <c r="E7" s="42">
        <v>0.17849959025553155</v>
      </c>
      <c r="F7" s="19">
        <v>2467</v>
      </c>
      <c r="G7" s="73">
        <v>0.19442036409488533</v>
      </c>
      <c r="H7" s="19">
        <v>2508</v>
      </c>
      <c r="I7" s="42">
        <v>0.19316081330868762</v>
      </c>
      <c r="J7" s="19">
        <v>2737</v>
      </c>
      <c r="K7" s="42">
        <v>0.19726126126126126</v>
      </c>
      <c r="L7" s="19">
        <v>2522</v>
      </c>
      <c r="M7" s="42">
        <v>0.1780193407213948</v>
      </c>
      <c r="N7" s="19">
        <f>VLOOKUP(Q7,'[1]Sheet1'!$A$133:$C$140,2,FALSE)</f>
        <v>2737</v>
      </c>
      <c r="O7" s="42">
        <f>VLOOKUP(Q7,'[1]Sheet1'!$A$133:$C$140,3,FALSE)/100</f>
        <v>0.19074499965154368</v>
      </c>
      <c r="P7" s="114">
        <f t="shared" si="0"/>
        <v>0.08524980174464711</v>
      </c>
      <c r="Q7" s="311" t="s">
        <v>701</v>
      </c>
    </row>
    <row r="8" spans="1:17" ht="15">
      <c r="A8" s="157" t="s">
        <v>130</v>
      </c>
      <c r="B8" s="19">
        <v>2406</v>
      </c>
      <c r="C8" s="42">
        <v>0.18813042458362655</v>
      </c>
      <c r="D8" s="19">
        <v>2883</v>
      </c>
      <c r="E8" s="42">
        <v>0.21478060046189376</v>
      </c>
      <c r="F8" s="19">
        <v>2270</v>
      </c>
      <c r="G8" s="73">
        <v>0.1788951059973205</v>
      </c>
      <c r="H8" s="19">
        <v>2526</v>
      </c>
      <c r="I8" s="42">
        <v>0.19454713493530498</v>
      </c>
      <c r="J8" s="19">
        <v>2692</v>
      </c>
      <c r="K8" s="42">
        <v>0.19401801801801802</v>
      </c>
      <c r="L8" s="19">
        <v>3012</v>
      </c>
      <c r="M8" s="42">
        <v>0.2126067621938307</v>
      </c>
      <c r="N8" s="19">
        <f>VLOOKUP(Q8,'[1]Sheet1'!$A$133:$C$140,2,FALSE)</f>
        <v>2796</v>
      </c>
      <c r="O8" s="42">
        <f>VLOOKUP(Q8,'[1]Sheet1'!$A$133:$C$140,3,FALSE)/100</f>
        <v>0.19485678444490906</v>
      </c>
      <c r="P8" s="114">
        <f t="shared" si="0"/>
        <v>-0.07171314741035857</v>
      </c>
      <c r="Q8" s="311" t="s">
        <v>702</v>
      </c>
    </row>
    <row r="9" spans="1:17" ht="15">
      <c r="A9" s="157" t="s">
        <v>131</v>
      </c>
      <c r="B9" s="19">
        <v>2069</v>
      </c>
      <c r="C9" s="42">
        <v>0.16177965439049183</v>
      </c>
      <c r="D9" s="19">
        <v>2063</v>
      </c>
      <c r="E9" s="42">
        <v>0.15369142516576026</v>
      </c>
      <c r="F9" s="19">
        <v>2120</v>
      </c>
      <c r="G9" s="73">
        <v>0.16707384348648435</v>
      </c>
      <c r="H9" s="19">
        <v>1930</v>
      </c>
      <c r="I9" s="42">
        <v>0.1486444855206408</v>
      </c>
      <c r="J9" s="19">
        <v>2164</v>
      </c>
      <c r="K9" s="42">
        <v>0.15596396396396398</v>
      </c>
      <c r="L9" s="19">
        <v>2153</v>
      </c>
      <c r="M9" s="42">
        <v>0.15197289475541756</v>
      </c>
      <c r="N9" s="19">
        <f>VLOOKUP(Q9,'[1]Sheet1'!$A$133:$C$140,2,FALSE)</f>
        <v>2349</v>
      </c>
      <c r="O9" s="42">
        <f>VLOOKUP(Q9,'[1]Sheet1'!$A$133:$C$140,3,FALSE)/100</f>
        <v>0.1637047877900899</v>
      </c>
      <c r="P9" s="114">
        <f t="shared" si="0"/>
        <v>0.09103576405016256</v>
      </c>
      <c r="Q9" s="311" t="s">
        <v>703</v>
      </c>
    </row>
    <row r="10" spans="1:17" ht="15">
      <c r="A10" s="157" t="s">
        <v>132</v>
      </c>
      <c r="B10" s="19">
        <v>443</v>
      </c>
      <c r="C10" s="42">
        <v>0.03463914301352725</v>
      </c>
      <c r="D10" s="19">
        <v>421</v>
      </c>
      <c r="E10" s="42">
        <v>0.0313640765849661</v>
      </c>
      <c r="F10" s="19">
        <v>409</v>
      </c>
      <c r="G10" s="73">
        <v>0.03223264244621325</v>
      </c>
      <c r="H10" s="19">
        <v>443</v>
      </c>
      <c r="I10" s="42">
        <v>0.03411891558841651</v>
      </c>
      <c r="J10" s="19">
        <v>496</v>
      </c>
      <c r="K10" s="42">
        <v>0.03574774774774775</v>
      </c>
      <c r="L10" s="19">
        <v>486</v>
      </c>
      <c r="M10" s="42">
        <v>0.03430507517470177</v>
      </c>
      <c r="N10" s="19">
        <f>VLOOKUP(Q10,'[1]Sheet1'!$A$133:$C$140,2,FALSE)</f>
        <v>465</v>
      </c>
      <c r="O10" s="42">
        <f>VLOOKUP(Q10,'[1]Sheet1'!$A$133:$C$140,3,FALSE)/100</f>
        <v>0.03240643947313401</v>
      </c>
      <c r="P10" s="114">
        <f t="shared" si="0"/>
        <v>-0.043209876543209874</v>
      </c>
      <c r="Q10" s="311" t="s">
        <v>704</v>
      </c>
    </row>
    <row r="11" spans="1:17" ht="15.75" thickBot="1">
      <c r="A11" s="158" t="s">
        <v>133</v>
      </c>
      <c r="B11" s="67">
        <v>243</v>
      </c>
      <c r="C11" s="74">
        <v>0.019000703729767768</v>
      </c>
      <c r="D11" s="67">
        <v>256</v>
      </c>
      <c r="E11" s="74">
        <v>0.019071742531475824</v>
      </c>
      <c r="F11" s="67">
        <v>242</v>
      </c>
      <c r="G11" s="75">
        <v>0.019071636850815667</v>
      </c>
      <c r="H11" s="67">
        <v>227</v>
      </c>
      <c r="I11" s="74">
        <v>0.01748305606900801</v>
      </c>
      <c r="J11" s="67">
        <v>245</v>
      </c>
      <c r="K11" s="74">
        <v>0.017657657657657658</v>
      </c>
      <c r="L11" s="67">
        <v>294</v>
      </c>
      <c r="M11" s="74">
        <v>0.020752452883461565</v>
      </c>
      <c r="N11" s="67">
        <f>VLOOKUP(Q11,'[1]Sheet1'!$A$133:$C$140,2,FALSE)</f>
        <v>262</v>
      </c>
      <c r="O11" s="74">
        <f>VLOOKUP(Q11,'[1]Sheet1'!$A$133:$C$140,3,FALSE)/100</f>
        <v>0.018259112133249704</v>
      </c>
      <c r="P11" s="172">
        <f t="shared" si="0"/>
        <v>-0.10884353741496598</v>
      </c>
      <c r="Q11" s="311" t="s">
        <v>705</v>
      </c>
    </row>
    <row r="12" spans="1:17" ht="15.75" thickBot="1">
      <c r="A12" s="34" t="s">
        <v>75</v>
      </c>
      <c r="B12" s="31">
        <v>12789</v>
      </c>
      <c r="C12" s="46">
        <v>1</v>
      </c>
      <c r="D12" s="31">
        <v>13423</v>
      </c>
      <c r="E12" s="29">
        <v>1</v>
      </c>
      <c r="F12" s="31">
        <v>12689</v>
      </c>
      <c r="G12" s="29">
        <v>1</v>
      </c>
      <c r="H12" s="31">
        <v>12984</v>
      </c>
      <c r="I12" s="46">
        <v>1</v>
      </c>
      <c r="J12" s="31">
        <v>13875</v>
      </c>
      <c r="K12" s="46">
        <v>1</v>
      </c>
      <c r="L12" s="31">
        <v>14167</v>
      </c>
      <c r="M12" s="46">
        <v>1</v>
      </c>
      <c r="N12" s="31">
        <f>VLOOKUP(Q12,'[1]Sheet1'!$A$133:$C$140,2,FALSE)</f>
        <v>14349</v>
      </c>
      <c r="O12" s="46">
        <f>VLOOKUP(Q12,'[1]Sheet1'!$A$133:$C$140,3,FALSE)/100</f>
        <v>1</v>
      </c>
      <c r="P12" s="77">
        <f t="shared" si="0"/>
        <v>0.01284675654690478</v>
      </c>
      <c r="Q12" s="311" t="s">
        <v>75</v>
      </c>
    </row>
    <row r="13" spans="1:16" ht="15">
      <c r="A13" s="35"/>
      <c r="B13" s="35"/>
      <c r="C13" s="57"/>
      <c r="D13" s="35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35"/>
    </row>
    <row r="14" spans="12:14" ht="15">
      <c r="L14" s="314"/>
      <c r="N14" s="314"/>
    </row>
  </sheetData>
  <sheetProtection/>
  <mergeCells count="11">
    <mergeCell ref="P3:P4"/>
    <mergeCell ref="N3:O3"/>
    <mergeCell ref="J3:K3"/>
    <mergeCell ref="L3:M3"/>
    <mergeCell ref="A1:P1"/>
    <mergeCell ref="A2:P2"/>
    <mergeCell ref="A3:A4"/>
    <mergeCell ref="H3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4"/>
  <sheetViews>
    <sheetView zoomScalePageLayoutView="0" workbookViewId="0" topLeftCell="A1">
      <selection activeCell="H29" sqref="H29"/>
    </sheetView>
  </sheetViews>
  <sheetFormatPr defaultColWidth="11.421875" defaultRowHeight="15"/>
  <cols>
    <col min="1" max="1" width="20.7109375" style="151" customWidth="1"/>
    <col min="2" max="11" width="14.7109375" style="151" customWidth="1"/>
    <col min="12" max="12" width="11.421875" style="311" customWidth="1"/>
    <col min="13" max="16384" width="11.421875" style="151" customWidth="1"/>
  </cols>
  <sheetData>
    <row r="1" spans="1:11" ht="24.75" customHeight="1" thickBot="1" thickTop="1">
      <c r="A1" s="364" t="s">
        <v>1025</v>
      </c>
      <c r="B1" s="365"/>
      <c r="C1" s="365"/>
      <c r="D1" s="365"/>
      <c r="E1" s="365"/>
      <c r="F1" s="365"/>
      <c r="G1" s="365"/>
      <c r="H1" s="365"/>
      <c r="I1" s="365"/>
      <c r="J1" s="365"/>
      <c r="K1" s="366"/>
    </row>
    <row r="2" spans="1:11" ht="19.5" customHeight="1" thickTop="1">
      <c r="A2" s="350" t="s">
        <v>126</v>
      </c>
      <c r="B2" s="374" t="s">
        <v>79</v>
      </c>
      <c r="C2" s="368"/>
      <c r="D2" s="368"/>
      <c r="E2" s="368"/>
      <c r="F2" s="368"/>
      <c r="G2" s="368"/>
      <c r="H2" s="368"/>
      <c r="I2" s="369"/>
      <c r="J2" s="358" t="s">
        <v>75</v>
      </c>
      <c r="K2" s="359"/>
    </row>
    <row r="3" spans="1:11" ht="19.5" customHeight="1">
      <c r="A3" s="351"/>
      <c r="B3" s="375" t="s">
        <v>71</v>
      </c>
      <c r="C3" s="372"/>
      <c r="D3" s="372" t="s">
        <v>72</v>
      </c>
      <c r="E3" s="372"/>
      <c r="F3" s="372" t="s">
        <v>73</v>
      </c>
      <c r="G3" s="372"/>
      <c r="H3" s="372" t="s">
        <v>74</v>
      </c>
      <c r="I3" s="373"/>
      <c r="J3" s="370"/>
      <c r="K3" s="371"/>
    </row>
    <row r="4" spans="1:11" ht="19.5" customHeight="1" thickBot="1">
      <c r="A4" s="352"/>
      <c r="B4" s="49" t="s">
        <v>70</v>
      </c>
      <c r="C4" s="50" t="s">
        <v>69</v>
      </c>
      <c r="D4" s="51" t="s">
        <v>70</v>
      </c>
      <c r="E4" s="50" t="s">
        <v>69</v>
      </c>
      <c r="F4" s="51" t="s">
        <v>70</v>
      </c>
      <c r="G4" s="50" t="s">
        <v>69</v>
      </c>
      <c r="H4" s="51" t="s">
        <v>70</v>
      </c>
      <c r="I4" s="52" t="s">
        <v>69</v>
      </c>
      <c r="J4" s="53" t="s">
        <v>70</v>
      </c>
      <c r="K4" s="54" t="s">
        <v>69</v>
      </c>
    </row>
    <row r="5" spans="1:12" ht="15">
      <c r="A5" s="159" t="s">
        <v>127</v>
      </c>
      <c r="B5" s="13">
        <f>VLOOKUP(L5,'[1]Sheet1'!$A$145:$K$152,2,FALSE)</f>
        <v>1150</v>
      </c>
      <c r="C5" s="41">
        <f>VLOOKUP(L5,'[1]Sheet1'!$A$145:$K$152,3,FALSE)/100</f>
        <v>0.20111927247289263</v>
      </c>
      <c r="D5" s="10">
        <f>VLOOKUP(L5,'[1]Sheet1'!$A$145:$K$152,4,FALSE)</f>
        <v>1500</v>
      </c>
      <c r="E5" s="41">
        <f>VLOOKUP(L5,'[1]Sheet1'!$A$145:$K$152,5,FALSE)/100</f>
        <v>0.21446954532456391</v>
      </c>
      <c r="F5" s="10">
        <f>VLOOKUP(L5,'[1]Sheet1'!$A$145:$K$152,6,FALSE)</f>
        <v>288</v>
      </c>
      <c r="G5" s="41">
        <f>VLOOKUP(L5,'[1]Sheet1'!$A$145:$K$152,7,FALSE)/100</f>
        <v>0.1811320754716981</v>
      </c>
      <c r="H5" s="10">
        <f>VLOOKUP(L5,'[1]Sheet1'!$A$145:$K$153,8,FALSE)</f>
        <v>8</v>
      </c>
      <c r="I5" s="14">
        <f>VLOOKUP(L5,'[1]Sheet1'!$A$145:$K$152,9,FALSE)/100</f>
        <v>0.1702127659574468</v>
      </c>
      <c r="J5" s="13">
        <f>VLOOKUP(L5,'[1]Sheet1'!$A$145:$K$152,10,FALSE)</f>
        <v>2946</v>
      </c>
      <c r="K5" s="11">
        <f>VLOOKUP(L5,'[1]Sheet1'!$A$145:$K$152,11,FALSE)/100</f>
        <v>0.20531047459753288</v>
      </c>
      <c r="L5" s="311" t="s">
        <v>699</v>
      </c>
    </row>
    <row r="6" spans="1:12" ht="15">
      <c r="A6" s="157" t="s">
        <v>128</v>
      </c>
      <c r="B6" s="19">
        <f>VLOOKUP(L6,'[1]Sheet1'!$A$145:$K$152,2,FALSE)</f>
        <v>1078</v>
      </c>
      <c r="C6" s="42">
        <f>VLOOKUP(L6,'[1]Sheet1'!$A$145:$K$152,3,FALSE)/100</f>
        <v>0.18852745715285069</v>
      </c>
      <c r="D6" s="16">
        <f>VLOOKUP(L6,'[1]Sheet1'!$A$145:$K$152,4,FALSE)</f>
        <v>1403</v>
      </c>
      <c r="E6" s="42">
        <f>VLOOKUP(L6,'[1]Sheet1'!$A$145:$K$152,5,FALSE)/100</f>
        <v>0.2006005147269088</v>
      </c>
      <c r="F6" s="16">
        <f>VLOOKUP(L6,'[1]Sheet1'!$A$145:$K$152,6,FALSE)</f>
        <v>307</v>
      </c>
      <c r="G6" s="42">
        <f>VLOOKUP(L6,'[1]Sheet1'!$A$145:$K$152,7,FALSE)/100</f>
        <v>0.1930817610062893</v>
      </c>
      <c r="H6" s="16">
        <f>VLOOKUP(L6,'[1]Sheet1'!$A$145:$K$153,8,FALSE)</f>
        <v>6</v>
      </c>
      <c r="I6" s="20">
        <f>VLOOKUP(L6,'[1]Sheet1'!$A$145:$K$152,9,FALSE)/100</f>
        <v>0.1276595744680851</v>
      </c>
      <c r="J6" s="19">
        <f>VLOOKUP(L6,'[1]Sheet1'!$A$145:$K$152,10,FALSE)</f>
        <v>2794</v>
      </c>
      <c r="K6" s="17">
        <f>VLOOKUP(L6,'[1]Sheet1'!$A$145:$K$152,11,FALSE)/100</f>
        <v>0.19471740190954073</v>
      </c>
      <c r="L6" s="311" t="s">
        <v>700</v>
      </c>
    </row>
    <row r="7" spans="1:12" ht="15">
      <c r="A7" s="157" t="s">
        <v>129</v>
      </c>
      <c r="B7" s="19">
        <f>VLOOKUP(L7,'[1]Sheet1'!$A$145:$K$152,2,FALSE)</f>
        <v>1054</v>
      </c>
      <c r="C7" s="42">
        <f>VLOOKUP(L7,'[1]Sheet1'!$A$145:$K$152,3,FALSE)/100</f>
        <v>0.18433018537950333</v>
      </c>
      <c r="D7" s="16">
        <f>VLOOKUP(L7,'[1]Sheet1'!$A$145:$K$152,4,FALSE)</f>
        <v>1362</v>
      </c>
      <c r="E7" s="42">
        <f>VLOOKUP(L7,'[1]Sheet1'!$A$145:$K$152,5,FALSE)/100</f>
        <v>0.19473834715470403</v>
      </c>
      <c r="F7" s="16">
        <f>VLOOKUP(L7,'[1]Sheet1'!$A$145:$K$152,6,FALSE)</f>
        <v>316</v>
      </c>
      <c r="G7" s="42">
        <f>VLOOKUP(L7,'[1]Sheet1'!$A$145:$K$152,7,FALSE)/100</f>
        <v>0.19874213836477989</v>
      </c>
      <c r="H7" s="16">
        <f>VLOOKUP(L7,'[1]Sheet1'!$A$145:$K$153,8,FALSE)</f>
        <v>5</v>
      </c>
      <c r="I7" s="20">
        <f>VLOOKUP(L7,'[1]Sheet1'!$A$145:$K$152,9,FALSE)/100</f>
        <v>0.10638297872340424</v>
      </c>
      <c r="J7" s="19">
        <f>VLOOKUP(L7,'[1]Sheet1'!$A$145:$K$152,10,FALSE)</f>
        <v>2737</v>
      </c>
      <c r="K7" s="17">
        <f>VLOOKUP(L7,'[1]Sheet1'!$A$145:$K$152,11,FALSE)/100</f>
        <v>0.19074499965154368</v>
      </c>
      <c r="L7" s="311" t="s">
        <v>701</v>
      </c>
    </row>
    <row r="8" spans="1:12" ht="15">
      <c r="A8" s="157" t="s">
        <v>130</v>
      </c>
      <c r="B8" s="19">
        <f>VLOOKUP(L8,'[1]Sheet1'!$A$145:$K$152,2,FALSE)</f>
        <v>1128</v>
      </c>
      <c r="C8" s="42">
        <f>VLOOKUP(L8,'[1]Sheet1'!$A$145:$K$152,3,FALSE)/100</f>
        <v>0.19727177334732424</v>
      </c>
      <c r="D8" s="16">
        <f>VLOOKUP(L8,'[1]Sheet1'!$A$145:$K$152,4,FALSE)</f>
        <v>1334</v>
      </c>
      <c r="E8" s="42">
        <f>VLOOKUP(L8,'[1]Sheet1'!$A$145:$K$152,5,FALSE)/100</f>
        <v>0.19073491564197884</v>
      </c>
      <c r="F8" s="16">
        <f>VLOOKUP(L8,'[1]Sheet1'!$A$145:$K$152,6,FALSE)</f>
        <v>320</v>
      </c>
      <c r="G8" s="42">
        <f>VLOOKUP(L8,'[1]Sheet1'!$A$145:$K$152,7,FALSE)/100</f>
        <v>0.20125786163522016</v>
      </c>
      <c r="H8" s="16">
        <f>VLOOKUP(L8,'[1]Sheet1'!$A$145:$K$153,8,FALSE)</f>
        <v>14</v>
      </c>
      <c r="I8" s="20">
        <f>VLOOKUP(L8,'[1]Sheet1'!$A$145:$K$152,9,FALSE)/100</f>
        <v>0.2978723404255319</v>
      </c>
      <c r="J8" s="19">
        <f>VLOOKUP(L8,'[1]Sheet1'!$A$145:$K$152,10,FALSE)</f>
        <v>2796</v>
      </c>
      <c r="K8" s="17">
        <f>VLOOKUP(L8,'[1]Sheet1'!$A$145:$K$152,11,FALSE)/100</f>
        <v>0.19485678444490906</v>
      </c>
      <c r="L8" s="311" t="s">
        <v>702</v>
      </c>
    </row>
    <row r="9" spans="1:12" ht="15">
      <c r="A9" s="157" t="s">
        <v>131</v>
      </c>
      <c r="B9" s="19">
        <f>VLOOKUP(L9,'[1]Sheet1'!$A$145:$K$152,2,FALSE)</f>
        <v>1021</v>
      </c>
      <c r="C9" s="42">
        <f>VLOOKUP(L9,'[1]Sheet1'!$A$145:$K$152,3,FALSE)/100</f>
        <v>0.17855893669115075</v>
      </c>
      <c r="D9" s="16">
        <f>VLOOKUP(L9,'[1]Sheet1'!$A$145:$K$152,4,FALSE)</f>
        <v>1058</v>
      </c>
      <c r="E9" s="42">
        <f>VLOOKUP(L9,'[1]Sheet1'!$A$145:$K$152,5,FALSE)/100</f>
        <v>0.15127251930225907</v>
      </c>
      <c r="F9" s="16">
        <f>VLOOKUP(L9,'[1]Sheet1'!$A$145:$K$152,6,FALSE)</f>
        <v>262</v>
      </c>
      <c r="G9" s="42">
        <f>VLOOKUP(L9,'[1]Sheet1'!$A$145:$K$152,7,FALSE)/100</f>
        <v>0.1647798742138365</v>
      </c>
      <c r="H9" s="16">
        <f>VLOOKUP(L9,'[1]Sheet1'!$A$145:$K$153,8,FALSE)</f>
        <v>8</v>
      </c>
      <c r="I9" s="20">
        <f>VLOOKUP(L9,'[1]Sheet1'!$A$145:$K$152,9,FALSE)/100</f>
        <v>0.1702127659574468</v>
      </c>
      <c r="J9" s="19">
        <f>VLOOKUP(L9,'[1]Sheet1'!$A$145:$K$152,10,FALSE)</f>
        <v>2349</v>
      </c>
      <c r="K9" s="17">
        <f>VLOOKUP(L9,'[1]Sheet1'!$A$145:$K$152,11,FALSE)/100</f>
        <v>0.1637047877900899</v>
      </c>
      <c r="L9" s="311" t="s">
        <v>703</v>
      </c>
    </row>
    <row r="10" spans="1:12" ht="15">
      <c r="A10" s="157" t="s">
        <v>132</v>
      </c>
      <c r="B10" s="19">
        <f>VLOOKUP(L10,'[1]Sheet1'!$A$145:$K$152,2,FALSE)</f>
        <v>189</v>
      </c>
      <c r="C10" s="42">
        <f>VLOOKUP(L10,'[1]Sheet1'!$A$145:$K$152,3,FALSE)/100</f>
        <v>0.03305351521511018</v>
      </c>
      <c r="D10" s="16">
        <f>VLOOKUP(L10,'[1]Sheet1'!$A$145:$K$152,4,FALSE)</f>
        <v>213</v>
      </c>
      <c r="E10" s="42">
        <f>VLOOKUP(L10,'[1]Sheet1'!$A$145:$K$152,5,FALSE)/100</f>
        <v>0.030454675436088076</v>
      </c>
      <c r="F10" s="16">
        <f>VLOOKUP(L10,'[1]Sheet1'!$A$145:$K$152,6,FALSE)</f>
        <v>59</v>
      </c>
      <c r="G10" s="42">
        <f>VLOOKUP(L10,'[1]Sheet1'!$A$145:$K$152,7,FALSE)/100</f>
        <v>0.03710691823899371</v>
      </c>
      <c r="H10" s="16">
        <f>VLOOKUP(L10,'[1]Sheet1'!$A$145:$K$153,8,FALSE)</f>
        <v>4</v>
      </c>
      <c r="I10" s="20">
        <f>VLOOKUP(L10,'[1]Sheet1'!$A$145:$K$152,9,FALSE)/100</f>
        <v>0.0851063829787234</v>
      </c>
      <c r="J10" s="19">
        <f>VLOOKUP(L10,'[1]Sheet1'!$A$145:$K$152,10,FALSE)</f>
        <v>465</v>
      </c>
      <c r="K10" s="17">
        <f>VLOOKUP(L10,'[1]Sheet1'!$A$145:$K$152,11,FALSE)/100</f>
        <v>0.03240643947313401</v>
      </c>
      <c r="L10" s="311" t="s">
        <v>704</v>
      </c>
    </row>
    <row r="11" spans="1:12" ht="15.75" thickBot="1">
      <c r="A11" s="158" t="s">
        <v>133</v>
      </c>
      <c r="B11" s="24">
        <f>VLOOKUP(L11,'[1]Sheet1'!$A$145:$K$152,2,FALSE)</f>
        <v>98</v>
      </c>
      <c r="C11" s="43">
        <f>VLOOKUP(L11,'[1]Sheet1'!$A$145:$K$152,3,FALSE)/100</f>
        <v>0.017138859741168237</v>
      </c>
      <c r="D11" s="21">
        <f>VLOOKUP(L11,'[1]Sheet1'!$A$145:$K$152,4,FALSE)</f>
        <v>124</v>
      </c>
      <c r="E11" s="43">
        <f>VLOOKUP(L11,'[1]Sheet1'!$A$145:$K$152,5,FALSE)/100</f>
        <v>0.017729482413497283</v>
      </c>
      <c r="F11" s="21">
        <f>VLOOKUP(L11,'[1]Sheet1'!$A$145:$K$152,6,FALSE)</f>
        <v>38</v>
      </c>
      <c r="G11" s="43">
        <f>VLOOKUP(L11,'[1]Sheet1'!$A$145:$K$152,7,FALSE)/100</f>
        <v>0.023899371069182395</v>
      </c>
      <c r="H11" s="21">
        <f>VLOOKUP(L11,'[1]Sheet1'!$A$145:$K$153,8,FALSE)</f>
        <v>2</v>
      </c>
      <c r="I11" s="25">
        <f>VLOOKUP(L11,'[1]Sheet1'!$A$145:$K$152,9,FALSE)/100</f>
        <v>0.0425531914893617</v>
      </c>
      <c r="J11" s="24">
        <f>VLOOKUP(L11,'[1]Sheet1'!$A$145:$K$152,10,FALSE)</f>
        <v>262</v>
      </c>
      <c r="K11" s="22">
        <f>VLOOKUP(L11,'[1]Sheet1'!$A$145:$K$152,11,FALSE)/100</f>
        <v>0.018259112133249704</v>
      </c>
      <c r="L11" s="311" t="s">
        <v>705</v>
      </c>
    </row>
    <row r="12" spans="1:12" ht="15.75" thickBot="1">
      <c r="A12" s="34" t="s">
        <v>75</v>
      </c>
      <c r="B12" s="31">
        <f>VLOOKUP(L12,'[1]Sheet1'!$A$145:$K$152,2,FALSE)</f>
        <v>5718</v>
      </c>
      <c r="C12" s="46">
        <f>VLOOKUP(L12,'[1]Sheet1'!$A$145:$K$152,3,FALSE)/100</f>
        <v>1</v>
      </c>
      <c r="D12" s="28">
        <f>VLOOKUP(L12,'[1]Sheet1'!$A$145:$K$152,4,FALSE)</f>
        <v>6994</v>
      </c>
      <c r="E12" s="46">
        <f>VLOOKUP(L12,'[1]Sheet1'!$A$145:$K$152,5,FALSE)/100</f>
        <v>1</v>
      </c>
      <c r="F12" s="28">
        <f>VLOOKUP(L12,'[1]Sheet1'!$A$145:$K$152,6,FALSE)</f>
        <v>1590</v>
      </c>
      <c r="G12" s="46">
        <f>VLOOKUP(L12,'[1]Sheet1'!$A$145:$K$152,7,FALSE)/100</f>
        <v>1</v>
      </c>
      <c r="H12" s="28">
        <f>VLOOKUP(L12,'[1]Sheet1'!$A$145:$K$153,8,FALSE)</f>
        <v>47</v>
      </c>
      <c r="I12" s="32">
        <f>VLOOKUP(L12,'[1]Sheet1'!$A$145:$K$152,9,FALSE)/100</f>
        <v>1</v>
      </c>
      <c r="J12" s="31">
        <f>VLOOKUP(L12,'[1]Sheet1'!$A$145:$K$152,10,FALSE)</f>
        <v>14349</v>
      </c>
      <c r="K12" s="29">
        <f>VLOOKUP(L12,'[1]Sheet1'!$A$145:$K$152,11,FALSE)/100</f>
        <v>1</v>
      </c>
      <c r="L12" s="311" t="s">
        <v>75</v>
      </c>
    </row>
    <row r="14" ht="15">
      <c r="J14" s="314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9"/>
  <sheetViews>
    <sheetView zoomScalePageLayoutView="0" workbookViewId="0" topLeftCell="D1">
      <selection activeCell="P6" sqref="P6:P17"/>
    </sheetView>
  </sheetViews>
  <sheetFormatPr defaultColWidth="11.421875" defaultRowHeight="15"/>
  <cols>
    <col min="1" max="1" width="20.7109375" style="151" customWidth="1"/>
    <col min="2" max="16" width="18.7109375" style="151" customWidth="1"/>
    <col min="17" max="17" width="11.421875" style="311" customWidth="1"/>
    <col min="18" max="16384" width="11.421875" style="151" customWidth="1"/>
  </cols>
  <sheetData>
    <row r="1" spans="1:16" ht="24.75" customHeight="1" thickBot="1" thickTop="1">
      <c r="A1" s="347" t="s">
        <v>645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9"/>
    </row>
    <row r="2" spans="1:16" ht="24.75" customHeight="1" thickBot="1" thickTop="1">
      <c r="A2" s="347" t="s">
        <v>1026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9"/>
    </row>
    <row r="3" spans="1:16" ht="19.5" customHeight="1" thickTop="1">
      <c r="A3" s="350" t="s">
        <v>134</v>
      </c>
      <c r="B3" s="358">
        <v>2012</v>
      </c>
      <c r="C3" s="359"/>
      <c r="D3" s="358">
        <v>2013</v>
      </c>
      <c r="E3" s="359"/>
      <c r="F3" s="358">
        <v>2014</v>
      </c>
      <c r="G3" s="359"/>
      <c r="H3" s="379">
        <v>2015</v>
      </c>
      <c r="I3" s="380"/>
      <c r="J3" s="379">
        <v>2016</v>
      </c>
      <c r="K3" s="380"/>
      <c r="L3" s="379">
        <v>2017</v>
      </c>
      <c r="M3" s="380"/>
      <c r="N3" s="379">
        <v>2018</v>
      </c>
      <c r="O3" s="380"/>
      <c r="P3" s="394" t="s">
        <v>1015</v>
      </c>
    </row>
    <row r="4" spans="1:16" ht="19.5" customHeight="1" thickBot="1">
      <c r="A4" s="352"/>
      <c r="B4" s="53" t="s">
        <v>70</v>
      </c>
      <c r="C4" s="65" t="s">
        <v>69</v>
      </c>
      <c r="D4" s="53" t="s">
        <v>70</v>
      </c>
      <c r="E4" s="65" t="s">
        <v>69</v>
      </c>
      <c r="F4" s="53" t="s">
        <v>70</v>
      </c>
      <c r="G4" s="65" t="s">
        <v>69</v>
      </c>
      <c r="H4" s="49" t="s">
        <v>70</v>
      </c>
      <c r="I4" s="65" t="s">
        <v>69</v>
      </c>
      <c r="J4" s="49" t="s">
        <v>70</v>
      </c>
      <c r="K4" s="65" t="s">
        <v>69</v>
      </c>
      <c r="L4" s="49" t="s">
        <v>70</v>
      </c>
      <c r="M4" s="65" t="s">
        <v>69</v>
      </c>
      <c r="N4" s="49" t="s">
        <v>70</v>
      </c>
      <c r="O4" s="65" t="s">
        <v>69</v>
      </c>
      <c r="P4" s="395"/>
    </row>
    <row r="5" spans="1:17" ht="15">
      <c r="A5" s="159" t="s">
        <v>135</v>
      </c>
      <c r="B5" s="13">
        <v>1355</v>
      </c>
      <c r="C5" s="173">
        <v>0.10595042614747048</v>
      </c>
      <c r="D5" s="13">
        <v>1581</v>
      </c>
      <c r="E5" s="11">
        <v>0.11778290993071594</v>
      </c>
      <c r="F5" s="13">
        <v>1372</v>
      </c>
      <c r="G5" s="11">
        <v>0.10812514776578139</v>
      </c>
      <c r="H5" s="13">
        <v>1266</v>
      </c>
      <c r="I5" s="173">
        <v>0.09750462107208872</v>
      </c>
      <c r="J5" s="13">
        <v>1260</v>
      </c>
      <c r="K5" s="173">
        <v>0.09081081081081081</v>
      </c>
      <c r="L5" s="13">
        <v>1729</v>
      </c>
      <c r="M5" s="173">
        <v>0.1220441871955954</v>
      </c>
      <c r="N5" s="13">
        <f>VLOOKUP(Q5,'[1]Sheet1'!$A$157:$C$169,2,FALSE)</f>
        <v>1344</v>
      </c>
      <c r="O5" s="173">
        <f>VLOOKUP(Q5,'[1]Sheet1'!$A$157:$C$169,3,FALSE)/100</f>
        <v>0.09366506376750994</v>
      </c>
      <c r="P5" s="161">
        <f>(N5-L5)/L5</f>
        <v>-0.22267206477732793</v>
      </c>
      <c r="Q5" s="311" t="s">
        <v>706</v>
      </c>
    </row>
    <row r="6" spans="1:17" ht="15">
      <c r="A6" s="157" t="s">
        <v>136</v>
      </c>
      <c r="B6" s="19">
        <v>1237</v>
      </c>
      <c r="C6" s="174">
        <v>0.09672374697005238</v>
      </c>
      <c r="D6" s="19">
        <v>1164</v>
      </c>
      <c r="E6" s="17">
        <v>0.08671682932280414</v>
      </c>
      <c r="F6" s="19">
        <v>1033</v>
      </c>
      <c r="G6" s="17">
        <v>0.08140909449129168</v>
      </c>
      <c r="H6" s="19">
        <v>1099</v>
      </c>
      <c r="I6" s="174">
        <v>0.08464263709180529</v>
      </c>
      <c r="J6" s="19">
        <v>1169</v>
      </c>
      <c r="K6" s="174">
        <v>0.08425225225225225</v>
      </c>
      <c r="L6" s="19">
        <v>1048</v>
      </c>
      <c r="M6" s="174">
        <v>0.0739747300063528</v>
      </c>
      <c r="N6" s="19">
        <f>VLOOKUP(Q6,'[1]Sheet1'!$A$157:$C$169,2,FALSE)</f>
        <v>1139</v>
      </c>
      <c r="O6" s="174">
        <f>VLOOKUP(Q6,'[1]Sheet1'!$A$157:$C$169,3,FALSE)/100</f>
        <v>0.07937835389225728</v>
      </c>
      <c r="P6" s="163">
        <f aca="true" t="shared" si="0" ref="P6:P17">(N6-L6)/L6</f>
        <v>0.0868320610687023</v>
      </c>
      <c r="Q6" s="311" t="s">
        <v>707</v>
      </c>
    </row>
    <row r="7" spans="1:17" ht="15">
      <c r="A7" s="157" t="s">
        <v>137</v>
      </c>
      <c r="B7" s="19">
        <v>1054</v>
      </c>
      <c r="C7" s="174">
        <v>0.08241457502541247</v>
      </c>
      <c r="D7" s="19">
        <v>1240</v>
      </c>
      <c r="E7" s="17">
        <v>0.09237875288683603</v>
      </c>
      <c r="F7" s="19">
        <v>1023</v>
      </c>
      <c r="G7" s="17">
        <v>0.08062101032390259</v>
      </c>
      <c r="H7" s="19">
        <v>1119</v>
      </c>
      <c r="I7" s="174">
        <v>0.08618299445471349</v>
      </c>
      <c r="J7" s="19">
        <v>1019</v>
      </c>
      <c r="K7" s="174">
        <v>0.07344144144144144</v>
      </c>
      <c r="L7" s="19">
        <v>1210</v>
      </c>
      <c r="M7" s="174">
        <v>0.08540975506458671</v>
      </c>
      <c r="N7" s="19">
        <f>VLOOKUP(Q7,'[1]Sheet1'!$A$157:$C$169,2,FALSE)</f>
        <v>1356</v>
      </c>
      <c r="O7" s="174">
        <f>VLOOKUP(Q7,'[1]Sheet1'!$A$157:$C$169,3,FALSE)/100</f>
        <v>0.09450135897971984</v>
      </c>
      <c r="P7" s="163">
        <f t="shared" si="0"/>
        <v>0.1206611570247934</v>
      </c>
      <c r="Q7" s="311" t="s">
        <v>708</v>
      </c>
    </row>
    <row r="8" spans="1:17" ht="15">
      <c r="A8" s="157" t="s">
        <v>138</v>
      </c>
      <c r="B8" s="19">
        <v>914</v>
      </c>
      <c r="C8" s="174">
        <v>0.07146766752678083</v>
      </c>
      <c r="D8" s="19">
        <v>885</v>
      </c>
      <c r="E8" s="17">
        <v>0.06593160992326604</v>
      </c>
      <c r="F8" s="19">
        <v>909</v>
      </c>
      <c r="G8" s="17">
        <v>0.07163685081566712</v>
      </c>
      <c r="H8" s="19">
        <v>971</v>
      </c>
      <c r="I8" s="174">
        <v>0.07478434996919285</v>
      </c>
      <c r="J8" s="19">
        <v>1094</v>
      </c>
      <c r="K8" s="174">
        <v>0.07884684684684683</v>
      </c>
      <c r="L8" s="19">
        <v>870</v>
      </c>
      <c r="M8" s="174">
        <v>0.06141031975718218</v>
      </c>
      <c r="N8" s="19">
        <f>VLOOKUP(Q8,'[1]Sheet1'!$A$157:$C$169,2,FALSE)</f>
        <v>1063</v>
      </c>
      <c r="O8" s="174">
        <f>VLOOKUP(Q8,'[1]Sheet1'!$A$157:$C$169,3,FALSE)/100</f>
        <v>0.07408181754826121</v>
      </c>
      <c r="P8" s="163">
        <f t="shared" si="0"/>
        <v>0.2218390804597701</v>
      </c>
      <c r="Q8" s="311" t="s">
        <v>709</v>
      </c>
    </row>
    <row r="9" spans="1:17" ht="15">
      <c r="A9" s="157" t="s">
        <v>139</v>
      </c>
      <c r="B9" s="19">
        <v>1001</v>
      </c>
      <c r="C9" s="174">
        <v>0.07827038861521621</v>
      </c>
      <c r="D9" s="19">
        <v>970</v>
      </c>
      <c r="E9" s="17">
        <v>0.07226402443567012</v>
      </c>
      <c r="F9" s="19">
        <v>1034</v>
      </c>
      <c r="G9" s="17">
        <v>0.08148790290803058</v>
      </c>
      <c r="H9" s="19">
        <v>933</v>
      </c>
      <c r="I9" s="174">
        <v>0.07185767097966728</v>
      </c>
      <c r="J9" s="19">
        <v>1073</v>
      </c>
      <c r="K9" s="174">
        <v>0.07733333333333334</v>
      </c>
      <c r="L9" s="19">
        <v>1102</v>
      </c>
      <c r="M9" s="174">
        <v>0.0777864050257641</v>
      </c>
      <c r="N9" s="19">
        <f>VLOOKUP(Q9,'[1]Sheet1'!$A$157:$C$169,2,FALSE)</f>
        <v>1174</v>
      </c>
      <c r="O9" s="174">
        <f>VLOOKUP(Q9,'[1]Sheet1'!$A$157:$C$169,3,FALSE)/100</f>
        <v>0.08181754826120287</v>
      </c>
      <c r="P9" s="163">
        <f t="shared" si="0"/>
        <v>0.06533575317604355</v>
      </c>
      <c r="Q9" s="311" t="s">
        <v>710</v>
      </c>
    </row>
    <row r="10" spans="1:17" ht="15">
      <c r="A10" s="157" t="s">
        <v>140</v>
      </c>
      <c r="B10" s="19">
        <v>1057</v>
      </c>
      <c r="C10" s="174">
        <v>0.08264915161466886</v>
      </c>
      <c r="D10" s="19">
        <v>998</v>
      </c>
      <c r="E10" s="17">
        <v>0.07434999627505029</v>
      </c>
      <c r="F10" s="19">
        <v>1068</v>
      </c>
      <c r="G10" s="17">
        <v>0.08416738907715345</v>
      </c>
      <c r="H10" s="19">
        <v>1233</v>
      </c>
      <c r="I10" s="174">
        <v>0.0949630314232902</v>
      </c>
      <c r="J10" s="19">
        <v>1246</v>
      </c>
      <c r="K10" s="174">
        <v>0.0898018018018018</v>
      </c>
      <c r="L10" s="19">
        <v>1112</v>
      </c>
      <c r="M10" s="174">
        <v>0.07849227077009953</v>
      </c>
      <c r="N10" s="19">
        <f>VLOOKUP(Q10,'[1]Sheet1'!$A$157:$C$169,2,FALSE)</f>
        <v>1160</v>
      </c>
      <c r="O10" s="174">
        <f>VLOOKUP(Q10,'[1]Sheet1'!$A$157:$C$169,3,FALSE)/100</f>
        <v>0.08084187051362464</v>
      </c>
      <c r="P10" s="163">
        <f t="shared" si="0"/>
        <v>0.04316546762589928</v>
      </c>
      <c r="Q10" s="311" t="s">
        <v>711</v>
      </c>
    </row>
    <row r="11" spans="1:17" ht="15">
      <c r="A11" s="157" t="s">
        <v>141</v>
      </c>
      <c r="B11" s="19">
        <v>769</v>
      </c>
      <c r="C11" s="174">
        <v>0.060129799046055206</v>
      </c>
      <c r="D11" s="19">
        <v>836</v>
      </c>
      <c r="E11" s="17">
        <v>0.06228115920435074</v>
      </c>
      <c r="F11" s="19">
        <v>876</v>
      </c>
      <c r="G11" s="17">
        <v>0.06903617306328316</v>
      </c>
      <c r="H11" s="19">
        <v>853</v>
      </c>
      <c r="I11" s="174">
        <v>0.06569624152803451</v>
      </c>
      <c r="J11" s="19">
        <v>804</v>
      </c>
      <c r="K11" s="174">
        <v>0.05794594594594595</v>
      </c>
      <c r="L11" s="19">
        <v>806</v>
      </c>
      <c r="M11" s="174">
        <v>0.05689277899343546</v>
      </c>
      <c r="N11" s="19">
        <f>VLOOKUP(Q11,'[1]Sheet1'!$A$157:$C$169,2,FALSE)</f>
        <v>938</v>
      </c>
      <c r="O11" s="174">
        <f>VLOOKUP(Q11,'[1]Sheet1'!$A$157:$C$169,3,FALSE)/100</f>
        <v>0.06537040908774132</v>
      </c>
      <c r="P11" s="163">
        <f t="shared" si="0"/>
        <v>0.16377171215880892</v>
      </c>
      <c r="Q11" s="311" t="s">
        <v>712</v>
      </c>
    </row>
    <row r="12" spans="1:17" ht="15">
      <c r="A12" s="157" t="s">
        <v>142</v>
      </c>
      <c r="B12" s="19">
        <v>864</v>
      </c>
      <c r="C12" s="174">
        <v>0.06755805770584096</v>
      </c>
      <c r="D12" s="19">
        <v>834</v>
      </c>
      <c r="E12" s="17">
        <v>0.062132161215823586</v>
      </c>
      <c r="F12" s="19">
        <v>820</v>
      </c>
      <c r="G12" s="17">
        <v>0.06462290172590433</v>
      </c>
      <c r="H12" s="19">
        <v>831</v>
      </c>
      <c r="I12" s="174">
        <v>0.0640018484288355</v>
      </c>
      <c r="J12" s="19">
        <v>1120</v>
      </c>
      <c r="K12" s="174">
        <v>0.08072072072072072</v>
      </c>
      <c r="L12" s="19">
        <v>1007</v>
      </c>
      <c r="M12" s="174">
        <v>0.07108068045457754</v>
      </c>
      <c r="N12" s="19">
        <f>VLOOKUP(Q12,'[1]Sheet1'!$A$157:$C$169,2,FALSE)</f>
        <v>995</v>
      </c>
      <c r="O12" s="174">
        <f>VLOOKUP(Q12,'[1]Sheet1'!$A$157:$C$169,3,FALSE)/100</f>
        <v>0.06934281134573837</v>
      </c>
      <c r="P12" s="163">
        <f t="shared" si="0"/>
        <v>-0.011916583912611719</v>
      </c>
      <c r="Q12" s="311" t="s">
        <v>713</v>
      </c>
    </row>
    <row r="13" spans="1:17" ht="15">
      <c r="A13" s="157" t="s">
        <v>143</v>
      </c>
      <c r="B13" s="19">
        <v>1073</v>
      </c>
      <c r="C13" s="174">
        <v>0.08390022675736962</v>
      </c>
      <c r="D13" s="19">
        <v>1195</v>
      </c>
      <c r="E13" s="17">
        <v>0.08902629814497505</v>
      </c>
      <c r="F13" s="19">
        <v>1100</v>
      </c>
      <c r="G13" s="17">
        <v>0.08668925841279848</v>
      </c>
      <c r="H13" s="19">
        <v>1209</v>
      </c>
      <c r="I13" s="174">
        <v>0.09311460258780037</v>
      </c>
      <c r="J13" s="19">
        <v>1236</v>
      </c>
      <c r="K13" s="174">
        <v>0.08908108108108108</v>
      </c>
      <c r="L13" s="19">
        <v>1220</v>
      </c>
      <c r="M13" s="174">
        <v>0.08611562080892216</v>
      </c>
      <c r="N13" s="19">
        <f>VLOOKUP(Q13,'[1]Sheet1'!$A$157:$C$169,2,FALSE)</f>
        <v>1200</v>
      </c>
      <c r="O13" s="174">
        <f>VLOOKUP(Q13,'[1]Sheet1'!$A$157:$C$169,3,FALSE)/100</f>
        <v>0.08362952122099103</v>
      </c>
      <c r="P13" s="163">
        <f t="shared" si="0"/>
        <v>-0.01639344262295082</v>
      </c>
      <c r="Q13" s="311" t="s">
        <v>714</v>
      </c>
    </row>
    <row r="14" spans="1:17" ht="15">
      <c r="A14" s="157" t="s">
        <v>144</v>
      </c>
      <c r="B14" s="19">
        <v>1333</v>
      </c>
      <c r="C14" s="174">
        <v>0.10423019782625693</v>
      </c>
      <c r="D14" s="19">
        <v>1273</v>
      </c>
      <c r="E14" s="17">
        <v>0.09483721969753409</v>
      </c>
      <c r="F14" s="19">
        <v>1192</v>
      </c>
      <c r="G14" s="17">
        <v>0.093939632752778</v>
      </c>
      <c r="H14" s="19">
        <v>1248</v>
      </c>
      <c r="I14" s="174">
        <v>0.09611829944547134</v>
      </c>
      <c r="J14" s="19">
        <v>1272</v>
      </c>
      <c r="K14" s="174">
        <v>0.09167567567567568</v>
      </c>
      <c r="L14" s="19">
        <v>1415</v>
      </c>
      <c r="M14" s="174">
        <v>0.09988000282346297</v>
      </c>
      <c r="N14" s="19">
        <f>VLOOKUP(Q14,'[1]Sheet1'!$A$157:$C$169,2,FALSE)</f>
        <v>1423</v>
      </c>
      <c r="O14" s="174">
        <f>VLOOKUP(Q14,'[1]Sheet1'!$A$157:$C$169,3,FALSE)/100</f>
        <v>0.0991706739145585</v>
      </c>
      <c r="P14" s="163">
        <f t="shared" si="0"/>
        <v>0.005653710247349823</v>
      </c>
      <c r="Q14" s="311" t="s">
        <v>715</v>
      </c>
    </row>
    <row r="15" spans="1:17" ht="15">
      <c r="A15" s="157" t="s">
        <v>145</v>
      </c>
      <c r="B15" s="19">
        <v>1071</v>
      </c>
      <c r="C15" s="174">
        <v>0.08374384236453201</v>
      </c>
      <c r="D15" s="19">
        <v>1249</v>
      </c>
      <c r="E15" s="17">
        <v>0.09304924383520823</v>
      </c>
      <c r="F15" s="19">
        <v>1048</v>
      </c>
      <c r="G15" s="17">
        <v>0.08259122074237528</v>
      </c>
      <c r="H15" s="19">
        <v>1177</v>
      </c>
      <c r="I15" s="174">
        <v>0.09065003080714726</v>
      </c>
      <c r="J15" s="19">
        <v>1299</v>
      </c>
      <c r="K15" s="174">
        <v>0.09362162162162163</v>
      </c>
      <c r="L15" s="19">
        <v>1440</v>
      </c>
      <c r="M15" s="174">
        <v>0.10164466718430154</v>
      </c>
      <c r="N15" s="19">
        <f>VLOOKUP(Q15,'[1]Sheet1'!$A$157:$C$169,2,FALSE)</f>
        <v>1426</v>
      </c>
      <c r="O15" s="174">
        <f>VLOOKUP(Q15,'[1]Sheet1'!$A$157:$C$169,3,FALSE)/100</f>
        <v>0.09937974771761099</v>
      </c>
      <c r="P15" s="163">
        <f t="shared" si="0"/>
        <v>-0.009722222222222222</v>
      </c>
      <c r="Q15" s="311" t="s">
        <v>716</v>
      </c>
    </row>
    <row r="16" spans="1:17" ht="15.75" thickBot="1">
      <c r="A16" s="158" t="s">
        <v>146</v>
      </c>
      <c r="B16" s="24">
        <v>1061</v>
      </c>
      <c r="C16" s="175">
        <v>0.08296192040034404</v>
      </c>
      <c r="D16" s="24">
        <v>1198</v>
      </c>
      <c r="E16" s="22">
        <v>0.08924979512776578</v>
      </c>
      <c r="F16" s="24">
        <v>1214</v>
      </c>
      <c r="G16" s="22">
        <v>0.09567341792103397</v>
      </c>
      <c r="H16" s="24">
        <v>1045</v>
      </c>
      <c r="I16" s="175">
        <v>0.08048367221195317</v>
      </c>
      <c r="J16" s="24">
        <v>1283</v>
      </c>
      <c r="K16" s="175">
        <v>0.09246846846846847</v>
      </c>
      <c r="L16" s="24">
        <v>1208</v>
      </c>
      <c r="M16" s="175">
        <v>0.08526858191571965</v>
      </c>
      <c r="N16" s="24">
        <f>VLOOKUP(Q16,'[1]Sheet1'!$A$157:$C$169,2,FALSE)</f>
        <v>1131</v>
      </c>
      <c r="O16" s="175">
        <f>VLOOKUP(Q16,'[1]Sheet1'!$A$157:$C$169,3,FALSE)/100</f>
        <v>0.07882082375078403</v>
      </c>
      <c r="P16" s="176">
        <f t="shared" si="0"/>
        <v>-0.06374172185430464</v>
      </c>
      <c r="Q16" s="311" t="s">
        <v>717</v>
      </c>
    </row>
    <row r="17" spans="1:17" ht="15.75" thickBot="1">
      <c r="A17" s="34" t="s">
        <v>75</v>
      </c>
      <c r="B17" s="31">
        <v>12789</v>
      </c>
      <c r="C17" s="71">
        <v>1</v>
      </c>
      <c r="D17" s="31">
        <v>13423</v>
      </c>
      <c r="E17" s="29">
        <v>1</v>
      </c>
      <c r="F17" s="31">
        <v>12689</v>
      </c>
      <c r="G17" s="29">
        <v>1</v>
      </c>
      <c r="H17" s="31">
        <v>12984</v>
      </c>
      <c r="I17" s="71">
        <v>1</v>
      </c>
      <c r="J17" s="31">
        <v>13875</v>
      </c>
      <c r="K17" s="71">
        <v>1</v>
      </c>
      <c r="L17" s="31">
        <v>14167</v>
      </c>
      <c r="M17" s="71">
        <v>1</v>
      </c>
      <c r="N17" s="31">
        <f>VLOOKUP(Q17,'[1]Sheet1'!$A$157:$C$169,2,FALSE)</f>
        <v>14349</v>
      </c>
      <c r="O17" s="71">
        <f>VLOOKUP(Q17,'[1]Sheet1'!$A$157:$C$169,3,FALSE)/100</f>
        <v>1</v>
      </c>
      <c r="P17" s="80">
        <f t="shared" si="0"/>
        <v>0.01284675654690478</v>
      </c>
      <c r="Q17" s="311" t="s">
        <v>75</v>
      </c>
    </row>
    <row r="18" spans="1:16" ht="15">
      <c r="A18" s="35"/>
      <c r="B18" s="35"/>
      <c r="C18" s="63"/>
      <c r="D18" s="35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35"/>
    </row>
    <row r="19" spans="12:14" ht="15">
      <c r="L19" s="314"/>
      <c r="N19" s="314"/>
    </row>
  </sheetData>
  <sheetProtection/>
  <mergeCells count="11">
    <mergeCell ref="P3:P4"/>
    <mergeCell ref="N3:O3"/>
    <mergeCell ref="J3:K3"/>
    <mergeCell ref="L3:M3"/>
    <mergeCell ref="A1:P1"/>
    <mergeCell ref="A2:P2"/>
    <mergeCell ref="A3:A4"/>
    <mergeCell ref="H3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0.7109375" style="151" customWidth="1"/>
    <col min="2" max="11" width="14.140625" style="151" customWidth="1"/>
    <col min="12" max="12" width="11.421875" style="311" customWidth="1"/>
    <col min="13" max="16384" width="11.421875" style="151" customWidth="1"/>
  </cols>
  <sheetData>
    <row r="1" spans="1:11" ht="24.75" customHeight="1" thickBot="1" thickTop="1">
      <c r="A1" s="364" t="s">
        <v>1027</v>
      </c>
      <c r="B1" s="365"/>
      <c r="C1" s="365"/>
      <c r="D1" s="365"/>
      <c r="E1" s="365"/>
      <c r="F1" s="365"/>
      <c r="G1" s="365"/>
      <c r="H1" s="365"/>
      <c r="I1" s="365"/>
      <c r="J1" s="365"/>
      <c r="K1" s="366"/>
    </row>
    <row r="2" spans="1:11" ht="19.5" customHeight="1" thickTop="1">
      <c r="A2" s="350" t="s">
        <v>134</v>
      </c>
      <c r="B2" s="374" t="s">
        <v>147</v>
      </c>
      <c r="C2" s="368"/>
      <c r="D2" s="368"/>
      <c r="E2" s="368"/>
      <c r="F2" s="368"/>
      <c r="G2" s="368"/>
      <c r="H2" s="368"/>
      <c r="I2" s="369"/>
      <c r="J2" s="358" t="s">
        <v>75</v>
      </c>
      <c r="K2" s="359"/>
    </row>
    <row r="3" spans="1:11" ht="19.5" customHeight="1">
      <c r="A3" s="351"/>
      <c r="B3" s="375" t="s">
        <v>71</v>
      </c>
      <c r="C3" s="372"/>
      <c r="D3" s="372" t="s">
        <v>72</v>
      </c>
      <c r="E3" s="372"/>
      <c r="F3" s="372" t="s">
        <v>73</v>
      </c>
      <c r="G3" s="372"/>
      <c r="H3" s="372" t="s">
        <v>74</v>
      </c>
      <c r="I3" s="373"/>
      <c r="J3" s="370"/>
      <c r="K3" s="371"/>
    </row>
    <row r="4" spans="1:11" ht="19.5" customHeight="1" thickBot="1">
      <c r="A4" s="352"/>
      <c r="B4" s="49" t="s">
        <v>70</v>
      </c>
      <c r="C4" s="81" t="s">
        <v>69</v>
      </c>
      <c r="D4" s="51" t="s">
        <v>70</v>
      </c>
      <c r="E4" s="81" t="s">
        <v>69</v>
      </c>
      <c r="F4" s="51" t="s">
        <v>70</v>
      </c>
      <c r="G4" s="81" t="s">
        <v>69</v>
      </c>
      <c r="H4" s="51" t="s">
        <v>70</v>
      </c>
      <c r="I4" s="69" t="s">
        <v>69</v>
      </c>
      <c r="J4" s="53" t="s">
        <v>70</v>
      </c>
      <c r="K4" s="65" t="s">
        <v>69</v>
      </c>
    </row>
    <row r="5" spans="1:12" ht="15">
      <c r="A5" s="159" t="s">
        <v>135</v>
      </c>
      <c r="B5" s="13">
        <f>VLOOKUP(L5,'[1]Sheet1'!$A$174:$K$186,2,FALSE)</f>
        <v>348</v>
      </c>
      <c r="C5" s="173">
        <f>VLOOKUP(L5,'[1]Sheet1'!$A$174:$K$186,3,FALSE)/100</f>
        <v>0.06086044071353621</v>
      </c>
      <c r="D5" s="10">
        <f>VLOOKUP(L5,'[1]Sheet1'!$A$174:$K$186,4,FALSE)</f>
        <v>864</v>
      </c>
      <c r="E5" s="173">
        <f>VLOOKUP(L5,'[1]Sheet1'!$A$174:$K$186,5,FALSE)/100</f>
        <v>0.12353445810694882</v>
      </c>
      <c r="F5" s="10">
        <f>VLOOKUP(L5,'[1]Sheet1'!$A$174:$K$186,6,FALSE)</f>
        <v>128</v>
      </c>
      <c r="G5" s="173">
        <f>VLOOKUP(L5,'[1]Sheet1'!$A$174:$K$186,7,FALSE)/100</f>
        <v>0.08050314465408805</v>
      </c>
      <c r="H5" s="10">
        <f>VLOOKUP(L5,'[1]Sheet1'!$A$174:$K$185,8,FALSE)</f>
        <v>4</v>
      </c>
      <c r="I5" s="11">
        <f>VLOOKUP(L5,'[1]Sheet1'!$A$174:$K$186,9,FALSE)/100</f>
        <v>0.0851063829787234</v>
      </c>
      <c r="J5" s="13">
        <f>VLOOKUP(L5,'[1]Sheet1'!$A$174:$K$186,10,FALSE)</f>
        <v>1344</v>
      </c>
      <c r="K5" s="11">
        <f>VLOOKUP(L5,'[1]Sheet1'!$A$174:$K$186,11,FALSE)/100</f>
        <v>0.09366506376750994</v>
      </c>
      <c r="L5" s="311" t="s">
        <v>706</v>
      </c>
    </row>
    <row r="6" spans="1:12" ht="15">
      <c r="A6" s="157" t="s">
        <v>136</v>
      </c>
      <c r="B6" s="19">
        <f>VLOOKUP(L6,'[1]Sheet1'!$A$174:$K$186,2,FALSE)</f>
        <v>315</v>
      </c>
      <c r="C6" s="174">
        <f>VLOOKUP(L6,'[1]Sheet1'!$A$174:$K$186,3,FALSE)/100</f>
        <v>0.05508919202518363</v>
      </c>
      <c r="D6" s="16">
        <f>VLOOKUP(L6,'[1]Sheet1'!$A$174:$K$186,4,FALSE)</f>
        <v>694</v>
      </c>
      <c r="E6" s="174">
        <f>VLOOKUP(L6,'[1]Sheet1'!$A$174:$K$186,5,FALSE)/100</f>
        <v>0.09922790963683158</v>
      </c>
      <c r="F6" s="16">
        <f>VLOOKUP(L6,'[1]Sheet1'!$A$174:$K$186,6,FALSE)</f>
        <v>126</v>
      </c>
      <c r="G6" s="174">
        <f>VLOOKUP(L6,'[1]Sheet1'!$A$174:$K$186,7,FALSE)/100</f>
        <v>0.07924528301886792</v>
      </c>
      <c r="H6" s="16">
        <f>VLOOKUP(L6,'[1]Sheet1'!$A$174:$K$185,8,FALSE)</f>
        <v>4</v>
      </c>
      <c r="I6" s="17">
        <f>VLOOKUP(L6,'[1]Sheet1'!$A$174:$K$186,9,FALSE)/100</f>
        <v>0.0851063829787234</v>
      </c>
      <c r="J6" s="19">
        <f>VLOOKUP(L6,'[1]Sheet1'!$A$174:$K$186,10,FALSE)</f>
        <v>1139</v>
      </c>
      <c r="K6" s="17">
        <f>VLOOKUP(L6,'[1]Sheet1'!$A$174:$K$186,11,FALSE)/100</f>
        <v>0.07937835389225728</v>
      </c>
      <c r="L6" s="311" t="s">
        <v>707</v>
      </c>
    </row>
    <row r="7" spans="1:12" ht="15">
      <c r="A7" s="157" t="s">
        <v>137</v>
      </c>
      <c r="B7" s="19">
        <f>VLOOKUP(L7,'[1]Sheet1'!$A$174:$K$186,2,FALSE)</f>
        <v>403</v>
      </c>
      <c r="C7" s="174">
        <f>VLOOKUP(L7,'[1]Sheet1'!$A$174:$K$186,3,FALSE)/100</f>
        <v>0.07047918852745715</v>
      </c>
      <c r="D7" s="16">
        <f>VLOOKUP(L7,'[1]Sheet1'!$A$174:$K$186,4,FALSE)</f>
        <v>829</v>
      </c>
      <c r="E7" s="174">
        <f>VLOOKUP(L7,'[1]Sheet1'!$A$174:$K$186,5,FALSE)/100</f>
        <v>0.11853016871604233</v>
      </c>
      <c r="F7" s="16">
        <f>VLOOKUP(L7,'[1]Sheet1'!$A$174:$K$186,6,FALSE)</f>
        <v>122</v>
      </c>
      <c r="G7" s="174">
        <f>VLOOKUP(L7,'[1]Sheet1'!$A$174:$K$186,7,FALSE)/100</f>
        <v>0.07672955974842767</v>
      </c>
      <c r="H7" s="16">
        <f>VLOOKUP(L7,'[1]Sheet1'!$A$174:$K$185,8,FALSE)</f>
        <v>2</v>
      </c>
      <c r="I7" s="17">
        <f>VLOOKUP(L7,'[1]Sheet1'!$A$174:$K$186,9,FALSE)/100</f>
        <v>0.0425531914893617</v>
      </c>
      <c r="J7" s="19">
        <f>VLOOKUP(L7,'[1]Sheet1'!$A$174:$K$186,10,FALSE)</f>
        <v>1356</v>
      </c>
      <c r="K7" s="17">
        <f>VLOOKUP(L7,'[1]Sheet1'!$A$174:$K$186,11,FALSE)/100</f>
        <v>0.09450135897971984</v>
      </c>
      <c r="L7" s="311" t="s">
        <v>708</v>
      </c>
    </row>
    <row r="8" spans="1:12" ht="15">
      <c r="A8" s="157" t="s">
        <v>138</v>
      </c>
      <c r="B8" s="19">
        <f>VLOOKUP(L8,'[1]Sheet1'!$A$174:$K$186,2,FALSE)</f>
        <v>298</v>
      </c>
      <c r="C8" s="174">
        <f>VLOOKUP(L8,'[1]Sheet1'!$A$174:$K$186,3,FALSE)/100</f>
        <v>0.05211612451906261</v>
      </c>
      <c r="D8" s="16">
        <f>VLOOKUP(L8,'[1]Sheet1'!$A$174:$K$186,4,FALSE)</f>
        <v>628</v>
      </c>
      <c r="E8" s="174">
        <f>VLOOKUP(L8,'[1]Sheet1'!$A$174:$K$186,5,FALSE)/100</f>
        <v>0.08979124964255075</v>
      </c>
      <c r="F8" s="16">
        <f>VLOOKUP(L8,'[1]Sheet1'!$A$174:$K$186,6,FALSE)</f>
        <v>136</v>
      </c>
      <c r="G8" s="174">
        <f>VLOOKUP(L8,'[1]Sheet1'!$A$174:$K$186,7,FALSE)/100</f>
        <v>0.08553459119496855</v>
      </c>
      <c r="H8" s="16">
        <f>VLOOKUP(L8,'[1]Sheet1'!$A$174:$K$185,8,FALSE)</f>
        <v>1</v>
      </c>
      <c r="I8" s="17">
        <f>VLOOKUP(L8,'[1]Sheet1'!$A$174:$K$186,9,FALSE)/100</f>
        <v>0.02127659574468085</v>
      </c>
      <c r="J8" s="19">
        <f>VLOOKUP(L8,'[1]Sheet1'!$A$174:$K$186,10,FALSE)</f>
        <v>1063</v>
      </c>
      <c r="K8" s="17">
        <f>VLOOKUP(L8,'[1]Sheet1'!$A$174:$K$186,11,FALSE)/100</f>
        <v>0.07408181754826121</v>
      </c>
      <c r="L8" s="311" t="s">
        <v>709</v>
      </c>
    </row>
    <row r="9" spans="1:12" ht="15">
      <c r="A9" s="157" t="s">
        <v>139</v>
      </c>
      <c r="B9" s="19">
        <f>VLOOKUP(L9,'[1]Sheet1'!$A$174:$K$186,2,FALSE)</f>
        <v>356</v>
      </c>
      <c r="C9" s="174">
        <f>VLOOKUP(L9,'[1]Sheet1'!$A$174:$K$186,3,FALSE)/100</f>
        <v>0.06225953130465198</v>
      </c>
      <c r="D9" s="16">
        <f>VLOOKUP(L9,'[1]Sheet1'!$A$174:$K$186,4,FALSE)</f>
        <v>666</v>
      </c>
      <c r="E9" s="174">
        <f>VLOOKUP(L9,'[1]Sheet1'!$A$174:$K$186,5,FALSE)/100</f>
        <v>0.09522447812410638</v>
      </c>
      <c r="F9" s="16">
        <f>VLOOKUP(L9,'[1]Sheet1'!$A$174:$K$186,6,FALSE)</f>
        <v>150</v>
      </c>
      <c r="G9" s="174">
        <f>VLOOKUP(L9,'[1]Sheet1'!$A$174:$K$186,7,FALSE)/100</f>
        <v>0.09433962264150944</v>
      </c>
      <c r="H9" s="16">
        <f>VLOOKUP(L9,'[1]Sheet1'!$A$174:$K$185,8,FALSE)</f>
        <v>2</v>
      </c>
      <c r="I9" s="17">
        <f>VLOOKUP(L9,'[1]Sheet1'!$A$174:$K$186,9,FALSE)/100</f>
        <v>0.0425531914893617</v>
      </c>
      <c r="J9" s="19">
        <f>VLOOKUP(L9,'[1]Sheet1'!$A$174:$K$186,10,FALSE)</f>
        <v>1174</v>
      </c>
      <c r="K9" s="17">
        <f>VLOOKUP(L9,'[1]Sheet1'!$A$174:$K$186,11,FALSE)/100</f>
        <v>0.08181754826120287</v>
      </c>
      <c r="L9" s="311" t="s">
        <v>710</v>
      </c>
    </row>
    <row r="10" spans="1:12" ht="15">
      <c r="A10" s="157" t="s">
        <v>140</v>
      </c>
      <c r="B10" s="19">
        <f>VLOOKUP(L10,'[1]Sheet1'!$A$174:$K$186,2,FALSE)</f>
        <v>345</v>
      </c>
      <c r="C10" s="174">
        <f>VLOOKUP(L10,'[1]Sheet1'!$A$174:$K$186,3,FALSE)/100</f>
        <v>0.060335781741867794</v>
      </c>
      <c r="D10" s="16">
        <f>VLOOKUP(L10,'[1]Sheet1'!$A$174:$K$186,4,FALSE)</f>
        <v>657</v>
      </c>
      <c r="E10" s="174">
        <f>VLOOKUP(L10,'[1]Sheet1'!$A$174:$K$186,5,FALSE)/100</f>
        <v>0.09393766085215899</v>
      </c>
      <c r="F10" s="16">
        <f>VLOOKUP(L10,'[1]Sheet1'!$A$174:$K$186,6,FALSE)</f>
        <v>155</v>
      </c>
      <c r="G10" s="174">
        <f>VLOOKUP(L10,'[1]Sheet1'!$A$174:$K$186,7,FALSE)/100</f>
        <v>0.09748427672955975</v>
      </c>
      <c r="H10" s="16">
        <f>VLOOKUP(L10,'[1]Sheet1'!$A$174:$K$185,8,FALSE)</f>
        <v>3</v>
      </c>
      <c r="I10" s="17">
        <f>VLOOKUP(L10,'[1]Sheet1'!$A$174:$K$186,9,FALSE)/100</f>
        <v>0.06382978723404255</v>
      </c>
      <c r="J10" s="19">
        <f>VLOOKUP(L10,'[1]Sheet1'!$A$174:$K$186,10,FALSE)</f>
        <v>1160</v>
      </c>
      <c r="K10" s="17">
        <f>VLOOKUP(L10,'[1]Sheet1'!$A$174:$K$186,11,FALSE)/100</f>
        <v>0.08084187051362464</v>
      </c>
      <c r="L10" s="311" t="s">
        <v>711</v>
      </c>
    </row>
    <row r="11" spans="1:12" ht="15">
      <c r="A11" s="157" t="s">
        <v>141</v>
      </c>
      <c r="B11" s="19">
        <f>VLOOKUP(L11,'[1]Sheet1'!$A$174:$K$186,2,FALSE)</f>
        <v>292</v>
      </c>
      <c r="C11" s="174">
        <f>VLOOKUP(L11,'[1]Sheet1'!$A$174:$K$186,3,FALSE)/100</f>
        <v>0.05106680657572578</v>
      </c>
      <c r="D11" s="16">
        <f>VLOOKUP(L11,'[1]Sheet1'!$A$174:$K$186,4,FALSE)</f>
        <v>511</v>
      </c>
      <c r="E11" s="174">
        <f>VLOOKUP(L11,'[1]Sheet1'!$A$174:$K$186,5,FALSE)/100</f>
        <v>0.07306262510723477</v>
      </c>
      <c r="F11" s="16">
        <f>VLOOKUP(L11,'[1]Sheet1'!$A$174:$K$186,6,FALSE)</f>
        <v>132</v>
      </c>
      <c r="G11" s="174">
        <f>VLOOKUP(L11,'[1]Sheet1'!$A$174:$K$186,7,FALSE)/100</f>
        <v>0.0830188679245283</v>
      </c>
      <c r="H11" s="16">
        <f>VLOOKUP(L11,'[1]Sheet1'!$A$174:$K$185,8,FALSE)</f>
        <v>3</v>
      </c>
      <c r="I11" s="17">
        <f>VLOOKUP(L11,'[1]Sheet1'!$A$174:$K$186,9,FALSE)/100</f>
        <v>0.06382978723404255</v>
      </c>
      <c r="J11" s="19">
        <f>VLOOKUP(L11,'[1]Sheet1'!$A$174:$K$186,10,FALSE)</f>
        <v>938</v>
      </c>
      <c r="K11" s="17">
        <f>VLOOKUP(L11,'[1]Sheet1'!$A$174:$K$186,11,FALSE)/100</f>
        <v>0.06537040908774132</v>
      </c>
      <c r="L11" s="311" t="s">
        <v>712</v>
      </c>
    </row>
    <row r="12" spans="1:12" ht="15">
      <c r="A12" s="157" t="s">
        <v>142</v>
      </c>
      <c r="B12" s="19">
        <f>VLOOKUP(L12,'[1]Sheet1'!$A$174:$K$186,2,FALSE)</f>
        <v>324</v>
      </c>
      <c r="C12" s="174">
        <f>VLOOKUP(L12,'[1]Sheet1'!$A$174:$K$186,3,FALSE)/100</f>
        <v>0.05666316894018888</v>
      </c>
      <c r="D12" s="16">
        <f>VLOOKUP(L12,'[1]Sheet1'!$A$174:$K$186,4,FALSE)</f>
        <v>520</v>
      </c>
      <c r="E12" s="174">
        <f>VLOOKUP(L12,'[1]Sheet1'!$A$174:$K$186,5,FALSE)/100</f>
        <v>0.07434944237918216</v>
      </c>
      <c r="F12" s="16">
        <f>VLOOKUP(L12,'[1]Sheet1'!$A$174:$K$186,6,FALSE)</f>
        <v>146</v>
      </c>
      <c r="G12" s="174">
        <f>VLOOKUP(L12,'[1]Sheet1'!$A$174:$K$186,7,FALSE)/100</f>
        <v>0.09182389937106918</v>
      </c>
      <c r="H12" s="16">
        <f>VLOOKUP(L12,'[1]Sheet1'!$A$174:$K$185,8,FALSE)</f>
        <v>5</v>
      </c>
      <c r="I12" s="17">
        <f>VLOOKUP(L12,'[1]Sheet1'!$A$174:$K$186,9,FALSE)/100</f>
        <v>0.10638297872340424</v>
      </c>
      <c r="J12" s="19">
        <f>VLOOKUP(L12,'[1]Sheet1'!$A$174:$K$186,10,FALSE)</f>
        <v>995</v>
      </c>
      <c r="K12" s="17">
        <f>VLOOKUP(L12,'[1]Sheet1'!$A$174:$K$186,11,FALSE)/100</f>
        <v>0.06934281134573837</v>
      </c>
      <c r="L12" s="311" t="s">
        <v>713</v>
      </c>
    </row>
    <row r="13" spans="1:12" ht="15">
      <c r="A13" s="157" t="s">
        <v>143</v>
      </c>
      <c r="B13" s="19">
        <f>VLOOKUP(L13,'[1]Sheet1'!$A$174:$K$186,2,FALSE)</f>
        <v>437</v>
      </c>
      <c r="C13" s="174">
        <f>VLOOKUP(L13,'[1]Sheet1'!$A$174:$K$186,3,FALSE)/100</f>
        <v>0.07642532353969919</v>
      </c>
      <c r="D13" s="16">
        <f>VLOOKUP(L13,'[1]Sheet1'!$A$174:$K$186,4,FALSE)</f>
        <v>578</v>
      </c>
      <c r="E13" s="174">
        <f>VLOOKUP(L13,'[1]Sheet1'!$A$174:$K$186,5,FALSE)/100</f>
        <v>0.08264226479839863</v>
      </c>
      <c r="F13" s="16">
        <f>VLOOKUP(L13,'[1]Sheet1'!$A$174:$K$186,6,FALSE)</f>
        <v>176</v>
      </c>
      <c r="G13" s="174">
        <f>VLOOKUP(L13,'[1]Sheet1'!$A$174:$K$186,7,FALSE)/100</f>
        <v>0.11069182389937106</v>
      </c>
      <c r="H13" s="16">
        <f>VLOOKUP(L13,'[1]Sheet1'!$A$174:$K$185,8,FALSE)</f>
        <v>9</v>
      </c>
      <c r="I13" s="17">
        <f>VLOOKUP(L13,'[1]Sheet1'!$A$174:$K$186,9,FALSE)/100</f>
        <v>0.1914893617021277</v>
      </c>
      <c r="J13" s="19">
        <f>VLOOKUP(L13,'[1]Sheet1'!$A$174:$K$186,10,FALSE)</f>
        <v>1200</v>
      </c>
      <c r="K13" s="17">
        <f>VLOOKUP(L13,'[1]Sheet1'!$A$174:$K$186,11,FALSE)/100</f>
        <v>0.08362952122099103</v>
      </c>
      <c r="L13" s="311" t="s">
        <v>714</v>
      </c>
    </row>
    <row r="14" spans="1:12" ht="15">
      <c r="A14" s="157" t="s">
        <v>144</v>
      </c>
      <c r="B14" s="19">
        <f>VLOOKUP(L14,'[1]Sheet1'!$A$174:$K$186,2,FALSE)</f>
        <v>647</v>
      </c>
      <c r="C14" s="174">
        <f>VLOOKUP(L14,'[1]Sheet1'!$A$174:$K$186,3,FALSE)/100</f>
        <v>0.11315145155648829</v>
      </c>
      <c r="D14" s="16">
        <f>VLOOKUP(L14,'[1]Sheet1'!$A$174:$K$186,4,FALSE)</f>
        <v>592</v>
      </c>
      <c r="E14" s="174">
        <f>VLOOKUP(L14,'[1]Sheet1'!$A$174:$K$186,5,FALSE)/100</f>
        <v>0.08464398055476123</v>
      </c>
      <c r="F14" s="16">
        <f>VLOOKUP(L14,'[1]Sheet1'!$A$174:$K$186,6,FALSE)</f>
        <v>180</v>
      </c>
      <c r="G14" s="174">
        <f>VLOOKUP(L14,'[1]Sheet1'!$A$174:$K$186,7,FALSE)/100</f>
        <v>0.11320754716981134</v>
      </c>
      <c r="H14" s="16">
        <f>VLOOKUP(L14,'[1]Sheet1'!$A$174:$K$185,8,FALSE)</f>
        <v>4</v>
      </c>
      <c r="I14" s="17">
        <f>VLOOKUP(L14,'[1]Sheet1'!$A$174:$K$186,9,FALSE)/100</f>
        <v>0.0851063829787234</v>
      </c>
      <c r="J14" s="19">
        <f>VLOOKUP(L14,'[1]Sheet1'!$A$174:$K$186,10,FALSE)</f>
        <v>1423</v>
      </c>
      <c r="K14" s="17">
        <f>VLOOKUP(L14,'[1]Sheet1'!$A$174:$K$186,11,FALSE)/100</f>
        <v>0.0991706739145585</v>
      </c>
      <c r="L14" s="311" t="s">
        <v>715</v>
      </c>
    </row>
    <row r="15" spans="1:12" ht="15">
      <c r="A15" s="157" t="s">
        <v>145</v>
      </c>
      <c r="B15" s="19">
        <f>VLOOKUP(L15,'[1]Sheet1'!$A$174:$K$186,2,FALSE)</f>
        <v>921</v>
      </c>
      <c r="C15" s="174">
        <f>VLOOKUP(L15,'[1]Sheet1'!$A$174:$K$186,3,FALSE)/100</f>
        <v>0.16107030430220357</v>
      </c>
      <c r="D15" s="16">
        <f>VLOOKUP(L15,'[1]Sheet1'!$A$174:$K$186,4,FALSE)</f>
        <v>385</v>
      </c>
      <c r="E15" s="174">
        <f>VLOOKUP(L15,'[1]Sheet1'!$A$174:$K$186,5,FALSE)/100</f>
        <v>0.0550471832999714</v>
      </c>
      <c r="F15" s="16">
        <f>VLOOKUP(L15,'[1]Sheet1'!$A$174:$K$186,6,FALSE)</f>
        <v>115</v>
      </c>
      <c r="G15" s="174">
        <f>VLOOKUP(L15,'[1]Sheet1'!$A$174:$K$186,7,FALSE)/100</f>
        <v>0.07232704402515723</v>
      </c>
      <c r="H15" s="16">
        <f>VLOOKUP(L15,'[1]Sheet1'!$A$174:$K$185,8,FALSE)</f>
        <v>5</v>
      </c>
      <c r="I15" s="17">
        <f>VLOOKUP(L15,'[1]Sheet1'!$A$174:$K$186,9,FALSE)/100</f>
        <v>0.10638297872340424</v>
      </c>
      <c r="J15" s="19">
        <f>VLOOKUP(L15,'[1]Sheet1'!$A$174:$K$186,10,FALSE)</f>
        <v>1426</v>
      </c>
      <c r="K15" s="17">
        <f>VLOOKUP(L15,'[1]Sheet1'!$A$174:$K$186,11,FALSE)/100</f>
        <v>0.09937974771761099</v>
      </c>
      <c r="L15" s="311" t="s">
        <v>716</v>
      </c>
    </row>
    <row r="16" spans="1:12" ht="15.75" thickBot="1">
      <c r="A16" s="158" t="s">
        <v>146</v>
      </c>
      <c r="B16" s="24">
        <f>VLOOKUP(L16,'[1]Sheet1'!$A$174:$K$186,2,FALSE)</f>
        <v>1032</v>
      </c>
      <c r="C16" s="175">
        <f>VLOOKUP(L16,'[1]Sheet1'!$A$174:$K$186,3,FALSE)/100</f>
        <v>0.18048268625393493</v>
      </c>
      <c r="D16" s="21">
        <f>VLOOKUP(L16,'[1]Sheet1'!$A$174:$K$186,4,FALSE)</f>
        <v>70</v>
      </c>
      <c r="E16" s="175">
        <f>VLOOKUP(L16,'[1]Sheet1'!$A$174:$K$186,5,FALSE)/100</f>
        <v>0.010008578781812983</v>
      </c>
      <c r="F16" s="21">
        <f>VLOOKUP(L16,'[1]Sheet1'!$A$174:$K$186,6,FALSE)</f>
        <v>24</v>
      </c>
      <c r="G16" s="175">
        <f>VLOOKUP(L16,'[1]Sheet1'!$A$174:$K$186,7,FALSE)/100</f>
        <v>0.015094339622641511</v>
      </c>
      <c r="H16" s="21">
        <f>VLOOKUP(L16,'[1]Sheet1'!$A$174:$K$185,8,FALSE)</f>
        <v>5</v>
      </c>
      <c r="I16" s="22">
        <f>VLOOKUP(L16,'[1]Sheet1'!$A$174:$K$186,9,FALSE)/100</f>
        <v>0.10638297872340424</v>
      </c>
      <c r="J16" s="24">
        <f>VLOOKUP(L16,'[1]Sheet1'!$A$174:$K$186,10,FALSE)</f>
        <v>1131</v>
      </c>
      <c r="K16" s="22">
        <f>VLOOKUP(L16,'[1]Sheet1'!$A$174:$K$186,11,FALSE)/100</f>
        <v>0.07882082375078403</v>
      </c>
      <c r="L16" s="311" t="s">
        <v>717</v>
      </c>
    </row>
    <row r="17" spans="1:12" ht="15.75" thickBot="1">
      <c r="A17" s="34" t="s">
        <v>75</v>
      </c>
      <c r="B17" s="31">
        <f>VLOOKUP(L17,'[1]Sheet1'!$A$174:$K$186,2,FALSE)</f>
        <v>5718</v>
      </c>
      <c r="C17" s="71">
        <f>VLOOKUP(L17,'[1]Sheet1'!$A$174:$K$186,3,FALSE)/100</f>
        <v>1</v>
      </c>
      <c r="D17" s="28">
        <f>VLOOKUP(L17,'[1]Sheet1'!$A$174:$K$186,4,FALSE)</f>
        <v>6994</v>
      </c>
      <c r="E17" s="71">
        <f>VLOOKUP(L17,'[1]Sheet1'!$A$174:$K$186,5,FALSE)/100</f>
        <v>1</v>
      </c>
      <c r="F17" s="28">
        <f>VLOOKUP(L17,'[1]Sheet1'!$A$174:$K$186,6,FALSE)</f>
        <v>1590</v>
      </c>
      <c r="G17" s="71">
        <f>VLOOKUP(L17,'[1]Sheet1'!$A$174:$K$186,7,FALSE)/100</f>
        <v>1</v>
      </c>
      <c r="H17" s="28">
        <f>VLOOKUP(L17,'[1]Sheet1'!$A$174:$K$186,8,FALSE)</f>
        <v>47</v>
      </c>
      <c r="I17" s="29">
        <f>VLOOKUP(L17,'[1]Sheet1'!$A$174:$K$186,9,FALSE)/100</f>
        <v>1</v>
      </c>
      <c r="J17" s="31">
        <f>VLOOKUP(L17,'[1]Sheet1'!$A$174:$K$186,10,FALSE)</f>
        <v>14349</v>
      </c>
      <c r="K17" s="29">
        <f>VLOOKUP(L17,'[1]Sheet1'!$A$174:$K$186,11,FALSE)/100</f>
        <v>1</v>
      </c>
      <c r="L17" s="311" t="s">
        <v>75</v>
      </c>
    </row>
    <row r="18" spans="1:11" ht="15">
      <c r="A18" s="35"/>
      <c r="B18" s="35"/>
      <c r="C18" s="63"/>
      <c r="D18" s="35"/>
      <c r="E18" s="63"/>
      <c r="F18" s="35"/>
      <c r="G18" s="63"/>
      <c r="H18" s="35"/>
      <c r="I18" s="63"/>
      <c r="J18" s="35"/>
      <c r="K18" s="63"/>
    </row>
    <row r="19" spans="1:11" ht="15">
      <c r="A19" s="35"/>
      <c r="B19" s="35"/>
      <c r="C19" s="63"/>
      <c r="D19" s="35"/>
      <c r="E19" s="63"/>
      <c r="F19" s="35"/>
      <c r="G19" s="63"/>
      <c r="H19" s="35"/>
      <c r="I19" s="63"/>
      <c r="J19" s="105"/>
      <c r="K19" s="63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2"/>
  <sheetViews>
    <sheetView zoomScalePageLayoutView="0" workbookViewId="0" topLeftCell="A2">
      <selection activeCell="N22" sqref="N22"/>
    </sheetView>
  </sheetViews>
  <sheetFormatPr defaultColWidth="11.421875" defaultRowHeight="15"/>
  <cols>
    <col min="1" max="1" width="30.7109375" style="151" customWidth="1"/>
    <col min="2" max="16" width="14.421875" style="151" customWidth="1"/>
    <col min="17" max="17" width="11.421875" style="311" customWidth="1"/>
    <col min="18" max="16384" width="11.421875" style="151" customWidth="1"/>
  </cols>
  <sheetData>
    <row r="1" spans="1:16" ht="24.75" customHeight="1" thickBot="1" thickTop="1">
      <c r="A1" s="347" t="s">
        <v>646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9"/>
    </row>
    <row r="2" spans="1:16" ht="24.75" customHeight="1" thickBot="1" thickTop="1">
      <c r="A2" s="347" t="s">
        <v>1028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9"/>
    </row>
    <row r="3" spans="1:16" ht="24.75" customHeight="1" thickTop="1">
      <c r="A3" s="350" t="s">
        <v>148</v>
      </c>
      <c r="B3" s="358">
        <v>2012</v>
      </c>
      <c r="C3" s="359"/>
      <c r="D3" s="358">
        <v>2013</v>
      </c>
      <c r="E3" s="359"/>
      <c r="F3" s="358">
        <v>2014</v>
      </c>
      <c r="G3" s="359"/>
      <c r="H3" s="379">
        <v>2015</v>
      </c>
      <c r="I3" s="380"/>
      <c r="J3" s="379">
        <v>2016</v>
      </c>
      <c r="K3" s="380"/>
      <c r="L3" s="379">
        <v>2017</v>
      </c>
      <c r="M3" s="380"/>
      <c r="N3" s="379">
        <v>2018</v>
      </c>
      <c r="O3" s="380"/>
      <c r="P3" s="356" t="s">
        <v>1015</v>
      </c>
    </row>
    <row r="4" spans="1:16" ht="24.75" customHeight="1" thickBot="1">
      <c r="A4" s="352"/>
      <c r="B4" s="84" t="s">
        <v>70</v>
      </c>
      <c r="C4" s="83" t="s">
        <v>69</v>
      </c>
      <c r="D4" s="84" t="s">
        <v>70</v>
      </c>
      <c r="E4" s="83" t="s">
        <v>69</v>
      </c>
      <c r="F4" s="84" t="s">
        <v>70</v>
      </c>
      <c r="G4" s="83" t="s">
        <v>69</v>
      </c>
      <c r="H4" s="82" t="s">
        <v>70</v>
      </c>
      <c r="I4" s="83" t="s">
        <v>69</v>
      </c>
      <c r="J4" s="82" t="s">
        <v>70</v>
      </c>
      <c r="K4" s="83" t="s">
        <v>69</v>
      </c>
      <c r="L4" s="82" t="s">
        <v>70</v>
      </c>
      <c r="M4" s="83" t="s">
        <v>69</v>
      </c>
      <c r="N4" s="82" t="s">
        <v>70</v>
      </c>
      <c r="O4" s="83" t="s">
        <v>69</v>
      </c>
      <c r="P4" s="357"/>
    </row>
    <row r="5" spans="1:20" ht="24.75" customHeight="1" thickBot="1">
      <c r="A5" s="85" t="s">
        <v>149</v>
      </c>
      <c r="B5" s="86">
        <v>1163</v>
      </c>
      <c r="C5" s="87">
        <v>0.09093752443506138</v>
      </c>
      <c r="D5" s="86">
        <v>1118</v>
      </c>
      <c r="E5" s="87">
        <v>0.08328987558667958</v>
      </c>
      <c r="F5" s="86">
        <v>1094</v>
      </c>
      <c r="G5" s="87">
        <v>0.08621640791236504</v>
      </c>
      <c r="H5" s="86">
        <v>1142</v>
      </c>
      <c r="I5" s="87">
        <v>0.08795440542205792</v>
      </c>
      <c r="J5" s="86">
        <v>1258</v>
      </c>
      <c r="K5" s="87">
        <v>0.09066666666666666</v>
      </c>
      <c r="L5" s="86">
        <v>1233</v>
      </c>
      <c r="M5" s="87">
        <v>0.08703324627655822</v>
      </c>
      <c r="N5" s="86">
        <f>VLOOKUP(Q5,'[1]Sheet1'!$A$191:$C$204,2,FALSE)</f>
        <v>1270</v>
      </c>
      <c r="O5" s="87">
        <f>VLOOKUP(Q5,'[1]Sheet1'!$A$191:$C$204,3,FALSE)/100</f>
        <v>0.08850790995888215</v>
      </c>
      <c r="P5" s="88">
        <f>(N5-L5)/L5</f>
        <v>0.030008110300081103</v>
      </c>
      <c r="Q5" s="311" t="s">
        <v>718</v>
      </c>
      <c r="S5" s="315"/>
      <c r="T5" s="316"/>
    </row>
    <row r="6" spans="1:20" ht="15">
      <c r="A6" s="184" t="s">
        <v>150</v>
      </c>
      <c r="B6" s="89">
        <v>2851</v>
      </c>
      <c r="C6" s="14">
        <v>0.2229259519899914</v>
      </c>
      <c r="D6" s="89">
        <v>3042</v>
      </c>
      <c r="E6" s="14">
        <v>0.2266259405498026</v>
      </c>
      <c r="F6" s="89">
        <v>3055</v>
      </c>
      <c r="G6" s="14">
        <v>0.24075971313736308</v>
      </c>
      <c r="H6" s="89">
        <v>2965</v>
      </c>
      <c r="I6" s="14">
        <v>0.22835797905113986</v>
      </c>
      <c r="J6" s="89">
        <v>3335</v>
      </c>
      <c r="K6" s="14">
        <v>0.24036036036036035</v>
      </c>
      <c r="L6" s="89">
        <v>3537</v>
      </c>
      <c r="M6" s="14">
        <v>0.24966471377144067</v>
      </c>
      <c r="N6" s="89">
        <f>VLOOKUP(Q6,'[1]Sheet1'!$A$191:$C$204,2,FALSE)</f>
        <v>3614</v>
      </c>
      <c r="O6" s="14">
        <f>VLOOKUP(Q6,'[1]Sheet1'!$A$191:$C$204,3,FALSE)/100</f>
        <v>0.25186424141055125</v>
      </c>
      <c r="P6" s="179">
        <f aca="true" t="shared" si="0" ref="P6:P20">(N6-L6)/L6</f>
        <v>0.021769861464517953</v>
      </c>
      <c r="Q6" s="311" t="s">
        <v>719</v>
      </c>
      <c r="S6" s="315"/>
      <c r="T6" s="316"/>
    </row>
    <row r="7" spans="1:20" ht="15">
      <c r="A7" s="185" t="s">
        <v>151</v>
      </c>
      <c r="B7" s="90">
        <v>1050</v>
      </c>
      <c r="C7" s="20">
        <v>0.08210180623973727</v>
      </c>
      <c r="D7" s="90">
        <v>1098</v>
      </c>
      <c r="E7" s="20">
        <v>0.08179989570140803</v>
      </c>
      <c r="F7" s="90">
        <v>1066</v>
      </c>
      <c r="G7" s="20">
        <v>0.08400977224367562</v>
      </c>
      <c r="H7" s="90">
        <v>1112</v>
      </c>
      <c r="I7" s="20">
        <v>0.08564386937769562</v>
      </c>
      <c r="J7" s="90">
        <v>1200</v>
      </c>
      <c r="K7" s="20">
        <v>0.08648648648648649</v>
      </c>
      <c r="L7" s="90">
        <v>1159</v>
      </c>
      <c r="M7" s="20">
        <v>0.08180983976847606</v>
      </c>
      <c r="N7" s="90">
        <f>VLOOKUP(Q7,'[1]Sheet1'!$A$191:$C$204,2,FALSE)</f>
        <v>1227</v>
      </c>
      <c r="O7" s="20">
        <f>VLOOKUP(Q7,'[1]Sheet1'!$A$191:$C$204,3,FALSE)/100</f>
        <v>0.08551118544846331</v>
      </c>
      <c r="P7" s="181">
        <f t="shared" si="0"/>
        <v>0.058671268334771355</v>
      </c>
      <c r="Q7" s="311" t="s">
        <v>720</v>
      </c>
      <c r="S7" s="315"/>
      <c r="T7" s="316"/>
    </row>
    <row r="8" spans="1:20" ht="15">
      <c r="A8" s="185" t="s">
        <v>152</v>
      </c>
      <c r="B8" s="90">
        <v>1955</v>
      </c>
      <c r="C8" s="20">
        <v>0.15286574399874892</v>
      </c>
      <c r="D8" s="90">
        <v>2120</v>
      </c>
      <c r="E8" s="20">
        <v>0.15793786783878416</v>
      </c>
      <c r="F8" s="90">
        <v>1992</v>
      </c>
      <c r="G8" s="20">
        <v>0.15698636614390418</v>
      </c>
      <c r="H8" s="90">
        <v>2117</v>
      </c>
      <c r="I8" s="20">
        <v>0.1630468268638324</v>
      </c>
      <c r="J8" s="90">
        <v>2207</v>
      </c>
      <c r="K8" s="20">
        <v>0.15906306306306306</v>
      </c>
      <c r="L8" s="90">
        <v>2202</v>
      </c>
      <c r="M8" s="20">
        <v>0.15543163690266112</v>
      </c>
      <c r="N8" s="90">
        <f>VLOOKUP(Q8,'[1]Sheet1'!$A$191:$C$204,2,FALSE)</f>
        <v>2225</v>
      </c>
      <c r="O8" s="20">
        <f>VLOOKUP(Q8,'[1]Sheet1'!$A$191:$C$204,3,FALSE)/100</f>
        <v>0.15506307059725416</v>
      </c>
      <c r="P8" s="181">
        <f t="shared" si="0"/>
        <v>0.01044504995458674</v>
      </c>
      <c r="Q8" s="311" t="s">
        <v>721</v>
      </c>
      <c r="S8" s="315"/>
      <c r="T8" s="316"/>
    </row>
    <row r="9" spans="1:20" ht="15">
      <c r="A9" s="185" t="s">
        <v>153</v>
      </c>
      <c r="B9" s="90">
        <v>1732</v>
      </c>
      <c r="C9" s="20">
        <v>0.1354288841973571</v>
      </c>
      <c r="D9" s="90">
        <v>1728</v>
      </c>
      <c r="E9" s="20">
        <v>0.12873426208746183</v>
      </c>
      <c r="F9" s="90">
        <v>1706</v>
      </c>
      <c r="G9" s="20">
        <v>0.13444715895657655</v>
      </c>
      <c r="H9" s="90">
        <v>1660</v>
      </c>
      <c r="I9" s="20">
        <v>0.12784966112138016</v>
      </c>
      <c r="J9" s="90">
        <v>1689</v>
      </c>
      <c r="K9" s="20">
        <v>0.12172972972972973</v>
      </c>
      <c r="L9" s="90">
        <v>1781</v>
      </c>
      <c r="M9" s="20">
        <v>0.1257146890661396</v>
      </c>
      <c r="N9" s="90">
        <f>VLOOKUP(Q9,'[1]Sheet1'!$A$191:$C$204,2,FALSE)</f>
        <v>1839</v>
      </c>
      <c r="O9" s="20">
        <f>VLOOKUP(Q9,'[1]Sheet1'!$A$191:$C$204,3,FALSE)/100</f>
        <v>0.12816224127116874</v>
      </c>
      <c r="P9" s="181">
        <f t="shared" si="0"/>
        <v>0.03256597417181359</v>
      </c>
      <c r="Q9" s="311" t="s">
        <v>722</v>
      </c>
      <c r="S9" s="315"/>
      <c r="T9" s="316"/>
    </row>
    <row r="10" spans="1:20" ht="15">
      <c r="A10" s="185" t="s">
        <v>154</v>
      </c>
      <c r="B10" s="90">
        <v>1494</v>
      </c>
      <c r="C10" s="20">
        <v>0.11681914144968332</v>
      </c>
      <c r="D10" s="90">
        <v>1669</v>
      </c>
      <c r="E10" s="20">
        <v>0.12433882142591075</v>
      </c>
      <c r="F10" s="90">
        <v>1435</v>
      </c>
      <c r="G10" s="20">
        <v>0.11309007802033257</v>
      </c>
      <c r="H10" s="91">
        <v>1551</v>
      </c>
      <c r="I10" s="79">
        <v>0.1194547134935305</v>
      </c>
      <c r="J10" s="91">
        <v>1568</v>
      </c>
      <c r="K10" s="79">
        <v>0.11300900900900901</v>
      </c>
      <c r="L10" s="91">
        <v>1677</v>
      </c>
      <c r="M10" s="79">
        <v>0.11837368532505117</v>
      </c>
      <c r="N10" s="91">
        <f>VLOOKUP(Q10,'[1]Sheet1'!$A$191:$C$204,2,FALSE)</f>
        <v>1588</v>
      </c>
      <c r="O10" s="79">
        <f>VLOOKUP(Q10,'[1]Sheet1'!$A$191:$C$204,3,FALSE)/100</f>
        <v>0.11066973308244477</v>
      </c>
      <c r="P10" s="182">
        <f t="shared" si="0"/>
        <v>-0.05307096004770424</v>
      </c>
      <c r="Q10" s="311" t="s">
        <v>723</v>
      </c>
      <c r="S10" s="315"/>
      <c r="T10" s="316"/>
    </row>
    <row r="11" spans="1:20" ht="24.75" customHeight="1" thickBot="1">
      <c r="A11" s="92" t="s">
        <v>155</v>
      </c>
      <c r="B11" s="93">
        <v>9082</v>
      </c>
      <c r="C11" s="94">
        <v>0.710141527875518</v>
      </c>
      <c r="D11" s="93">
        <v>9657</v>
      </c>
      <c r="E11" s="94">
        <v>0.7194367876033674</v>
      </c>
      <c r="F11" s="93">
        <v>9254</v>
      </c>
      <c r="G11" s="94">
        <v>0.729293088501852</v>
      </c>
      <c r="H11" s="93">
        <v>9405</v>
      </c>
      <c r="I11" s="94">
        <v>0.7243530499075785</v>
      </c>
      <c r="J11" s="93">
        <v>9999</v>
      </c>
      <c r="K11" s="94">
        <v>0.7206486486486486</v>
      </c>
      <c r="L11" s="93">
        <v>10356</v>
      </c>
      <c r="M11" s="94">
        <v>0.7309945648337687</v>
      </c>
      <c r="N11" s="93">
        <f>SUM(N6:N10)</f>
        <v>10493</v>
      </c>
      <c r="O11" s="94">
        <f>SUM(O6:O10)</f>
        <v>0.7312704718098822</v>
      </c>
      <c r="P11" s="95">
        <f t="shared" si="0"/>
        <v>0.013229045963692546</v>
      </c>
      <c r="S11" s="315"/>
      <c r="T11" s="316"/>
    </row>
    <row r="12" spans="1:20" ht="15">
      <c r="A12" s="184" t="s">
        <v>156</v>
      </c>
      <c r="B12" s="89">
        <v>282</v>
      </c>
      <c r="C12" s="14">
        <v>0.022050199390100868</v>
      </c>
      <c r="D12" s="89">
        <v>361</v>
      </c>
      <c r="E12" s="14">
        <v>0.026894136929151456</v>
      </c>
      <c r="F12" s="89">
        <v>333</v>
      </c>
      <c r="G12" s="14">
        <v>0.02624320277405627</v>
      </c>
      <c r="H12" s="89">
        <v>323</v>
      </c>
      <c r="I12" s="14">
        <v>0.024876771410967346</v>
      </c>
      <c r="J12" s="89">
        <v>311</v>
      </c>
      <c r="K12" s="14">
        <v>0.022414414414414413</v>
      </c>
      <c r="L12" s="89">
        <v>298</v>
      </c>
      <c r="M12" s="14">
        <v>0.021034799181195732</v>
      </c>
      <c r="N12" s="89">
        <f>VLOOKUP(Q12,'[1]Sheet1'!$A$191:$C$204,2,FALSE)</f>
        <v>323</v>
      </c>
      <c r="O12" s="14">
        <f>VLOOKUP(Q12,'[1]Sheet1'!$A$191:$C$204,3,FALSE)/100</f>
        <v>0.022510279461983414</v>
      </c>
      <c r="P12" s="179">
        <f t="shared" si="0"/>
        <v>0.08389261744966443</v>
      </c>
      <c r="Q12" s="311" t="s">
        <v>724</v>
      </c>
      <c r="S12" s="315"/>
      <c r="T12" s="316"/>
    </row>
    <row r="13" spans="1:20" ht="15">
      <c r="A13" s="185" t="s">
        <v>157</v>
      </c>
      <c r="B13" s="90">
        <v>890</v>
      </c>
      <c r="C13" s="20">
        <v>0.06959105481272969</v>
      </c>
      <c r="D13" s="90">
        <v>891</v>
      </c>
      <c r="E13" s="20">
        <v>0.0663786038888475</v>
      </c>
      <c r="F13" s="90">
        <v>797</v>
      </c>
      <c r="G13" s="20">
        <v>0.06281030814090945</v>
      </c>
      <c r="H13" s="90">
        <v>799</v>
      </c>
      <c r="I13" s="20">
        <v>0.06153727664818238</v>
      </c>
      <c r="J13" s="90">
        <v>801</v>
      </c>
      <c r="K13" s="20">
        <v>0.05772972972972973</v>
      </c>
      <c r="L13" s="90">
        <v>878</v>
      </c>
      <c r="M13" s="20">
        <v>0.06197501235265053</v>
      </c>
      <c r="N13" s="90">
        <f>VLOOKUP(Q13,'[1]Sheet1'!$A$191:$C$204,2,FALSE)</f>
        <v>841</v>
      </c>
      <c r="O13" s="20">
        <f>VLOOKUP(Q13,'[1]Sheet1'!$A$191:$C$204,3,FALSE)/100</f>
        <v>0.05861035612237787</v>
      </c>
      <c r="P13" s="181">
        <f t="shared" si="0"/>
        <v>-0.04214123006833713</v>
      </c>
      <c r="Q13" s="311" t="s">
        <v>725</v>
      </c>
      <c r="S13" s="315"/>
      <c r="T13" s="316"/>
    </row>
    <row r="14" spans="1:20" ht="15">
      <c r="A14" s="185" t="s">
        <v>158</v>
      </c>
      <c r="B14" s="90">
        <v>697</v>
      </c>
      <c r="C14" s="20">
        <v>0.054499960903901794</v>
      </c>
      <c r="D14" s="90">
        <v>774</v>
      </c>
      <c r="E14" s="20">
        <v>0.05766222156000894</v>
      </c>
      <c r="F14" s="90">
        <v>651</v>
      </c>
      <c r="G14" s="20">
        <v>0.051304279297028924</v>
      </c>
      <c r="H14" s="90">
        <v>707</v>
      </c>
      <c r="I14" s="20">
        <v>0.05445163277880468</v>
      </c>
      <c r="J14" s="90">
        <v>746</v>
      </c>
      <c r="K14" s="20">
        <v>0.05376576576576577</v>
      </c>
      <c r="L14" s="90">
        <v>792</v>
      </c>
      <c r="M14" s="20">
        <v>0.05590456695136584</v>
      </c>
      <c r="N14" s="90">
        <f>VLOOKUP(Q14,'[1]Sheet1'!$A$191:$C$204,2,FALSE)</f>
        <v>719</v>
      </c>
      <c r="O14" s="20">
        <f>VLOOKUP(Q14,'[1]Sheet1'!$A$191:$C$204,3,FALSE)/100</f>
        <v>0.05010802146491045</v>
      </c>
      <c r="P14" s="181">
        <f t="shared" si="0"/>
        <v>-0.09217171717171717</v>
      </c>
      <c r="Q14" s="311" t="s">
        <v>726</v>
      </c>
      <c r="S14" s="315"/>
      <c r="T14" s="316"/>
    </row>
    <row r="15" spans="1:20" ht="15">
      <c r="A15" s="185" t="s">
        <v>159</v>
      </c>
      <c r="B15" s="90">
        <v>153</v>
      </c>
      <c r="C15" s="20">
        <v>0.011963406052076003</v>
      </c>
      <c r="D15" s="90">
        <v>137</v>
      </c>
      <c r="E15" s="20">
        <v>0.01020636221411011</v>
      </c>
      <c r="F15" s="90">
        <v>135</v>
      </c>
      <c r="G15" s="20">
        <v>0.010639136259752541</v>
      </c>
      <c r="H15" s="90">
        <v>134</v>
      </c>
      <c r="I15" s="20">
        <v>0.010320394331484904</v>
      </c>
      <c r="J15" s="90">
        <v>177</v>
      </c>
      <c r="K15" s="20">
        <v>0.012756756756756757</v>
      </c>
      <c r="L15" s="90">
        <v>122</v>
      </c>
      <c r="M15" s="20">
        <v>0.008611562080892214</v>
      </c>
      <c r="N15" s="90">
        <f>VLOOKUP(Q15,'[1]Sheet1'!$A$191:$C$204,2,FALSE)</f>
        <v>175</v>
      </c>
      <c r="O15" s="20">
        <f>VLOOKUP(Q15,'[1]Sheet1'!$A$191:$C$204,3,FALSE)/100</f>
        <v>0.012195971844727855</v>
      </c>
      <c r="P15" s="181">
        <f t="shared" si="0"/>
        <v>0.4344262295081967</v>
      </c>
      <c r="Q15" s="311" t="s">
        <v>727</v>
      </c>
      <c r="S15" s="315"/>
      <c r="T15" s="316"/>
    </row>
    <row r="16" spans="1:20" ht="15">
      <c r="A16" s="185" t="s">
        <v>160</v>
      </c>
      <c r="B16" s="90">
        <v>383</v>
      </c>
      <c r="C16" s="20">
        <v>0.029947611228399406</v>
      </c>
      <c r="D16" s="90">
        <v>391</v>
      </c>
      <c r="E16" s="20">
        <v>0.02912910675705878</v>
      </c>
      <c r="F16" s="90">
        <v>345</v>
      </c>
      <c r="G16" s="20">
        <v>0.02718890377492316</v>
      </c>
      <c r="H16" s="91">
        <v>334</v>
      </c>
      <c r="I16" s="79">
        <v>0.025723967960566852</v>
      </c>
      <c r="J16" s="91">
        <v>409</v>
      </c>
      <c r="K16" s="79">
        <v>0.029477477477477473</v>
      </c>
      <c r="L16" s="91">
        <v>365</v>
      </c>
      <c r="M16" s="79">
        <v>0.025764099668243102</v>
      </c>
      <c r="N16" s="91">
        <f>VLOOKUP(Q16,'[1]Sheet1'!$A$191:$C$204,2,FALSE)</f>
        <v>395</v>
      </c>
      <c r="O16" s="79">
        <f>VLOOKUP(Q16,'[1]Sheet1'!$A$191:$C$204,3,FALSE)/100</f>
        <v>0.027528050735242875</v>
      </c>
      <c r="P16" s="182">
        <f t="shared" si="0"/>
        <v>0.0821917808219178</v>
      </c>
      <c r="Q16" s="311" t="s">
        <v>728</v>
      </c>
      <c r="S16" s="315"/>
      <c r="T16" s="316"/>
    </row>
    <row r="17" spans="1:20" ht="24.75" customHeight="1" thickBot="1">
      <c r="A17" s="92" t="s">
        <v>161</v>
      </c>
      <c r="B17" s="93">
        <v>2405</v>
      </c>
      <c r="C17" s="94">
        <v>0.18805223238720775</v>
      </c>
      <c r="D17" s="93">
        <v>2554</v>
      </c>
      <c r="E17" s="94">
        <v>0.1902704313491768</v>
      </c>
      <c r="F17" s="93">
        <v>2261</v>
      </c>
      <c r="G17" s="94">
        <v>0.17818583024667034</v>
      </c>
      <c r="H17" s="93">
        <v>2297</v>
      </c>
      <c r="I17" s="94">
        <v>0.17691004313000616</v>
      </c>
      <c r="J17" s="93">
        <v>2444</v>
      </c>
      <c r="K17" s="94">
        <v>0.17614414414414414</v>
      </c>
      <c r="L17" s="93">
        <v>2455</v>
      </c>
      <c r="M17" s="94">
        <v>0.17329004023434744</v>
      </c>
      <c r="N17" s="93">
        <f>SUM(N12:N16)</f>
        <v>2453</v>
      </c>
      <c r="O17" s="94">
        <f>SUM(O12:O16)</f>
        <v>0.17095267962924243</v>
      </c>
      <c r="P17" s="95">
        <f t="shared" si="0"/>
        <v>-0.000814663951120163</v>
      </c>
      <c r="S17" s="315"/>
      <c r="T17" s="316"/>
    </row>
    <row r="18" spans="1:20" ht="15">
      <c r="A18" s="186" t="s">
        <v>162</v>
      </c>
      <c r="B18" s="96">
        <v>108</v>
      </c>
      <c r="C18" s="97">
        <v>0.00844475721323012</v>
      </c>
      <c r="D18" s="96">
        <v>94</v>
      </c>
      <c r="E18" s="97">
        <v>0.007002905460776279</v>
      </c>
      <c r="F18" s="96">
        <v>78</v>
      </c>
      <c r="G18" s="97">
        <v>0.006147056505634802</v>
      </c>
      <c r="H18" s="96">
        <v>107</v>
      </c>
      <c r="I18" s="97">
        <v>0.008240911891558842</v>
      </c>
      <c r="J18" s="96">
        <v>126</v>
      </c>
      <c r="K18" s="97">
        <v>0.00908108108108108</v>
      </c>
      <c r="L18" s="96">
        <v>100</v>
      </c>
      <c r="M18" s="97">
        <v>0.007058657443354274</v>
      </c>
      <c r="N18" s="96">
        <f>VLOOKUP(Q18,'[1]Sheet1'!$A$191:$C$204,2,FALSE)</f>
        <v>113</v>
      </c>
      <c r="O18" s="97">
        <f>VLOOKUP(Q18,'[1]Sheet1'!$A$191:$C$204,3,FALSE)/100</f>
        <v>0.007875113248309987</v>
      </c>
      <c r="P18" s="182">
        <f t="shared" si="0"/>
        <v>0.13</v>
      </c>
      <c r="Q18" s="311" t="s">
        <v>729</v>
      </c>
      <c r="S18" s="317"/>
      <c r="T18" s="316"/>
    </row>
    <row r="19" spans="1:17" ht="15.75" thickBot="1">
      <c r="A19" s="187" t="s">
        <v>163</v>
      </c>
      <c r="B19" s="91">
        <v>31</v>
      </c>
      <c r="C19" s="79">
        <v>0.0024239580889827196</v>
      </c>
      <c r="D19" s="91">
        <v>0</v>
      </c>
      <c r="E19" s="79">
        <v>0</v>
      </c>
      <c r="F19" s="91">
        <v>2</v>
      </c>
      <c r="G19" s="79">
        <v>0.00015761683347781543</v>
      </c>
      <c r="H19" s="91">
        <v>33</v>
      </c>
      <c r="I19" s="79">
        <v>0.0025415896487985213</v>
      </c>
      <c r="J19" s="91">
        <v>48</v>
      </c>
      <c r="K19" s="79">
        <v>0.00345945945945946</v>
      </c>
      <c r="L19" s="91">
        <v>23</v>
      </c>
      <c r="M19" s="79">
        <v>0.001623491211971483</v>
      </c>
      <c r="N19" s="91">
        <f>VLOOKUP(Q19,'[1]Sheet1'!$A$191:$C$204,2,FALSE)</f>
        <v>20</v>
      </c>
      <c r="O19" s="79">
        <f>VLOOKUP(Q19,'[1]Sheet1'!$A$191:$C$204,3,FALSE)/100</f>
        <v>0.0013938253536831834</v>
      </c>
      <c r="P19" s="182">
        <f t="shared" si="0"/>
        <v>-0.13043478260869565</v>
      </c>
      <c r="Q19" s="311" t="s">
        <v>730</v>
      </c>
    </row>
    <row r="20" spans="1:18" s="152" customFormat="1" ht="15.75" thickBot="1">
      <c r="A20" s="141" t="s">
        <v>164</v>
      </c>
      <c r="B20" s="142">
        <v>12789</v>
      </c>
      <c r="C20" s="143">
        <v>1</v>
      </c>
      <c r="D20" s="142">
        <v>13423</v>
      </c>
      <c r="E20" s="143">
        <v>1</v>
      </c>
      <c r="F20" s="142">
        <v>12689</v>
      </c>
      <c r="G20" s="143">
        <v>1</v>
      </c>
      <c r="H20" s="142">
        <v>12984</v>
      </c>
      <c r="I20" s="143">
        <v>1</v>
      </c>
      <c r="J20" s="142">
        <v>13875</v>
      </c>
      <c r="K20" s="143">
        <v>1</v>
      </c>
      <c r="L20" s="142">
        <v>14167</v>
      </c>
      <c r="M20" s="143">
        <v>1</v>
      </c>
      <c r="N20" s="142">
        <f>VLOOKUP(Q20,'[1]Sheet1'!$A$191:$C$204,2,FALSE)</f>
        <v>14349</v>
      </c>
      <c r="O20" s="143">
        <f>VLOOKUP(Q20,'[1]Sheet1'!$A$191:$C$204,3,FALSE)/100</f>
        <v>1</v>
      </c>
      <c r="P20" s="144">
        <f t="shared" si="0"/>
        <v>0.01284675654690478</v>
      </c>
      <c r="Q20" s="311" t="s">
        <v>75</v>
      </c>
      <c r="R20" s="151"/>
    </row>
    <row r="21" spans="8:14" ht="15">
      <c r="H21" s="314"/>
      <c r="J21" s="314"/>
      <c r="L21" s="314"/>
      <c r="N21" s="314"/>
    </row>
    <row r="22" spans="11:15" ht="15">
      <c r="K22" s="318"/>
      <c r="L22" s="314"/>
      <c r="M22" s="318"/>
      <c r="N22" s="314"/>
      <c r="O22" s="318"/>
    </row>
  </sheetData>
  <sheetProtection/>
  <mergeCells count="11">
    <mergeCell ref="P3:P4"/>
    <mergeCell ref="N3:O3"/>
    <mergeCell ref="J3:K3"/>
    <mergeCell ref="L3:M3"/>
    <mergeCell ref="A1:P1"/>
    <mergeCell ref="A2:P2"/>
    <mergeCell ref="A3:A4"/>
    <mergeCell ref="H3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3"/>
  <sheetViews>
    <sheetView zoomScalePageLayoutView="0" workbookViewId="0" topLeftCell="A1">
      <selection activeCell="K32" sqref="K32"/>
    </sheetView>
  </sheetViews>
  <sheetFormatPr defaultColWidth="11.421875" defaultRowHeight="15"/>
  <cols>
    <col min="1" max="1" width="30.7109375" style="151" customWidth="1"/>
    <col min="2" max="11" width="14.421875" style="151" customWidth="1"/>
    <col min="12" max="12" width="11.421875" style="311" customWidth="1"/>
    <col min="13" max="16384" width="11.421875" style="151" customWidth="1"/>
  </cols>
  <sheetData>
    <row r="1" spans="1:11" ht="24.75" customHeight="1" thickBot="1" thickTop="1">
      <c r="A1" s="364" t="s">
        <v>1029</v>
      </c>
      <c r="B1" s="365"/>
      <c r="C1" s="365"/>
      <c r="D1" s="365"/>
      <c r="E1" s="365"/>
      <c r="F1" s="365"/>
      <c r="G1" s="365"/>
      <c r="H1" s="365"/>
      <c r="I1" s="365"/>
      <c r="J1" s="365"/>
      <c r="K1" s="366"/>
    </row>
    <row r="2" spans="1:11" ht="19.5" customHeight="1" thickBot="1" thickTop="1">
      <c r="A2" s="350" t="s">
        <v>148</v>
      </c>
      <c r="B2" s="396" t="s">
        <v>79</v>
      </c>
      <c r="C2" s="397"/>
      <c r="D2" s="397"/>
      <c r="E2" s="397"/>
      <c r="F2" s="397"/>
      <c r="G2" s="397"/>
      <c r="H2" s="397"/>
      <c r="I2" s="398"/>
      <c r="J2" s="358" t="s">
        <v>75</v>
      </c>
      <c r="K2" s="359"/>
    </row>
    <row r="3" spans="1:11" ht="19.5" customHeight="1">
      <c r="A3" s="376"/>
      <c r="B3" s="389" t="s">
        <v>71</v>
      </c>
      <c r="C3" s="399"/>
      <c r="D3" s="389" t="s">
        <v>72</v>
      </c>
      <c r="E3" s="399"/>
      <c r="F3" s="389" t="s">
        <v>73</v>
      </c>
      <c r="G3" s="399"/>
      <c r="H3" s="389" t="s">
        <v>74</v>
      </c>
      <c r="I3" s="399"/>
      <c r="J3" s="375"/>
      <c r="K3" s="371"/>
    </row>
    <row r="4" spans="1:11" ht="19.5" customHeight="1" thickBot="1">
      <c r="A4" s="377"/>
      <c r="B4" s="84" t="s">
        <v>70</v>
      </c>
      <c r="C4" s="98" t="s">
        <v>69</v>
      </c>
      <c r="D4" s="84" t="s">
        <v>70</v>
      </c>
      <c r="E4" s="98" t="s">
        <v>69</v>
      </c>
      <c r="F4" s="84" t="s">
        <v>70</v>
      </c>
      <c r="G4" s="98" t="s">
        <v>69</v>
      </c>
      <c r="H4" s="84" t="s">
        <v>70</v>
      </c>
      <c r="I4" s="98" t="s">
        <v>69</v>
      </c>
      <c r="J4" s="82" t="s">
        <v>70</v>
      </c>
      <c r="K4" s="83" t="s">
        <v>69</v>
      </c>
    </row>
    <row r="5" spans="1:13" ht="24.75" customHeight="1" thickBot="1">
      <c r="A5" s="85" t="s">
        <v>149</v>
      </c>
      <c r="B5" s="99">
        <f>VLOOKUP(L5,'[1]Sheet1'!$A$209:$K$222,2,FALSE)</f>
        <v>534</v>
      </c>
      <c r="C5" s="100">
        <f>VLOOKUP(L5,'[1]Sheet1'!$A$209:$K$222,3,FALSE)/100</f>
        <v>0.09338929695697797</v>
      </c>
      <c r="D5" s="99">
        <f>VLOOKUP(L5,'[1]Sheet1'!$A$209:$K$222,4,FALSE)</f>
        <v>593</v>
      </c>
      <c r="E5" s="100">
        <f>VLOOKUP(L5,'[1]Sheet1'!$A$209:$K$222,5,FALSE)/100</f>
        <v>0.08478696025164427</v>
      </c>
      <c r="F5" s="99">
        <f>VLOOKUP(L5,'[1]Sheet1'!$A$209:$K$222,6,FALSE)</f>
        <v>140</v>
      </c>
      <c r="G5" s="100">
        <f>VLOOKUP(L5,'[1]Sheet1'!$A$209:$K$222,7,FALSE)/100</f>
        <v>0.0880503144654088</v>
      </c>
      <c r="H5" s="99">
        <f>VLOOKUP(L5,'[1]Sheet1'!$A$209:$K$222,8,FALSE)</f>
        <v>3</v>
      </c>
      <c r="I5" s="100">
        <f>VLOOKUP(L5,'[1]Sheet1'!$A$209:$K$222,9,FALSE)/100</f>
        <v>0.06382978723404255</v>
      </c>
      <c r="J5" s="101">
        <f>VLOOKUP(L5,'[1]Sheet1'!$A$209:$K$222,10,FALSE)</f>
        <v>1270</v>
      </c>
      <c r="K5" s="102">
        <f>VLOOKUP(L5,'[1]Sheet1'!$A$209:$K$222,11,FALSE)/100</f>
        <v>0.08850790995888215</v>
      </c>
      <c r="L5" s="311" t="s">
        <v>718</v>
      </c>
      <c r="M5" s="314"/>
    </row>
    <row r="6" spans="1:12" ht="15">
      <c r="A6" s="184" t="s">
        <v>150</v>
      </c>
      <c r="B6" s="89">
        <f>VLOOKUP(L6,'[1]Sheet1'!$A$209:$K$222,2,FALSE)</f>
        <v>1445</v>
      </c>
      <c r="C6" s="14">
        <f>VLOOKUP(L6,'[1]Sheet1'!$A$209:$K$222,3,FALSE)/100</f>
        <v>0.2527107380202868</v>
      </c>
      <c r="D6" s="89">
        <f>VLOOKUP(L6,'[1]Sheet1'!$A$209:$K$222,4,FALSE)</f>
        <v>1732</v>
      </c>
      <c r="E6" s="14">
        <f>VLOOKUP(L6,'[1]Sheet1'!$A$209:$K$222,5,FALSE)/100</f>
        <v>0.24764083500142978</v>
      </c>
      <c r="F6" s="89">
        <f>VLOOKUP(L6,'[1]Sheet1'!$A$209:$K$222,6,FALSE)</f>
        <v>427</v>
      </c>
      <c r="G6" s="14">
        <f>VLOOKUP(L6,'[1]Sheet1'!$A$209:$K$222,7,FALSE)/100</f>
        <v>0.26855345911949685</v>
      </c>
      <c r="H6" s="89">
        <f>VLOOKUP(L6,'[1]Sheet1'!$A$209:$K$222,8,FALSE)</f>
        <v>10</v>
      </c>
      <c r="I6" s="14">
        <f>VLOOKUP(L6,'[1]Sheet1'!$A$209:$K$222,9,FALSE)/100</f>
        <v>0.21276595744680848</v>
      </c>
      <c r="J6" s="188">
        <f>VLOOKUP(L6,'[1]Sheet1'!$A$209:$K$222,10,FALSE)</f>
        <v>3614</v>
      </c>
      <c r="K6" s="11">
        <f>VLOOKUP(L6,'[1]Sheet1'!$A$209:$K$222,11,FALSE)/100</f>
        <v>0.25186424141055125</v>
      </c>
      <c r="L6" s="311" t="s">
        <v>719</v>
      </c>
    </row>
    <row r="7" spans="1:12" ht="15">
      <c r="A7" s="185" t="s">
        <v>151</v>
      </c>
      <c r="B7" s="90">
        <f>VLOOKUP(L7,'[1]Sheet1'!$A$209:$K$222,2,FALSE)</f>
        <v>438</v>
      </c>
      <c r="C7" s="20">
        <f>VLOOKUP(L7,'[1]Sheet1'!$A$209:$K$222,3,FALSE)/100</f>
        <v>0.07660020986358866</v>
      </c>
      <c r="D7" s="90">
        <f>VLOOKUP(L7,'[1]Sheet1'!$A$209:$K$222,4,FALSE)</f>
        <v>653</v>
      </c>
      <c r="E7" s="20">
        <f>VLOOKUP(L7,'[1]Sheet1'!$A$209:$K$222,5,FALSE)/100</f>
        <v>0.09336574206462682</v>
      </c>
      <c r="F7" s="90">
        <f>VLOOKUP(L7,'[1]Sheet1'!$A$209:$K$222,6,FALSE)</f>
        <v>130</v>
      </c>
      <c r="G7" s="20">
        <f>VLOOKUP(L7,'[1]Sheet1'!$A$209:$K$222,7,FALSE)/100</f>
        <v>0.08176100628930817</v>
      </c>
      <c r="H7" s="90">
        <f>VLOOKUP(L7,'[1]Sheet1'!$A$209:$K$222,8,FALSE)</f>
        <v>6</v>
      </c>
      <c r="I7" s="20">
        <f>VLOOKUP(L7,'[1]Sheet1'!$A$209:$K$222,9,FALSE)/100</f>
        <v>0.1276595744680851</v>
      </c>
      <c r="J7" s="132">
        <f>VLOOKUP(L7,'[1]Sheet1'!$A$209:$K$222,10,FALSE)</f>
        <v>1227</v>
      </c>
      <c r="K7" s="17">
        <f>VLOOKUP(L7,'[1]Sheet1'!$A$209:$K$222,11,FALSE)/100</f>
        <v>0.08551118544846331</v>
      </c>
      <c r="L7" s="311" t="s">
        <v>720</v>
      </c>
    </row>
    <row r="8" spans="1:12" ht="15">
      <c r="A8" s="185" t="s">
        <v>152</v>
      </c>
      <c r="B8" s="90">
        <f>VLOOKUP(L8,'[1]Sheet1'!$A$209:$K$222,2,FALSE)</f>
        <v>897</v>
      </c>
      <c r="C8" s="20">
        <f>VLOOKUP(L8,'[1]Sheet1'!$A$209:$K$222,3,FALSE)/100</f>
        <v>0.15687303252885623</v>
      </c>
      <c r="D8" s="90">
        <f>VLOOKUP(L8,'[1]Sheet1'!$A$209:$K$222,4,FALSE)</f>
        <v>1061</v>
      </c>
      <c r="E8" s="20">
        <f>VLOOKUP(L8,'[1]Sheet1'!$A$209:$K$222,5,FALSE)/100</f>
        <v>0.15170145839290822</v>
      </c>
      <c r="F8" s="90">
        <f>VLOOKUP(L8,'[1]Sheet1'!$A$209:$K$222,6,FALSE)</f>
        <v>263</v>
      </c>
      <c r="G8" s="20">
        <f>VLOOKUP(L8,'[1]Sheet1'!$A$209:$K$222,7,FALSE)/100</f>
        <v>0.16540880503144653</v>
      </c>
      <c r="H8" s="90">
        <f>VLOOKUP(L8,'[1]Sheet1'!$A$209:$K$222,8,FALSE)</f>
        <v>4</v>
      </c>
      <c r="I8" s="20">
        <f>VLOOKUP(L8,'[1]Sheet1'!$A$209:$K$222,9,FALSE)/100</f>
        <v>0.0851063829787234</v>
      </c>
      <c r="J8" s="132">
        <f>VLOOKUP(L8,'[1]Sheet1'!$A$209:$K$222,10,FALSE)</f>
        <v>2225</v>
      </c>
      <c r="K8" s="17">
        <f>VLOOKUP(L8,'[1]Sheet1'!$A$209:$K$222,11,FALSE)/100</f>
        <v>0.15506307059725416</v>
      </c>
      <c r="L8" s="311" t="s">
        <v>721</v>
      </c>
    </row>
    <row r="9" spans="1:12" ht="15">
      <c r="A9" s="185" t="s">
        <v>153</v>
      </c>
      <c r="B9" s="90">
        <f>VLOOKUP(L9,'[1]Sheet1'!$A$209:$K$222,2,FALSE)</f>
        <v>837</v>
      </c>
      <c r="C9" s="20">
        <f>VLOOKUP(L9,'[1]Sheet1'!$A$209:$K$222,3,FALSE)/100</f>
        <v>0.14637985309548793</v>
      </c>
      <c r="D9" s="90">
        <f>VLOOKUP(L9,'[1]Sheet1'!$A$209:$K$222,4,FALSE)</f>
        <v>823</v>
      </c>
      <c r="E9" s="20">
        <f>VLOOKUP(L9,'[1]Sheet1'!$A$209:$K$222,5,FALSE)/100</f>
        <v>0.11767229053474408</v>
      </c>
      <c r="F9" s="90">
        <f>VLOOKUP(L9,'[1]Sheet1'!$A$209:$K$222,6,FALSE)</f>
        <v>173</v>
      </c>
      <c r="G9" s="20">
        <f>VLOOKUP(L9,'[1]Sheet1'!$A$209:$K$222,7,FALSE)/100</f>
        <v>0.10880503144654091</v>
      </c>
      <c r="H9" s="90">
        <f>VLOOKUP(L9,'[1]Sheet1'!$A$209:$K$222,8,FALSE)</f>
        <v>6</v>
      </c>
      <c r="I9" s="20">
        <f>VLOOKUP(L9,'[1]Sheet1'!$A$209:$K$222,9,FALSE)/100</f>
        <v>0.1276595744680851</v>
      </c>
      <c r="J9" s="132">
        <f>VLOOKUP(L9,'[1]Sheet1'!$A$209:$K$222,10,FALSE)</f>
        <v>1839</v>
      </c>
      <c r="K9" s="17">
        <f>VLOOKUP(L9,'[1]Sheet1'!$A$209:$K$222,11,FALSE)/100</f>
        <v>0.12816224127116874</v>
      </c>
      <c r="L9" s="311" t="s">
        <v>722</v>
      </c>
    </row>
    <row r="10" spans="1:12" ht="15">
      <c r="A10" s="185" t="s">
        <v>154</v>
      </c>
      <c r="B10" s="90">
        <f>VLOOKUP(L10,'[1]Sheet1'!$A$209:$K$222,2,FALSE)</f>
        <v>636</v>
      </c>
      <c r="C10" s="20">
        <f>VLOOKUP(L10,'[1]Sheet1'!$A$209:$K$222,3,FALSE)/100</f>
        <v>0.11122770199370409</v>
      </c>
      <c r="D10" s="90">
        <f>VLOOKUP(L10,'[1]Sheet1'!$A$209:$K$222,4,FALSE)</f>
        <v>794</v>
      </c>
      <c r="E10" s="20">
        <f>VLOOKUP(L10,'[1]Sheet1'!$A$209:$K$222,5,FALSE)/100</f>
        <v>0.1135258793251358</v>
      </c>
      <c r="F10" s="90">
        <f>VLOOKUP(L10,'[1]Sheet1'!$A$209:$K$222,6,FALSE)</f>
        <v>150</v>
      </c>
      <c r="G10" s="20">
        <f>VLOOKUP(L10,'[1]Sheet1'!$A$209:$K$222,7,FALSE)/100</f>
        <v>0.09433962264150944</v>
      </c>
      <c r="H10" s="90">
        <f>VLOOKUP(L10,'[1]Sheet1'!$A$209:$K$222,8,FALSE)</f>
        <v>8</v>
      </c>
      <c r="I10" s="20">
        <f>VLOOKUP(L10,'[1]Sheet1'!$A$209:$K$222,9,FALSE)/100</f>
        <v>0.1702127659574468</v>
      </c>
      <c r="J10" s="132">
        <f>VLOOKUP(L10,'[1]Sheet1'!$A$209:$K$222,10,FALSE)</f>
        <v>1588</v>
      </c>
      <c r="K10" s="17">
        <f>VLOOKUP(L10,'[1]Sheet1'!$A$209:$K$222,11,FALSE)/100</f>
        <v>0.11066973308244477</v>
      </c>
      <c r="L10" s="311" t="s">
        <v>723</v>
      </c>
    </row>
    <row r="11" spans="1:11" ht="24.75" customHeight="1" thickBot="1">
      <c r="A11" s="92" t="s">
        <v>155</v>
      </c>
      <c r="B11" s="93">
        <f>SUM(B6:B10)</f>
        <v>4253</v>
      </c>
      <c r="C11" s="94">
        <f aca="true" t="shared" si="0" ref="C11:K11">SUM(C6:C10)</f>
        <v>0.7437915355019238</v>
      </c>
      <c r="D11" s="93">
        <f t="shared" si="0"/>
        <v>5063</v>
      </c>
      <c r="E11" s="94">
        <f t="shared" si="0"/>
        <v>0.7239062053188446</v>
      </c>
      <c r="F11" s="93">
        <f t="shared" si="0"/>
        <v>1143</v>
      </c>
      <c r="G11" s="94">
        <f t="shared" si="0"/>
        <v>0.7188679245283018</v>
      </c>
      <c r="H11" s="93">
        <f t="shared" si="0"/>
        <v>34</v>
      </c>
      <c r="I11" s="94">
        <f t="shared" si="0"/>
        <v>0.7234042553191489</v>
      </c>
      <c r="J11" s="103">
        <f t="shared" si="0"/>
        <v>10493</v>
      </c>
      <c r="K11" s="104">
        <f t="shared" si="0"/>
        <v>0.7312704718098822</v>
      </c>
    </row>
    <row r="12" spans="1:12" ht="15">
      <c r="A12" s="184" t="s">
        <v>156</v>
      </c>
      <c r="B12" s="89">
        <f>VLOOKUP(L12,'[1]Sheet1'!$A$209:$K$222,2,FALSE)</f>
        <v>113</v>
      </c>
      <c r="C12" s="14">
        <f>VLOOKUP(L12,'[1]Sheet1'!$A$209:$K$222,3,FALSE)/100</f>
        <v>0.01976215459951032</v>
      </c>
      <c r="D12" s="89">
        <f>VLOOKUP(L12,'[1]Sheet1'!$A$209:$K$222,4,FALSE)</f>
        <v>171</v>
      </c>
      <c r="E12" s="14">
        <f>VLOOKUP(L12,'[1]Sheet1'!$A$209:$K$222,5,FALSE)/100</f>
        <v>0.024449528167000287</v>
      </c>
      <c r="F12" s="89">
        <f>VLOOKUP(L12,'[1]Sheet1'!$A$209:$K$222,6,FALSE)</f>
        <v>38</v>
      </c>
      <c r="G12" s="14">
        <f>VLOOKUP(L12,'[1]Sheet1'!$A$209:$K$222,7,FALSE)/100</f>
        <v>0.023899371069182395</v>
      </c>
      <c r="H12" s="89">
        <f>VLOOKUP(L12,'[1]Sheet1'!$A$209:$K$222,8,FALSE)</f>
        <v>1</v>
      </c>
      <c r="I12" s="14">
        <f>VLOOKUP(L12,'[1]Sheet1'!$A$209:$K$222,9,FALSE)/100</f>
        <v>0.02127659574468085</v>
      </c>
      <c r="J12" s="188">
        <f>VLOOKUP(L12,'[1]Sheet1'!$A$209:$K$222,10,FALSE)</f>
        <v>323</v>
      </c>
      <c r="K12" s="11">
        <f>VLOOKUP(L12,'[1]Sheet1'!$A$209:$K$222,11,FALSE)/100</f>
        <v>0.022510279461983414</v>
      </c>
      <c r="L12" s="311" t="s">
        <v>724</v>
      </c>
    </row>
    <row r="13" spans="1:12" ht="15">
      <c r="A13" s="185" t="s">
        <v>157</v>
      </c>
      <c r="B13" s="90">
        <f>VLOOKUP(L13,'[1]Sheet1'!$A$209:$K$222,2,FALSE)</f>
        <v>312</v>
      </c>
      <c r="C13" s="20">
        <f>VLOOKUP(L13,'[1]Sheet1'!$A$209:$K$222,3,FALSE)/100</f>
        <v>0.05456453305351522</v>
      </c>
      <c r="D13" s="90">
        <f>VLOOKUP(L13,'[1]Sheet1'!$A$209:$K$222,4,FALSE)</f>
        <v>420</v>
      </c>
      <c r="E13" s="20">
        <f>VLOOKUP(L13,'[1]Sheet1'!$A$209:$K$222,5,FALSE)/100</f>
        <v>0.06005147269087789</v>
      </c>
      <c r="F13" s="90">
        <f>VLOOKUP(L13,'[1]Sheet1'!$A$209:$K$222,6,FALSE)</f>
        <v>104</v>
      </c>
      <c r="G13" s="20">
        <f>VLOOKUP(L13,'[1]Sheet1'!$A$209:$K$222,7,FALSE)/100</f>
        <v>0.06540880503144654</v>
      </c>
      <c r="H13" s="90">
        <f>VLOOKUP(L13,'[1]Sheet1'!$A$209:$K$222,8,FALSE)</f>
        <v>5</v>
      </c>
      <c r="I13" s="20">
        <f>VLOOKUP(L13,'[1]Sheet1'!$A$209:$K$222,9,FALSE)/100</f>
        <v>0.10638297872340424</v>
      </c>
      <c r="J13" s="132">
        <f>VLOOKUP(L13,'[1]Sheet1'!$A$209:$K$222,10,FALSE)</f>
        <v>841</v>
      </c>
      <c r="K13" s="17">
        <f>VLOOKUP(L13,'[1]Sheet1'!$A$209:$K$222,11,FALSE)/100</f>
        <v>0.05861035612237787</v>
      </c>
      <c r="L13" s="311" t="s">
        <v>725</v>
      </c>
    </row>
    <row r="14" spans="1:12" ht="15">
      <c r="A14" s="185" t="s">
        <v>158</v>
      </c>
      <c r="B14" s="90">
        <f>VLOOKUP(L14,'[1]Sheet1'!$A$209:$K$222,2,FALSE)</f>
        <v>237</v>
      </c>
      <c r="C14" s="20">
        <f>VLOOKUP(L14,'[1]Sheet1'!$A$209:$K$222,3,FALSE)/100</f>
        <v>0.041448058761804824</v>
      </c>
      <c r="D14" s="90">
        <f>VLOOKUP(L14,'[1]Sheet1'!$A$209:$K$222,4,FALSE)</f>
        <v>386</v>
      </c>
      <c r="E14" s="20">
        <f>VLOOKUP(L14,'[1]Sheet1'!$A$209:$K$222,5,FALSE)/100</f>
        <v>0.05519016299685445</v>
      </c>
      <c r="F14" s="90">
        <f>VLOOKUP(L14,'[1]Sheet1'!$A$209:$K$222,6,FALSE)</f>
        <v>95</v>
      </c>
      <c r="G14" s="20">
        <f>VLOOKUP(L14,'[1]Sheet1'!$A$209:$K$222,7,FALSE)/100</f>
        <v>0.059748427672955975</v>
      </c>
      <c r="H14" s="90">
        <f>VLOOKUP(L14,'[1]Sheet1'!$A$209:$K$222,8,FALSE)</f>
        <v>1</v>
      </c>
      <c r="I14" s="20">
        <f>VLOOKUP(L14,'[1]Sheet1'!$A$209:$K$222,9,FALSE)/100</f>
        <v>0.02127659574468085</v>
      </c>
      <c r="J14" s="132">
        <f>VLOOKUP(L14,'[1]Sheet1'!$A$209:$K$222,10,FALSE)</f>
        <v>719</v>
      </c>
      <c r="K14" s="17">
        <f>VLOOKUP(L14,'[1]Sheet1'!$A$209:$K$222,11,FALSE)/100</f>
        <v>0.05010802146491045</v>
      </c>
      <c r="L14" s="311" t="s">
        <v>726</v>
      </c>
    </row>
    <row r="15" spans="1:12" ht="15">
      <c r="A15" s="185" t="s">
        <v>159</v>
      </c>
      <c r="B15" s="90">
        <f>VLOOKUP(L15,'[1]Sheet1'!$A$209:$K$222,2,FALSE)</f>
        <v>70</v>
      </c>
      <c r="C15" s="20">
        <f>VLOOKUP(L15,'[1]Sheet1'!$A$209:$K$222,3,FALSE)/100</f>
        <v>0.01224204267226303</v>
      </c>
      <c r="D15" s="90">
        <f>VLOOKUP(L15,'[1]Sheet1'!$A$209:$K$222,4,FALSE)</f>
        <v>84</v>
      </c>
      <c r="E15" s="20">
        <f>VLOOKUP(L15,'[1]Sheet1'!$A$209:$K$222,5,FALSE)/100</f>
        <v>0.012010294538175578</v>
      </c>
      <c r="F15" s="90">
        <f>VLOOKUP(L15,'[1]Sheet1'!$A$209:$K$222,6,FALSE)</f>
        <v>20</v>
      </c>
      <c r="G15" s="20">
        <f>VLOOKUP(L15,'[1]Sheet1'!$A$209:$K$222,7,FALSE)/100</f>
        <v>0.01257861635220126</v>
      </c>
      <c r="H15" s="90">
        <f>VLOOKUP(L15,'[1]Sheet1'!$A$209:$K$222,8,FALSE)</f>
        <v>1</v>
      </c>
      <c r="I15" s="20">
        <f>VLOOKUP(L15,'[1]Sheet1'!$A$209:$K$222,9,FALSE)/100</f>
        <v>0.02127659574468085</v>
      </c>
      <c r="J15" s="132">
        <f>VLOOKUP(L15,'[1]Sheet1'!$A$209:$K$222,10,FALSE)</f>
        <v>175</v>
      </c>
      <c r="K15" s="17">
        <f>VLOOKUP(L15,'[1]Sheet1'!$A$209:$K$222,11,FALSE)/100</f>
        <v>0.012195971844727855</v>
      </c>
      <c r="L15" s="311" t="s">
        <v>727</v>
      </c>
    </row>
    <row r="16" spans="1:12" ht="15">
      <c r="A16" s="185" t="s">
        <v>160</v>
      </c>
      <c r="B16" s="90">
        <f>VLOOKUP(L16,'[1]Sheet1'!$A$209:$K$222,2,FALSE)</f>
        <v>139</v>
      </c>
      <c r="C16" s="20">
        <f>VLOOKUP(L16,'[1]Sheet1'!$A$209:$K$222,3,FALSE)/100</f>
        <v>0.024309199020636586</v>
      </c>
      <c r="D16" s="90">
        <f>VLOOKUP(L16,'[1]Sheet1'!$A$209:$K$222,4,FALSE)</f>
        <v>218</v>
      </c>
      <c r="E16" s="20">
        <f>VLOOKUP(L16,'[1]Sheet1'!$A$209:$K$222,5,FALSE)/100</f>
        <v>0.031169573920503294</v>
      </c>
      <c r="F16" s="90">
        <f>VLOOKUP(L16,'[1]Sheet1'!$A$209:$K$222,6,FALSE)</f>
        <v>37</v>
      </c>
      <c r="G16" s="20">
        <f>VLOOKUP(L16,'[1]Sheet1'!$A$209:$K$222,7,FALSE)/100</f>
        <v>0.023270440251572325</v>
      </c>
      <c r="H16" s="90">
        <f>VLOOKUP(L16,'[1]Sheet1'!$A$209:$K$222,8,FALSE)</f>
        <v>1</v>
      </c>
      <c r="I16" s="20">
        <f>VLOOKUP(L16,'[1]Sheet1'!$A$209:$K$222,9,FALSE)/100</f>
        <v>0.02127659574468085</v>
      </c>
      <c r="J16" s="132">
        <f>VLOOKUP(L16,'[1]Sheet1'!$A$209:$K$222,10,FALSE)</f>
        <v>395</v>
      </c>
      <c r="K16" s="17">
        <f>VLOOKUP(L16,'[1]Sheet1'!$A$209:$K$222,11,FALSE)/100</f>
        <v>0.027528050735242875</v>
      </c>
      <c r="L16" s="311" t="s">
        <v>728</v>
      </c>
    </row>
    <row r="17" spans="1:11" ht="24.75" customHeight="1" thickBot="1">
      <c r="A17" s="92" t="s">
        <v>161</v>
      </c>
      <c r="B17" s="93">
        <f>SUM(B12:B16)</f>
        <v>871</v>
      </c>
      <c r="C17" s="94">
        <f aca="true" t="shared" si="1" ref="C17:K17">SUM(C12:C16)</f>
        <v>0.15232598810772996</v>
      </c>
      <c r="D17" s="93">
        <f t="shared" si="1"/>
        <v>1279</v>
      </c>
      <c r="E17" s="94">
        <f t="shared" si="1"/>
        <v>0.1828710323134115</v>
      </c>
      <c r="F17" s="93">
        <f t="shared" si="1"/>
        <v>294</v>
      </c>
      <c r="G17" s="94">
        <f t="shared" si="1"/>
        <v>0.1849056603773585</v>
      </c>
      <c r="H17" s="93">
        <f t="shared" si="1"/>
        <v>9</v>
      </c>
      <c r="I17" s="94">
        <f t="shared" si="1"/>
        <v>0.19148936170212766</v>
      </c>
      <c r="J17" s="103">
        <f t="shared" si="1"/>
        <v>2453</v>
      </c>
      <c r="K17" s="104">
        <f t="shared" si="1"/>
        <v>0.17095267962924243</v>
      </c>
    </row>
    <row r="18" spans="1:12" ht="15">
      <c r="A18" s="186" t="s">
        <v>162</v>
      </c>
      <c r="B18" s="96">
        <f>VLOOKUP(L18,'[1]Sheet1'!$A$209:$K$222,2,FALSE)</f>
        <v>49</v>
      </c>
      <c r="C18" s="97">
        <f>VLOOKUP(L18,'[1]Sheet1'!$A$209:$K$222,3,FALSE)/100</f>
        <v>0.008569429870584119</v>
      </c>
      <c r="D18" s="96">
        <f>VLOOKUP(L18,'[1]Sheet1'!$A$209:$K$222,4,FALSE)</f>
        <v>52</v>
      </c>
      <c r="E18" s="97">
        <f>VLOOKUP(L18,'[1]Sheet1'!$A$209:$K$222,5,FALSE)/100</f>
        <v>0.007434944237918215</v>
      </c>
      <c r="F18" s="96">
        <f>VLOOKUP(L18,'[1]Sheet1'!$A$209:$K$222,6,FALSE)</f>
        <v>11</v>
      </c>
      <c r="G18" s="97">
        <f>VLOOKUP(L18,'[1]Sheet1'!$A$209:$K$222,7,FALSE)/100</f>
        <v>0.006918238993710691</v>
      </c>
      <c r="H18" s="96">
        <f>VLOOKUP(L18,'[1]Sheet1'!$A$209:$K$222,8,FALSE)</f>
        <v>1</v>
      </c>
      <c r="I18" s="97">
        <f>VLOOKUP(L18,'[1]Sheet1'!$A$209:$K$222,9,FALSE)/100</f>
        <v>0.02127659574468085</v>
      </c>
      <c r="J18" s="128">
        <f>VLOOKUP(L18,'[1]Sheet1'!$A$209:$K$222,10,FALSE)</f>
        <v>113</v>
      </c>
      <c r="K18" s="62">
        <f>VLOOKUP(L18,'[1]Sheet1'!$A$209:$K$222,11,FALSE)/100</f>
        <v>0.007875113248309987</v>
      </c>
      <c r="L18" s="311" t="s">
        <v>729</v>
      </c>
    </row>
    <row r="19" spans="1:12" ht="15.75" thickBot="1">
      <c r="A19" s="187" t="s">
        <v>163</v>
      </c>
      <c r="B19" s="91">
        <f>VLOOKUP(L19,'[1]Sheet1'!$A$209:$K$222,2,FALSE)</f>
        <v>11</v>
      </c>
      <c r="C19" s="79">
        <f>VLOOKUP(L19,'[1]Sheet1'!$A$209:$K$222,3,FALSE)/100</f>
        <v>0.0019237495627841903</v>
      </c>
      <c r="D19" s="91">
        <f>VLOOKUP(L19,'[1]Sheet1'!$A$209:$K$222,4,FALSE)</f>
        <v>7</v>
      </c>
      <c r="E19" s="79">
        <f>VLOOKUP(L19,'[1]Sheet1'!$A$209:$K$222,5,FALSE)/100</f>
        <v>0.0010008578781812983</v>
      </c>
      <c r="F19" s="91">
        <f>VLOOKUP(L19,'[1]Sheet1'!$A$209:$K$222,6,FALSE)</f>
        <v>2</v>
      </c>
      <c r="G19" s="79">
        <f>VLOOKUP(L19,'[1]Sheet1'!$A$209:$K$222,7,FALSE)/100</f>
        <v>0.0012578616352201257</v>
      </c>
      <c r="H19" s="91">
        <f>VLOOKUP(L19,'[1]Sheet1'!$A$209:$K$222,8,FALSE)</f>
        <v>0</v>
      </c>
      <c r="I19" s="79">
        <f>VLOOKUP(L19,'[1]Sheet1'!$A$209:$K$222,9,FALSE)/100</f>
        <v>0</v>
      </c>
      <c r="J19" s="189">
        <f>VLOOKUP(L19,'[1]Sheet1'!$A$209:$K$222,10,FALSE)</f>
        <v>20</v>
      </c>
      <c r="K19" s="165">
        <f>VLOOKUP(L19,'[1]Sheet1'!$A$209:$K$222,11,FALSE)/100</f>
        <v>0.0013938253536831834</v>
      </c>
      <c r="L19" s="311" t="s">
        <v>730</v>
      </c>
    </row>
    <row r="20" spans="1:12" s="152" customFormat="1" ht="15.75" thickBot="1">
      <c r="A20" s="141" t="s">
        <v>164</v>
      </c>
      <c r="B20" s="142">
        <f>VLOOKUP(L20,'[1]Sheet1'!$A$209:$K$222,2,FALSE)</f>
        <v>5718</v>
      </c>
      <c r="C20" s="143">
        <f>VLOOKUP(L20,'[1]Sheet1'!$A$209:$K$222,3,FALSE)/100</f>
        <v>1</v>
      </c>
      <c r="D20" s="142">
        <f>VLOOKUP(L20,'[1]Sheet1'!$A$209:$K$222,4,FALSE)</f>
        <v>6994</v>
      </c>
      <c r="E20" s="143">
        <f>VLOOKUP(L20,'[1]Sheet1'!$A$209:$K$222,5,FALSE)/100</f>
        <v>1</v>
      </c>
      <c r="F20" s="142">
        <f>VLOOKUP(L20,'[1]Sheet1'!$A$209:$K$222,6,FALSE)</f>
        <v>1590</v>
      </c>
      <c r="G20" s="143">
        <f>VLOOKUP(L20,'[1]Sheet1'!$A$209:$K$222,7,FALSE)/100</f>
        <v>1</v>
      </c>
      <c r="H20" s="142">
        <f>VLOOKUP(L20,'[1]Sheet1'!$A$209:$K$222,8,FALSE)</f>
        <v>47</v>
      </c>
      <c r="I20" s="143">
        <f>VLOOKUP(L20,'[1]Sheet1'!$A$209:$K$222,9,FALSE)/100</f>
        <v>1</v>
      </c>
      <c r="J20" s="145">
        <f>VLOOKUP(L20,'[1]Sheet1'!$A$209:$K$222,10,FALSE)</f>
        <v>14349</v>
      </c>
      <c r="K20" s="146">
        <f>VLOOKUP(L20,'[1]Sheet1'!$A$209:$K$222,11,FALSE)/100</f>
        <v>1</v>
      </c>
      <c r="L20" s="311" t="s">
        <v>75</v>
      </c>
    </row>
    <row r="21" spans="1:11" ht="15">
      <c r="A21" s="35"/>
      <c r="B21" s="105"/>
      <c r="C21" s="35"/>
      <c r="D21" s="105"/>
      <c r="E21" s="35"/>
      <c r="F21" s="105"/>
      <c r="G21" s="35"/>
      <c r="H21" s="105"/>
      <c r="I21" s="35"/>
      <c r="J21" s="105"/>
      <c r="K21" s="190"/>
    </row>
    <row r="22" spans="1:11" ht="15">
      <c r="A22" s="35"/>
      <c r="B22" s="105"/>
      <c r="C22" s="35"/>
      <c r="D22" s="105"/>
      <c r="E22" s="35"/>
      <c r="F22" s="105"/>
      <c r="G22" s="35"/>
      <c r="H22" s="105"/>
      <c r="I22" s="35"/>
      <c r="J22" s="105"/>
      <c r="K22" s="190"/>
    </row>
    <row r="23" spans="1:11" ht="15">
      <c r="A23" s="35"/>
      <c r="B23" s="106"/>
      <c r="C23" s="107"/>
      <c r="D23" s="106"/>
      <c r="E23" s="107"/>
      <c r="F23" s="106"/>
      <c r="G23" s="107"/>
      <c r="H23" s="106"/>
      <c r="I23" s="107"/>
      <c r="J23" s="106"/>
      <c r="K23" s="63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1"/>
  <sheetViews>
    <sheetView zoomScale="90" zoomScaleNormal="90" zoomScalePageLayoutView="0" workbookViewId="0" topLeftCell="A1">
      <selection activeCell="N21" sqref="N21"/>
    </sheetView>
  </sheetViews>
  <sheetFormatPr defaultColWidth="11.421875" defaultRowHeight="15"/>
  <cols>
    <col min="1" max="1" width="30.7109375" style="151" customWidth="1"/>
    <col min="2" max="15" width="18.140625" style="151" customWidth="1"/>
    <col min="16" max="16" width="20.28125" style="151" customWidth="1"/>
    <col min="17" max="17" width="11.421875" style="311" customWidth="1"/>
    <col min="18" max="16384" width="11.421875" style="151" customWidth="1"/>
  </cols>
  <sheetData>
    <row r="1" spans="1:16" ht="24.75" customHeight="1" thickBot="1" thickTop="1">
      <c r="A1" s="347" t="s">
        <v>647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9"/>
    </row>
    <row r="2" spans="1:16" ht="24.75" customHeight="1" thickBot="1" thickTop="1">
      <c r="A2" s="347" t="s">
        <v>1030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9"/>
    </row>
    <row r="3" spans="1:16" ht="19.5" customHeight="1" thickTop="1">
      <c r="A3" s="350" t="s">
        <v>165</v>
      </c>
      <c r="B3" s="358">
        <v>2012</v>
      </c>
      <c r="C3" s="359"/>
      <c r="D3" s="358">
        <v>2013</v>
      </c>
      <c r="E3" s="369"/>
      <c r="F3" s="358">
        <v>2014</v>
      </c>
      <c r="G3" s="369"/>
      <c r="H3" s="379">
        <v>2015</v>
      </c>
      <c r="I3" s="380"/>
      <c r="J3" s="379">
        <v>2016</v>
      </c>
      <c r="K3" s="380"/>
      <c r="L3" s="379">
        <v>2017</v>
      </c>
      <c r="M3" s="380"/>
      <c r="N3" s="379">
        <v>2018</v>
      </c>
      <c r="O3" s="380"/>
      <c r="P3" s="356" t="s">
        <v>1015</v>
      </c>
    </row>
    <row r="4" spans="1:16" ht="19.5" customHeight="1" thickBot="1">
      <c r="A4" s="352"/>
      <c r="B4" s="39" t="s">
        <v>70</v>
      </c>
      <c r="C4" s="108" t="s">
        <v>69</v>
      </c>
      <c r="D4" s="39" t="s">
        <v>70</v>
      </c>
      <c r="E4" s="109" t="s">
        <v>69</v>
      </c>
      <c r="F4" s="39" t="s">
        <v>70</v>
      </c>
      <c r="G4" s="109" t="s">
        <v>69</v>
      </c>
      <c r="H4" s="39" t="s">
        <v>70</v>
      </c>
      <c r="I4" s="108" t="s">
        <v>69</v>
      </c>
      <c r="J4" s="331" t="s">
        <v>70</v>
      </c>
      <c r="K4" s="108" t="s">
        <v>69</v>
      </c>
      <c r="L4" s="39" t="s">
        <v>70</v>
      </c>
      <c r="M4" s="108" t="s">
        <v>69</v>
      </c>
      <c r="N4" s="39" t="s">
        <v>70</v>
      </c>
      <c r="O4" s="108" t="s">
        <v>69</v>
      </c>
      <c r="P4" s="356"/>
    </row>
    <row r="5" spans="1:17" ht="24.75" customHeight="1" thickBot="1">
      <c r="A5" s="110" t="s">
        <v>149</v>
      </c>
      <c r="B5" s="86">
        <v>2997</v>
      </c>
      <c r="C5" s="192">
        <v>0.2343420126671358</v>
      </c>
      <c r="D5" s="86">
        <v>3069</v>
      </c>
      <c r="E5" s="87">
        <v>0.22863741339491916</v>
      </c>
      <c r="F5" s="86">
        <v>2798</v>
      </c>
      <c r="G5" s="87">
        <v>0.22050595003546378</v>
      </c>
      <c r="H5" s="86">
        <v>2853</v>
      </c>
      <c r="I5" s="87">
        <v>0.21973197781885398</v>
      </c>
      <c r="J5" s="86">
        <v>2793</v>
      </c>
      <c r="K5" s="87">
        <v>0.20129729729729728</v>
      </c>
      <c r="L5" s="86">
        <v>2971</v>
      </c>
      <c r="M5" s="87">
        <v>0.2097127126420555</v>
      </c>
      <c r="N5" s="86">
        <f>VLOOKUP(Q5,'[1]Sheet1'!$A$227:$C$239,2,FALSE)</f>
        <v>2708</v>
      </c>
      <c r="O5" s="87">
        <f>VLOOKUP(Q5,'[1]Sheet1'!$A$227:$C$239,3,FALSE)/100</f>
        <v>0.18872395288870306</v>
      </c>
      <c r="P5" s="196">
        <f>(N5-L5)/L5</f>
        <v>-0.08852238303601481</v>
      </c>
      <c r="Q5" s="311" t="s">
        <v>718</v>
      </c>
    </row>
    <row r="6" spans="1:17" ht="15">
      <c r="A6" s="198" t="s">
        <v>150</v>
      </c>
      <c r="B6" s="89">
        <v>2619</v>
      </c>
      <c r="C6" s="72">
        <v>0.2047853624208304</v>
      </c>
      <c r="D6" s="89">
        <v>2813</v>
      </c>
      <c r="E6" s="14">
        <v>0.20956567086344335</v>
      </c>
      <c r="F6" s="89">
        <v>2843</v>
      </c>
      <c r="G6" s="14">
        <v>0.22405232878871464</v>
      </c>
      <c r="H6" s="89">
        <v>2792</v>
      </c>
      <c r="I6" s="14">
        <v>0.215033887861984</v>
      </c>
      <c r="J6" s="89">
        <v>3170</v>
      </c>
      <c r="K6" s="14">
        <v>0.22846846846846847</v>
      </c>
      <c r="L6" s="89">
        <v>3262</v>
      </c>
      <c r="M6" s="14">
        <v>0.23025340580221643</v>
      </c>
      <c r="N6" s="89">
        <f>VLOOKUP(Q6,'[1]Sheet1'!$A$227:$C$239,2,FALSE)</f>
        <v>3230</v>
      </c>
      <c r="O6" s="14">
        <f>VLOOKUP(Q6,'[1]Sheet1'!$A$227:$C$239,3,FALSE)/100</f>
        <v>0.22510279461983415</v>
      </c>
      <c r="P6" s="112">
        <f aca="true" t="shared" si="0" ref="P6:P19">(N6-L6)/L6</f>
        <v>-0.009809932556713672</v>
      </c>
      <c r="Q6" s="311" t="s">
        <v>719</v>
      </c>
    </row>
    <row r="7" spans="1:17" ht="15">
      <c r="A7" s="199" t="s">
        <v>151</v>
      </c>
      <c r="B7" s="90">
        <v>850</v>
      </c>
      <c r="C7" s="73">
        <v>0.06646336695597779</v>
      </c>
      <c r="D7" s="90">
        <v>824</v>
      </c>
      <c r="E7" s="20">
        <v>0.06138717127318781</v>
      </c>
      <c r="F7" s="90">
        <v>808</v>
      </c>
      <c r="G7" s="20">
        <v>0.06367720072503744</v>
      </c>
      <c r="H7" s="90">
        <v>851</v>
      </c>
      <c r="I7" s="20">
        <v>0.06554220579174369</v>
      </c>
      <c r="J7" s="90">
        <v>1006</v>
      </c>
      <c r="K7" s="20">
        <v>0.07250450450450449</v>
      </c>
      <c r="L7" s="90">
        <v>893</v>
      </c>
      <c r="M7" s="20">
        <v>0.06303381096915367</v>
      </c>
      <c r="N7" s="90">
        <f>VLOOKUP(Q7,'[1]Sheet1'!$A$227:$C$239,2,FALSE)</f>
        <v>889</v>
      </c>
      <c r="O7" s="20">
        <f>VLOOKUP(Q7,'[1]Sheet1'!$A$227:$C$239,3,FALSE)/100</f>
        <v>0.06195553697121751</v>
      </c>
      <c r="P7" s="114">
        <f t="shared" si="0"/>
        <v>-0.004479283314669653</v>
      </c>
      <c r="Q7" s="311" t="s">
        <v>720</v>
      </c>
    </row>
    <row r="8" spans="1:17" ht="15">
      <c r="A8" s="199" t="s">
        <v>152</v>
      </c>
      <c r="B8" s="90">
        <v>1298</v>
      </c>
      <c r="C8" s="73">
        <v>0.10149347095159902</v>
      </c>
      <c r="D8" s="90">
        <v>1452</v>
      </c>
      <c r="E8" s="20">
        <v>0.10817253967071444</v>
      </c>
      <c r="F8" s="90">
        <v>1395</v>
      </c>
      <c r="G8" s="20">
        <v>0.10993774135077626</v>
      </c>
      <c r="H8" s="90">
        <v>1481</v>
      </c>
      <c r="I8" s="20">
        <v>0.11406346272335181</v>
      </c>
      <c r="J8" s="90">
        <v>1561</v>
      </c>
      <c r="K8" s="20">
        <v>0.1125045045045045</v>
      </c>
      <c r="L8" s="90">
        <v>1557</v>
      </c>
      <c r="M8" s="20">
        <v>0.10990329639302604</v>
      </c>
      <c r="N8" s="90">
        <f>VLOOKUP(Q8,'[1]Sheet1'!$A$227:$C$239,2,FALSE)</f>
        <v>1501</v>
      </c>
      <c r="O8" s="20">
        <f>VLOOKUP(Q8,'[1]Sheet1'!$A$227:$C$239,3,FALSE)/100</f>
        <v>0.10460659279392293</v>
      </c>
      <c r="P8" s="114">
        <f t="shared" si="0"/>
        <v>-0.03596660244059088</v>
      </c>
      <c r="Q8" s="311" t="s">
        <v>721</v>
      </c>
    </row>
    <row r="9" spans="1:17" ht="15">
      <c r="A9" s="199" t="s">
        <v>153</v>
      </c>
      <c r="B9" s="90">
        <v>1512</v>
      </c>
      <c r="C9" s="73">
        <v>0.11822660098522167</v>
      </c>
      <c r="D9" s="90">
        <v>1513</v>
      </c>
      <c r="E9" s="20">
        <v>0.11271697832079267</v>
      </c>
      <c r="F9" s="90">
        <v>1503</v>
      </c>
      <c r="G9" s="20">
        <v>0.11844905035857829</v>
      </c>
      <c r="H9" s="90">
        <v>1528</v>
      </c>
      <c r="I9" s="20">
        <v>0.11768330252618607</v>
      </c>
      <c r="J9" s="90">
        <v>1656</v>
      </c>
      <c r="K9" s="20">
        <v>0.11935135135135135</v>
      </c>
      <c r="L9" s="90">
        <v>1757</v>
      </c>
      <c r="M9" s="20">
        <v>0.12402061127973459</v>
      </c>
      <c r="N9" s="90">
        <f>VLOOKUP(Q9,'[1]Sheet1'!$A$227:$C$239,2,FALSE)</f>
        <v>1579</v>
      </c>
      <c r="O9" s="20">
        <f>VLOOKUP(Q9,'[1]Sheet1'!$A$227:$C$239,3,FALSE)/100</f>
        <v>0.11004251167328734</v>
      </c>
      <c r="P9" s="114">
        <f t="shared" si="0"/>
        <v>-0.10130904951622083</v>
      </c>
      <c r="Q9" s="311" t="s">
        <v>722</v>
      </c>
    </row>
    <row r="10" spans="1:17" ht="15">
      <c r="A10" s="199" t="s">
        <v>154</v>
      </c>
      <c r="B10" s="90">
        <v>1353</v>
      </c>
      <c r="C10" s="73">
        <v>0.10579404175463289</v>
      </c>
      <c r="D10" s="90">
        <v>1472</v>
      </c>
      <c r="E10" s="20">
        <v>0.109662519555986</v>
      </c>
      <c r="F10" s="90">
        <v>1255</v>
      </c>
      <c r="G10" s="20">
        <v>0.09890456300732918</v>
      </c>
      <c r="H10" s="91">
        <v>1457</v>
      </c>
      <c r="I10" s="79">
        <v>0.11221503388786198</v>
      </c>
      <c r="J10" s="91">
        <v>1493</v>
      </c>
      <c r="K10" s="79">
        <v>0.10760360360360359</v>
      </c>
      <c r="L10" s="91">
        <v>1617</v>
      </c>
      <c r="M10" s="79">
        <v>0.11413849085903859</v>
      </c>
      <c r="N10" s="91">
        <f>VLOOKUP(Q10,'[1]Sheet1'!$A$227:$C$239,2,FALSE)</f>
        <v>1569</v>
      </c>
      <c r="O10" s="79">
        <f>VLOOKUP(Q10,'[1]Sheet1'!$A$227:$C$239,3,FALSE)/100</f>
        <v>0.10934559899644575</v>
      </c>
      <c r="P10" s="15">
        <f t="shared" si="0"/>
        <v>-0.029684601113172542</v>
      </c>
      <c r="Q10" s="311" t="s">
        <v>723</v>
      </c>
    </row>
    <row r="11" spans="1:16" ht="24.75" customHeight="1" thickBot="1">
      <c r="A11" s="116" t="s">
        <v>155</v>
      </c>
      <c r="B11" s="93">
        <v>7632</v>
      </c>
      <c r="C11" s="194">
        <v>0.5967628430682618</v>
      </c>
      <c r="D11" s="93">
        <v>8074</v>
      </c>
      <c r="E11" s="94">
        <v>0.6015048796841242</v>
      </c>
      <c r="F11" s="93">
        <v>7804</v>
      </c>
      <c r="G11" s="94">
        <v>0.6150208842304358</v>
      </c>
      <c r="H11" s="93">
        <v>8109</v>
      </c>
      <c r="I11" s="94">
        <v>0.6245378927911276</v>
      </c>
      <c r="J11" s="93">
        <v>8886</v>
      </c>
      <c r="K11" s="305">
        <v>0.6404324324324324</v>
      </c>
      <c r="L11" s="93">
        <v>9086</v>
      </c>
      <c r="M11" s="305">
        <v>0.6413496153031694</v>
      </c>
      <c r="N11" s="93">
        <f>SUM(N6:N10)</f>
        <v>8768</v>
      </c>
      <c r="O11" s="305">
        <f>SUM(O6:O10)</f>
        <v>0.6110530350547076</v>
      </c>
      <c r="P11" s="195">
        <f t="shared" si="0"/>
        <v>-0.03499889940567907</v>
      </c>
    </row>
    <row r="12" spans="1:17" ht="15">
      <c r="A12" s="198" t="s">
        <v>156</v>
      </c>
      <c r="B12" s="89">
        <v>286</v>
      </c>
      <c r="C12" s="72">
        <v>0.022362968175776057</v>
      </c>
      <c r="D12" s="89">
        <v>307</v>
      </c>
      <c r="E12" s="14">
        <v>0.022871191238918273</v>
      </c>
      <c r="F12" s="89">
        <v>284</v>
      </c>
      <c r="G12" s="14">
        <v>0.02238159035384979</v>
      </c>
      <c r="H12" s="89">
        <v>266</v>
      </c>
      <c r="I12" s="14">
        <v>0.02048675292667899</v>
      </c>
      <c r="J12" s="89">
        <v>271</v>
      </c>
      <c r="K12" s="14">
        <v>0.019531531531531535</v>
      </c>
      <c r="L12" s="89">
        <v>253</v>
      </c>
      <c r="M12" s="14">
        <v>0.017858403331686312</v>
      </c>
      <c r="N12" s="89">
        <f>VLOOKUP(Q12,'[1]Sheet1'!$A$227:$C$239,2,FALSE)</f>
        <v>246</v>
      </c>
      <c r="O12" s="14">
        <f>VLOOKUP(Q12,'[1]Sheet1'!$A$227:$C$239,3,FALSE)/100</f>
        <v>0.017144051850303158</v>
      </c>
      <c r="P12" s="112">
        <f t="shared" si="0"/>
        <v>-0.02766798418972332</v>
      </c>
      <c r="Q12" s="311" t="s">
        <v>724</v>
      </c>
    </row>
    <row r="13" spans="1:17" ht="15">
      <c r="A13" s="199" t="s">
        <v>157</v>
      </c>
      <c r="B13" s="90">
        <v>679</v>
      </c>
      <c r="C13" s="73">
        <v>0.05309250136836344</v>
      </c>
      <c r="D13" s="90">
        <v>658</v>
      </c>
      <c r="E13" s="20">
        <v>0.04902033822543396</v>
      </c>
      <c r="F13" s="90">
        <v>590</v>
      </c>
      <c r="G13" s="20">
        <v>0.04649696587595555</v>
      </c>
      <c r="H13" s="90">
        <v>553</v>
      </c>
      <c r="I13" s="20">
        <v>0.042590881084411586</v>
      </c>
      <c r="J13" s="90">
        <v>581</v>
      </c>
      <c r="K13" s="20">
        <v>0.041873873873873875</v>
      </c>
      <c r="L13" s="90">
        <v>569</v>
      </c>
      <c r="M13" s="20">
        <v>0.04016376085268582</v>
      </c>
      <c r="N13" s="90">
        <f>VLOOKUP(Q13,'[1]Sheet1'!$A$227:$C$239,2,FALSE)</f>
        <v>574</v>
      </c>
      <c r="O13" s="20">
        <f>VLOOKUP(Q13,'[1]Sheet1'!$A$227:$C$239,3,FALSE)/100</f>
        <v>0.040002787650707375</v>
      </c>
      <c r="P13" s="114">
        <f t="shared" si="0"/>
        <v>0.008787346221441126</v>
      </c>
      <c r="Q13" s="311" t="s">
        <v>725</v>
      </c>
    </row>
    <row r="14" spans="1:17" ht="15">
      <c r="A14" s="199" t="s">
        <v>158</v>
      </c>
      <c r="B14" s="90">
        <v>525</v>
      </c>
      <c r="C14" s="73">
        <v>0.041050903119868636</v>
      </c>
      <c r="D14" s="90">
        <v>610</v>
      </c>
      <c r="E14" s="20">
        <v>0.04544438650078224</v>
      </c>
      <c r="F14" s="90">
        <v>486</v>
      </c>
      <c r="G14" s="20">
        <v>0.03830089053510915</v>
      </c>
      <c r="H14" s="90">
        <v>572</v>
      </c>
      <c r="I14" s="20">
        <v>0.044054220579174366</v>
      </c>
      <c r="J14" s="90">
        <v>596</v>
      </c>
      <c r="K14" s="20">
        <v>0.04295495495495495</v>
      </c>
      <c r="L14" s="90">
        <v>614</v>
      </c>
      <c r="M14" s="20">
        <v>0.043340156702195244</v>
      </c>
      <c r="N14" s="90">
        <f>VLOOKUP(Q14,'[1]Sheet1'!$A$227:$C$239,2,FALSE)</f>
        <v>533</v>
      </c>
      <c r="O14" s="20">
        <f>VLOOKUP(Q14,'[1]Sheet1'!$A$227:$C$239,3,FALSE)/100</f>
        <v>0.03714544567565684</v>
      </c>
      <c r="P14" s="114">
        <f t="shared" si="0"/>
        <v>-0.13192182410423453</v>
      </c>
      <c r="Q14" s="311" t="s">
        <v>726</v>
      </c>
    </row>
    <row r="15" spans="1:17" ht="15">
      <c r="A15" s="199" t="s">
        <v>159</v>
      </c>
      <c r="B15" s="90">
        <v>111</v>
      </c>
      <c r="C15" s="73">
        <v>0.008679333802486512</v>
      </c>
      <c r="D15" s="90">
        <v>101</v>
      </c>
      <c r="E15" s="20">
        <v>0.0075243984206213215</v>
      </c>
      <c r="F15" s="90">
        <v>96</v>
      </c>
      <c r="G15" s="20">
        <v>0.0075656080069351405</v>
      </c>
      <c r="H15" s="90">
        <v>98</v>
      </c>
      <c r="I15" s="20">
        <v>0.007547751078250154</v>
      </c>
      <c r="J15" s="90">
        <v>118</v>
      </c>
      <c r="K15" s="20">
        <v>0.008504504504504504</v>
      </c>
      <c r="L15" s="90">
        <v>100</v>
      </c>
      <c r="M15" s="20">
        <v>0.007058657443354274</v>
      </c>
      <c r="N15" s="90">
        <f>VLOOKUP(Q15,'[1]Sheet1'!$A$227:$C$239,2,FALSE)</f>
        <v>132</v>
      </c>
      <c r="O15" s="20">
        <f>VLOOKUP(Q15,'[1]Sheet1'!$A$227:$C$239,3,FALSE)/100</f>
        <v>0.009199247334309013</v>
      </c>
      <c r="P15" s="114">
        <f t="shared" si="0"/>
        <v>0.32</v>
      </c>
      <c r="Q15" s="311" t="s">
        <v>727</v>
      </c>
    </row>
    <row r="16" spans="1:17" ht="15">
      <c r="A16" s="199" t="s">
        <v>160</v>
      </c>
      <c r="B16" s="90">
        <v>259</v>
      </c>
      <c r="C16" s="73">
        <v>0.020251778872468526</v>
      </c>
      <c r="D16" s="90">
        <v>265</v>
      </c>
      <c r="E16" s="20">
        <v>0.01974223347984802</v>
      </c>
      <c r="F16" s="90">
        <v>285</v>
      </c>
      <c r="G16" s="20">
        <v>0.0224603987705887</v>
      </c>
      <c r="H16" s="91">
        <v>254</v>
      </c>
      <c r="I16" s="79">
        <v>0.019562538508934073</v>
      </c>
      <c r="J16" s="91">
        <v>289</v>
      </c>
      <c r="K16" s="79">
        <v>0.02082882882882883</v>
      </c>
      <c r="L16" s="91">
        <v>274</v>
      </c>
      <c r="M16" s="79">
        <v>0.019340721394790712</v>
      </c>
      <c r="N16" s="91">
        <f>VLOOKUP(Q16,'[1]Sheet1'!$A$227:$C$239,2,FALSE)</f>
        <v>289</v>
      </c>
      <c r="O16" s="79">
        <f>VLOOKUP(Q16,'[1]Sheet1'!$A$227:$C$239,3,FALSE)/100</f>
        <v>0.020140776360722</v>
      </c>
      <c r="P16" s="15">
        <f t="shared" si="0"/>
        <v>0.05474452554744526</v>
      </c>
      <c r="Q16" s="311" t="s">
        <v>728</v>
      </c>
    </row>
    <row r="17" spans="1:16" ht="24.75" customHeight="1" thickBot="1">
      <c r="A17" s="116" t="s">
        <v>161</v>
      </c>
      <c r="B17" s="93">
        <v>1860</v>
      </c>
      <c r="C17" s="194">
        <v>0.14543748533896317</v>
      </c>
      <c r="D17" s="93">
        <v>1941</v>
      </c>
      <c r="E17" s="94">
        <v>0.1446025478656038</v>
      </c>
      <c r="F17" s="93">
        <v>1741</v>
      </c>
      <c r="G17" s="94">
        <v>0.13720545354243832</v>
      </c>
      <c r="H17" s="93">
        <v>1743</v>
      </c>
      <c r="I17" s="94">
        <v>0.13424214417744917</v>
      </c>
      <c r="J17" s="93">
        <v>1855</v>
      </c>
      <c r="K17" s="94">
        <v>0.1336936936936937</v>
      </c>
      <c r="L17" s="93">
        <v>1810</v>
      </c>
      <c r="M17" s="94">
        <v>0.12776169972471238</v>
      </c>
      <c r="N17" s="93">
        <f>SUM(N12:N16)</f>
        <v>1774</v>
      </c>
      <c r="O17" s="94">
        <f>SUM(O12:O16)</f>
        <v>0.1236323088716984</v>
      </c>
      <c r="P17" s="195">
        <f t="shared" si="0"/>
        <v>-0.019889502762430938</v>
      </c>
    </row>
    <row r="18" spans="1:17" ht="15.75" thickBot="1">
      <c r="A18" s="197" t="s">
        <v>163</v>
      </c>
      <c r="B18" s="332">
        <v>300</v>
      </c>
      <c r="C18" s="75">
        <v>0.02345765892563922</v>
      </c>
      <c r="D18" s="91">
        <v>339</v>
      </c>
      <c r="E18" s="79">
        <v>0.025255159055352753</v>
      </c>
      <c r="F18" s="91">
        <v>346</v>
      </c>
      <c r="G18" s="79">
        <v>0.02726771219166207</v>
      </c>
      <c r="H18" s="91">
        <v>279</v>
      </c>
      <c r="I18" s="79">
        <v>0.021487985212569317</v>
      </c>
      <c r="J18" s="91">
        <v>341</v>
      </c>
      <c r="K18" s="79">
        <v>0.024576576576576577</v>
      </c>
      <c r="L18" s="91">
        <v>300</v>
      </c>
      <c r="M18" s="79">
        <v>0.021175972330062822</v>
      </c>
      <c r="N18" s="91">
        <f>VLOOKUP(Q18,'[1]Sheet1'!$A$227:$C$239,2,FALSE)</f>
        <v>1099</v>
      </c>
      <c r="O18" s="79">
        <f>VLOOKUP(Q18,'[1]Sheet1'!$A$227:$C$239,3,FALSE)/100</f>
        <v>0.07659070318489093</v>
      </c>
      <c r="P18" s="117">
        <f t="shared" si="0"/>
        <v>2.6633333333333336</v>
      </c>
      <c r="Q18" s="307" t="s">
        <v>731</v>
      </c>
    </row>
    <row r="19" spans="1:18" s="152" customFormat="1" ht="15.75" thickBot="1">
      <c r="A19" s="147" t="s">
        <v>166</v>
      </c>
      <c r="B19" s="142">
        <v>12789</v>
      </c>
      <c r="C19" s="149">
        <v>1</v>
      </c>
      <c r="D19" s="142">
        <v>13423</v>
      </c>
      <c r="E19" s="143">
        <v>1</v>
      </c>
      <c r="F19" s="142">
        <v>12689</v>
      </c>
      <c r="G19" s="143">
        <v>1</v>
      </c>
      <c r="H19" s="142">
        <v>12984</v>
      </c>
      <c r="I19" s="143">
        <v>1</v>
      </c>
      <c r="J19" s="142">
        <v>13875</v>
      </c>
      <c r="K19" s="143">
        <v>1</v>
      </c>
      <c r="L19" s="142">
        <v>14167</v>
      </c>
      <c r="M19" s="143">
        <v>1</v>
      </c>
      <c r="N19" s="142">
        <f>VLOOKUP(Q19,'[1]Sheet1'!$A$227:$C$239,2,FALSE)</f>
        <v>14349</v>
      </c>
      <c r="O19" s="143">
        <f>VLOOKUP(Q19,'[1]Sheet1'!$A$227:$C$239,3,FALSE)/100</f>
        <v>1</v>
      </c>
      <c r="P19" s="150">
        <f t="shared" si="0"/>
        <v>0.01284675654690478</v>
      </c>
      <c r="Q19" s="311" t="s">
        <v>75</v>
      </c>
      <c r="R19" s="151"/>
    </row>
    <row r="20" spans="1:16" ht="15">
      <c r="A20" s="35"/>
      <c r="B20" s="118"/>
      <c r="C20" s="191"/>
      <c r="D20" s="118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18"/>
    </row>
    <row r="21" ht="15">
      <c r="N21" s="314"/>
    </row>
  </sheetData>
  <sheetProtection/>
  <mergeCells count="11">
    <mergeCell ref="P3:P4"/>
    <mergeCell ref="N3:O3"/>
    <mergeCell ref="J3:K3"/>
    <mergeCell ref="L3:M3"/>
    <mergeCell ref="A1:P1"/>
    <mergeCell ref="A2:P2"/>
    <mergeCell ref="A3:A4"/>
    <mergeCell ref="H3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"/>
  <sheetViews>
    <sheetView zoomScalePageLayoutView="0" workbookViewId="0" topLeftCell="A1">
      <selection activeCell="B5" activeCellId="3" sqref="J5:J19 F5:F19 D5:D19 B5:B19"/>
    </sheetView>
  </sheetViews>
  <sheetFormatPr defaultColWidth="11.421875" defaultRowHeight="15"/>
  <cols>
    <col min="1" max="1" width="35.57421875" style="151" customWidth="1"/>
    <col min="2" max="11" width="13.8515625" style="151" customWidth="1"/>
    <col min="12" max="12" width="11.421875" style="311" customWidth="1"/>
    <col min="13" max="16384" width="11.421875" style="151" customWidth="1"/>
  </cols>
  <sheetData>
    <row r="1" spans="1:11" ht="24.75" customHeight="1" thickBot="1" thickTop="1">
      <c r="A1" s="347" t="s">
        <v>1031</v>
      </c>
      <c r="B1" s="348"/>
      <c r="C1" s="348"/>
      <c r="D1" s="348"/>
      <c r="E1" s="348"/>
      <c r="F1" s="348"/>
      <c r="G1" s="348"/>
      <c r="H1" s="348"/>
      <c r="I1" s="348"/>
      <c r="J1" s="348"/>
      <c r="K1" s="349"/>
    </row>
    <row r="2" spans="1:11" ht="19.5" customHeight="1" thickBot="1" thickTop="1">
      <c r="A2" s="350" t="s">
        <v>165</v>
      </c>
      <c r="B2" s="396" t="s">
        <v>79</v>
      </c>
      <c r="C2" s="397"/>
      <c r="D2" s="397"/>
      <c r="E2" s="397"/>
      <c r="F2" s="397"/>
      <c r="G2" s="397"/>
      <c r="H2" s="397"/>
      <c r="I2" s="398"/>
      <c r="J2" s="358" t="s">
        <v>75</v>
      </c>
      <c r="K2" s="359"/>
    </row>
    <row r="3" spans="1:11" ht="19.5" customHeight="1">
      <c r="A3" s="376"/>
      <c r="B3" s="389" t="s">
        <v>71</v>
      </c>
      <c r="C3" s="399"/>
      <c r="D3" s="389" t="s">
        <v>72</v>
      </c>
      <c r="E3" s="399"/>
      <c r="F3" s="389" t="s">
        <v>73</v>
      </c>
      <c r="G3" s="399"/>
      <c r="H3" s="389" t="s">
        <v>74</v>
      </c>
      <c r="I3" s="399"/>
      <c r="J3" s="370"/>
      <c r="K3" s="371"/>
    </row>
    <row r="4" spans="1:11" ht="19.5" customHeight="1" thickBot="1">
      <c r="A4" s="377"/>
      <c r="B4" s="60" t="s">
        <v>70</v>
      </c>
      <c r="C4" s="98" t="s">
        <v>69</v>
      </c>
      <c r="D4" s="60" t="s">
        <v>70</v>
      </c>
      <c r="E4" s="98" t="s">
        <v>69</v>
      </c>
      <c r="F4" s="60" t="s">
        <v>70</v>
      </c>
      <c r="G4" s="98" t="s">
        <v>69</v>
      </c>
      <c r="H4" s="60" t="s">
        <v>70</v>
      </c>
      <c r="I4" s="98" t="s">
        <v>69</v>
      </c>
      <c r="J4" s="60" t="s">
        <v>70</v>
      </c>
      <c r="K4" s="98" t="s">
        <v>69</v>
      </c>
    </row>
    <row r="5" spans="1:12" ht="24.75" customHeight="1" thickBot="1">
      <c r="A5" s="85" t="s">
        <v>149</v>
      </c>
      <c r="B5" s="99">
        <f>VLOOKUP(L5,'[1]Sheet1'!$A$244:$K$256,2,FALSE)</f>
        <v>1114</v>
      </c>
      <c r="C5" s="100">
        <f>VLOOKUP(L5,'[1]Sheet1'!$A$244:$K$256,3,FALSE)/100</f>
        <v>0.19482336481287163</v>
      </c>
      <c r="D5" s="99">
        <f>VLOOKUP(L5,'[1]Sheet1'!$A$244:$K$256,4,FALSE)</f>
        <v>1325</v>
      </c>
      <c r="E5" s="100">
        <f>VLOOKUP(L5,'[1]Sheet1'!$A$244:$K$256,5,FALSE)/100</f>
        <v>0.18944809837003146</v>
      </c>
      <c r="F5" s="99">
        <f>VLOOKUP(L5,'[1]Sheet1'!$A$244:$K$256,6,FALSE)</f>
        <v>261</v>
      </c>
      <c r="G5" s="100">
        <f>VLOOKUP(L5,'[1]Sheet1'!$A$244:$K$256,7,FALSE)/100</f>
        <v>0.1641509433962264</v>
      </c>
      <c r="H5" s="140">
        <f>VLOOKUP(L5,'[1]Sheet1'!$A$244:$K$256,8,FALSE)</f>
        <v>8</v>
      </c>
      <c r="I5" s="100">
        <f>VLOOKUP(L5,'[1]Sheet1'!$A$244:$K$256,9,FALSE)/100</f>
        <v>0.1702127659574468</v>
      </c>
      <c r="J5" s="99">
        <f>VLOOKUP(L5,'[1]Sheet1'!$A$244:$K$256,10,FALSE)</f>
        <v>2708</v>
      </c>
      <c r="K5" s="100">
        <f>VLOOKUP(L5,'[1]Sheet1'!$A$244:$K$256,11,FALSE)/100</f>
        <v>0.18872395288870306</v>
      </c>
      <c r="L5" s="311" t="s">
        <v>718</v>
      </c>
    </row>
    <row r="6" spans="1:12" ht="15">
      <c r="A6" s="178" t="s">
        <v>150</v>
      </c>
      <c r="B6" s="89">
        <f>VLOOKUP(L6,'[1]Sheet1'!$A$244:$K$256,2,FALSE)</f>
        <v>1302</v>
      </c>
      <c r="C6" s="14">
        <f>VLOOKUP(L6,'[1]Sheet1'!$A$244:$K$256,3,FALSE)/100</f>
        <v>0.2277019937040923</v>
      </c>
      <c r="D6" s="89">
        <f>VLOOKUP(L6,'[1]Sheet1'!$A$244:$K$256,4,FALSE)</f>
        <v>1539</v>
      </c>
      <c r="E6" s="14">
        <f>VLOOKUP(L6,'[1]Sheet1'!$A$244:$K$256,5,FALSE)/100</f>
        <v>0.22004575350300257</v>
      </c>
      <c r="F6" s="89">
        <f>VLOOKUP(L6,'[1]Sheet1'!$A$244:$K$256,6,FALSE)</f>
        <v>380</v>
      </c>
      <c r="G6" s="14">
        <f>VLOOKUP(L6,'[1]Sheet1'!$A$244:$K$256,7,FALSE)/100</f>
        <v>0.2389937106918239</v>
      </c>
      <c r="H6" s="111">
        <f>VLOOKUP(L6,'[1]Sheet1'!$A$244:$K$256,8,FALSE)</f>
        <v>9</v>
      </c>
      <c r="I6" s="14">
        <f>VLOOKUP(L6,'[1]Sheet1'!$A$244:$K$256,9,FALSE)/100</f>
        <v>0.1914893617021277</v>
      </c>
      <c r="J6" s="89">
        <f>VLOOKUP(L6,'[1]Sheet1'!$A$244:$K$256,10,FALSE)</f>
        <v>3230</v>
      </c>
      <c r="K6" s="14">
        <f>VLOOKUP(L6,'[1]Sheet1'!$A$244:$K$256,11,FALSE)/100</f>
        <v>0.22510279461983415</v>
      </c>
      <c r="L6" s="311" t="s">
        <v>719</v>
      </c>
    </row>
    <row r="7" spans="1:12" ht="15">
      <c r="A7" s="180" t="s">
        <v>151</v>
      </c>
      <c r="B7" s="90">
        <f>VLOOKUP(L7,'[1]Sheet1'!$A$244:$K$256,2,FALSE)</f>
        <v>326</v>
      </c>
      <c r="C7" s="20">
        <f>VLOOKUP(L7,'[1]Sheet1'!$A$244:$K$256,3,FALSE)/100</f>
        <v>0.05701294158796782</v>
      </c>
      <c r="D7" s="90">
        <f>VLOOKUP(L7,'[1]Sheet1'!$A$244:$K$256,4,FALSE)</f>
        <v>463</v>
      </c>
      <c r="E7" s="20">
        <f>VLOOKUP(L7,'[1]Sheet1'!$A$244:$K$256,5,FALSE)/100</f>
        <v>0.06619959965684873</v>
      </c>
      <c r="F7" s="90">
        <f>VLOOKUP(L7,'[1]Sheet1'!$A$244:$K$256,6,FALSE)</f>
        <v>96</v>
      </c>
      <c r="G7" s="20">
        <f>VLOOKUP(L7,'[1]Sheet1'!$A$244:$K$256,7,FALSE)/100</f>
        <v>0.060377358490566045</v>
      </c>
      <c r="H7" s="113">
        <f>VLOOKUP(L7,'[1]Sheet1'!$A$244:$K$256,8,FALSE)</f>
        <v>4</v>
      </c>
      <c r="I7" s="20">
        <f>VLOOKUP(L7,'[1]Sheet1'!$A$244:$K$256,9,FALSE)/100</f>
        <v>0.0851063829787234</v>
      </c>
      <c r="J7" s="90">
        <f>VLOOKUP(L7,'[1]Sheet1'!$A$244:$K$256,10,FALSE)</f>
        <v>889</v>
      </c>
      <c r="K7" s="20">
        <f>VLOOKUP(L7,'[1]Sheet1'!$A$244:$K$256,11,FALSE)/100</f>
        <v>0.06195553697121751</v>
      </c>
      <c r="L7" s="311" t="s">
        <v>720</v>
      </c>
    </row>
    <row r="8" spans="1:12" ht="15">
      <c r="A8" s="180" t="s">
        <v>152</v>
      </c>
      <c r="B8" s="90">
        <f>VLOOKUP(L8,'[1]Sheet1'!$A$244:$K$256,2,FALSE)</f>
        <v>595</v>
      </c>
      <c r="C8" s="20">
        <f>VLOOKUP(L8,'[1]Sheet1'!$A$244:$K$256,3,FALSE)/100</f>
        <v>0.10405736271423574</v>
      </c>
      <c r="D8" s="90">
        <f>VLOOKUP(L8,'[1]Sheet1'!$A$244:$K$256,4,FALSE)</f>
        <v>723</v>
      </c>
      <c r="E8" s="20">
        <f>VLOOKUP(L8,'[1]Sheet1'!$A$244:$K$256,5,FALSE)/100</f>
        <v>0.1033743208464398</v>
      </c>
      <c r="F8" s="90">
        <f>VLOOKUP(L8,'[1]Sheet1'!$A$244:$K$256,6,FALSE)</f>
        <v>179</v>
      </c>
      <c r="G8" s="20">
        <f>VLOOKUP(L8,'[1]Sheet1'!$A$244:$K$256,7,FALSE)/100</f>
        <v>0.11257861635220127</v>
      </c>
      <c r="H8" s="113">
        <f>VLOOKUP(L8,'[1]Sheet1'!$A$244:$K$256,8,FALSE)</f>
        <v>4</v>
      </c>
      <c r="I8" s="20">
        <f>VLOOKUP(L8,'[1]Sheet1'!$A$244:$K$256,9,FALSE)/100</f>
        <v>0.0851063829787234</v>
      </c>
      <c r="J8" s="90">
        <f>VLOOKUP(L8,'[1]Sheet1'!$A$244:$K$256,10,FALSE)</f>
        <v>1501</v>
      </c>
      <c r="K8" s="20">
        <f>VLOOKUP(L8,'[1]Sheet1'!$A$244:$K$256,11,FALSE)/100</f>
        <v>0.10460659279392293</v>
      </c>
      <c r="L8" s="311" t="s">
        <v>721</v>
      </c>
    </row>
    <row r="9" spans="1:12" ht="15">
      <c r="A9" s="180" t="s">
        <v>153</v>
      </c>
      <c r="B9" s="90">
        <f>VLOOKUP(L9,'[1]Sheet1'!$A$244:$K$256,2,FALSE)</f>
        <v>678</v>
      </c>
      <c r="C9" s="20">
        <f>VLOOKUP(L9,'[1]Sheet1'!$A$244:$K$256,3,FALSE)/100</f>
        <v>0.11857292759706191</v>
      </c>
      <c r="D9" s="90">
        <f>VLOOKUP(L9,'[1]Sheet1'!$A$244:$K$256,4,FALSE)</f>
        <v>746</v>
      </c>
      <c r="E9" s="20">
        <f>VLOOKUP(L9,'[1]Sheet1'!$A$244:$K$256,5,FALSE)/100</f>
        <v>0.10666285387474979</v>
      </c>
      <c r="F9" s="90">
        <f>VLOOKUP(L9,'[1]Sheet1'!$A$244:$K$256,6,FALSE)</f>
        <v>152</v>
      </c>
      <c r="G9" s="20">
        <f>VLOOKUP(L9,'[1]Sheet1'!$A$244:$K$256,7,FALSE)/100</f>
        <v>0.09559748427672958</v>
      </c>
      <c r="H9" s="113">
        <f>VLOOKUP(L9,'[1]Sheet1'!$A$244:$K$256,8,FALSE)</f>
        <v>3</v>
      </c>
      <c r="I9" s="20">
        <f>VLOOKUP(L9,'[1]Sheet1'!$A$244:$K$256,9,FALSE)/100</f>
        <v>0.06382978723404255</v>
      </c>
      <c r="J9" s="90">
        <f>VLOOKUP(L9,'[1]Sheet1'!$A$244:$K$256,10,FALSE)</f>
        <v>1579</v>
      </c>
      <c r="K9" s="20">
        <f>VLOOKUP(L9,'[1]Sheet1'!$A$244:$K$256,11,FALSE)/100</f>
        <v>0.11004251167328734</v>
      </c>
      <c r="L9" s="311" t="s">
        <v>722</v>
      </c>
    </row>
    <row r="10" spans="1:12" ht="15">
      <c r="A10" s="180" t="s">
        <v>154</v>
      </c>
      <c r="B10" s="90">
        <f>VLOOKUP(L10,'[1]Sheet1'!$A$244:$K$256,2,FALSE)</f>
        <v>639</v>
      </c>
      <c r="C10" s="20">
        <f>VLOOKUP(L10,'[1]Sheet1'!$A$244:$K$256,3,FALSE)/100</f>
        <v>0.11175236096537251</v>
      </c>
      <c r="D10" s="90">
        <f>VLOOKUP(L10,'[1]Sheet1'!$A$244:$K$256,4,FALSE)</f>
        <v>773</v>
      </c>
      <c r="E10" s="20">
        <f>VLOOKUP(L10,'[1]Sheet1'!$A$244:$K$256,5,FALSE)/100</f>
        <v>0.11052330569059196</v>
      </c>
      <c r="F10" s="90">
        <f>VLOOKUP(L10,'[1]Sheet1'!$A$244:$K$256,6,FALSE)</f>
        <v>151</v>
      </c>
      <c r="G10" s="20">
        <f>VLOOKUP(L10,'[1]Sheet1'!$A$244:$K$256,7,FALSE)/100</f>
        <v>0.0949685534591195</v>
      </c>
      <c r="H10" s="113">
        <f>VLOOKUP(L10,'[1]Sheet1'!$A$244:$K$256,8,FALSE)</f>
        <v>6</v>
      </c>
      <c r="I10" s="20">
        <f>VLOOKUP(L10,'[1]Sheet1'!$A$244:$K$256,9,FALSE)/100</f>
        <v>0.1276595744680851</v>
      </c>
      <c r="J10" s="90">
        <f>VLOOKUP(L10,'[1]Sheet1'!$A$244:$K$256,10,FALSE)</f>
        <v>1569</v>
      </c>
      <c r="K10" s="20">
        <f>VLOOKUP(L10,'[1]Sheet1'!$A$244:$K$256,11,FALSE)/100</f>
        <v>0.10934559899644575</v>
      </c>
      <c r="L10" s="311" t="s">
        <v>723</v>
      </c>
    </row>
    <row r="11" spans="1:11" ht="24.75" customHeight="1" thickBot="1">
      <c r="A11" s="92" t="s">
        <v>155</v>
      </c>
      <c r="B11" s="93">
        <f>SUM(B6:B10)</f>
        <v>3540</v>
      </c>
      <c r="C11" s="94">
        <f aca="true" t="shared" si="0" ref="C11:K11">SUM(C6:C10)</f>
        <v>0.6190975865687304</v>
      </c>
      <c r="D11" s="93">
        <f t="shared" si="0"/>
        <v>4244</v>
      </c>
      <c r="E11" s="94">
        <f t="shared" si="0"/>
        <v>0.6068058335716328</v>
      </c>
      <c r="F11" s="93">
        <f t="shared" si="0"/>
        <v>958</v>
      </c>
      <c r="G11" s="94">
        <f t="shared" si="0"/>
        <v>0.6025157232704402</v>
      </c>
      <c r="H11" s="193">
        <f t="shared" si="0"/>
        <v>26</v>
      </c>
      <c r="I11" s="94">
        <f t="shared" si="0"/>
        <v>0.5531914893617021</v>
      </c>
      <c r="J11" s="93">
        <f t="shared" si="0"/>
        <v>8768</v>
      </c>
      <c r="K11" s="94">
        <f t="shared" si="0"/>
        <v>0.6110530350547076</v>
      </c>
    </row>
    <row r="12" spans="1:12" ht="15">
      <c r="A12" s="178" t="s">
        <v>156</v>
      </c>
      <c r="B12" s="89">
        <f>VLOOKUP(L12,'[1]Sheet1'!$A$244:$K$256,2,FALSE)</f>
        <v>89</v>
      </c>
      <c r="C12" s="14">
        <f>VLOOKUP(L12,'[1]Sheet1'!$A$244:$K$256,3,FALSE)/100</f>
        <v>0.015564882826162994</v>
      </c>
      <c r="D12" s="89">
        <f>VLOOKUP(L12,'[1]Sheet1'!$A$244:$K$256,4,FALSE)</f>
        <v>125</v>
      </c>
      <c r="E12" s="14">
        <f>VLOOKUP(L12,'[1]Sheet1'!$A$244:$K$256,5,FALSE)/100</f>
        <v>0.017872462110380325</v>
      </c>
      <c r="F12" s="89">
        <f>VLOOKUP(L12,'[1]Sheet1'!$A$244:$K$256,6,FALSE)</f>
        <v>29</v>
      </c>
      <c r="G12" s="14">
        <f>VLOOKUP(L12,'[1]Sheet1'!$A$244:$K$256,7,FALSE)/100</f>
        <v>0.018238993710691823</v>
      </c>
      <c r="H12" s="111">
        <f>VLOOKUP(L12,'[1]Sheet1'!$A$244:$K$256,8,FALSE)</f>
        <v>3</v>
      </c>
      <c r="I12" s="14">
        <f>VLOOKUP(L12,'[1]Sheet1'!$A$244:$K$256,9,FALSE)/100</f>
        <v>0.06382978723404255</v>
      </c>
      <c r="J12" s="89">
        <f>VLOOKUP(L12,'[1]Sheet1'!$A$244:$K$256,10,FALSE)</f>
        <v>246</v>
      </c>
      <c r="K12" s="14">
        <f>VLOOKUP(L12,'[1]Sheet1'!$A$244:$K$256,11,FALSE)/100</f>
        <v>0.017144051850303158</v>
      </c>
      <c r="L12" s="311" t="s">
        <v>724</v>
      </c>
    </row>
    <row r="13" spans="1:12" ht="15">
      <c r="A13" s="180" t="s">
        <v>157</v>
      </c>
      <c r="B13" s="90">
        <f>VLOOKUP(L13,'[1]Sheet1'!$A$244:$K$256,2,FALSE)</f>
        <v>231</v>
      </c>
      <c r="C13" s="20">
        <f>VLOOKUP(L13,'[1]Sheet1'!$A$244:$K$256,3,FALSE)/100</f>
        <v>0.040398740818468</v>
      </c>
      <c r="D13" s="90">
        <f>VLOOKUP(L13,'[1]Sheet1'!$A$244:$K$256,4,FALSE)</f>
        <v>272</v>
      </c>
      <c r="E13" s="20">
        <f>VLOOKUP(L13,'[1]Sheet1'!$A$244:$K$256,5,FALSE)/100</f>
        <v>0.03889047755218759</v>
      </c>
      <c r="F13" s="90">
        <f>VLOOKUP(L13,'[1]Sheet1'!$A$244:$K$256,6,FALSE)</f>
        <v>68</v>
      </c>
      <c r="G13" s="20">
        <f>VLOOKUP(L13,'[1]Sheet1'!$A$244:$K$256,7,FALSE)/100</f>
        <v>0.042767295597484274</v>
      </c>
      <c r="H13" s="113">
        <f>VLOOKUP(L13,'[1]Sheet1'!$A$244:$K$256,8,FALSE)</f>
        <v>3</v>
      </c>
      <c r="I13" s="20">
        <f>VLOOKUP(L13,'[1]Sheet1'!$A$244:$K$256,9,FALSE)/100</f>
        <v>0.06382978723404255</v>
      </c>
      <c r="J13" s="90">
        <f>VLOOKUP(L13,'[1]Sheet1'!$A$244:$K$256,10,FALSE)</f>
        <v>574</v>
      </c>
      <c r="K13" s="20">
        <f>VLOOKUP(L13,'[1]Sheet1'!$A$244:$K$256,11,FALSE)/100</f>
        <v>0.040002787650707375</v>
      </c>
      <c r="L13" s="311" t="s">
        <v>725</v>
      </c>
    </row>
    <row r="14" spans="1:12" ht="15">
      <c r="A14" s="180" t="s">
        <v>158</v>
      </c>
      <c r="B14" s="90">
        <f>VLOOKUP(L14,'[1]Sheet1'!$A$244:$K$256,2,FALSE)</f>
        <v>181</v>
      </c>
      <c r="C14" s="20">
        <f>VLOOKUP(L14,'[1]Sheet1'!$A$244:$K$256,3,FALSE)/100</f>
        <v>0.031654424623994405</v>
      </c>
      <c r="D14" s="90">
        <f>VLOOKUP(L14,'[1]Sheet1'!$A$244:$K$256,4,FALSE)</f>
        <v>281</v>
      </c>
      <c r="E14" s="20">
        <f>VLOOKUP(L14,'[1]Sheet1'!$A$244:$K$256,5,FALSE)/100</f>
        <v>0.04017729482413497</v>
      </c>
      <c r="F14" s="90">
        <f>VLOOKUP(L14,'[1]Sheet1'!$A$244:$K$256,6,FALSE)</f>
        <v>71</v>
      </c>
      <c r="G14" s="20">
        <f>VLOOKUP(L14,'[1]Sheet1'!$A$244:$K$256,7,FALSE)/100</f>
        <v>0.04465408805031446</v>
      </c>
      <c r="H14" s="113">
        <f>VLOOKUP(L14,'[1]Sheet1'!$A$244:$K$256,8,FALSE)</f>
        <v>0</v>
      </c>
      <c r="I14" s="20">
        <f>VLOOKUP(L14,'[1]Sheet1'!$A$244:$K$256,9,FALSE)/100</f>
        <v>0</v>
      </c>
      <c r="J14" s="90">
        <f>VLOOKUP(L14,'[1]Sheet1'!$A$244:$K$256,10,FALSE)</f>
        <v>533</v>
      </c>
      <c r="K14" s="20">
        <f>VLOOKUP(L14,'[1]Sheet1'!$A$244:$K$256,11,FALSE)/100</f>
        <v>0.03714544567565684</v>
      </c>
      <c r="L14" s="311" t="s">
        <v>726</v>
      </c>
    </row>
    <row r="15" spans="1:12" ht="15">
      <c r="A15" s="180" t="s">
        <v>159</v>
      </c>
      <c r="B15" s="90">
        <f>VLOOKUP(L15,'[1]Sheet1'!$A$244:$K$256,2,FALSE)</f>
        <v>49</v>
      </c>
      <c r="C15" s="20">
        <f>VLOOKUP(L15,'[1]Sheet1'!$A$244:$K$256,3,FALSE)/100</f>
        <v>0.008569429870584119</v>
      </c>
      <c r="D15" s="90">
        <f>VLOOKUP(L15,'[1]Sheet1'!$A$244:$K$256,4,FALSE)</f>
        <v>64</v>
      </c>
      <c r="E15" s="20">
        <f>VLOOKUP(L15,'[1]Sheet1'!$A$244:$K$256,5,FALSE)/100</f>
        <v>0.009150700600514728</v>
      </c>
      <c r="F15" s="90">
        <f>VLOOKUP(L15,'[1]Sheet1'!$A$244:$K$256,6,FALSE)</f>
        <v>18</v>
      </c>
      <c r="G15" s="20">
        <f>VLOOKUP(L15,'[1]Sheet1'!$A$244:$K$256,7,FALSE)/100</f>
        <v>0.011320754716981131</v>
      </c>
      <c r="H15" s="113">
        <f>VLOOKUP(L15,'[1]Sheet1'!$A$244:$K$256,8,FALSE)</f>
        <v>1</v>
      </c>
      <c r="I15" s="20">
        <f>VLOOKUP(L15,'[1]Sheet1'!$A$244:$K$256,9,FALSE)/100</f>
        <v>0.02127659574468085</v>
      </c>
      <c r="J15" s="90">
        <f>VLOOKUP(L15,'[1]Sheet1'!$A$244:$K$256,10,FALSE)</f>
        <v>132</v>
      </c>
      <c r="K15" s="20">
        <f>VLOOKUP(L15,'[1]Sheet1'!$A$244:$K$256,11,FALSE)/100</f>
        <v>0.009199247334309013</v>
      </c>
      <c r="L15" s="311" t="s">
        <v>727</v>
      </c>
    </row>
    <row r="16" spans="1:12" ht="15">
      <c r="A16" s="180" t="s">
        <v>160</v>
      </c>
      <c r="B16" s="90">
        <f>VLOOKUP(L16,'[1]Sheet1'!$A$244:$K$256,2,FALSE)</f>
        <v>107</v>
      </c>
      <c r="C16" s="20">
        <f>VLOOKUP(L16,'[1]Sheet1'!$A$244:$K$256,3,FALSE)/100</f>
        <v>0.018712836656173487</v>
      </c>
      <c r="D16" s="90">
        <f>VLOOKUP(L16,'[1]Sheet1'!$A$244:$K$256,4,FALSE)</f>
        <v>157</v>
      </c>
      <c r="E16" s="20">
        <f>VLOOKUP(L16,'[1]Sheet1'!$A$244:$K$256,5,FALSE)/100</f>
        <v>0.022447812410637688</v>
      </c>
      <c r="F16" s="90">
        <f>VLOOKUP(L16,'[1]Sheet1'!$A$244:$K$256,6,FALSE)</f>
        <v>23</v>
      </c>
      <c r="G16" s="20">
        <f>VLOOKUP(L16,'[1]Sheet1'!$A$244:$K$256,7,FALSE)/100</f>
        <v>0.014465408805031449</v>
      </c>
      <c r="H16" s="113">
        <f>VLOOKUP(L16,'[1]Sheet1'!$A$244:$K$256,8,FALSE)</f>
        <v>2</v>
      </c>
      <c r="I16" s="20">
        <f>VLOOKUP(L16,'[1]Sheet1'!$A$244:$K$256,9,FALSE)/100</f>
        <v>0.0425531914893617</v>
      </c>
      <c r="J16" s="90">
        <f>VLOOKUP(L16,'[1]Sheet1'!$A$244:$K$256,10,FALSE)</f>
        <v>289</v>
      </c>
      <c r="K16" s="20">
        <f>VLOOKUP(L16,'[1]Sheet1'!$A$244:$K$256,11,FALSE)/100</f>
        <v>0.020140776360722</v>
      </c>
      <c r="L16" s="311" t="s">
        <v>728</v>
      </c>
    </row>
    <row r="17" spans="1:11" ht="24.75" customHeight="1" thickBot="1">
      <c r="A17" s="92" t="s">
        <v>161</v>
      </c>
      <c r="B17" s="93">
        <f>SUM(B12:B16)</f>
        <v>657</v>
      </c>
      <c r="C17" s="94">
        <f aca="true" t="shared" si="1" ref="C17:K17">SUM(C12:C16)</f>
        <v>0.11490031479538301</v>
      </c>
      <c r="D17" s="93">
        <f t="shared" si="1"/>
        <v>899</v>
      </c>
      <c r="E17" s="94">
        <f t="shared" si="1"/>
        <v>0.12853874749785532</v>
      </c>
      <c r="F17" s="93">
        <f t="shared" si="1"/>
        <v>209</v>
      </c>
      <c r="G17" s="94">
        <f t="shared" si="1"/>
        <v>0.13144654088050314</v>
      </c>
      <c r="H17" s="193">
        <f t="shared" si="1"/>
        <v>9</v>
      </c>
      <c r="I17" s="94">
        <f t="shared" si="1"/>
        <v>0.19148936170212766</v>
      </c>
      <c r="J17" s="93">
        <f t="shared" si="1"/>
        <v>1774</v>
      </c>
      <c r="K17" s="94">
        <f t="shared" si="1"/>
        <v>0.1236323088716984</v>
      </c>
    </row>
    <row r="18" spans="1:12" ht="15.75" thickBot="1">
      <c r="A18" s="183" t="s">
        <v>163</v>
      </c>
      <c r="B18" s="91">
        <f>VLOOKUP(L18,'[1]Sheet1'!$A$244:$K$256,2,FALSE)</f>
        <v>407</v>
      </c>
      <c r="C18" s="79">
        <f>VLOOKUP(L18,'[1]Sheet1'!$A$244:$K$256,3,FALSE)/100</f>
        <v>0.07117873382301504</v>
      </c>
      <c r="D18" s="91">
        <f>VLOOKUP(L18,'[1]Sheet1'!$A$244:$K$256,4,FALSE)</f>
        <v>526</v>
      </c>
      <c r="E18" s="79">
        <f>VLOOKUP(L18,'[1]Sheet1'!$A$244:$K$256,5,FALSE)/100</f>
        <v>0.07520732056048042</v>
      </c>
      <c r="F18" s="91">
        <f>VLOOKUP(L18,'[1]Sheet1'!$A$244:$K$256,6,FALSE)</f>
        <v>162</v>
      </c>
      <c r="G18" s="79">
        <f>VLOOKUP(L18,'[1]Sheet1'!$A$244:$K$256,7,FALSE)/100</f>
        <v>0.1018867924528302</v>
      </c>
      <c r="H18" s="115">
        <f>VLOOKUP(L18,'[1]Sheet1'!$A$244:$K$256,8,FALSE)</f>
        <v>4</v>
      </c>
      <c r="I18" s="79">
        <f>VLOOKUP(L18,'[1]Sheet1'!$A$244:$K$256,9,FALSE)/100</f>
        <v>0.0851063829787234</v>
      </c>
      <c r="J18" s="91">
        <f>VLOOKUP(L18,'[1]Sheet1'!$A$244:$K$256,10,FALSE)</f>
        <v>1099</v>
      </c>
      <c r="K18" s="79">
        <f>VLOOKUP(L18,'[1]Sheet1'!$A$244:$K$256,11,FALSE)/100</f>
        <v>0.07659070318489093</v>
      </c>
      <c r="L18" s="311" t="s">
        <v>731</v>
      </c>
    </row>
    <row r="19" spans="1:12" s="152" customFormat="1" ht="15.75" thickBot="1">
      <c r="A19" s="141" t="s">
        <v>164</v>
      </c>
      <c r="B19" s="142">
        <f>VLOOKUP(L19,'[1]Sheet1'!$A$244:$K$256,2,FALSE)</f>
        <v>5718</v>
      </c>
      <c r="C19" s="143">
        <f>VLOOKUP(L19,'[1]Sheet1'!$A$244:$K$256,3,FALSE)/100</f>
        <v>1</v>
      </c>
      <c r="D19" s="142">
        <f>VLOOKUP(L19,'[1]Sheet1'!$A$244:$K$256,4,FALSE)</f>
        <v>6994</v>
      </c>
      <c r="E19" s="143">
        <f>VLOOKUP(L19,'[1]Sheet1'!$A$244:$K$256,5,FALSE)/100</f>
        <v>1</v>
      </c>
      <c r="F19" s="142">
        <f>VLOOKUP(L19,'[1]Sheet1'!$A$244:$K$256,6,FALSE)</f>
        <v>1590</v>
      </c>
      <c r="G19" s="143">
        <f>VLOOKUP(L19,'[1]Sheet1'!$A$244:$K$256,7,FALSE)/100</f>
        <v>1</v>
      </c>
      <c r="H19" s="148">
        <f>VLOOKUP(L19,'[1]Sheet1'!$A$244:$K$256,8,FALSE)</f>
        <v>47</v>
      </c>
      <c r="I19" s="143">
        <f>VLOOKUP(L19,'[1]Sheet1'!$A$244:$K$256,9,FALSE)/100</f>
        <v>1</v>
      </c>
      <c r="J19" s="142">
        <f>VLOOKUP(L19,'[1]Sheet1'!$A$244:$K$256,10,FALSE)</f>
        <v>14349</v>
      </c>
      <c r="K19" s="143">
        <f>VLOOKUP(L19,'[1]Sheet1'!$A$244:$K$256,11,FALSE)/100</f>
        <v>1</v>
      </c>
      <c r="L19" s="307" t="s">
        <v>75</v>
      </c>
    </row>
    <row r="20" spans="1:11" ht="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84"/>
  <sheetViews>
    <sheetView zoomScale="70" zoomScaleNormal="70" zoomScalePageLayoutView="0" workbookViewId="0" topLeftCell="A42">
      <selection activeCell="O5" sqref="O5:Q94"/>
    </sheetView>
  </sheetViews>
  <sheetFormatPr defaultColWidth="11.421875" defaultRowHeight="15"/>
  <cols>
    <col min="1" max="1" width="10.7109375" style="151" customWidth="1"/>
    <col min="2" max="2" width="80.7109375" style="151" bestFit="1" customWidth="1"/>
    <col min="3" max="16" width="17.421875" style="151" customWidth="1"/>
    <col min="17" max="17" width="19.28125" style="151" customWidth="1"/>
    <col min="18" max="18" width="11.421875" style="311" customWidth="1"/>
    <col min="19" max="16384" width="11.421875" style="151" customWidth="1"/>
  </cols>
  <sheetData>
    <row r="1" spans="1:17" ht="24.75" customHeight="1" thickBot="1" thickTop="1">
      <c r="A1" s="364" t="s">
        <v>648</v>
      </c>
      <c r="B1" s="365"/>
      <c r="C1" s="365"/>
      <c r="D1" s="365"/>
      <c r="E1" s="365"/>
      <c r="F1" s="365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366"/>
    </row>
    <row r="2" spans="1:17" ht="24.75" customHeight="1" thickBot="1" thickTop="1">
      <c r="A2" s="364" t="s">
        <v>1032</v>
      </c>
      <c r="B2" s="365"/>
      <c r="C2" s="365"/>
      <c r="D2" s="365"/>
      <c r="E2" s="365"/>
      <c r="F2" s="365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366"/>
    </row>
    <row r="3" spans="1:17" ht="19.5" customHeight="1" thickTop="1">
      <c r="A3" s="358" t="s">
        <v>167</v>
      </c>
      <c r="B3" s="359" t="s">
        <v>168</v>
      </c>
      <c r="C3" s="396">
        <v>2012</v>
      </c>
      <c r="D3" s="393"/>
      <c r="E3" s="396">
        <v>2013</v>
      </c>
      <c r="F3" s="398"/>
      <c r="G3" s="400">
        <v>2014</v>
      </c>
      <c r="H3" s="401"/>
      <c r="I3" s="379">
        <v>2015</v>
      </c>
      <c r="J3" s="380"/>
      <c r="K3" s="379">
        <v>2016</v>
      </c>
      <c r="L3" s="380"/>
      <c r="M3" s="379">
        <v>2017</v>
      </c>
      <c r="N3" s="380"/>
      <c r="O3" s="379">
        <v>2018</v>
      </c>
      <c r="P3" s="380"/>
      <c r="Q3" s="378" t="s">
        <v>1015</v>
      </c>
    </row>
    <row r="4" spans="1:17" ht="19.5" customHeight="1" thickBot="1">
      <c r="A4" s="370"/>
      <c r="B4" s="371"/>
      <c r="C4" s="9" t="s">
        <v>70</v>
      </c>
      <c r="D4" s="8" t="s">
        <v>69</v>
      </c>
      <c r="E4" s="9" t="s">
        <v>70</v>
      </c>
      <c r="F4" s="8" t="s">
        <v>69</v>
      </c>
      <c r="G4" s="9" t="s">
        <v>70</v>
      </c>
      <c r="H4" s="8" t="s">
        <v>69</v>
      </c>
      <c r="I4" s="9" t="s">
        <v>70</v>
      </c>
      <c r="J4" s="8" t="s">
        <v>69</v>
      </c>
      <c r="K4" s="9" t="s">
        <v>70</v>
      </c>
      <c r="L4" s="8" t="s">
        <v>69</v>
      </c>
      <c r="M4" s="9" t="s">
        <v>70</v>
      </c>
      <c r="N4" s="8" t="s">
        <v>69</v>
      </c>
      <c r="O4" s="9" t="s">
        <v>70</v>
      </c>
      <c r="P4" s="8" t="s">
        <v>69</v>
      </c>
      <c r="Q4" s="357"/>
    </row>
    <row r="5" spans="1:19" ht="15">
      <c r="A5" s="200" t="s">
        <v>169</v>
      </c>
      <c r="B5" s="201" t="s">
        <v>170</v>
      </c>
      <c r="C5" s="61">
        <v>49</v>
      </c>
      <c r="D5" s="202">
        <v>0.0038314176245210726</v>
      </c>
      <c r="E5" s="61">
        <v>54</v>
      </c>
      <c r="F5" s="166">
        <v>0.004022945690233182</v>
      </c>
      <c r="G5" s="61">
        <v>57</v>
      </c>
      <c r="H5" s="166">
        <v>0.00449207975411774</v>
      </c>
      <c r="I5" s="61">
        <v>33</v>
      </c>
      <c r="J5" s="202">
        <v>0.0025415896487985213</v>
      </c>
      <c r="K5" s="61">
        <v>52</v>
      </c>
      <c r="L5" s="202">
        <v>0.003747747747747748</v>
      </c>
      <c r="M5" s="61">
        <v>52</v>
      </c>
      <c r="N5" s="202">
        <v>0.0036705018705442227</v>
      </c>
      <c r="O5" s="61">
        <f>_xlfn.IFERROR(VLOOKUP(R5,'[1]Sheet1'!$A$261:$C$345,2,FALSE),0)</f>
        <v>42</v>
      </c>
      <c r="P5" s="202">
        <f>_xlfn.IFERROR(VLOOKUP(R5,'[1]Sheet1'!$A$261:$C$345,3,FALSE)/100,0)</f>
        <v>0.0029270332427346855</v>
      </c>
      <c r="Q5" s="203">
        <f>_xlfn.IFERROR((O5-M5)/M5,0)</f>
        <v>-0.19230769230769232</v>
      </c>
      <c r="R5" s="311" t="s">
        <v>169</v>
      </c>
      <c r="S5" s="315"/>
    </row>
    <row r="6" spans="1:19" ht="15">
      <c r="A6" s="204" t="s">
        <v>171</v>
      </c>
      <c r="B6" s="205" t="s">
        <v>172</v>
      </c>
      <c r="C6" s="19">
        <v>1</v>
      </c>
      <c r="D6" s="174">
        <v>7.81921964187974E-05</v>
      </c>
      <c r="E6" s="19">
        <v>0</v>
      </c>
      <c r="F6" s="167">
        <v>0</v>
      </c>
      <c r="G6" s="19">
        <v>1</v>
      </c>
      <c r="H6" s="167">
        <v>7.880841673890771E-05</v>
      </c>
      <c r="I6" s="19">
        <v>0</v>
      </c>
      <c r="J6" s="174">
        <v>0</v>
      </c>
      <c r="K6" s="19">
        <v>7</v>
      </c>
      <c r="L6" s="174">
        <v>0.0005045045045045045</v>
      </c>
      <c r="M6" s="19">
        <v>2</v>
      </c>
      <c r="N6" s="174">
        <v>0.0001411731488670855</v>
      </c>
      <c r="O6" s="19">
        <f>_xlfn.IFERROR(VLOOKUP(R6,'[1]Sheet1'!$A$261:$C$345,2,FALSE),0)</f>
        <v>1</v>
      </c>
      <c r="P6" s="174">
        <f>_xlfn.IFERROR(VLOOKUP(R6,'[1]Sheet1'!$A$261:$C$345,3,FALSE)/100,0)</f>
        <v>6.969126768415918E-05</v>
      </c>
      <c r="Q6" s="203">
        <f aca="true" t="shared" si="0" ref="Q6:Q69">_xlfn.IFERROR((O6-M6)/M6,0)</f>
        <v>-0.5</v>
      </c>
      <c r="R6" s="311" t="s">
        <v>171</v>
      </c>
      <c r="S6" s="315"/>
    </row>
    <row r="7" spans="1:19" ht="15">
      <c r="A7" s="204" t="s">
        <v>173</v>
      </c>
      <c r="B7" s="205" t="s">
        <v>174</v>
      </c>
      <c r="C7" s="19">
        <v>0</v>
      </c>
      <c r="D7" s="174">
        <v>0</v>
      </c>
      <c r="E7" s="19">
        <v>1</v>
      </c>
      <c r="F7" s="167">
        <v>7.449899426357744E-05</v>
      </c>
      <c r="G7" s="19">
        <v>0</v>
      </c>
      <c r="H7" s="167">
        <v>0</v>
      </c>
      <c r="I7" s="19">
        <v>0</v>
      </c>
      <c r="J7" s="174">
        <v>0</v>
      </c>
      <c r="K7" s="19">
        <v>0</v>
      </c>
      <c r="L7" s="174">
        <v>0</v>
      </c>
      <c r="M7" s="19">
        <v>1</v>
      </c>
      <c r="N7" s="174">
        <v>7.058657443354274E-05</v>
      </c>
      <c r="O7" s="19">
        <f>_xlfn.IFERROR(VLOOKUP(R7,'[1]Sheet1'!$A$261:$C$345,2,FALSE),0)</f>
        <v>1</v>
      </c>
      <c r="P7" s="174">
        <f>_xlfn.IFERROR(VLOOKUP(R7,'[1]Sheet1'!$A$261:$C$345,3,FALSE)/100,0)</f>
        <v>6.969126768415918E-05</v>
      </c>
      <c r="Q7" s="203">
        <f t="shared" si="0"/>
        <v>0</v>
      </c>
      <c r="R7" s="311" t="s">
        <v>173</v>
      </c>
      <c r="S7" s="315"/>
    </row>
    <row r="8" spans="1:19" ht="15">
      <c r="A8" s="204" t="s">
        <v>175</v>
      </c>
      <c r="B8" s="205" t="s">
        <v>176</v>
      </c>
      <c r="C8" s="19">
        <v>0</v>
      </c>
      <c r="D8" s="174">
        <v>0</v>
      </c>
      <c r="E8" s="19">
        <v>0</v>
      </c>
      <c r="F8" s="167">
        <v>0</v>
      </c>
      <c r="G8" s="19">
        <v>0</v>
      </c>
      <c r="H8" s="167">
        <v>0</v>
      </c>
      <c r="I8" s="19">
        <v>0</v>
      </c>
      <c r="J8" s="174">
        <v>0</v>
      </c>
      <c r="K8" s="19">
        <v>0</v>
      </c>
      <c r="L8" s="174">
        <v>0</v>
      </c>
      <c r="M8" s="19">
        <v>0</v>
      </c>
      <c r="N8" s="174">
        <v>0</v>
      </c>
      <c r="O8" s="19">
        <f>_xlfn.IFERROR(VLOOKUP(R8,'[1]Sheet1'!$A$261:$C$345,2,FALSE),0)</f>
        <v>0</v>
      </c>
      <c r="P8" s="174">
        <f>_xlfn.IFERROR(VLOOKUP(R8,'[1]Sheet1'!$A$261:$C$345,3,FALSE)/100,0)</f>
        <v>0</v>
      </c>
      <c r="Q8" s="203">
        <f t="shared" si="0"/>
        <v>0</v>
      </c>
      <c r="S8" s="315"/>
    </row>
    <row r="9" spans="1:19" ht="15">
      <c r="A9" s="204" t="s">
        <v>177</v>
      </c>
      <c r="B9" s="206" t="s">
        <v>178</v>
      </c>
      <c r="C9" s="19">
        <v>0</v>
      </c>
      <c r="D9" s="174">
        <v>0</v>
      </c>
      <c r="E9" s="19">
        <v>0</v>
      </c>
      <c r="F9" s="167">
        <v>0</v>
      </c>
      <c r="G9" s="19">
        <v>0</v>
      </c>
      <c r="H9" s="167">
        <v>0</v>
      </c>
      <c r="I9" s="19">
        <v>0</v>
      </c>
      <c r="J9" s="174">
        <v>0</v>
      </c>
      <c r="K9" s="19">
        <v>0</v>
      </c>
      <c r="L9" s="174">
        <v>0</v>
      </c>
      <c r="M9" s="19">
        <v>0</v>
      </c>
      <c r="N9" s="174">
        <v>0</v>
      </c>
      <c r="O9" s="19">
        <f>_xlfn.IFERROR(VLOOKUP(R9,'[1]Sheet1'!$A$261:$C$345,2,FALSE),0)</f>
        <v>0</v>
      </c>
      <c r="P9" s="174">
        <f>_xlfn.IFERROR(VLOOKUP(R9,'[1]Sheet1'!$A$261:$C$345,3,FALSE)/100,0)</f>
        <v>0</v>
      </c>
      <c r="Q9" s="203">
        <f t="shared" si="0"/>
        <v>0</v>
      </c>
      <c r="S9" s="315"/>
    </row>
    <row r="10" spans="1:19" ht="15">
      <c r="A10" s="204" t="s">
        <v>179</v>
      </c>
      <c r="B10" s="205" t="s">
        <v>180</v>
      </c>
      <c r="C10" s="19">
        <v>0</v>
      </c>
      <c r="D10" s="174">
        <v>0</v>
      </c>
      <c r="E10" s="19">
        <v>0</v>
      </c>
      <c r="F10" s="167">
        <v>0</v>
      </c>
      <c r="G10" s="19">
        <v>0</v>
      </c>
      <c r="H10" s="167">
        <v>0</v>
      </c>
      <c r="I10" s="19">
        <v>0</v>
      </c>
      <c r="J10" s="174">
        <v>0</v>
      </c>
      <c r="K10" s="19">
        <v>0</v>
      </c>
      <c r="L10" s="174">
        <v>0</v>
      </c>
      <c r="M10" s="19">
        <v>0</v>
      </c>
      <c r="N10" s="174">
        <v>0</v>
      </c>
      <c r="O10" s="19">
        <f>_xlfn.IFERROR(VLOOKUP(R10,'[1]Sheet1'!$A$261:$C$345,2,FALSE),0)</f>
        <v>0</v>
      </c>
      <c r="P10" s="174">
        <f>_xlfn.IFERROR(VLOOKUP(R10,'[1]Sheet1'!$A$261:$C$345,3,FALSE)/100,0)</f>
        <v>0</v>
      </c>
      <c r="Q10" s="203">
        <f t="shared" si="0"/>
        <v>0</v>
      </c>
      <c r="S10" s="315"/>
    </row>
    <row r="11" spans="1:19" ht="15">
      <c r="A11" s="204" t="s">
        <v>181</v>
      </c>
      <c r="B11" s="205" t="s">
        <v>182</v>
      </c>
      <c r="C11" s="19">
        <v>6</v>
      </c>
      <c r="D11" s="174">
        <v>0.0004691531785127844</v>
      </c>
      <c r="E11" s="19">
        <v>10</v>
      </c>
      <c r="F11" s="167">
        <v>0.0007449899426357744</v>
      </c>
      <c r="G11" s="19">
        <v>6</v>
      </c>
      <c r="H11" s="167">
        <v>0.0004728505004334463</v>
      </c>
      <c r="I11" s="19">
        <v>4</v>
      </c>
      <c r="J11" s="174">
        <v>0.00030807147258163895</v>
      </c>
      <c r="K11" s="19">
        <v>10</v>
      </c>
      <c r="L11" s="174">
        <v>0.0007207207207207207</v>
      </c>
      <c r="M11" s="19">
        <v>9</v>
      </c>
      <c r="N11" s="174">
        <v>0.0006352791699018846</v>
      </c>
      <c r="O11" s="19">
        <f>_xlfn.IFERROR(VLOOKUP(R11,'[1]Sheet1'!$A$261:$C$345,2,FALSE),0)</f>
        <v>10</v>
      </c>
      <c r="P11" s="174">
        <f>_xlfn.IFERROR(VLOOKUP(R11,'[1]Sheet1'!$A$261:$C$345,3,FALSE)/100,0)</f>
        <v>0.0006969126768415917</v>
      </c>
      <c r="Q11" s="203">
        <f t="shared" si="0"/>
        <v>0.1111111111111111</v>
      </c>
      <c r="R11" s="311" t="s">
        <v>181</v>
      </c>
      <c r="S11" s="315"/>
    </row>
    <row r="12" spans="1:19" ht="15">
      <c r="A12" s="204" t="s">
        <v>183</v>
      </c>
      <c r="B12" s="205" t="s">
        <v>184</v>
      </c>
      <c r="C12" s="19">
        <v>0</v>
      </c>
      <c r="D12" s="174">
        <v>0</v>
      </c>
      <c r="E12" s="19">
        <v>0</v>
      </c>
      <c r="F12" s="167">
        <v>0</v>
      </c>
      <c r="G12" s="19">
        <v>0</v>
      </c>
      <c r="H12" s="167">
        <v>0</v>
      </c>
      <c r="I12" s="19">
        <v>0</v>
      </c>
      <c r="J12" s="174">
        <v>0</v>
      </c>
      <c r="K12" s="19">
        <v>1</v>
      </c>
      <c r="L12" s="174">
        <v>7.207207207207206E-05</v>
      </c>
      <c r="M12" s="19">
        <v>0</v>
      </c>
      <c r="N12" s="174">
        <v>0</v>
      </c>
      <c r="O12" s="19">
        <f>_xlfn.IFERROR(VLOOKUP(R12,'[1]Sheet1'!$A$261:$C$345,2,FALSE),0)</f>
        <v>0</v>
      </c>
      <c r="P12" s="174">
        <f>_xlfn.IFERROR(VLOOKUP(R12,'[1]Sheet1'!$A$261:$C$345,3,FALSE)/100,0)</f>
        <v>0</v>
      </c>
      <c r="Q12" s="203">
        <f t="shared" si="0"/>
        <v>0</v>
      </c>
      <c r="R12" s="311" t="s">
        <v>183</v>
      </c>
      <c r="S12" s="315"/>
    </row>
    <row r="13" spans="1:19" ht="15">
      <c r="A13" s="204" t="s">
        <v>185</v>
      </c>
      <c r="B13" s="206" t="s">
        <v>186</v>
      </c>
      <c r="C13" s="19">
        <v>308</v>
      </c>
      <c r="D13" s="174">
        <v>0.0240831964969896</v>
      </c>
      <c r="E13" s="19">
        <v>327</v>
      </c>
      <c r="F13" s="167">
        <v>0.024361171124189823</v>
      </c>
      <c r="G13" s="19">
        <v>280</v>
      </c>
      <c r="H13" s="167">
        <v>0.022066356686894162</v>
      </c>
      <c r="I13" s="19">
        <v>280</v>
      </c>
      <c r="J13" s="174">
        <v>0.021565003080714726</v>
      </c>
      <c r="K13" s="19">
        <v>300</v>
      </c>
      <c r="L13" s="174">
        <v>0.021621621621621623</v>
      </c>
      <c r="M13" s="19">
        <v>352</v>
      </c>
      <c r="N13" s="174">
        <v>0.02484647420060705</v>
      </c>
      <c r="O13" s="19">
        <f>_xlfn.IFERROR(VLOOKUP(R13,'[1]Sheet1'!$A$261:$C$345,2,FALSE),0)</f>
        <v>245</v>
      </c>
      <c r="P13" s="174">
        <f>_xlfn.IFERROR(VLOOKUP(R13,'[1]Sheet1'!$A$261:$C$345,3,FALSE)/100,0)</f>
        <v>0.017074360582619</v>
      </c>
      <c r="Q13" s="203">
        <f t="shared" si="0"/>
        <v>-0.3039772727272727</v>
      </c>
      <c r="R13" s="311" t="s">
        <v>185</v>
      </c>
      <c r="S13" s="315"/>
    </row>
    <row r="14" spans="1:19" ht="15">
      <c r="A14" s="204" t="s">
        <v>187</v>
      </c>
      <c r="B14" s="205" t="s">
        <v>188</v>
      </c>
      <c r="C14" s="19">
        <v>24</v>
      </c>
      <c r="D14" s="174">
        <v>0.0018766127140511376</v>
      </c>
      <c r="E14" s="19">
        <v>27</v>
      </c>
      <c r="F14" s="167">
        <v>0.002011472845116591</v>
      </c>
      <c r="G14" s="19">
        <v>33</v>
      </c>
      <c r="H14" s="167">
        <v>0.0026006777523839546</v>
      </c>
      <c r="I14" s="19">
        <v>24</v>
      </c>
      <c r="J14" s="174">
        <v>0.0018484288354898336</v>
      </c>
      <c r="K14" s="19">
        <v>30</v>
      </c>
      <c r="L14" s="174">
        <v>0.002162162162162162</v>
      </c>
      <c r="M14" s="19">
        <v>29</v>
      </c>
      <c r="N14" s="174">
        <v>0.0020470106585727395</v>
      </c>
      <c r="O14" s="19">
        <f>_xlfn.IFERROR(VLOOKUP(R14,'[1]Sheet1'!$A$261:$C$345,2,FALSE),0)</f>
        <v>14</v>
      </c>
      <c r="P14" s="174">
        <f>_xlfn.IFERROR(VLOOKUP(R14,'[1]Sheet1'!$A$261:$C$345,3,FALSE)/100,0)</f>
        <v>0.0009756777475782284</v>
      </c>
      <c r="Q14" s="203">
        <f t="shared" si="0"/>
        <v>-0.5172413793103449</v>
      </c>
      <c r="R14" s="311" t="s">
        <v>187</v>
      </c>
      <c r="S14" s="315"/>
    </row>
    <row r="15" spans="1:19" ht="15">
      <c r="A15" s="204" t="s">
        <v>189</v>
      </c>
      <c r="B15" s="205" t="s">
        <v>190</v>
      </c>
      <c r="C15" s="19">
        <v>11</v>
      </c>
      <c r="D15" s="174">
        <v>0.0008601141606067714</v>
      </c>
      <c r="E15" s="19">
        <v>6</v>
      </c>
      <c r="F15" s="167">
        <v>0.00044699396558146463</v>
      </c>
      <c r="G15" s="19">
        <v>4</v>
      </c>
      <c r="H15" s="167">
        <v>0.00031523366695563086</v>
      </c>
      <c r="I15" s="19">
        <v>8</v>
      </c>
      <c r="J15" s="174">
        <v>0.0006161429451632779</v>
      </c>
      <c r="K15" s="19">
        <v>3</v>
      </c>
      <c r="L15" s="174">
        <v>0.00021621621621621624</v>
      </c>
      <c r="M15" s="19">
        <v>5</v>
      </c>
      <c r="N15" s="174">
        <v>0.0003529328721677136</v>
      </c>
      <c r="O15" s="19">
        <f>_xlfn.IFERROR(VLOOKUP(R15,'[1]Sheet1'!$A$261:$C$345,2,FALSE),0)</f>
        <v>6</v>
      </c>
      <c r="P15" s="174">
        <f>_xlfn.IFERROR(VLOOKUP(R15,'[1]Sheet1'!$A$261:$C$345,3,FALSE)/100,0)</f>
        <v>0.000418147606104955</v>
      </c>
      <c r="Q15" s="203">
        <f t="shared" si="0"/>
        <v>0.2</v>
      </c>
      <c r="R15" s="311" t="s">
        <v>189</v>
      </c>
      <c r="S15" s="315"/>
    </row>
    <row r="16" spans="1:19" ht="15">
      <c r="A16" s="204" t="s">
        <v>191</v>
      </c>
      <c r="B16" s="205" t="s">
        <v>192</v>
      </c>
      <c r="C16" s="19">
        <v>77</v>
      </c>
      <c r="D16" s="174">
        <v>0.0060207991242474</v>
      </c>
      <c r="E16" s="19">
        <v>50</v>
      </c>
      <c r="F16" s="167">
        <v>0.0037249497131788723</v>
      </c>
      <c r="G16" s="19">
        <v>42</v>
      </c>
      <c r="H16" s="167">
        <v>0.003309953503034124</v>
      </c>
      <c r="I16" s="19">
        <v>61</v>
      </c>
      <c r="J16" s="174">
        <v>0.004698089956869994</v>
      </c>
      <c r="K16" s="19">
        <v>51</v>
      </c>
      <c r="L16" s="174">
        <v>0.0036756756756756758</v>
      </c>
      <c r="M16" s="19">
        <v>57</v>
      </c>
      <c r="N16" s="174">
        <v>0.0040234347427119364</v>
      </c>
      <c r="O16" s="19">
        <f>_xlfn.IFERROR(VLOOKUP(R16,'[1]Sheet1'!$A$261:$C$345,2,FALSE),0)</f>
        <v>44</v>
      </c>
      <c r="P16" s="174">
        <f>_xlfn.IFERROR(VLOOKUP(R16,'[1]Sheet1'!$A$261:$C$345,3,FALSE)/100,0)</f>
        <v>0.0030664157781030038</v>
      </c>
      <c r="Q16" s="203">
        <f t="shared" si="0"/>
        <v>-0.22807017543859648</v>
      </c>
      <c r="R16" s="311" t="s">
        <v>191</v>
      </c>
      <c r="S16" s="315"/>
    </row>
    <row r="17" spans="1:19" ht="15">
      <c r="A17" s="204" t="s">
        <v>193</v>
      </c>
      <c r="B17" s="205" t="s">
        <v>194</v>
      </c>
      <c r="C17" s="19">
        <v>12</v>
      </c>
      <c r="D17" s="174">
        <v>0.0009383063570255688</v>
      </c>
      <c r="E17" s="19">
        <v>14</v>
      </c>
      <c r="F17" s="167">
        <v>0.0010429859196900843</v>
      </c>
      <c r="G17" s="19">
        <v>16</v>
      </c>
      <c r="H17" s="167">
        <v>0.0012609346678225234</v>
      </c>
      <c r="I17" s="19">
        <v>12</v>
      </c>
      <c r="J17" s="174">
        <v>0.0009242144177449168</v>
      </c>
      <c r="K17" s="19">
        <v>7</v>
      </c>
      <c r="L17" s="174">
        <v>0.0005045045045045045</v>
      </c>
      <c r="M17" s="19">
        <v>11</v>
      </c>
      <c r="N17" s="174">
        <v>0.0007764523187689703</v>
      </c>
      <c r="O17" s="19">
        <f>_xlfn.IFERROR(VLOOKUP(R17,'[1]Sheet1'!$A$261:$C$345,2,FALSE),0)</f>
        <v>5</v>
      </c>
      <c r="P17" s="174">
        <f>_xlfn.IFERROR(VLOOKUP(R17,'[1]Sheet1'!$A$261:$C$345,3,FALSE)/100,0)</f>
        <v>0.00034845633842079586</v>
      </c>
      <c r="Q17" s="203">
        <f t="shared" si="0"/>
        <v>-0.5454545454545454</v>
      </c>
      <c r="R17" s="311" t="s">
        <v>193</v>
      </c>
      <c r="S17" s="315"/>
    </row>
    <row r="18" spans="1:19" ht="15">
      <c r="A18" s="204" t="s">
        <v>195</v>
      </c>
      <c r="B18" s="205" t="s">
        <v>196</v>
      </c>
      <c r="C18" s="19">
        <v>2</v>
      </c>
      <c r="D18" s="174">
        <v>0.0001563843928375948</v>
      </c>
      <c r="E18" s="19">
        <v>1</v>
      </c>
      <c r="F18" s="167">
        <v>7.449899426357744E-05</v>
      </c>
      <c r="G18" s="19">
        <v>0</v>
      </c>
      <c r="H18" s="167">
        <v>0</v>
      </c>
      <c r="I18" s="19">
        <v>2</v>
      </c>
      <c r="J18" s="174">
        <v>0.00015403573629081948</v>
      </c>
      <c r="K18" s="19">
        <v>4</v>
      </c>
      <c r="L18" s="174">
        <v>0.00028828828828828825</v>
      </c>
      <c r="M18" s="19">
        <v>2</v>
      </c>
      <c r="N18" s="174">
        <v>0.0001411731488670855</v>
      </c>
      <c r="O18" s="19">
        <f>_xlfn.IFERROR(VLOOKUP(R18,'[1]Sheet1'!$A$261:$C$345,2,FALSE),0)</f>
        <v>2</v>
      </c>
      <c r="P18" s="174">
        <f>_xlfn.IFERROR(VLOOKUP(R18,'[1]Sheet1'!$A$261:$C$345,3,FALSE)/100,0)</f>
        <v>0.00013938253536831835</v>
      </c>
      <c r="Q18" s="203">
        <f t="shared" si="0"/>
        <v>0</v>
      </c>
      <c r="R18" s="311" t="s">
        <v>195</v>
      </c>
      <c r="S18" s="315"/>
    </row>
    <row r="19" spans="1:19" ht="28.5">
      <c r="A19" s="204" t="s">
        <v>197</v>
      </c>
      <c r="B19" s="205" t="s">
        <v>198</v>
      </c>
      <c r="C19" s="19">
        <v>22</v>
      </c>
      <c r="D19" s="174">
        <v>0.0017202283212135428</v>
      </c>
      <c r="E19" s="19">
        <v>38</v>
      </c>
      <c r="F19" s="167">
        <v>0.0028309617820159428</v>
      </c>
      <c r="G19" s="19">
        <v>29</v>
      </c>
      <c r="H19" s="167">
        <v>0.002285444085428324</v>
      </c>
      <c r="I19" s="19">
        <v>18</v>
      </c>
      <c r="J19" s="174">
        <v>0.0013863216266173752</v>
      </c>
      <c r="K19" s="19">
        <v>37</v>
      </c>
      <c r="L19" s="174">
        <v>0.0026666666666666666</v>
      </c>
      <c r="M19" s="19">
        <v>31</v>
      </c>
      <c r="N19" s="174">
        <v>0.002188183807439825</v>
      </c>
      <c r="O19" s="19">
        <f>_xlfn.IFERROR(VLOOKUP(R19,'[1]Sheet1'!$A$261:$C$345,2,FALSE),0)</f>
        <v>17</v>
      </c>
      <c r="P19" s="174">
        <f>_xlfn.IFERROR(VLOOKUP(R19,'[1]Sheet1'!$A$261:$C$345,3,FALSE)/100,0)</f>
        <v>0.0011847515506307057</v>
      </c>
      <c r="Q19" s="203">
        <f t="shared" si="0"/>
        <v>-0.45161290322580644</v>
      </c>
      <c r="R19" s="311" t="s">
        <v>197</v>
      </c>
      <c r="S19" s="315"/>
    </row>
    <row r="20" spans="1:19" ht="15">
      <c r="A20" s="204" t="s">
        <v>199</v>
      </c>
      <c r="B20" s="206" t="s">
        <v>200</v>
      </c>
      <c r="C20" s="19">
        <v>54</v>
      </c>
      <c r="D20" s="174">
        <v>0.00422237860661506</v>
      </c>
      <c r="E20" s="19">
        <v>55</v>
      </c>
      <c r="F20" s="167">
        <v>0.004097444684496759</v>
      </c>
      <c r="G20" s="19">
        <v>42</v>
      </c>
      <c r="H20" s="167">
        <v>0.003309953503034124</v>
      </c>
      <c r="I20" s="19">
        <v>37</v>
      </c>
      <c r="J20" s="174">
        <v>0.00284966112138016</v>
      </c>
      <c r="K20" s="19">
        <v>44</v>
      </c>
      <c r="L20" s="174">
        <v>0.003171171171171171</v>
      </c>
      <c r="M20" s="19">
        <v>43</v>
      </c>
      <c r="N20" s="174">
        <v>0.0030352227006423377</v>
      </c>
      <c r="O20" s="19">
        <f>_xlfn.IFERROR(VLOOKUP(R20,'[1]Sheet1'!$A$261:$C$345,2,FALSE),0)</f>
        <v>39</v>
      </c>
      <c r="P20" s="174">
        <f>_xlfn.IFERROR(VLOOKUP(R20,'[1]Sheet1'!$A$261:$C$345,3,FALSE)/100,0)</f>
        <v>0.002717959439682208</v>
      </c>
      <c r="Q20" s="203">
        <f t="shared" si="0"/>
        <v>-0.09302325581395349</v>
      </c>
      <c r="R20" s="311" t="s">
        <v>199</v>
      </c>
      <c r="S20" s="315"/>
    </row>
    <row r="21" spans="1:19" ht="15">
      <c r="A21" s="204" t="s">
        <v>201</v>
      </c>
      <c r="B21" s="205" t="s">
        <v>202</v>
      </c>
      <c r="C21" s="19">
        <v>50</v>
      </c>
      <c r="D21" s="174">
        <v>0.00390960982093987</v>
      </c>
      <c r="E21" s="19">
        <v>48</v>
      </c>
      <c r="F21" s="167">
        <v>0.003575951724651717</v>
      </c>
      <c r="G21" s="19">
        <v>42</v>
      </c>
      <c r="H21" s="167">
        <v>0.003309953503034124</v>
      </c>
      <c r="I21" s="19">
        <v>55</v>
      </c>
      <c r="J21" s="174">
        <v>0.0042359827479975356</v>
      </c>
      <c r="K21" s="19">
        <v>48</v>
      </c>
      <c r="L21" s="174">
        <v>0.00345945945945946</v>
      </c>
      <c r="M21" s="19">
        <v>50</v>
      </c>
      <c r="N21" s="174">
        <v>0.003529328721677137</v>
      </c>
      <c r="O21" s="19">
        <f>_xlfn.IFERROR(VLOOKUP(R21,'[1]Sheet1'!$A$261:$C$345,2,FALSE),0)</f>
        <v>38</v>
      </c>
      <c r="P21" s="174">
        <f>_xlfn.IFERROR(VLOOKUP(R21,'[1]Sheet1'!$A$261:$C$345,3,FALSE)/100,0)</f>
        <v>0.0026482681719980487</v>
      </c>
      <c r="Q21" s="203">
        <f t="shared" si="0"/>
        <v>-0.24</v>
      </c>
      <c r="R21" s="311" t="s">
        <v>201</v>
      </c>
      <c r="S21" s="315"/>
    </row>
    <row r="22" spans="1:19" ht="15">
      <c r="A22" s="204" t="s">
        <v>203</v>
      </c>
      <c r="B22" s="205" t="s">
        <v>204</v>
      </c>
      <c r="C22" s="19">
        <v>33</v>
      </c>
      <c r="D22" s="174">
        <v>0.0025803424818203143</v>
      </c>
      <c r="E22" s="19">
        <v>20</v>
      </c>
      <c r="F22" s="167">
        <v>0.0014899798852715488</v>
      </c>
      <c r="G22" s="19">
        <v>28</v>
      </c>
      <c r="H22" s="167">
        <v>0.002206635668689416</v>
      </c>
      <c r="I22" s="19">
        <v>31</v>
      </c>
      <c r="J22" s="174">
        <v>0.002387553912507702</v>
      </c>
      <c r="K22" s="19">
        <v>41</v>
      </c>
      <c r="L22" s="174">
        <v>0.0029549549549549555</v>
      </c>
      <c r="M22" s="19">
        <v>42</v>
      </c>
      <c r="N22" s="174">
        <v>0.002964636126208795</v>
      </c>
      <c r="O22" s="19">
        <f>_xlfn.IFERROR(VLOOKUP(R22,'[1]Sheet1'!$A$261:$C$345,2,FALSE),0)</f>
        <v>44</v>
      </c>
      <c r="P22" s="174">
        <f>_xlfn.IFERROR(VLOOKUP(R22,'[1]Sheet1'!$A$261:$C$345,3,FALSE)/100,0)</f>
        <v>0.0030664157781030038</v>
      </c>
      <c r="Q22" s="203">
        <f t="shared" si="0"/>
        <v>0.047619047619047616</v>
      </c>
      <c r="R22" s="311" t="s">
        <v>203</v>
      </c>
      <c r="S22" s="315"/>
    </row>
    <row r="23" spans="1:19" ht="15">
      <c r="A23" s="204" t="s">
        <v>205</v>
      </c>
      <c r="B23" s="206" t="s">
        <v>206</v>
      </c>
      <c r="C23" s="19">
        <v>203</v>
      </c>
      <c r="D23" s="174">
        <v>0.015873015873015872</v>
      </c>
      <c r="E23" s="19">
        <v>200</v>
      </c>
      <c r="F23" s="167">
        <v>0.014899798852715489</v>
      </c>
      <c r="G23" s="19">
        <v>196</v>
      </c>
      <c r="H23" s="167">
        <v>0.015446449680825912</v>
      </c>
      <c r="I23" s="19">
        <v>194</v>
      </c>
      <c r="J23" s="174">
        <v>0.01494146642020949</v>
      </c>
      <c r="K23" s="19">
        <v>212</v>
      </c>
      <c r="L23" s="174">
        <v>0.015279279279279278</v>
      </c>
      <c r="M23" s="19">
        <v>227</v>
      </c>
      <c r="N23" s="174">
        <v>0.016023152396414202</v>
      </c>
      <c r="O23" s="19">
        <f>_xlfn.IFERROR(VLOOKUP(R23,'[1]Sheet1'!$A$261:$C$345,2,FALSE),0)</f>
        <v>223</v>
      </c>
      <c r="P23" s="174">
        <f>_xlfn.IFERROR(VLOOKUP(R23,'[1]Sheet1'!$A$261:$C$345,3,FALSE)/100,0)</f>
        <v>0.015541152693567494</v>
      </c>
      <c r="Q23" s="203">
        <f t="shared" si="0"/>
        <v>-0.01762114537444934</v>
      </c>
      <c r="R23" s="311" t="s">
        <v>205</v>
      </c>
      <c r="S23" s="315"/>
    </row>
    <row r="24" spans="1:19" ht="15">
      <c r="A24" s="204" t="s">
        <v>207</v>
      </c>
      <c r="B24" s="205" t="s">
        <v>208</v>
      </c>
      <c r="C24" s="19">
        <v>120</v>
      </c>
      <c r="D24" s="174">
        <v>0.009383063570255689</v>
      </c>
      <c r="E24" s="19">
        <v>127</v>
      </c>
      <c r="F24" s="167">
        <v>0.009461372271474335</v>
      </c>
      <c r="G24" s="19">
        <v>151</v>
      </c>
      <c r="H24" s="167">
        <v>0.011900070927575066</v>
      </c>
      <c r="I24" s="19">
        <v>124</v>
      </c>
      <c r="J24" s="174">
        <v>0.009550215650030808</v>
      </c>
      <c r="K24" s="19">
        <v>135</v>
      </c>
      <c r="L24" s="174">
        <v>0.00972972972972973</v>
      </c>
      <c r="M24" s="19">
        <v>138</v>
      </c>
      <c r="N24" s="174">
        <v>0.009740947271828898</v>
      </c>
      <c r="O24" s="19">
        <f>_xlfn.IFERROR(VLOOKUP(R24,'[1]Sheet1'!$A$261:$C$345,2,FALSE),0)</f>
        <v>78</v>
      </c>
      <c r="P24" s="174">
        <f>_xlfn.IFERROR(VLOOKUP(R24,'[1]Sheet1'!$A$261:$C$345,3,FALSE)/100,0)</f>
        <v>0.005435918879364416</v>
      </c>
      <c r="Q24" s="203">
        <f t="shared" si="0"/>
        <v>-0.43478260869565216</v>
      </c>
      <c r="R24" s="311" t="s">
        <v>207</v>
      </c>
      <c r="S24" s="315"/>
    </row>
    <row r="25" spans="1:19" ht="15">
      <c r="A25" s="204" t="s">
        <v>209</v>
      </c>
      <c r="B25" s="205" t="s">
        <v>210</v>
      </c>
      <c r="C25" s="19">
        <v>84</v>
      </c>
      <c r="D25" s="174">
        <v>0.006568144499178982</v>
      </c>
      <c r="E25" s="19">
        <v>76</v>
      </c>
      <c r="F25" s="167">
        <v>0.0056619235640318856</v>
      </c>
      <c r="G25" s="19">
        <v>73</v>
      </c>
      <c r="H25" s="167">
        <v>0.005753014421940263</v>
      </c>
      <c r="I25" s="19">
        <v>73</v>
      </c>
      <c r="J25" s="174">
        <v>0.005622304374614911</v>
      </c>
      <c r="K25" s="19">
        <v>80</v>
      </c>
      <c r="L25" s="174">
        <v>0.005765765765765766</v>
      </c>
      <c r="M25" s="19">
        <v>76</v>
      </c>
      <c r="N25" s="174">
        <v>0.005364579656949248</v>
      </c>
      <c r="O25" s="19">
        <f>_xlfn.IFERROR(VLOOKUP(R25,'[1]Sheet1'!$A$261:$C$345,2,FALSE),0)</f>
        <v>61</v>
      </c>
      <c r="P25" s="174">
        <f>_xlfn.IFERROR(VLOOKUP(R25,'[1]Sheet1'!$A$261:$C$345,3,FALSE)/100,0)</f>
        <v>0.00425116732873371</v>
      </c>
      <c r="Q25" s="203">
        <f t="shared" si="0"/>
        <v>-0.19736842105263158</v>
      </c>
      <c r="R25" s="311" t="s">
        <v>209</v>
      </c>
      <c r="S25" s="315"/>
    </row>
    <row r="26" spans="1:19" ht="15">
      <c r="A26" s="204" t="s">
        <v>211</v>
      </c>
      <c r="B26" s="205" t="s">
        <v>212</v>
      </c>
      <c r="C26" s="19">
        <v>87</v>
      </c>
      <c r="D26" s="174">
        <v>0.006802721088435374</v>
      </c>
      <c r="E26" s="19">
        <v>78</v>
      </c>
      <c r="F26" s="167">
        <v>0.00581092155255904</v>
      </c>
      <c r="G26" s="19">
        <v>87</v>
      </c>
      <c r="H26" s="167">
        <v>0.006856332256284971</v>
      </c>
      <c r="I26" s="19">
        <v>104</v>
      </c>
      <c r="J26" s="174">
        <v>0.008009858287122612</v>
      </c>
      <c r="K26" s="19">
        <v>85</v>
      </c>
      <c r="L26" s="174">
        <v>0.006126126126126126</v>
      </c>
      <c r="M26" s="19">
        <v>88</v>
      </c>
      <c r="N26" s="174">
        <v>0.006211618550151762</v>
      </c>
      <c r="O26" s="19">
        <f>_xlfn.IFERROR(VLOOKUP(R26,'[1]Sheet1'!$A$261:$C$345,2,FALSE),0)</f>
        <v>76</v>
      </c>
      <c r="P26" s="174">
        <f>_xlfn.IFERROR(VLOOKUP(R26,'[1]Sheet1'!$A$261:$C$345,3,FALSE)/100,0)</f>
        <v>0.005296536343996097</v>
      </c>
      <c r="Q26" s="203">
        <f t="shared" si="0"/>
        <v>-0.13636363636363635</v>
      </c>
      <c r="R26" s="311" t="s">
        <v>211</v>
      </c>
      <c r="S26" s="315"/>
    </row>
    <row r="27" spans="1:19" ht="15">
      <c r="A27" s="204" t="s">
        <v>213</v>
      </c>
      <c r="B27" s="205" t="s">
        <v>214</v>
      </c>
      <c r="C27" s="19">
        <v>121</v>
      </c>
      <c r="D27" s="174">
        <v>0.009461255766674486</v>
      </c>
      <c r="E27" s="19">
        <v>97</v>
      </c>
      <c r="F27" s="167">
        <v>0.007226402443567012</v>
      </c>
      <c r="G27" s="19">
        <v>99</v>
      </c>
      <c r="H27" s="167">
        <v>0.007802033257151864</v>
      </c>
      <c r="I27" s="19">
        <v>107</v>
      </c>
      <c r="J27" s="174">
        <v>0.008240911891558842</v>
      </c>
      <c r="K27" s="19">
        <v>107</v>
      </c>
      <c r="L27" s="174">
        <v>0.007711711711711712</v>
      </c>
      <c r="M27" s="19">
        <v>103</v>
      </c>
      <c r="N27" s="174">
        <v>0.007270417166654901</v>
      </c>
      <c r="O27" s="19">
        <f>_xlfn.IFERROR(VLOOKUP(R27,'[1]Sheet1'!$A$261:$C$345,2,FALSE),0)</f>
        <v>91</v>
      </c>
      <c r="P27" s="174">
        <f>_xlfn.IFERROR(VLOOKUP(R27,'[1]Sheet1'!$A$261:$C$345,3,FALSE)/100,0)</f>
        <v>0.006341905359258485</v>
      </c>
      <c r="Q27" s="203">
        <f t="shared" si="0"/>
        <v>-0.11650485436893204</v>
      </c>
      <c r="R27" s="311" t="s">
        <v>213</v>
      </c>
      <c r="S27" s="315"/>
    </row>
    <row r="28" spans="1:19" ht="28.5">
      <c r="A28" s="204" t="s">
        <v>215</v>
      </c>
      <c r="B28" s="205" t="s">
        <v>216</v>
      </c>
      <c r="C28" s="19">
        <v>201</v>
      </c>
      <c r="D28" s="174">
        <v>0.015716631480178277</v>
      </c>
      <c r="E28" s="19">
        <v>194</v>
      </c>
      <c r="F28" s="167">
        <v>0.014452804887134024</v>
      </c>
      <c r="G28" s="19">
        <v>178</v>
      </c>
      <c r="H28" s="167">
        <v>0.014027898179525574</v>
      </c>
      <c r="I28" s="19">
        <v>202</v>
      </c>
      <c r="J28" s="174">
        <v>0.015557609365372767</v>
      </c>
      <c r="K28" s="19">
        <v>215</v>
      </c>
      <c r="L28" s="174">
        <v>0.015495495495495495</v>
      </c>
      <c r="M28" s="19">
        <v>201</v>
      </c>
      <c r="N28" s="174">
        <v>0.014187901461142093</v>
      </c>
      <c r="O28" s="19">
        <f>_xlfn.IFERROR(VLOOKUP(R28,'[1]Sheet1'!$A$261:$C$345,2,FALSE),0)</f>
        <v>172</v>
      </c>
      <c r="P28" s="174">
        <f>_xlfn.IFERROR(VLOOKUP(R28,'[1]Sheet1'!$A$261:$C$345,3,FALSE)/100,0)</f>
        <v>0.011986898041675378</v>
      </c>
      <c r="Q28" s="203">
        <f t="shared" si="0"/>
        <v>-0.14427860696517414</v>
      </c>
      <c r="R28" s="311" t="s">
        <v>215</v>
      </c>
      <c r="S28" s="315"/>
    </row>
    <row r="29" spans="1:19" ht="15">
      <c r="A29" s="204" t="s">
        <v>217</v>
      </c>
      <c r="B29" s="205" t="s">
        <v>218</v>
      </c>
      <c r="C29" s="19">
        <v>54</v>
      </c>
      <c r="D29" s="174">
        <v>0.00422237860661506</v>
      </c>
      <c r="E29" s="19">
        <v>66</v>
      </c>
      <c r="F29" s="167">
        <v>0.004916933621396111</v>
      </c>
      <c r="G29" s="19">
        <v>40</v>
      </c>
      <c r="H29" s="167">
        <v>0.0031523366695563088</v>
      </c>
      <c r="I29" s="19">
        <v>56</v>
      </c>
      <c r="J29" s="174">
        <v>0.004313000616142945</v>
      </c>
      <c r="K29" s="19">
        <v>60</v>
      </c>
      <c r="L29" s="174">
        <v>0.004324324324324324</v>
      </c>
      <c r="M29" s="19">
        <v>54</v>
      </c>
      <c r="N29" s="174">
        <v>0.003811675019411308</v>
      </c>
      <c r="O29" s="19">
        <f>_xlfn.IFERROR(VLOOKUP(R29,'[1]Sheet1'!$A$261:$C$345,2,FALSE),0)</f>
        <v>51</v>
      </c>
      <c r="P29" s="174">
        <f>_xlfn.IFERROR(VLOOKUP(R29,'[1]Sheet1'!$A$261:$C$345,3,FALSE)/100,0)</f>
        <v>0.0035542546518921177</v>
      </c>
      <c r="Q29" s="203">
        <f t="shared" si="0"/>
        <v>-0.05555555555555555</v>
      </c>
      <c r="R29" s="311" t="s">
        <v>217</v>
      </c>
      <c r="S29" s="315"/>
    </row>
    <row r="30" spans="1:19" ht="15">
      <c r="A30" s="204" t="s">
        <v>219</v>
      </c>
      <c r="B30" s="205" t="s">
        <v>220</v>
      </c>
      <c r="C30" s="19">
        <v>46</v>
      </c>
      <c r="D30" s="174">
        <v>0.0035968410352646804</v>
      </c>
      <c r="E30" s="19">
        <v>54</v>
      </c>
      <c r="F30" s="167">
        <v>0.004022945690233182</v>
      </c>
      <c r="G30" s="19">
        <v>41</v>
      </c>
      <c r="H30" s="167">
        <v>0.003231145086295216</v>
      </c>
      <c r="I30" s="19">
        <v>44</v>
      </c>
      <c r="J30" s="174">
        <v>0.0033887861983980284</v>
      </c>
      <c r="K30" s="19">
        <v>47</v>
      </c>
      <c r="L30" s="174">
        <v>0.0033873873873873864</v>
      </c>
      <c r="M30" s="19">
        <v>44</v>
      </c>
      <c r="N30" s="174">
        <v>0.003105809275075881</v>
      </c>
      <c r="O30" s="19">
        <f>_xlfn.IFERROR(VLOOKUP(R30,'[1]Sheet1'!$A$261:$C$345,2,FALSE),0)</f>
        <v>25</v>
      </c>
      <c r="P30" s="174">
        <f>_xlfn.IFERROR(VLOOKUP(R30,'[1]Sheet1'!$A$261:$C$345,3,FALSE)/100,0)</f>
        <v>0.0017422816921039794</v>
      </c>
      <c r="Q30" s="203">
        <f t="shared" si="0"/>
        <v>-0.4318181818181818</v>
      </c>
      <c r="R30" s="311" t="s">
        <v>219</v>
      </c>
      <c r="S30" s="315"/>
    </row>
    <row r="31" spans="1:19" ht="15">
      <c r="A31" s="204" t="s">
        <v>221</v>
      </c>
      <c r="B31" s="206" t="s">
        <v>222</v>
      </c>
      <c r="C31" s="19">
        <v>115</v>
      </c>
      <c r="D31" s="174">
        <v>0.008992102588161702</v>
      </c>
      <c r="E31" s="19">
        <v>159</v>
      </c>
      <c r="F31" s="167">
        <v>0.011845340087908813</v>
      </c>
      <c r="G31" s="19">
        <v>101</v>
      </c>
      <c r="H31" s="167">
        <v>0.00795965009062968</v>
      </c>
      <c r="I31" s="19">
        <v>116</v>
      </c>
      <c r="J31" s="174">
        <v>0.008934072704867528</v>
      </c>
      <c r="K31" s="19">
        <v>146</v>
      </c>
      <c r="L31" s="174">
        <v>0.010522522522522525</v>
      </c>
      <c r="M31" s="19">
        <v>149</v>
      </c>
      <c r="N31" s="174">
        <v>0.010517399590597866</v>
      </c>
      <c r="O31" s="19">
        <f>_xlfn.IFERROR(VLOOKUP(R31,'[1]Sheet1'!$A$261:$C$345,2,FALSE),0)</f>
        <v>129</v>
      </c>
      <c r="P31" s="174">
        <f>_xlfn.IFERROR(VLOOKUP(R31,'[1]Sheet1'!$A$261:$C$345,3,FALSE)/100,0)</f>
        <v>0.008990173531256534</v>
      </c>
      <c r="Q31" s="203">
        <f t="shared" si="0"/>
        <v>-0.1342281879194631</v>
      </c>
      <c r="R31" s="311" t="s">
        <v>221</v>
      </c>
      <c r="S31" s="315"/>
    </row>
    <row r="32" spans="1:19" ht="28.5">
      <c r="A32" s="204" t="s">
        <v>223</v>
      </c>
      <c r="B32" s="207" t="s">
        <v>224</v>
      </c>
      <c r="C32" s="19">
        <v>250</v>
      </c>
      <c r="D32" s="174">
        <v>0.01954804910469935</v>
      </c>
      <c r="E32" s="19">
        <v>226</v>
      </c>
      <c r="F32" s="167">
        <v>0.016836772703568502</v>
      </c>
      <c r="G32" s="19">
        <v>218</v>
      </c>
      <c r="H32" s="167">
        <v>0.01718023484908188</v>
      </c>
      <c r="I32" s="19">
        <v>194</v>
      </c>
      <c r="J32" s="174">
        <v>0.01494146642020949</v>
      </c>
      <c r="K32" s="19">
        <v>179</v>
      </c>
      <c r="L32" s="174">
        <v>0.0129009009009009</v>
      </c>
      <c r="M32" s="19">
        <v>173</v>
      </c>
      <c r="N32" s="174">
        <v>0.012211477377002894</v>
      </c>
      <c r="O32" s="19">
        <f>_xlfn.IFERROR(VLOOKUP(R32,'[1]Sheet1'!$A$261:$C$345,2,FALSE),0)</f>
        <v>138</v>
      </c>
      <c r="P32" s="174">
        <f>_xlfn.IFERROR(VLOOKUP(R32,'[1]Sheet1'!$A$261:$C$345,3,FALSE)/100,0)</f>
        <v>0.009617394940413965</v>
      </c>
      <c r="Q32" s="203">
        <f t="shared" si="0"/>
        <v>-0.2023121387283237</v>
      </c>
      <c r="R32" s="311" t="s">
        <v>223</v>
      </c>
      <c r="S32" s="315"/>
    </row>
    <row r="33" spans="1:19" ht="15">
      <c r="A33" s="204" t="s">
        <v>225</v>
      </c>
      <c r="B33" s="205" t="s">
        <v>226</v>
      </c>
      <c r="C33" s="19">
        <v>26</v>
      </c>
      <c r="D33" s="174">
        <v>0.0020329971068887326</v>
      </c>
      <c r="E33" s="19">
        <v>27</v>
      </c>
      <c r="F33" s="167">
        <v>0.002011472845116591</v>
      </c>
      <c r="G33" s="19">
        <v>25</v>
      </c>
      <c r="H33" s="167">
        <v>0.0019702104184726927</v>
      </c>
      <c r="I33" s="19">
        <v>31</v>
      </c>
      <c r="J33" s="174">
        <v>0.002387553912507702</v>
      </c>
      <c r="K33" s="19">
        <v>27</v>
      </c>
      <c r="L33" s="174">
        <v>0.0019459459459459454</v>
      </c>
      <c r="M33" s="19">
        <v>29</v>
      </c>
      <c r="N33" s="174">
        <v>0.0020470106585727395</v>
      </c>
      <c r="O33" s="19">
        <f>_xlfn.IFERROR(VLOOKUP(R33,'[1]Sheet1'!$A$261:$C$345,2,FALSE),0)</f>
        <v>26</v>
      </c>
      <c r="P33" s="174">
        <f>_xlfn.IFERROR(VLOOKUP(R33,'[1]Sheet1'!$A$261:$C$345,3,FALSE)/100,0)</f>
        <v>0.0018119729597881385</v>
      </c>
      <c r="Q33" s="203">
        <f t="shared" si="0"/>
        <v>-0.10344827586206896</v>
      </c>
      <c r="R33" s="311" t="s">
        <v>225</v>
      </c>
      <c r="S33" s="315"/>
    </row>
    <row r="34" spans="1:19" ht="15">
      <c r="A34" s="204" t="s">
        <v>227</v>
      </c>
      <c r="B34" s="205" t="s">
        <v>228</v>
      </c>
      <c r="C34" s="19">
        <v>48</v>
      </c>
      <c r="D34" s="174">
        <v>0.003753225428102275</v>
      </c>
      <c r="E34" s="19">
        <v>41</v>
      </c>
      <c r="F34" s="167">
        <v>0.003054458764806675</v>
      </c>
      <c r="G34" s="19">
        <v>39</v>
      </c>
      <c r="H34" s="167">
        <v>0.003073528252817401</v>
      </c>
      <c r="I34" s="19">
        <v>42</v>
      </c>
      <c r="J34" s="174">
        <v>0.003234750462107209</v>
      </c>
      <c r="K34" s="19">
        <v>46</v>
      </c>
      <c r="L34" s="174">
        <v>0.003315315315315315</v>
      </c>
      <c r="M34" s="19">
        <v>51</v>
      </c>
      <c r="N34" s="174">
        <v>0.0035999152961106794</v>
      </c>
      <c r="O34" s="19">
        <f>_xlfn.IFERROR(VLOOKUP(R34,'[1]Sheet1'!$A$261:$C$345,2,FALSE),0)</f>
        <v>37</v>
      </c>
      <c r="P34" s="174">
        <f>_xlfn.IFERROR(VLOOKUP(R34,'[1]Sheet1'!$A$261:$C$345,3,FALSE)/100,0)</f>
        <v>0.0025785769043138894</v>
      </c>
      <c r="Q34" s="203">
        <f t="shared" si="0"/>
        <v>-0.27450980392156865</v>
      </c>
      <c r="R34" s="311" t="s">
        <v>227</v>
      </c>
      <c r="S34" s="315"/>
    </row>
    <row r="35" spans="1:19" ht="15">
      <c r="A35" s="204" t="s">
        <v>229</v>
      </c>
      <c r="B35" s="205" t="s">
        <v>230</v>
      </c>
      <c r="C35" s="19">
        <v>23</v>
      </c>
      <c r="D35" s="174">
        <v>0.0017984205176323402</v>
      </c>
      <c r="E35" s="19">
        <v>30</v>
      </c>
      <c r="F35" s="167">
        <v>0.0022349698279073233</v>
      </c>
      <c r="G35" s="19">
        <v>41</v>
      </c>
      <c r="H35" s="167">
        <v>0.003231145086295216</v>
      </c>
      <c r="I35" s="19">
        <v>35</v>
      </c>
      <c r="J35" s="174">
        <v>0.0026956253850893407</v>
      </c>
      <c r="K35" s="19">
        <v>50</v>
      </c>
      <c r="L35" s="174">
        <v>0.003603603603603604</v>
      </c>
      <c r="M35" s="19">
        <v>46</v>
      </c>
      <c r="N35" s="174">
        <v>0.003246982423942966</v>
      </c>
      <c r="O35" s="19">
        <f>_xlfn.IFERROR(VLOOKUP(R35,'[1]Sheet1'!$A$261:$C$345,2,FALSE),0)</f>
        <v>22</v>
      </c>
      <c r="P35" s="174">
        <f>_xlfn.IFERROR(VLOOKUP(R35,'[1]Sheet1'!$A$261:$C$345,3,FALSE)/100,0)</f>
        <v>0.0015332078890515019</v>
      </c>
      <c r="Q35" s="203">
        <f t="shared" si="0"/>
        <v>-0.5217391304347826</v>
      </c>
      <c r="R35" s="311" t="s">
        <v>229</v>
      </c>
      <c r="S35" s="315"/>
    </row>
    <row r="36" spans="1:19" ht="15">
      <c r="A36" s="204" t="s">
        <v>231</v>
      </c>
      <c r="B36" s="205" t="s">
        <v>232</v>
      </c>
      <c r="C36" s="19">
        <v>51</v>
      </c>
      <c r="D36" s="174">
        <v>0.003987802017358668</v>
      </c>
      <c r="E36" s="19">
        <v>63</v>
      </c>
      <c r="F36" s="167">
        <v>0.004693436638605379</v>
      </c>
      <c r="G36" s="19">
        <v>44</v>
      </c>
      <c r="H36" s="167">
        <v>0.0034675703365119395</v>
      </c>
      <c r="I36" s="19">
        <v>38</v>
      </c>
      <c r="J36" s="174">
        <v>0.00292667898952557</v>
      </c>
      <c r="K36" s="19">
        <v>65</v>
      </c>
      <c r="L36" s="174">
        <v>0.0046846846846846845</v>
      </c>
      <c r="M36" s="19">
        <v>58</v>
      </c>
      <c r="N36" s="174">
        <v>0.004094021317145479</v>
      </c>
      <c r="O36" s="19">
        <f>_xlfn.IFERROR(VLOOKUP(R36,'[1]Sheet1'!$A$261:$C$345,2,FALSE),0)</f>
        <v>38</v>
      </c>
      <c r="P36" s="174">
        <f>_xlfn.IFERROR(VLOOKUP(R36,'[1]Sheet1'!$A$261:$C$345,3,FALSE)/100,0)</f>
        <v>0.0026482681719980487</v>
      </c>
      <c r="Q36" s="203">
        <f t="shared" si="0"/>
        <v>-0.3448275862068966</v>
      </c>
      <c r="R36" s="311" t="s">
        <v>231</v>
      </c>
      <c r="S36" s="315"/>
    </row>
    <row r="37" spans="1:19" ht="15">
      <c r="A37" s="204" t="s">
        <v>233</v>
      </c>
      <c r="B37" s="205" t="s">
        <v>234</v>
      </c>
      <c r="C37" s="19">
        <v>107</v>
      </c>
      <c r="D37" s="174">
        <v>0.008366565016811323</v>
      </c>
      <c r="E37" s="19">
        <v>115</v>
      </c>
      <c r="F37" s="167">
        <v>0.008567384340311407</v>
      </c>
      <c r="G37" s="19">
        <v>85</v>
      </c>
      <c r="H37" s="167">
        <v>0.006698715422807156</v>
      </c>
      <c r="I37" s="19">
        <v>58</v>
      </c>
      <c r="J37" s="174">
        <v>0.004467036352433764</v>
      </c>
      <c r="K37" s="19">
        <v>84</v>
      </c>
      <c r="L37" s="174">
        <v>0.006054054054054054</v>
      </c>
      <c r="M37" s="19">
        <v>85</v>
      </c>
      <c r="N37" s="174">
        <v>0.005999858826851133</v>
      </c>
      <c r="O37" s="19">
        <f>_xlfn.IFERROR(VLOOKUP(R37,'[1]Sheet1'!$A$261:$C$345,2,FALSE),0)</f>
        <v>52</v>
      </c>
      <c r="P37" s="174">
        <f>_xlfn.IFERROR(VLOOKUP(R37,'[1]Sheet1'!$A$261:$C$345,3,FALSE)/100,0)</f>
        <v>0.003623945919576277</v>
      </c>
      <c r="Q37" s="203">
        <f t="shared" si="0"/>
        <v>-0.38823529411764707</v>
      </c>
      <c r="R37" s="311" t="s">
        <v>233</v>
      </c>
      <c r="S37" s="315"/>
    </row>
    <row r="38" spans="1:19" ht="15">
      <c r="A38" s="204" t="s">
        <v>235</v>
      </c>
      <c r="B38" s="205" t="s">
        <v>236</v>
      </c>
      <c r="C38" s="19">
        <v>0</v>
      </c>
      <c r="D38" s="174">
        <v>0</v>
      </c>
      <c r="E38" s="19">
        <v>0</v>
      </c>
      <c r="F38" s="167">
        <v>0</v>
      </c>
      <c r="G38" s="19">
        <v>0</v>
      </c>
      <c r="H38" s="167">
        <v>0</v>
      </c>
      <c r="I38" s="19">
        <v>0</v>
      </c>
      <c r="J38" s="174">
        <v>0</v>
      </c>
      <c r="K38" s="19">
        <v>1</v>
      </c>
      <c r="L38" s="174">
        <v>7.207207207207206E-05</v>
      </c>
      <c r="M38" s="19">
        <v>1</v>
      </c>
      <c r="N38" s="174">
        <v>7.058657443354274E-05</v>
      </c>
      <c r="O38" s="19">
        <f>_xlfn.IFERROR(VLOOKUP(R38,'[1]Sheet1'!$A$261:$C$345,2,FALSE),0)</f>
        <v>0</v>
      </c>
      <c r="P38" s="174">
        <f>_xlfn.IFERROR(VLOOKUP(R38,'[1]Sheet1'!$A$261:$C$345,3,FALSE)/100,0)</f>
        <v>0</v>
      </c>
      <c r="Q38" s="203">
        <f t="shared" si="0"/>
        <v>-1</v>
      </c>
      <c r="R38" s="311" t="s">
        <v>235</v>
      </c>
      <c r="S38" s="315"/>
    </row>
    <row r="39" spans="1:19" ht="15">
      <c r="A39" s="204" t="s">
        <v>237</v>
      </c>
      <c r="B39" s="205" t="s">
        <v>238</v>
      </c>
      <c r="C39" s="19">
        <v>10</v>
      </c>
      <c r="D39" s="174">
        <v>0.000781921964187974</v>
      </c>
      <c r="E39" s="19">
        <v>7</v>
      </c>
      <c r="F39" s="167">
        <v>0.0005214929598450421</v>
      </c>
      <c r="G39" s="19">
        <v>5</v>
      </c>
      <c r="H39" s="167">
        <v>0.0003940420836945386</v>
      </c>
      <c r="I39" s="19">
        <v>5</v>
      </c>
      <c r="J39" s="174">
        <v>0.00038508934072704865</v>
      </c>
      <c r="K39" s="19">
        <v>8</v>
      </c>
      <c r="L39" s="174">
        <v>0.0005765765765765765</v>
      </c>
      <c r="M39" s="19">
        <v>13</v>
      </c>
      <c r="N39" s="174">
        <v>0.0009176254676360557</v>
      </c>
      <c r="O39" s="19">
        <f>_xlfn.IFERROR(VLOOKUP(R39,'[1]Sheet1'!$A$261:$C$345,2,FALSE),0)</f>
        <v>9</v>
      </c>
      <c r="P39" s="174">
        <f>_xlfn.IFERROR(VLOOKUP(R39,'[1]Sheet1'!$A$261:$C$345,3,FALSE)/100,0)</f>
        <v>0.0006272214091574327</v>
      </c>
      <c r="Q39" s="203">
        <f t="shared" si="0"/>
        <v>-0.3076923076923077</v>
      </c>
      <c r="R39" s="311" t="s">
        <v>237</v>
      </c>
      <c r="S39" s="315"/>
    </row>
    <row r="40" spans="1:19" ht="15">
      <c r="A40" s="204" t="s">
        <v>239</v>
      </c>
      <c r="B40" s="205" t="s">
        <v>240</v>
      </c>
      <c r="C40" s="19">
        <v>47</v>
      </c>
      <c r="D40" s="174">
        <v>0.003675033231683478</v>
      </c>
      <c r="E40" s="19">
        <v>55</v>
      </c>
      <c r="F40" s="167">
        <v>0.004097444684496759</v>
      </c>
      <c r="G40" s="19">
        <v>48</v>
      </c>
      <c r="H40" s="167">
        <v>0.0037828040034675703</v>
      </c>
      <c r="I40" s="19">
        <v>46</v>
      </c>
      <c r="J40" s="174">
        <v>0.003542821934688848</v>
      </c>
      <c r="K40" s="19">
        <v>36</v>
      </c>
      <c r="L40" s="174">
        <v>0.002594594594594595</v>
      </c>
      <c r="M40" s="19">
        <v>55</v>
      </c>
      <c r="N40" s="174">
        <v>0.0038822615938448506</v>
      </c>
      <c r="O40" s="19">
        <f>_xlfn.IFERROR(VLOOKUP(R40,'[1]Sheet1'!$A$261:$C$345,2,FALSE),0)</f>
        <v>35</v>
      </c>
      <c r="P40" s="174">
        <f>_xlfn.IFERROR(VLOOKUP(R40,'[1]Sheet1'!$A$261:$C$345,3,FALSE)/100,0)</f>
        <v>0.002439194368945571</v>
      </c>
      <c r="Q40" s="203">
        <f t="shared" si="0"/>
        <v>-0.36363636363636365</v>
      </c>
      <c r="R40" s="311" t="s">
        <v>239</v>
      </c>
      <c r="S40" s="315"/>
    </row>
    <row r="41" spans="1:19" ht="15">
      <c r="A41" s="204" t="s">
        <v>241</v>
      </c>
      <c r="B41" s="205" t="s">
        <v>242</v>
      </c>
      <c r="C41" s="19">
        <v>5</v>
      </c>
      <c r="D41" s="174">
        <v>0.000390960982093987</v>
      </c>
      <c r="E41" s="19">
        <v>4</v>
      </c>
      <c r="F41" s="167">
        <v>0.00029799597705430976</v>
      </c>
      <c r="G41" s="19">
        <v>4</v>
      </c>
      <c r="H41" s="167">
        <v>0.00031523366695563086</v>
      </c>
      <c r="I41" s="19">
        <v>4</v>
      </c>
      <c r="J41" s="174">
        <v>0.00030807147258163895</v>
      </c>
      <c r="K41" s="19">
        <v>4</v>
      </c>
      <c r="L41" s="174">
        <v>0.00028828828828828825</v>
      </c>
      <c r="M41" s="19">
        <v>7</v>
      </c>
      <c r="N41" s="174">
        <v>0.0004941060210347991</v>
      </c>
      <c r="O41" s="19">
        <f>_xlfn.IFERROR(VLOOKUP(R41,'[1]Sheet1'!$A$261:$C$345,2,FALSE),0)</f>
        <v>3</v>
      </c>
      <c r="P41" s="174">
        <f>_xlfn.IFERROR(VLOOKUP(R41,'[1]Sheet1'!$A$261:$C$345,3,FALSE)/100,0)</f>
        <v>0.0002090738030524775</v>
      </c>
      <c r="Q41" s="203">
        <f t="shared" si="0"/>
        <v>-0.5714285714285714</v>
      </c>
      <c r="R41" s="311" t="s">
        <v>241</v>
      </c>
      <c r="S41" s="315"/>
    </row>
    <row r="42" spans="1:19" ht="15">
      <c r="A42" s="204" t="s">
        <v>243</v>
      </c>
      <c r="B42" s="206" t="s">
        <v>244</v>
      </c>
      <c r="C42" s="19">
        <v>167</v>
      </c>
      <c r="D42" s="174">
        <v>0.013058096801939166</v>
      </c>
      <c r="E42" s="19">
        <v>139</v>
      </c>
      <c r="F42" s="167">
        <v>0.010355360202637264</v>
      </c>
      <c r="G42" s="19">
        <v>128</v>
      </c>
      <c r="H42" s="167">
        <v>0.010087477342580187</v>
      </c>
      <c r="I42" s="19">
        <v>151</v>
      </c>
      <c r="J42" s="174">
        <v>0.01162969808995687</v>
      </c>
      <c r="K42" s="19">
        <v>157</v>
      </c>
      <c r="L42" s="174">
        <v>0.011315315315315315</v>
      </c>
      <c r="M42" s="19">
        <v>142</v>
      </c>
      <c r="N42" s="174">
        <v>0.01002329356956307</v>
      </c>
      <c r="O42" s="19">
        <f>_xlfn.IFERROR(VLOOKUP(R42,'[1]Sheet1'!$A$261:$C$345,2,FALSE),0)</f>
        <v>116</v>
      </c>
      <c r="P42" s="174">
        <f>_xlfn.IFERROR(VLOOKUP(R42,'[1]Sheet1'!$A$261:$C$345,3,FALSE)/100,0)</f>
        <v>0.008084187051362464</v>
      </c>
      <c r="Q42" s="203">
        <f t="shared" si="0"/>
        <v>-0.18309859154929578</v>
      </c>
      <c r="R42" s="311" t="s">
        <v>243</v>
      </c>
      <c r="S42" s="315"/>
    </row>
    <row r="43" spans="1:19" ht="15">
      <c r="A43" s="204" t="s">
        <v>245</v>
      </c>
      <c r="B43" s="205" t="s">
        <v>246</v>
      </c>
      <c r="C43" s="19">
        <v>81</v>
      </c>
      <c r="D43" s="174">
        <v>0.0063335679099225895</v>
      </c>
      <c r="E43" s="19">
        <v>87</v>
      </c>
      <c r="F43" s="167">
        <v>0.006481412500931237</v>
      </c>
      <c r="G43" s="19">
        <v>85</v>
      </c>
      <c r="H43" s="167">
        <v>0.006698715422807156</v>
      </c>
      <c r="I43" s="19">
        <v>77</v>
      </c>
      <c r="J43" s="174">
        <v>0.00593037584719655</v>
      </c>
      <c r="K43" s="19">
        <v>85</v>
      </c>
      <c r="L43" s="174">
        <v>0.006126126126126126</v>
      </c>
      <c r="M43" s="19">
        <v>97</v>
      </c>
      <c r="N43" s="174">
        <v>0.006846897720053646</v>
      </c>
      <c r="O43" s="19">
        <f>_xlfn.IFERROR(VLOOKUP(R43,'[1]Sheet1'!$A$261:$C$345,2,FALSE),0)</f>
        <v>84</v>
      </c>
      <c r="P43" s="174">
        <f>_xlfn.IFERROR(VLOOKUP(R43,'[1]Sheet1'!$A$261:$C$345,3,FALSE)/100,0)</f>
        <v>0.005854066485469371</v>
      </c>
      <c r="Q43" s="203">
        <f t="shared" si="0"/>
        <v>-0.13402061855670103</v>
      </c>
      <c r="R43" s="311" t="s">
        <v>245</v>
      </c>
      <c r="S43" s="315"/>
    </row>
    <row r="44" spans="1:19" ht="15">
      <c r="A44" s="204" t="s">
        <v>247</v>
      </c>
      <c r="B44" s="205" t="s">
        <v>248</v>
      </c>
      <c r="C44" s="19">
        <v>390</v>
      </c>
      <c r="D44" s="174">
        <v>0.030494956603330986</v>
      </c>
      <c r="E44" s="19">
        <v>366</v>
      </c>
      <c r="F44" s="167">
        <v>0.027266631900469344</v>
      </c>
      <c r="G44" s="19">
        <v>381</v>
      </c>
      <c r="H44" s="167">
        <v>0.030026006777523838</v>
      </c>
      <c r="I44" s="19">
        <v>343</v>
      </c>
      <c r="J44" s="174">
        <v>0.026417128773875538</v>
      </c>
      <c r="K44" s="19">
        <v>406</v>
      </c>
      <c r="L44" s="174">
        <v>0.029261261261261263</v>
      </c>
      <c r="M44" s="19">
        <v>342</v>
      </c>
      <c r="N44" s="174">
        <v>0.02414060845627162</v>
      </c>
      <c r="O44" s="19">
        <f>_xlfn.IFERROR(VLOOKUP(R44,'[1]Sheet1'!$A$261:$C$345,2,FALSE),0)</f>
        <v>280</v>
      </c>
      <c r="P44" s="174">
        <f>_xlfn.IFERROR(VLOOKUP(R44,'[1]Sheet1'!$A$261:$C$345,3,FALSE)/100,0)</f>
        <v>0.01951355495156457</v>
      </c>
      <c r="Q44" s="203">
        <f t="shared" si="0"/>
        <v>-0.18128654970760233</v>
      </c>
      <c r="R44" s="311" t="s">
        <v>247</v>
      </c>
      <c r="S44" s="315"/>
    </row>
    <row r="45" spans="1:19" ht="28.5">
      <c r="A45" s="204" t="s">
        <v>249</v>
      </c>
      <c r="B45" s="206" t="s">
        <v>250</v>
      </c>
      <c r="C45" s="19">
        <v>232</v>
      </c>
      <c r="D45" s="174">
        <v>0.018140589569160998</v>
      </c>
      <c r="E45" s="19">
        <v>228</v>
      </c>
      <c r="F45" s="167">
        <v>0.016985770692095656</v>
      </c>
      <c r="G45" s="19">
        <v>191</v>
      </c>
      <c r="H45" s="167">
        <v>0.015052407597131374</v>
      </c>
      <c r="I45" s="19">
        <v>221</v>
      </c>
      <c r="J45" s="174">
        <v>0.01702094886013555</v>
      </c>
      <c r="K45" s="19">
        <v>193</v>
      </c>
      <c r="L45" s="174">
        <v>0.01390990990990991</v>
      </c>
      <c r="M45" s="19">
        <v>203</v>
      </c>
      <c r="N45" s="174">
        <v>0.014329074610009176</v>
      </c>
      <c r="O45" s="19">
        <f>_xlfn.IFERROR(VLOOKUP(R45,'[1]Sheet1'!$A$261:$C$345,2,FALSE),0)</f>
        <v>174</v>
      </c>
      <c r="P45" s="174">
        <f>_xlfn.IFERROR(VLOOKUP(R45,'[1]Sheet1'!$A$261:$C$345,3,FALSE)/100,0)</f>
        <v>0.012126280577043697</v>
      </c>
      <c r="Q45" s="203">
        <f t="shared" si="0"/>
        <v>-0.14285714285714285</v>
      </c>
      <c r="R45" s="311" t="s">
        <v>249</v>
      </c>
      <c r="S45" s="315"/>
    </row>
    <row r="46" spans="1:19" ht="15">
      <c r="A46" s="204" t="s">
        <v>251</v>
      </c>
      <c r="B46" s="206" t="s">
        <v>252</v>
      </c>
      <c r="C46" s="19">
        <v>694</v>
      </c>
      <c r="D46" s="174">
        <v>0.0542653843146454</v>
      </c>
      <c r="E46" s="19">
        <v>720</v>
      </c>
      <c r="F46" s="167">
        <v>0.05363927586977576</v>
      </c>
      <c r="G46" s="19">
        <v>684</v>
      </c>
      <c r="H46" s="167">
        <v>0.05390495704941288</v>
      </c>
      <c r="I46" s="19">
        <v>715</v>
      </c>
      <c r="J46" s="174">
        <v>0.05506777572396796</v>
      </c>
      <c r="K46" s="19">
        <v>731</v>
      </c>
      <c r="L46" s="174">
        <v>0.052684684684684686</v>
      </c>
      <c r="M46" s="19">
        <v>713</v>
      </c>
      <c r="N46" s="174">
        <v>0.05032822757111598</v>
      </c>
      <c r="O46" s="19">
        <f>_xlfn.IFERROR(VLOOKUP(R46,'[1]Sheet1'!$A$261:$C$345,2,FALSE),0)</f>
        <v>539</v>
      </c>
      <c r="P46" s="174">
        <f>_xlfn.IFERROR(VLOOKUP(R46,'[1]Sheet1'!$A$261:$C$345,3,FALSE)/100,0)</f>
        <v>0.037563593281761794</v>
      </c>
      <c r="Q46" s="203">
        <f t="shared" si="0"/>
        <v>-0.24403927068723702</v>
      </c>
      <c r="R46" s="311" t="s">
        <v>251</v>
      </c>
      <c r="S46" s="315"/>
    </row>
    <row r="47" spans="1:19" ht="15">
      <c r="A47" s="204" t="s">
        <v>253</v>
      </c>
      <c r="B47" s="206" t="s">
        <v>254</v>
      </c>
      <c r="C47" s="19">
        <v>968</v>
      </c>
      <c r="D47" s="174">
        <v>0.07569004613339589</v>
      </c>
      <c r="E47" s="19">
        <v>1005</v>
      </c>
      <c r="F47" s="167">
        <v>0.07487148923489532</v>
      </c>
      <c r="G47" s="19">
        <v>952</v>
      </c>
      <c r="H47" s="167">
        <v>0.07502561273544014</v>
      </c>
      <c r="I47" s="19">
        <v>954</v>
      </c>
      <c r="J47" s="174">
        <v>0.07347504621072089</v>
      </c>
      <c r="K47" s="19">
        <v>1077</v>
      </c>
      <c r="L47" s="174">
        <v>0.07762162162162162</v>
      </c>
      <c r="M47" s="19">
        <v>1068</v>
      </c>
      <c r="N47" s="174">
        <v>0.07538646149502365</v>
      </c>
      <c r="O47" s="19">
        <f>_xlfn.IFERROR(VLOOKUP(R47,'[1]Sheet1'!$A$261:$C$345,2,FALSE),0)</f>
        <v>705</v>
      </c>
      <c r="P47" s="174">
        <f>_xlfn.IFERROR(VLOOKUP(R47,'[1]Sheet1'!$A$261:$C$345,3,FALSE)/100,0)</f>
        <v>0.04913234371733221</v>
      </c>
      <c r="Q47" s="203">
        <f t="shared" si="0"/>
        <v>-0.3398876404494382</v>
      </c>
      <c r="R47" s="311" t="s">
        <v>253</v>
      </c>
      <c r="S47" s="315"/>
    </row>
    <row r="48" spans="1:19" ht="15">
      <c r="A48" s="204" t="s">
        <v>255</v>
      </c>
      <c r="B48" s="205" t="s">
        <v>256</v>
      </c>
      <c r="C48" s="19">
        <v>226</v>
      </c>
      <c r="D48" s="174">
        <v>0.017671436390648214</v>
      </c>
      <c r="E48" s="19">
        <v>208</v>
      </c>
      <c r="F48" s="167">
        <v>0.015495790806824108</v>
      </c>
      <c r="G48" s="19">
        <v>214</v>
      </c>
      <c r="H48" s="167">
        <v>0.016865001182126253</v>
      </c>
      <c r="I48" s="19">
        <v>247</v>
      </c>
      <c r="J48" s="174">
        <v>0.019023413431916204</v>
      </c>
      <c r="K48" s="19">
        <v>258</v>
      </c>
      <c r="L48" s="174">
        <v>0.018594594594594595</v>
      </c>
      <c r="M48" s="19">
        <v>266</v>
      </c>
      <c r="N48" s="174">
        <v>0.018776028799322372</v>
      </c>
      <c r="O48" s="19">
        <f>_xlfn.IFERROR(VLOOKUP(R48,'[1]Sheet1'!$A$261:$C$345,2,FALSE),0)</f>
        <v>192</v>
      </c>
      <c r="P48" s="174">
        <f>_xlfn.IFERROR(VLOOKUP(R48,'[1]Sheet1'!$A$261:$C$345,3,FALSE)/100,0)</f>
        <v>0.01338072339535856</v>
      </c>
      <c r="Q48" s="203">
        <f t="shared" si="0"/>
        <v>-0.2781954887218045</v>
      </c>
      <c r="R48" s="311" t="s">
        <v>255</v>
      </c>
      <c r="S48" s="315"/>
    </row>
    <row r="49" spans="1:19" ht="15">
      <c r="A49" s="204" t="s">
        <v>257</v>
      </c>
      <c r="B49" s="205" t="s">
        <v>258</v>
      </c>
      <c r="C49" s="19">
        <v>4</v>
      </c>
      <c r="D49" s="174">
        <v>0.0003127687856751896</v>
      </c>
      <c r="E49" s="19">
        <v>7</v>
      </c>
      <c r="F49" s="167">
        <v>0.0005214929598450421</v>
      </c>
      <c r="G49" s="19">
        <v>9</v>
      </c>
      <c r="H49" s="167">
        <v>0.0007092757506501694</v>
      </c>
      <c r="I49" s="19">
        <v>1</v>
      </c>
      <c r="J49" s="174">
        <v>7.701786814540974E-05</v>
      </c>
      <c r="K49" s="19">
        <v>2</v>
      </c>
      <c r="L49" s="174">
        <v>0.00014414414414414412</v>
      </c>
      <c r="M49" s="19">
        <v>5</v>
      </c>
      <c r="N49" s="174">
        <v>0.0003529328721677136</v>
      </c>
      <c r="O49" s="19">
        <f>_xlfn.IFERROR(VLOOKUP(R49,'[1]Sheet1'!$A$261:$C$345,2,FALSE),0)</f>
        <v>8</v>
      </c>
      <c r="P49" s="174">
        <f>_xlfn.IFERROR(VLOOKUP(R49,'[1]Sheet1'!$A$261:$C$345,3,FALSE)/100,0)</f>
        <v>0.0005575301414732734</v>
      </c>
      <c r="Q49" s="203">
        <f t="shared" si="0"/>
        <v>0.6</v>
      </c>
      <c r="R49" s="311" t="s">
        <v>257</v>
      </c>
      <c r="S49" s="315"/>
    </row>
    <row r="50" spans="1:19" ht="15">
      <c r="A50" s="204" t="s">
        <v>259</v>
      </c>
      <c r="B50" s="205" t="s">
        <v>260</v>
      </c>
      <c r="C50" s="19">
        <v>11</v>
      </c>
      <c r="D50" s="174">
        <v>0.0008601141606067714</v>
      </c>
      <c r="E50" s="19">
        <v>16</v>
      </c>
      <c r="F50" s="167">
        <v>0.001191983908217239</v>
      </c>
      <c r="G50" s="19">
        <v>18</v>
      </c>
      <c r="H50" s="167">
        <v>0.0014185515013003388</v>
      </c>
      <c r="I50" s="19">
        <v>16</v>
      </c>
      <c r="J50" s="174">
        <v>0.0012322858903265558</v>
      </c>
      <c r="K50" s="19">
        <v>21</v>
      </c>
      <c r="L50" s="174">
        <v>0.0015135135135135136</v>
      </c>
      <c r="M50" s="19">
        <v>31</v>
      </c>
      <c r="N50" s="174">
        <v>0.002188183807439825</v>
      </c>
      <c r="O50" s="19">
        <f>_xlfn.IFERROR(VLOOKUP(R50,'[1]Sheet1'!$A$261:$C$345,2,FALSE),0)</f>
        <v>23</v>
      </c>
      <c r="P50" s="174">
        <f>_xlfn.IFERROR(VLOOKUP(R50,'[1]Sheet1'!$A$261:$C$345,3,FALSE)/100,0)</f>
        <v>0.001602899156735661</v>
      </c>
      <c r="Q50" s="203">
        <f t="shared" si="0"/>
        <v>-0.25806451612903225</v>
      </c>
      <c r="R50" s="311" t="s">
        <v>259</v>
      </c>
      <c r="S50" s="315"/>
    </row>
    <row r="51" spans="1:19" ht="15">
      <c r="A51" s="204" t="s">
        <v>261</v>
      </c>
      <c r="B51" s="205" t="s">
        <v>262</v>
      </c>
      <c r="C51" s="19">
        <v>357</v>
      </c>
      <c r="D51" s="174">
        <v>0.027914614121510674</v>
      </c>
      <c r="E51" s="19">
        <v>312</v>
      </c>
      <c r="F51" s="167">
        <v>0.02324368621023616</v>
      </c>
      <c r="G51" s="19">
        <v>324</v>
      </c>
      <c r="H51" s="167">
        <v>0.0255339270234061</v>
      </c>
      <c r="I51" s="19">
        <v>357</v>
      </c>
      <c r="J51" s="174">
        <v>0.027495378927911276</v>
      </c>
      <c r="K51" s="19">
        <v>381</v>
      </c>
      <c r="L51" s="174">
        <v>0.02745945945945946</v>
      </c>
      <c r="M51" s="19">
        <v>406</v>
      </c>
      <c r="N51" s="174">
        <v>0.02865814922001835</v>
      </c>
      <c r="O51" s="19">
        <f>_xlfn.IFERROR(VLOOKUP(R51,'[1]Sheet1'!$A$261:$C$345,2,FALSE),0)</f>
        <v>328</v>
      </c>
      <c r="P51" s="174">
        <f>_xlfn.IFERROR(VLOOKUP(R51,'[1]Sheet1'!$A$261:$C$345,3,FALSE)/100,0)</f>
        <v>0.02285873580040421</v>
      </c>
      <c r="Q51" s="203">
        <f t="shared" si="0"/>
        <v>-0.1921182266009852</v>
      </c>
      <c r="R51" s="311" t="s">
        <v>261</v>
      </c>
      <c r="S51" s="315"/>
    </row>
    <row r="52" spans="1:19" ht="15">
      <c r="A52" s="204" t="s">
        <v>263</v>
      </c>
      <c r="B52" s="205" t="s">
        <v>264</v>
      </c>
      <c r="C52" s="19">
        <v>75</v>
      </c>
      <c r="D52" s="174">
        <v>0.005864414731409805</v>
      </c>
      <c r="E52" s="19">
        <v>65</v>
      </c>
      <c r="F52" s="167">
        <v>0.004842434627132534</v>
      </c>
      <c r="G52" s="19">
        <v>56</v>
      </c>
      <c r="H52" s="167">
        <v>0.004413271337378832</v>
      </c>
      <c r="I52" s="19">
        <v>83</v>
      </c>
      <c r="J52" s="174">
        <v>0.006392483056069008</v>
      </c>
      <c r="K52" s="19">
        <v>76</v>
      </c>
      <c r="L52" s="174">
        <v>0.005477477477477477</v>
      </c>
      <c r="M52" s="19">
        <v>91</v>
      </c>
      <c r="N52" s="174">
        <v>0.006423378273452388</v>
      </c>
      <c r="O52" s="19">
        <f>_xlfn.IFERROR(VLOOKUP(R52,'[1]Sheet1'!$A$261:$C$345,2,FALSE),0)</f>
        <v>79</v>
      </c>
      <c r="P52" s="174">
        <f>_xlfn.IFERROR(VLOOKUP(R52,'[1]Sheet1'!$A$261:$C$345,3,FALSE)/100,0)</f>
        <v>0.005505610147048575</v>
      </c>
      <c r="Q52" s="203">
        <f t="shared" si="0"/>
        <v>-0.13186813186813187</v>
      </c>
      <c r="R52" s="311" t="s">
        <v>263</v>
      </c>
      <c r="S52" s="315"/>
    </row>
    <row r="53" spans="1:19" ht="15">
      <c r="A53" s="204" t="s">
        <v>265</v>
      </c>
      <c r="B53" s="205" t="s">
        <v>266</v>
      </c>
      <c r="C53" s="19">
        <v>74</v>
      </c>
      <c r="D53" s="174">
        <v>0.005786222534991008</v>
      </c>
      <c r="E53" s="19">
        <v>107</v>
      </c>
      <c r="F53" s="167">
        <v>0.007971392386202786</v>
      </c>
      <c r="G53" s="19">
        <v>67</v>
      </c>
      <c r="H53" s="167">
        <v>0.005280163921506817</v>
      </c>
      <c r="I53" s="19">
        <v>71</v>
      </c>
      <c r="J53" s="174">
        <v>0.005468268638324092</v>
      </c>
      <c r="K53" s="19">
        <v>88</v>
      </c>
      <c r="L53" s="174">
        <v>0.006342342342342342</v>
      </c>
      <c r="M53" s="19">
        <v>71</v>
      </c>
      <c r="N53" s="174">
        <v>0.005011646784781535</v>
      </c>
      <c r="O53" s="19">
        <f>_xlfn.IFERROR(VLOOKUP(R53,'[1]Sheet1'!$A$261:$C$345,2,FALSE),0)</f>
        <v>64</v>
      </c>
      <c r="P53" s="174">
        <f>_xlfn.IFERROR(VLOOKUP(R53,'[1]Sheet1'!$A$261:$C$345,3,FALSE)/100,0)</f>
        <v>0.004460241131786187</v>
      </c>
      <c r="Q53" s="203">
        <f t="shared" si="0"/>
        <v>-0.09859154929577464</v>
      </c>
      <c r="R53" s="311" t="s">
        <v>265</v>
      </c>
      <c r="S53" s="315"/>
    </row>
    <row r="54" spans="1:19" ht="15">
      <c r="A54" s="204" t="s">
        <v>267</v>
      </c>
      <c r="B54" s="205" t="s">
        <v>268</v>
      </c>
      <c r="C54" s="19">
        <v>245</v>
      </c>
      <c r="D54" s="174">
        <v>0.019157088122605363</v>
      </c>
      <c r="E54" s="19">
        <v>245</v>
      </c>
      <c r="F54" s="167">
        <v>0.018252253594576474</v>
      </c>
      <c r="G54" s="19">
        <v>284</v>
      </c>
      <c r="H54" s="167">
        <v>0.02238159035384979</v>
      </c>
      <c r="I54" s="19">
        <v>290</v>
      </c>
      <c r="J54" s="174">
        <v>0.022335181762168824</v>
      </c>
      <c r="K54" s="19">
        <v>272</v>
      </c>
      <c r="L54" s="174">
        <v>0.019603603603603605</v>
      </c>
      <c r="M54" s="19">
        <v>301</v>
      </c>
      <c r="N54" s="174">
        <v>0.021246558904496365</v>
      </c>
      <c r="O54" s="19">
        <f>_xlfn.IFERROR(VLOOKUP(R54,'[1]Sheet1'!$A$261:$C$345,2,FALSE),0)</f>
        <v>190</v>
      </c>
      <c r="P54" s="174">
        <f>_xlfn.IFERROR(VLOOKUP(R54,'[1]Sheet1'!$A$261:$C$345,3,FALSE)/100,0)</f>
        <v>0.013241340859990243</v>
      </c>
      <c r="Q54" s="203">
        <f t="shared" si="0"/>
        <v>-0.3687707641196013</v>
      </c>
      <c r="R54" s="311" t="s">
        <v>267</v>
      </c>
      <c r="S54" s="315"/>
    </row>
    <row r="55" spans="1:19" ht="15">
      <c r="A55" s="204" t="s">
        <v>269</v>
      </c>
      <c r="B55" s="205" t="s">
        <v>270</v>
      </c>
      <c r="C55" s="19">
        <v>47</v>
      </c>
      <c r="D55" s="174">
        <v>0.003675033231683478</v>
      </c>
      <c r="E55" s="19">
        <v>48</v>
      </c>
      <c r="F55" s="167">
        <v>0.003575951724651717</v>
      </c>
      <c r="G55" s="19">
        <v>62</v>
      </c>
      <c r="H55" s="167">
        <v>0.004886121837812278</v>
      </c>
      <c r="I55" s="19">
        <v>47</v>
      </c>
      <c r="J55" s="174">
        <v>0.0036198398028342575</v>
      </c>
      <c r="K55" s="19">
        <v>48</v>
      </c>
      <c r="L55" s="174">
        <v>0.00345945945945946</v>
      </c>
      <c r="M55" s="19">
        <v>46</v>
      </c>
      <c r="N55" s="174">
        <v>0.003246982423942966</v>
      </c>
      <c r="O55" s="19">
        <f>_xlfn.IFERROR(VLOOKUP(R55,'[1]Sheet1'!$A$261:$C$345,2,FALSE),0)</f>
        <v>43</v>
      </c>
      <c r="P55" s="174">
        <f>_xlfn.IFERROR(VLOOKUP(R55,'[1]Sheet1'!$A$261:$C$345,3,FALSE)/100,0)</f>
        <v>0.0029967245104188444</v>
      </c>
      <c r="Q55" s="203">
        <f t="shared" si="0"/>
        <v>-0.06521739130434782</v>
      </c>
      <c r="R55" s="311" t="s">
        <v>269</v>
      </c>
      <c r="S55" s="315"/>
    </row>
    <row r="56" spans="1:19" ht="28.5">
      <c r="A56" s="204" t="s">
        <v>271</v>
      </c>
      <c r="B56" s="205" t="s">
        <v>272</v>
      </c>
      <c r="C56" s="19">
        <v>22</v>
      </c>
      <c r="D56" s="174">
        <v>0.0017202283212135428</v>
      </c>
      <c r="E56" s="19">
        <v>26</v>
      </c>
      <c r="F56" s="167">
        <v>0.0019369738508530135</v>
      </c>
      <c r="G56" s="19">
        <v>18</v>
      </c>
      <c r="H56" s="167">
        <v>0.0014185515013003388</v>
      </c>
      <c r="I56" s="19">
        <v>24</v>
      </c>
      <c r="J56" s="174">
        <v>0.0018484288354898336</v>
      </c>
      <c r="K56" s="19">
        <v>25</v>
      </c>
      <c r="L56" s="174">
        <v>0.001801801801801802</v>
      </c>
      <c r="M56" s="19">
        <v>30</v>
      </c>
      <c r="N56" s="174">
        <v>0.0021175972330062824</v>
      </c>
      <c r="O56" s="19">
        <f>_xlfn.IFERROR(VLOOKUP(R56,'[1]Sheet1'!$A$261:$C$345,2,FALSE),0)</f>
        <v>21</v>
      </c>
      <c r="P56" s="174">
        <f>_xlfn.IFERROR(VLOOKUP(R56,'[1]Sheet1'!$A$261:$C$345,3,FALSE)/100,0)</f>
        <v>0.0014635166213673428</v>
      </c>
      <c r="Q56" s="203">
        <f t="shared" si="0"/>
        <v>-0.3</v>
      </c>
      <c r="R56" s="311" t="s">
        <v>271</v>
      </c>
      <c r="S56" s="315"/>
    </row>
    <row r="57" spans="1:19" ht="15">
      <c r="A57" s="204" t="s">
        <v>273</v>
      </c>
      <c r="B57" s="206" t="s">
        <v>274</v>
      </c>
      <c r="C57" s="19">
        <v>11</v>
      </c>
      <c r="D57" s="174">
        <v>0.0008601141606067714</v>
      </c>
      <c r="E57" s="19">
        <v>13</v>
      </c>
      <c r="F57" s="167">
        <v>0.0009684869254265068</v>
      </c>
      <c r="G57" s="19">
        <v>7</v>
      </c>
      <c r="H57" s="167">
        <v>0.000551658917172354</v>
      </c>
      <c r="I57" s="19">
        <v>11</v>
      </c>
      <c r="J57" s="174">
        <v>0.0008471965495995071</v>
      </c>
      <c r="K57" s="19">
        <v>21</v>
      </c>
      <c r="L57" s="174">
        <v>0.0015135135135135136</v>
      </c>
      <c r="M57" s="19">
        <v>13</v>
      </c>
      <c r="N57" s="174">
        <v>0.0009176254676360557</v>
      </c>
      <c r="O57" s="19">
        <f>_xlfn.IFERROR(VLOOKUP(R57,'[1]Sheet1'!$A$261:$C$345,2,FALSE),0)</f>
        <v>7</v>
      </c>
      <c r="P57" s="174">
        <f>_xlfn.IFERROR(VLOOKUP(R57,'[1]Sheet1'!$A$261:$C$345,3,FALSE)/100,0)</f>
        <v>0.0004878388737891142</v>
      </c>
      <c r="Q57" s="203">
        <f t="shared" si="0"/>
        <v>-0.46153846153846156</v>
      </c>
      <c r="R57" s="311" t="s">
        <v>273</v>
      </c>
      <c r="S57" s="315"/>
    </row>
    <row r="58" spans="1:19" ht="15">
      <c r="A58" s="204" t="s">
        <v>275</v>
      </c>
      <c r="B58" s="205" t="s">
        <v>276</v>
      </c>
      <c r="C58" s="19">
        <v>69</v>
      </c>
      <c r="D58" s="174">
        <v>0.005395261552897021</v>
      </c>
      <c r="E58" s="19">
        <v>95</v>
      </c>
      <c r="F58" s="167">
        <v>0.007077404455039857</v>
      </c>
      <c r="G58" s="19">
        <v>58</v>
      </c>
      <c r="H58" s="167">
        <v>0.004570888170856648</v>
      </c>
      <c r="I58" s="19">
        <v>74</v>
      </c>
      <c r="J58" s="174">
        <v>0.00569932224276032</v>
      </c>
      <c r="K58" s="19">
        <v>96</v>
      </c>
      <c r="L58" s="174">
        <v>0.00691891891891892</v>
      </c>
      <c r="M58" s="19">
        <v>84</v>
      </c>
      <c r="N58" s="174">
        <v>0.00592927225241759</v>
      </c>
      <c r="O58" s="19">
        <f>_xlfn.IFERROR(VLOOKUP(R58,'[1]Sheet1'!$A$261:$C$345,2,FALSE),0)</f>
        <v>54</v>
      </c>
      <c r="P58" s="174">
        <f>_xlfn.IFERROR(VLOOKUP(R58,'[1]Sheet1'!$A$261:$C$345,3,FALSE)/100,0)</f>
        <v>0.0037633284549445957</v>
      </c>
      <c r="Q58" s="203">
        <f t="shared" si="0"/>
        <v>-0.35714285714285715</v>
      </c>
      <c r="R58" s="311" t="s">
        <v>275</v>
      </c>
      <c r="S58" s="315"/>
    </row>
    <row r="59" spans="1:19" ht="15">
      <c r="A59" s="204" t="s">
        <v>277</v>
      </c>
      <c r="B59" s="205" t="s">
        <v>278</v>
      </c>
      <c r="C59" s="19">
        <v>178</v>
      </c>
      <c r="D59" s="174">
        <v>0.013918210962545937</v>
      </c>
      <c r="E59" s="19">
        <v>178</v>
      </c>
      <c r="F59" s="167">
        <v>0.013260820978916784</v>
      </c>
      <c r="G59" s="19">
        <v>186</v>
      </c>
      <c r="H59" s="167">
        <v>0.014658365513436834</v>
      </c>
      <c r="I59" s="19">
        <v>231</v>
      </c>
      <c r="J59" s="174">
        <v>0.01779112754158965</v>
      </c>
      <c r="K59" s="19">
        <v>244</v>
      </c>
      <c r="L59" s="174">
        <v>0.017585585585585584</v>
      </c>
      <c r="M59" s="19">
        <v>261</v>
      </c>
      <c r="N59" s="174">
        <v>0.018423095927154656</v>
      </c>
      <c r="O59" s="19">
        <f>_xlfn.IFERROR(VLOOKUP(R59,'[1]Sheet1'!$A$261:$C$345,2,FALSE),0)</f>
        <v>227</v>
      </c>
      <c r="P59" s="174">
        <f>_xlfn.IFERROR(VLOOKUP(R59,'[1]Sheet1'!$A$261:$C$345,3,FALSE)/100,0)</f>
        <v>0.01581991776430413</v>
      </c>
      <c r="Q59" s="203">
        <f t="shared" si="0"/>
        <v>-0.13026819923371646</v>
      </c>
      <c r="R59" s="311" t="s">
        <v>277</v>
      </c>
      <c r="S59" s="315"/>
    </row>
    <row r="60" spans="1:19" ht="15">
      <c r="A60" s="204" t="s">
        <v>279</v>
      </c>
      <c r="B60" s="205" t="s">
        <v>280</v>
      </c>
      <c r="C60" s="19">
        <v>27</v>
      </c>
      <c r="D60" s="174">
        <v>0.00211118930330753</v>
      </c>
      <c r="E60" s="19">
        <v>32</v>
      </c>
      <c r="F60" s="167">
        <v>0.002383967816434478</v>
      </c>
      <c r="G60" s="19">
        <v>32</v>
      </c>
      <c r="H60" s="167">
        <v>0.002521869335645047</v>
      </c>
      <c r="I60" s="19">
        <v>23</v>
      </c>
      <c r="J60" s="174">
        <v>0.001771410967344424</v>
      </c>
      <c r="K60" s="19">
        <v>28</v>
      </c>
      <c r="L60" s="174">
        <v>0.002018018018018018</v>
      </c>
      <c r="M60" s="19">
        <v>31</v>
      </c>
      <c r="N60" s="174">
        <v>0.002188183807439825</v>
      </c>
      <c r="O60" s="19">
        <f>_xlfn.IFERROR(VLOOKUP(R60,'[1]Sheet1'!$A$261:$C$345,2,FALSE),0)</f>
        <v>22</v>
      </c>
      <c r="P60" s="174">
        <f>_xlfn.IFERROR(VLOOKUP(R60,'[1]Sheet1'!$A$261:$C$345,3,FALSE)/100,0)</f>
        <v>0.0015332078890515019</v>
      </c>
      <c r="Q60" s="203">
        <f t="shared" si="0"/>
        <v>-0.2903225806451613</v>
      </c>
      <c r="R60" s="311" t="s">
        <v>279</v>
      </c>
      <c r="S60" s="315"/>
    </row>
    <row r="61" spans="1:19" ht="15">
      <c r="A61" s="204" t="s">
        <v>281</v>
      </c>
      <c r="B61" s="206" t="s">
        <v>282</v>
      </c>
      <c r="C61" s="19">
        <v>318</v>
      </c>
      <c r="D61" s="174">
        <v>0.024865118461177574</v>
      </c>
      <c r="E61" s="19">
        <v>362</v>
      </c>
      <c r="F61" s="167">
        <v>0.026968635923415033</v>
      </c>
      <c r="G61" s="19">
        <v>343</v>
      </c>
      <c r="H61" s="167">
        <v>0.027031286941445347</v>
      </c>
      <c r="I61" s="19">
        <v>327</v>
      </c>
      <c r="J61" s="174">
        <v>0.025184842883548983</v>
      </c>
      <c r="K61" s="19">
        <v>303</v>
      </c>
      <c r="L61" s="174">
        <v>0.021837837837837836</v>
      </c>
      <c r="M61" s="19">
        <v>313</v>
      </c>
      <c r="N61" s="174">
        <v>0.02209359779769888</v>
      </c>
      <c r="O61" s="19">
        <f>_xlfn.IFERROR(VLOOKUP(R61,'[1]Sheet1'!$A$261:$C$345,2,FALSE),0)</f>
        <v>254</v>
      </c>
      <c r="P61" s="174">
        <f>_xlfn.IFERROR(VLOOKUP(R61,'[1]Sheet1'!$A$261:$C$345,3,FALSE)/100,0)</f>
        <v>0.01770158199177643</v>
      </c>
      <c r="Q61" s="203">
        <f t="shared" si="0"/>
        <v>-0.18849840255591055</v>
      </c>
      <c r="R61" s="311" t="s">
        <v>281</v>
      </c>
      <c r="S61" s="315"/>
    </row>
    <row r="62" spans="1:19" ht="28.5">
      <c r="A62" s="204" t="s">
        <v>283</v>
      </c>
      <c r="B62" s="206" t="s">
        <v>284</v>
      </c>
      <c r="C62" s="19">
        <v>121</v>
      </c>
      <c r="D62" s="174">
        <v>0.009461255766674486</v>
      </c>
      <c r="E62" s="19">
        <v>131</v>
      </c>
      <c r="F62" s="167">
        <v>0.009759368248528645</v>
      </c>
      <c r="G62" s="19">
        <v>130</v>
      </c>
      <c r="H62" s="167">
        <v>0.010245094176058003</v>
      </c>
      <c r="I62" s="19">
        <v>135</v>
      </c>
      <c r="J62" s="174">
        <v>0.010397412199630314</v>
      </c>
      <c r="K62" s="19">
        <v>129</v>
      </c>
      <c r="L62" s="174">
        <v>0.009297297297297297</v>
      </c>
      <c r="M62" s="19">
        <v>119</v>
      </c>
      <c r="N62" s="174">
        <v>0.008399802357591584</v>
      </c>
      <c r="O62" s="19">
        <f>_xlfn.IFERROR(VLOOKUP(R62,'[1]Sheet1'!$A$261:$C$345,2,FALSE),0)</f>
        <v>118</v>
      </c>
      <c r="P62" s="174">
        <f>_xlfn.IFERROR(VLOOKUP(R62,'[1]Sheet1'!$A$261:$C$345,3,FALSE)/100,0)</f>
        <v>0.008223569586730782</v>
      </c>
      <c r="Q62" s="203">
        <f t="shared" si="0"/>
        <v>-0.008403361344537815</v>
      </c>
      <c r="R62" s="311" t="s">
        <v>283</v>
      </c>
      <c r="S62" s="315"/>
    </row>
    <row r="63" spans="1:19" ht="15">
      <c r="A63" s="204" t="s">
        <v>285</v>
      </c>
      <c r="B63" s="206" t="s">
        <v>286</v>
      </c>
      <c r="C63" s="19">
        <v>105</v>
      </c>
      <c r="D63" s="174">
        <v>0.008210180623973728</v>
      </c>
      <c r="E63" s="19">
        <v>98</v>
      </c>
      <c r="F63" s="167">
        <v>0.007300901437830589</v>
      </c>
      <c r="G63" s="19">
        <v>103</v>
      </c>
      <c r="H63" s="167">
        <v>0.008117266924107495</v>
      </c>
      <c r="I63" s="19">
        <v>104</v>
      </c>
      <c r="J63" s="174">
        <v>0.008009858287122612</v>
      </c>
      <c r="K63" s="19">
        <v>110</v>
      </c>
      <c r="L63" s="174">
        <v>0.007927927927927928</v>
      </c>
      <c r="M63" s="19">
        <v>110</v>
      </c>
      <c r="N63" s="174">
        <v>0.007764523187689701</v>
      </c>
      <c r="O63" s="19">
        <f>_xlfn.IFERROR(VLOOKUP(R63,'[1]Sheet1'!$A$261:$C$345,2,FALSE),0)</f>
        <v>80</v>
      </c>
      <c r="P63" s="174">
        <f>_xlfn.IFERROR(VLOOKUP(R63,'[1]Sheet1'!$A$261:$C$345,3,FALSE)/100,0)</f>
        <v>0.005575301414732734</v>
      </c>
      <c r="Q63" s="203">
        <f t="shared" si="0"/>
        <v>-0.2727272727272727</v>
      </c>
      <c r="R63" s="311" t="s">
        <v>285</v>
      </c>
      <c r="S63" s="315"/>
    </row>
    <row r="64" spans="1:19" ht="15">
      <c r="A64" s="204" t="s">
        <v>287</v>
      </c>
      <c r="B64" s="206" t="s">
        <v>288</v>
      </c>
      <c r="C64" s="19">
        <v>51</v>
      </c>
      <c r="D64" s="174">
        <v>0.003987802017358668</v>
      </c>
      <c r="E64" s="19">
        <v>49</v>
      </c>
      <c r="F64" s="167">
        <v>0.0036504507189152944</v>
      </c>
      <c r="G64" s="19">
        <v>49</v>
      </c>
      <c r="H64" s="167">
        <v>0.003861612420206478</v>
      </c>
      <c r="I64" s="19">
        <v>66</v>
      </c>
      <c r="J64" s="174">
        <v>0.005083179297597043</v>
      </c>
      <c r="K64" s="19">
        <v>63</v>
      </c>
      <c r="L64" s="174">
        <v>0.00454054054054054</v>
      </c>
      <c r="M64" s="19">
        <v>71</v>
      </c>
      <c r="N64" s="174">
        <v>0.005011646784781535</v>
      </c>
      <c r="O64" s="19">
        <f>_xlfn.IFERROR(VLOOKUP(R64,'[1]Sheet1'!$A$261:$C$345,2,FALSE),0)</f>
        <v>56</v>
      </c>
      <c r="P64" s="174">
        <f>_xlfn.IFERROR(VLOOKUP(R64,'[1]Sheet1'!$A$261:$C$345,3,FALSE)/100,0)</f>
        <v>0.0039027109903129135</v>
      </c>
      <c r="Q64" s="203">
        <f t="shared" si="0"/>
        <v>-0.2112676056338028</v>
      </c>
      <c r="R64" s="311" t="s">
        <v>287</v>
      </c>
      <c r="S64" s="315"/>
    </row>
    <row r="65" spans="1:19" ht="15">
      <c r="A65" s="204" t="s">
        <v>289</v>
      </c>
      <c r="B65" s="206" t="s">
        <v>290</v>
      </c>
      <c r="C65" s="19">
        <v>125</v>
      </c>
      <c r="D65" s="174">
        <v>0.009774024552349676</v>
      </c>
      <c r="E65" s="19">
        <v>151</v>
      </c>
      <c r="F65" s="167">
        <v>0.011249348133800194</v>
      </c>
      <c r="G65" s="19">
        <v>126</v>
      </c>
      <c r="H65" s="167">
        <v>0.009929860509102372</v>
      </c>
      <c r="I65" s="19">
        <v>150</v>
      </c>
      <c r="J65" s="174">
        <v>0.01155268022181146</v>
      </c>
      <c r="K65" s="19">
        <v>152</v>
      </c>
      <c r="L65" s="174">
        <v>0.010954954954954955</v>
      </c>
      <c r="M65" s="19">
        <v>153</v>
      </c>
      <c r="N65" s="174">
        <v>0.01079974588833204</v>
      </c>
      <c r="O65" s="19">
        <f>_xlfn.IFERROR(VLOOKUP(R65,'[1]Sheet1'!$A$261:$C$345,2,FALSE),0)</f>
        <v>116</v>
      </c>
      <c r="P65" s="174">
        <f>_xlfn.IFERROR(VLOOKUP(R65,'[1]Sheet1'!$A$261:$C$345,3,FALSE)/100,0)</f>
        <v>0.008084187051362464</v>
      </c>
      <c r="Q65" s="203">
        <f t="shared" si="0"/>
        <v>-0.24183006535947713</v>
      </c>
      <c r="R65" s="311" t="s">
        <v>289</v>
      </c>
      <c r="S65" s="315"/>
    </row>
    <row r="66" spans="1:19" ht="15">
      <c r="A66" s="204" t="s">
        <v>291</v>
      </c>
      <c r="B66" s="205" t="s">
        <v>292</v>
      </c>
      <c r="C66" s="19">
        <v>232</v>
      </c>
      <c r="D66" s="174">
        <v>0.018140589569160998</v>
      </c>
      <c r="E66" s="19">
        <v>217</v>
      </c>
      <c r="F66" s="167">
        <v>0.016166281755196306</v>
      </c>
      <c r="G66" s="19">
        <v>211</v>
      </c>
      <c r="H66" s="167">
        <v>0.01662857593190953</v>
      </c>
      <c r="I66" s="19">
        <v>228</v>
      </c>
      <c r="J66" s="174">
        <v>0.01756007393715342</v>
      </c>
      <c r="K66" s="19">
        <v>218</v>
      </c>
      <c r="L66" s="174">
        <v>0.01571171171171171</v>
      </c>
      <c r="M66" s="19">
        <v>232</v>
      </c>
      <c r="N66" s="174">
        <v>0.016376085268581916</v>
      </c>
      <c r="O66" s="19">
        <f>_xlfn.IFERROR(VLOOKUP(R66,'[1]Sheet1'!$A$261:$C$345,2,FALSE),0)</f>
        <v>185</v>
      </c>
      <c r="P66" s="174">
        <f>_xlfn.IFERROR(VLOOKUP(R66,'[1]Sheet1'!$A$261:$C$345,3,FALSE)/100,0)</f>
        <v>0.012892884521569448</v>
      </c>
      <c r="Q66" s="203">
        <f t="shared" si="0"/>
        <v>-0.2025862068965517</v>
      </c>
      <c r="R66" s="311" t="s">
        <v>291</v>
      </c>
      <c r="S66" s="315"/>
    </row>
    <row r="67" spans="1:19" ht="15">
      <c r="A67" s="204" t="s">
        <v>293</v>
      </c>
      <c r="B67" s="206" t="s">
        <v>294</v>
      </c>
      <c r="C67" s="19">
        <v>158</v>
      </c>
      <c r="D67" s="174">
        <v>0.01235436703416999</v>
      </c>
      <c r="E67" s="19">
        <v>173</v>
      </c>
      <c r="F67" s="167">
        <v>0.012888326007598898</v>
      </c>
      <c r="G67" s="19">
        <v>175</v>
      </c>
      <c r="H67" s="167">
        <v>0.01379147292930885</v>
      </c>
      <c r="I67" s="19">
        <v>174</v>
      </c>
      <c r="J67" s="174">
        <v>0.013401109057301294</v>
      </c>
      <c r="K67" s="19">
        <v>198</v>
      </c>
      <c r="L67" s="174">
        <v>0.01427027027027027</v>
      </c>
      <c r="M67" s="19">
        <v>237</v>
      </c>
      <c r="N67" s="174">
        <v>0.01672901814074963</v>
      </c>
      <c r="O67" s="19">
        <f>_xlfn.IFERROR(VLOOKUP(R67,'[1]Sheet1'!$A$261:$C$345,2,FALSE),0)</f>
        <v>168</v>
      </c>
      <c r="P67" s="174">
        <f>_xlfn.IFERROR(VLOOKUP(R67,'[1]Sheet1'!$A$261:$C$345,3,FALSE)/100,0)</f>
        <v>0.011708132970938742</v>
      </c>
      <c r="Q67" s="203">
        <f t="shared" si="0"/>
        <v>-0.2911392405063291</v>
      </c>
      <c r="R67" s="311" t="s">
        <v>293</v>
      </c>
      <c r="S67" s="315"/>
    </row>
    <row r="68" spans="1:19" ht="15">
      <c r="A68" s="204" t="s">
        <v>295</v>
      </c>
      <c r="B68" s="205" t="s">
        <v>296</v>
      </c>
      <c r="C68" s="19">
        <v>55</v>
      </c>
      <c r="D68" s="174">
        <v>0.004300570803033857</v>
      </c>
      <c r="E68" s="19">
        <v>79</v>
      </c>
      <c r="F68" s="167">
        <v>0.005885420546822618</v>
      </c>
      <c r="G68" s="19">
        <v>59</v>
      </c>
      <c r="H68" s="167">
        <v>0.004649696587595556</v>
      </c>
      <c r="I68" s="19">
        <v>62</v>
      </c>
      <c r="J68" s="174">
        <v>0.004775107825015404</v>
      </c>
      <c r="K68" s="19">
        <v>73</v>
      </c>
      <c r="L68" s="174">
        <v>0.005261261261261262</v>
      </c>
      <c r="M68" s="19">
        <v>68</v>
      </c>
      <c r="N68" s="174">
        <v>0.004799887061480906</v>
      </c>
      <c r="O68" s="19">
        <f>_xlfn.IFERROR(VLOOKUP(R68,'[1]Sheet1'!$A$261:$C$345,2,FALSE),0)</f>
        <v>51</v>
      </c>
      <c r="P68" s="174">
        <f>_xlfn.IFERROR(VLOOKUP(R68,'[1]Sheet1'!$A$261:$C$345,3,FALSE)/100,0)</f>
        <v>0.0035542546518921177</v>
      </c>
      <c r="Q68" s="203">
        <f t="shared" si="0"/>
        <v>-0.25</v>
      </c>
      <c r="R68" s="311" t="s">
        <v>295</v>
      </c>
      <c r="S68" s="315"/>
    </row>
    <row r="69" spans="1:19" ht="15">
      <c r="A69" s="204" t="s">
        <v>297</v>
      </c>
      <c r="B69" s="205" t="s">
        <v>298</v>
      </c>
      <c r="C69" s="19">
        <v>54</v>
      </c>
      <c r="D69" s="174">
        <v>0.00422237860661506</v>
      </c>
      <c r="E69" s="19">
        <v>53</v>
      </c>
      <c r="F69" s="167">
        <v>0.003948446695969604</v>
      </c>
      <c r="G69" s="19">
        <v>41</v>
      </c>
      <c r="H69" s="167">
        <v>0.003231145086295216</v>
      </c>
      <c r="I69" s="19">
        <v>66</v>
      </c>
      <c r="J69" s="174">
        <v>0.005083179297597043</v>
      </c>
      <c r="K69" s="19">
        <v>45</v>
      </c>
      <c r="L69" s="174">
        <v>0.003243243243243243</v>
      </c>
      <c r="M69" s="19">
        <v>54</v>
      </c>
      <c r="N69" s="174">
        <v>0.003811675019411308</v>
      </c>
      <c r="O69" s="19">
        <f>_xlfn.IFERROR(VLOOKUP(R69,'[1]Sheet1'!$A$261:$C$345,2,FALSE),0)</f>
        <v>28</v>
      </c>
      <c r="P69" s="174">
        <f>_xlfn.IFERROR(VLOOKUP(R69,'[1]Sheet1'!$A$261:$C$345,3,FALSE)/100,0)</f>
        <v>0.0019513554951564567</v>
      </c>
      <c r="Q69" s="203">
        <f t="shared" si="0"/>
        <v>-0.48148148148148145</v>
      </c>
      <c r="R69" s="311" t="s">
        <v>297</v>
      </c>
      <c r="S69" s="315"/>
    </row>
    <row r="70" spans="1:19" ht="15">
      <c r="A70" s="204" t="s">
        <v>299</v>
      </c>
      <c r="B70" s="206" t="s">
        <v>300</v>
      </c>
      <c r="C70" s="19">
        <v>15</v>
      </c>
      <c r="D70" s="174">
        <v>0.001172882946281961</v>
      </c>
      <c r="E70" s="19">
        <v>10</v>
      </c>
      <c r="F70" s="167">
        <v>0.0007449899426357744</v>
      </c>
      <c r="G70" s="19">
        <v>18</v>
      </c>
      <c r="H70" s="167">
        <v>0.0014185515013003388</v>
      </c>
      <c r="I70" s="19">
        <v>15</v>
      </c>
      <c r="J70" s="174">
        <v>0.0011552680221811461</v>
      </c>
      <c r="K70" s="19">
        <v>19</v>
      </c>
      <c r="L70" s="174">
        <v>0.0013693693693693693</v>
      </c>
      <c r="M70" s="19">
        <v>20</v>
      </c>
      <c r="N70" s="174">
        <v>0.0014117314886708545</v>
      </c>
      <c r="O70" s="19">
        <f>_xlfn.IFERROR(VLOOKUP(R70,'[1]Sheet1'!$A$261:$C$345,2,FALSE),0)</f>
        <v>27</v>
      </c>
      <c r="P70" s="174">
        <f>_xlfn.IFERROR(VLOOKUP(R70,'[1]Sheet1'!$A$261:$C$345,3,FALSE)/100,0)</f>
        <v>0.0018816642274722978</v>
      </c>
      <c r="Q70" s="203">
        <f aca="true" t="shared" si="1" ref="Q70:Q94">_xlfn.IFERROR((O70-M70)/M70,0)</f>
        <v>0.35</v>
      </c>
      <c r="R70" s="311" t="s">
        <v>299</v>
      </c>
      <c r="S70" s="315"/>
    </row>
    <row r="71" spans="1:19" ht="15">
      <c r="A71" s="204" t="s">
        <v>301</v>
      </c>
      <c r="B71" s="205" t="s">
        <v>302</v>
      </c>
      <c r="C71" s="19">
        <v>2</v>
      </c>
      <c r="D71" s="174">
        <v>0.0001563843928375948</v>
      </c>
      <c r="E71" s="19">
        <v>5</v>
      </c>
      <c r="F71" s="167">
        <v>0.0003724949713178872</v>
      </c>
      <c r="G71" s="19">
        <v>3</v>
      </c>
      <c r="H71" s="167">
        <v>0.00023642525021672314</v>
      </c>
      <c r="I71" s="19">
        <v>7</v>
      </c>
      <c r="J71" s="174">
        <v>0.0005391250770178681</v>
      </c>
      <c r="K71" s="19">
        <v>4</v>
      </c>
      <c r="L71" s="174">
        <v>0.00028828828828828825</v>
      </c>
      <c r="M71" s="19">
        <v>7</v>
      </c>
      <c r="N71" s="174">
        <v>0.0004941060210347991</v>
      </c>
      <c r="O71" s="19">
        <f>_xlfn.IFERROR(VLOOKUP(R71,'[1]Sheet1'!$A$261:$C$345,2,FALSE),0)</f>
        <v>4</v>
      </c>
      <c r="P71" s="174">
        <f>_xlfn.IFERROR(VLOOKUP(R71,'[1]Sheet1'!$A$261:$C$345,3,FALSE)/100,0)</f>
        <v>0.0002787650707366367</v>
      </c>
      <c r="Q71" s="203">
        <f t="shared" si="1"/>
        <v>-0.42857142857142855</v>
      </c>
      <c r="R71" s="311" t="s">
        <v>301</v>
      </c>
      <c r="S71" s="315"/>
    </row>
    <row r="72" spans="1:19" ht="15">
      <c r="A72" s="204" t="s">
        <v>303</v>
      </c>
      <c r="B72" s="205" t="s">
        <v>656</v>
      </c>
      <c r="C72" s="19">
        <v>33</v>
      </c>
      <c r="D72" s="174">
        <v>0.0025803424818203143</v>
      </c>
      <c r="E72" s="19">
        <v>27</v>
      </c>
      <c r="F72" s="167">
        <v>0.002011472845116591</v>
      </c>
      <c r="G72" s="19">
        <v>33</v>
      </c>
      <c r="H72" s="167">
        <v>0.0026006777523839546</v>
      </c>
      <c r="I72" s="19">
        <v>39</v>
      </c>
      <c r="J72" s="174">
        <v>0.0030036968576709795</v>
      </c>
      <c r="K72" s="19">
        <v>42</v>
      </c>
      <c r="L72" s="174">
        <v>0.003027027027027027</v>
      </c>
      <c r="M72" s="19">
        <v>53</v>
      </c>
      <c r="N72" s="174">
        <v>0.003741088444977765</v>
      </c>
      <c r="O72" s="19">
        <f>_xlfn.IFERROR(VLOOKUP(R72,'[1]Sheet1'!$A$261:$C$345,2,FALSE),0)</f>
        <v>31</v>
      </c>
      <c r="P72" s="174">
        <f>_xlfn.IFERROR(VLOOKUP(R72,'[1]Sheet1'!$A$261:$C$345,3,FALSE)/100,0)</f>
        <v>0.0021604292982089343</v>
      </c>
      <c r="Q72" s="203">
        <f t="shared" si="1"/>
        <v>-0.41509433962264153</v>
      </c>
      <c r="R72" s="311" t="s">
        <v>303</v>
      </c>
      <c r="S72" s="315"/>
    </row>
    <row r="73" spans="1:19" ht="15">
      <c r="A73" s="204" t="s">
        <v>304</v>
      </c>
      <c r="B73" s="205" t="s">
        <v>305</v>
      </c>
      <c r="C73" s="19">
        <v>1238</v>
      </c>
      <c r="D73" s="174">
        <v>0.09680193916647119</v>
      </c>
      <c r="E73" s="19">
        <v>1240</v>
      </c>
      <c r="F73" s="167">
        <v>0.09237875288683603</v>
      </c>
      <c r="G73" s="19">
        <v>1248</v>
      </c>
      <c r="H73" s="167">
        <v>0.09835290409015683</v>
      </c>
      <c r="I73" s="19">
        <v>1333</v>
      </c>
      <c r="J73" s="174">
        <v>0.10266481823783118</v>
      </c>
      <c r="K73" s="19">
        <v>1344</v>
      </c>
      <c r="L73" s="174">
        <v>0.09686486486486487</v>
      </c>
      <c r="M73" s="19">
        <v>1407</v>
      </c>
      <c r="N73" s="174">
        <v>0.09931531022799463</v>
      </c>
      <c r="O73" s="19">
        <f>_xlfn.IFERROR(VLOOKUP(R73,'[1]Sheet1'!$A$261:$C$345,2,FALSE),0)</f>
        <v>1039</v>
      </c>
      <c r="P73" s="174">
        <f>_xlfn.IFERROR(VLOOKUP(R73,'[1]Sheet1'!$A$261:$C$345,3,FALSE)/100,0)</f>
        <v>0.07240922712384139</v>
      </c>
      <c r="Q73" s="203">
        <f t="shared" si="1"/>
        <v>-0.2615493958777541</v>
      </c>
      <c r="R73" s="311" t="s">
        <v>304</v>
      </c>
      <c r="S73" s="315"/>
    </row>
    <row r="74" spans="1:19" ht="28.5">
      <c r="A74" s="204" t="s">
        <v>306</v>
      </c>
      <c r="B74" s="205" t="s">
        <v>307</v>
      </c>
      <c r="C74" s="19">
        <v>34</v>
      </c>
      <c r="D74" s="174">
        <v>0.0026585346782391117</v>
      </c>
      <c r="E74" s="19">
        <v>29</v>
      </c>
      <c r="F74" s="167">
        <v>0.002160470833643746</v>
      </c>
      <c r="G74" s="19">
        <v>33</v>
      </c>
      <c r="H74" s="167">
        <v>0.0026006777523839546</v>
      </c>
      <c r="I74" s="19">
        <v>41</v>
      </c>
      <c r="J74" s="174">
        <v>0.0031577325939617993</v>
      </c>
      <c r="K74" s="19">
        <v>33</v>
      </c>
      <c r="L74" s="174">
        <v>0.0023783783783783785</v>
      </c>
      <c r="M74" s="19">
        <v>33</v>
      </c>
      <c r="N74" s="174">
        <v>0.0023293569563069103</v>
      </c>
      <c r="O74" s="19">
        <f>_xlfn.IFERROR(VLOOKUP(R74,'[1]Sheet1'!$A$261:$C$345,2,FALSE),0)</f>
        <v>18</v>
      </c>
      <c r="P74" s="174">
        <f>_xlfn.IFERROR(VLOOKUP(R74,'[1]Sheet1'!$A$261:$C$345,3,FALSE)/100,0)</f>
        <v>0.0012544428183148654</v>
      </c>
      <c r="Q74" s="203">
        <f t="shared" si="1"/>
        <v>-0.45454545454545453</v>
      </c>
      <c r="R74" s="311" t="s">
        <v>306</v>
      </c>
      <c r="S74" s="315"/>
    </row>
    <row r="75" spans="1:19" ht="15">
      <c r="A75" s="204" t="s">
        <v>308</v>
      </c>
      <c r="B75" s="206" t="s">
        <v>309</v>
      </c>
      <c r="C75" s="19">
        <v>113</v>
      </c>
      <c r="D75" s="174">
        <v>0.008835718195324107</v>
      </c>
      <c r="E75" s="19">
        <v>93</v>
      </c>
      <c r="F75" s="167">
        <v>0.006928406466512702</v>
      </c>
      <c r="G75" s="19">
        <v>82</v>
      </c>
      <c r="H75" s="167">
        <v>0.006462290172590432</v>
      </c>
      <c r="I75" s="19">
        <v>92</v>
      </c>
      <c r="J75" s="174">
        <v>0.007085643869377696</v>
      </c>
      <c r="K75" s="19">
        <v>118</v>
      </c>
      <c r="L75" s="174">
        <v>0.008504504504504504</v>
      </c>
      <c r="M75" s="19">
        <v>131</v>
      </c>
      <c r="N75" s="174">
        <v>0.0092468412507941</v>
      </c>
      <c r="O75" s="19">
        <f>_xlfn.IFERROR(VLOOKUP(R75,'[1]Sheet1'!$A$261:$C$345,2,FALSE),0)</f>
        <v>76</v>
      </c>
      <c r="P75" s="174">
        <f>_xlfn.IFERROR(VLOOKUP(R75,'[1]Sheet1'!$A$261:$C$345,3,FALSE)/100,0)</f>
        <v>0.005296536343996097</v>
      </c>
      <c r="Q75" s="203">
        <f t="shared" si="1"/>
        <v>-0.4198473282442748</v>
      </c>
      <c r="R75" s="311" t="s">
        <v>308</v>
      </c>
      <c r="S75" s="315"/>
    </row>
    <row r="76" spans="1:19" ht="15">
      <c r="A76" s="204" t="s">
        <v>310</v>
      </c>
      <c r="B76" s="205" t="s">
        <v>311</v>
      </c>
      <c r="C76" s="19">
        <v>594</v>
      </c>
      <c r="D76" s="174">
        <v>0.04644616467276566</v>
      </c>
      <c r="E76" s="19">
        <v>687</v>
      </c>
      <c r="F76" s="167">
        <v>0.0511808090590777</v>
      </c>
      <c r="G76" s="19">
        <v>609</v>
      </c>
      <c r="H76" s="167">
        <v>0.0479943257939948</v>
      </c>
      <c r="I76" s="19">
        <v>617</v>
      </c>
      <c r="J76" s="174">
        <v>0.04752002464571781</v>
      </c>
      <c r="K76" s="19">
        <v>749</v>
      </c>
      <c r="L76" s="174">
        <v>0.05398198198198198</v>
      </c>
      <c r="M76" s="19">
        <v>689</v>
      </c>
      <c r="N76" s="174">
        <v>0.04863414978471095</v>
      </c>
      <c r="O76" s="19">
        <f>_xlfn.IFERROR(VLOOKUP(R76,'[1]Sheet1'!$A$261:$C$345,2,FALSE),0)</f>
        <v>556</v>
      </c>
      <c r="P76" s="174">
        <f>_xlfn.IFERROR(VLOOKUP(R76,'[1]Sheet1'!$A$261:$C$345,3,FALSE)/100,0)</f>
        <v>0.03874834483239249</v>
      </c>
      <c r="Q76" s="203">
        <f t="shared" si="1"/>
        <v>-0.193033381712627</v>
      </c>
      <c r="R76" s="311" t="s">
        <v>310</v>
      </c>
      <c r="S76" s="315"/>
    </row>
    <row r="77" spans="1:19" ht="15">
      <c r="A77" s="204" t="s">
        <v>312</v>
      </c>
      <c r="B77" s="206" t="s">
        <v>313</v>
      </c>
      <c r="C77" s="19">
        <v>158</v>
      </c>
      <c r="D77" s="174">
        <v>0.01235436703416999</v>
      </c>
      <c r="E77" s="19">
        <v>132</v>
      </c>
      <c r="F77" s="167">
        <v>0.009833867242792222</v>
      </c>
      <c r="G77" s="19">
        <v>134</v>
      </c>
      <c r="H77" s="167">
        <v>0.010560327843013634</v>
      </c>
      <c r="I77" s="19">
        <v>137</v>
      </c>
      <c r="J77" s="174">
        <v>0.010551447935921134</v>
      </c>
      <c r="K77" s="19">
        <v>138</v>
      </c>
      <c r="L77" s="174">
        <v>0.009945945945945946</v>
      </c>
      <c r="M77" s="19">
        <v>159</v>
      </c>
      <c r="N77" s="174">
        <v>0.011223265334933296</v>
      </c>
      <c r="O77" s="19">
        <f>_xlfn.IFERROR(VLOOKUP(R77,'[1]Sheet1'!$A$261:$C$345,2,FALSE),0)</f>
        <v>104</v>
      </c>
      <c r="P77" s="174">
        <f>_xlfn.IFERROR(VLOOKUP(R77,'[1]Sheet1'!$A$261:$C$345,3,FALSE)/100,0)</f>
        <v>0.007247891839152554</v>
      </c>
      <c r="Q77" s="203">
        <f t="shared" si="1"/>
        <v>-0.34591194968553457</v>
      </c>
      <c r="R77" s="311" t="s">
        <v>312</v>
      </c>
      <c r="S77" s="315"/>
    </row>
    <row r="78" spans="1:19" ht="15">
      <c r="A78" s="204" t="s">
        <v>314</v>
      </c>
      <c r="B78" s="205" t="s">
        <v>315</v>
      </c>
      <c r="C78" s="19">
        <v>118</v>
      </c>
      <c r="D78" s="174">
        <v>0.009226679177418094</v>
      </c>
      <c r="E78" s="19">
        <v>127</v>
      </c>
      <c r="F78" s="167">
        <v>0.009461372271474335</v>
      </c>
      <c r="G78" s="19">
        <v>109</v>
      </c>
      <c r="H78" s="167">
        <v>0.00859011742454094</v>
      </c>
      <c r="I78" s="19">
        <v>145</v>
      </c>
      <c r="J78" s="174">
        <v>0.011167590881084412</v>
      </c>
      <c r="K78" s="19">
        <v>121</v>
      </c>
      <c r="L78" s="174">
        <v>0.00872072072072072</v>
      </c>
      <c r="M78" s="19">
        <v>139</v>
      </c>
      <c r="N78" s="174">
        <v>0.009811533846262441</v>
      </c>
      <c r="O78" s="19">
        <f>_xlfn.IFERROR(VLOOKUP(R78,'[1]Sheet1'!$A$261:$C$345,2,FALSE),0)</f>
        <v>105</v>
      </c>
      <c r="P78" s="174">
        <f>_xlfn.IFERROR(VLOOKUP(R78,'[1]Sheet1'!$A$261:$C$345,3,FALSE)/100,0)</f>
        <v>0.007317583106836714</v>
      </c>
      <c r="Q78" s="203">
        <f t="shared" si="1"/>
        <v>-0.2446043165467626</v>
      </c>
      <c r="R78" s="311" t="s">
        <v>314</v>
      </c>
      <c r="S78" s="315"/>
    </row>
    <row r="79" spans="1:19" ht="15">
      <c r="A79" s="204" t="s">
        <v>316</v>
      </c>
      <c r="B79" s="205" t="s">
        <v>317</v>
      </c>
      <c r="C79" s="19">
        <v>206</v>
      </c>
      <c r="D79" s="174">
        <v>0.016107592462272266</v>
      </c>
      <c r="E79" s="19">
        <v>202</v>
      </c>
      <c r="F79" s="167">
        <v>0.015048796841242643</v>
      </c>
      <c r="G79" s="19">
        <v>198</v>
      </c>
      <c r="H79" s="167">
        <v>0.015604066514303728</v>
      </c>
      <c r="I79" s="19">
        <v>183</v>
      </c>
      <c r="J79" s="174">
        <v>0.014094269870609981</v>
      </c>
      <c r="K79" s="19">
        <v>188</v>
      </c>
      <c r="L79" s="174">
        <v>0.013549549549549546</v>
      </c>
      <c r="M79" s="19">
        <v>186</v>
      </c>
      <c r="N79" s="174">
        <v>0.013129102844638951</v>
      </c>
      <c r="O79" s="19">
        <f>_xlfn.IFERROR(VLOOKUP(R79,'[1]Sheet1'!$A$261:$C$345,2,FALSE),0)</f>
        <v>135</v>
      </c>
      <c r="P79" s="174">
        <f>_xlfn.IFERROR(VLOOKUP(R79,'[1]Sheet1'!$A$261:$C$345,3,FALSE)/100,0)</f>
        <v>0.009408321137361491</v>
      </c>
      <c r="Q79" s="203">
        <f t="shared" si="1"/>
        <v>-0.27419354838709675</v>
      </c>
      <c r="R79" s="311" t="s">
        <v>316</v>
      </c>
      <c r="S79" s="315"/>
    </row>
    <row r="80" spans="1:19" ht="15">
      <c r="A80" s="204" t="s">
        <v>318</v>
      </c>
      <c r="B80" s="205" t="s">
        <v>319</v>
      </c>
      <c r="C80" s="19">
        <v>938</v>
      </c>
      <c r="D80" s="174">
        <v>0.07334428024083196</v>
      </c>
      <c r="E80" s="19">
        <v>1098</v>
      </c>
      <c r="F80" s="167">
        <v>0.08179989570140803</v>
      </c>
      <c r="G80" s="19">
        <v>1040</v>
      </c>
      <c r="H80" s="167">
        <v>0.08196075340846402</v>
      </c>
      <c r="I80" s="19">
        <v>1075</v>
      </c>
      <c r="J80" s="174">
        <v>0.08279420825631546</v>
      </c>
      <c r="K80" s="19">
        <v>1128</v>
      </c>
      <c r="L80" s="174">
        <v>0.0812972972972973</v>
      </c>
      <c r="M80" s="19">
        <v>1186</v>
      </c>
      <c r="N80" s="174">
        <v>0.08371567727818169</v>
      </c>
      <c r="O80" s="19">
        <f>_xlfn.IFERROR(VLOOKUP(R80,'[1]Sheet1'!$A$261:$C$345,2,FALSE),0)</f>
        <v>905</v>
      </c>
      <c r="P80" s="174">
        <f>_xlfn.IFERROR(VLOOKUP(R80,'[1]Sheet1'!$A$261:$C$345,3,FALSE)/100,0)</f>
        <v>0.06307059725416406</v>
      </c>
      <c r="Q80" s="203">
        <f t="shared" si="1"/>
        <v>-0.23693086003372682</v>
      </c>
      <c r="R80" s="311" t="s">
        <v>318</v>
      </c>
      <c r="S80" s="315"/>
    </row>
    <row r="81" spans="1:19" ht="15">
      <c r="A81" s="204" t="s">
        <v>320</v>
      </c>
      <c r="B81" s="206" t="s">
        <v>321</v>
      </c>
      <c r="C81" s="19">
        <v>506</v>
      </c>
      <c r="D81" s="174">
        <v>0.03956525138791148</v>
      </c>
      <c r="E81" s="19">
        <v>650</v>
      </c>
      <c r="F81" s="167">
        <v>0.04842434627132534</v>
      </c>
      <c r="G81" s="19">
        <v>596</v>
      </c>
      <c r="H81" s="167">
        <v>0.046969816376389</v>
      </c>
      <c r="I81" s="19">
        <v>616</v>
      </c>
      <c r="J81" s="174">
        <v>0.0474430067775724</v>
      </c>
      <c r="K81" s="19">
        <v>712</v>
      </c>
      <c r="L81" s="174">
        <v>0.05131531531531532</v>
      </c>
      <c r="M81" s="19">
        <v>721</v>
      </c>
      <c r="N81" s="174">
        <v>0.05089292016658432</v>
      </c>
      <c r="O81" s="19">
        <f>_xlfn.IFERROR(VLOOKUP(R81,'[1]Sheet1'!$A$261:$C$345,2,FALSE),0)</f>
        <v>512</v>
      </c>
      <c r="P81" s="174">
        <f>_xlfn.IFERROR(VLOOKUP(R81,'[1]Sheet1'!$A$261:$C$345,3,FALSE)/100,0)</f>
        <v>0.0356819290542895</v>
      </c>
      <c r="Q81" s="203">
        <f t="shared" si="1"/>
        <v>-0.289875173370319</v>
      </c>
      <c r="R81" s="311" t="s">
        <v>320</v>
      </c>
      <c r="S81" s="315"/>
    </row>
    <row r="82" spans="1:19" ht="15">
      <c r="A82" s="204" t="s">
        <v>322</v>
      </c>
      <c r="B82" s="205" t="s">
        <v>323</v>
      </c>
      <c r="C82" s="19">
        <v>927</v>
      </c>
      <c r="D82" s="174">
        <v>0.07248416608022519</v>
      </c>
      <c r="E82" s="19">
        <v>1005</v>
      </c>
      <c r="F82" s="167">
        <v>0.07487148923489532</v>
      </c>
      <c r="G82" s="19">
        <v>902</v>
      </c>
      <c r="H82" s="167">
        <v>0.07108519189849476</v>
      </c>
      <c r="I82" s="19">
        <v>909</v>
      </c>
      <c r="J82" s="174">
        <v>0.07000924214417745</v>
      </c>
      <c r="K82" s="19">
        <v>986</v>
      </c>
      <c r="L82" s="174">
        <v>0.07106306306306306</v>
      </c>
      <c r="M82" s="19">
        <v>1015</v>
      </c>
      <c r="N82" s="174">
        <v>0.07164537305004588</v>
      </c>
      <c r="O82" s="19">
        <f>_xlfn.IFERROR(VLOOKUP(R82,'[1]Sheet1'!$A$261:$C$345,2,FALSE),0)</f>
        <v>748</v>
      </c>
      <c r="P82" s="174">
        <f>_xlfn.IFERROR(VLOOKUP(R82,'[1]Sheet1'!$A$261:$C$345,3,FALSE)/100,0)</f>
        <v>0.05212906822775107</v>
      </c>
      <c r="Q82" s="203">
        <f t="shared" si="1"/>
        <v>-0.2630541871921182</v>
      </c>
      <c r="R82" s="311" t="s">
        <v>322</v>
      </c>
      <c r="S82" s="315"/>
    </row>
    <row r="83" spans="1:19" ht="15">
      <c r="A83" s="204" t="s">
        <v>324</v>
      </c>
      <c r="B83" s="205" t="s">
        <v>325</v>
      </c>
      <c r="C83" s="19">
        <v>40</v>
      </c>
      <c r="D83" s="174">
        <v>0.003127687856751896</v>
      </c>
      <c r="E83" s="19">
        <v>39</v>
      </c>
      <c r="F83" s="167">
        <v>0.00290546077627952</v>
      </c>
      <c r="G83" s="19">
        <v>37</v>
      </c>
      <c r="H83" s="167">
        <v>0.0029159114193395854</v>
      </c>
      <c r="I83" s="19">
        <v>39</v>
      </c>
      <c r="J83" s="174">
        <v>0.0030036968576709795</v>
      </c>
      <c r="K83" s="19">
        <v>55</v>
      </c>
      <c r="L83" s="174">
        <v>0.003963963963963964</v>
      </c>
      <c r="M83" s="19">
        <v>45</v>
      </c>
      <c r="N83" s="174">
        <v>0.003176395849509423</v>
      </c>
      <c r="O83" s="19">
        <f>_xlfn.IFERROR(VLOOKUP(R83,'[1]Sheet1'!$A$261:$C$345,2,FALSE),0)</f>
        <v>28</v>
      </c>
      <c r="P83" s="174">
        <f>_xlfn.IFERROR(VLOOKUP(R83,'[1]Sheet1'!$A$261:$C$345,3,FALSE)/100,0)</f>
        <v>0.0019513554951564567</v>
      </c>
      <c r="Q83" s="203">
        <f t="shared" si="1"/>
        <v>-0.37777777777777777</v>
      </c>
      <c r="R83" s="311" t="s">
        <v>324</v>
      </c>
      <c r="S83" s="315"/>
    </row>
    <row r="84" spans="1:19" ht="15">
      <c r="A84" s="204" t="s">
        <v>326</v>
      </c>
      <c r="B84" s="205" t="s">
        <v>327</v>
      </c>
      <c r="C84" s="19">
        <v>25</v>
      </c>
      <c r="D84" s="174">
        <v>0.001954804910469935</v>
      </c>
      <c r="E84" s="19">
        <v>24</v>
      </c>
      <c r="F84" s="167">
        <v>0.0017879758623258585</v>
      </c>
      <c r="G84" s="19">
        <v>34</v>
      </c>
      <c r="H84" s="167">
        <v>0.0026794861691228624</v>
      </c>
      <c r="I84" s="19">
        <v>20</v>
      </c>
      <c r="J84" s="174">
        <v>0.0015403573629081946</v>
      </c>
      <c r="K84" s="19">
        <v>20</v>
      </c>
      <c r="L84" s="174">
        <v>0.0014414414414414415</v>
      </c>
      <c r="M84" s="19">
        <v>32</v>
      </c>
      <c r="N84" s="174">
        <v>0.002258770381873368</v>
      </c>
      <c r="O84" s="19">
        <f>_xlfn.IFERROR(VLOOKUP(R84,'[1]Sheet1'!$A$261:$C$345,2,FALSE),0)</f>
        <v>23</v>
      </c>
      <c r="P84" s="174">
        <f>_xlfn.IFERROR(VLOOKUP(R84,'[1]Sheet1'!$A$261:$C$345,3,FALSE)/100,0)</f>
        <v>0.001602899156735661</v>
      </c>
      <c r="Q84" s="203">
        <f t="shared" si="1"/>
        <v>-0.28125</v>
      </c>
      <c r="R84" s="311" t="s">
        <v>326</v>
      </c>
      <c r="S84" s="315"/>
    </row>
    <row r="85" spans="1:19" ht="15">
      <c r="A85" s="204" t="s">
        <v>328</v>
      </c>
      <c r="B85" s="206" t="s">
        <v>329</v>
      </c>
      <c r="C85" s="19">
        <v>5</v>
      </c>
      <c r="D85" s="174">
        <v>0.000390960982093987</v>
      </c>
      <c r="E85" s="19">
        <v>4</v>
      </c>
      <c r="F85" s="167">
        <v>0.00029799597705430976</v>
      </c>
      <c r="G85" s="19">
        <v>7</v>
      </c>
      <c r="H85" s="167">
        <v>0.000551658917172354</v>
      </c>
      <c r="I85" s="19">
        <v>4</v>
      </c>
      <c r="J85" s="174">
        <v>0.00030807147258163895</v>
      </c>
      <c r="K85" s="19">
        <v>6</v>
      </c>
      <c r="L85" s="174">
        <v>0.0004324324324324325</v>
      </c>
      <c r="M85" s="19">
        <v>6</v>
      </c>
      <c r="N85" s="174">
        <v>0.00042351944660125643</v>
      </c>
      <c r="O85" s="19">
        <f>_xlfn.IFERROR(VLOOKUP(R85,'[1]Sheet1'!$A$261:$C$345,2,FALSE),0)</f>
        <v>5</v>
      </c>
      <c r="P85" s="174">
        <f>_xlfn.IFERROR(VLOOKUP(R85,'[1]Sheet1'!$A$261:$C$345,3,FALSE)/100,0)</f>
        <v>0.00034845633842079586</v>
      </c>
      <c r="Q85" s="203">
        <f t="shared" si="1"/>
        <v>-0.16666666666666666</v>
      </c>
      <c r="R85" s="311" t="s">
        <v>328</v>
      </c>
      <c r="S85" s="315"/>
    </row>
    <row r="86" spans="1:19" ht="15">
      <c r="A86" s="204" t="s">
        <v>330</v>
      </c>
      <c r="B86" s="206" t="s">
        <v>331</v>
      </c>
      <c r="C86" s="19">
        <v>42</v>
      </c>
      <c r="D86" s="174">
        <v>0.003284072249589491</v>
      </c>
      <c r="E86" s="19">
        <v>38</v>
      </c>
      <c r="F86" s="167">
        <v>0.0028309617820159428</v>
      </c>
      <c r="G86" s="19">
        <v>49</v>
      </c>
      <c r="H86" s="167">
        <v>0.003861612420206478</v>
      </c>
      <c r="I86" s="19">
        <v>31</v>
      </c>
      <c r="J86" s="174">
        <v>0.002387553912507702</v>
      </c>
      <c r="K86" s="19">
        <v>41</v>
      </c>
      <c r="L86" s="174">
        <v>0.0029549549549549555</v>
      </c>
      <c r="M86" s="19">
        <v>46</v>
      </c>
      <c r="N86" s="174">
        <v>0.003246982423942966</v>
      </c>
      <c r="O86" s="19">
        <f>_xlfn.IFERROR(VLOOKUP(R86,'[1]Sheet1'!$A$261:$C$345,2,FALSE),0)</f>
        <v>35</v>
      </c>
      <c r="P86" s="174">
        <f>_xlfn.IFERROR(VLOOKUP(R86,'[1]Sheet1'!$A$261:$C$345,3,FALSE)/100,0)</f>
        <v>0.002439194368945571</v>
      </c>
      <c r="Q86" s="203">
        <f t="shared" si="1"/>
        <v>-0.2391304347826087</v>
      </c>
      <c r="R86" s="311" t="s">
        <v>330</v>
      </c>
      <c r="S86" s="315"/>
    </row>
    <row r="87" spans="1:19" ht="15">
      <c r="A87" s="204" t="s">
        <v>332</v>
      </c>
      <c r="B87" s="206" t="s">
        <v>333</v>
      </c>
      <c r="C87" s="19">
        <v>160</v>
      </c>
      <c r="D87" s="174">
        <v>0.012510751427007584</v>
      </c>
      <c r="E87" s="19">
        <v>185</v>
      </c>
      <c r="F87" s="167">
        <v>0.013782313938761826</v>
      </c>
      <c r="G87" s="19">
        <v>187</v>
      </c>
      <c r="H87" s="167">
        <v>0.014737173930175743</v>
      </c>
      <c r="I87" s="19">
        <v>172</v>
      </c>
      <c r="J87" s="174">
        <v>0.013247073321010475</v>
      </c>
      <c r="K87" s="19">
        <v>202</v>
      </c>
      <c r="L87" s="174">
        <v>0.014558558558558558</v>
      </c>
      <c r="M87" s="19">
        <v>196</v>
      </c>
      <c r="N87" s="174">
        <v>0.013834968588974378</v>
      </c>
      <c r="O87" s="19">
        <f>_xlfn.IFERROR(VLOOKUP(R87,'[1]Sheet1'!$A$261:$C$345,2,FALSE),0)</f>
        <v>135</v>
      </c>
      <c r="P87" s="174">
        <f>_xlfn.IFERROR(VLOOKUP(R87,'[1]Sheet1'!$A$261:$C$345,3,FALSE)/100,0)</f>
        <v>0.009408321137361491</v>
      </c>
      <c r="Q87" s="203">
        <f t="shared" si="1"/>
        <v>-0.3112244897959184</v>
      </c>
      <c r="R87" s="311" t="s">
        <v>332</v>
      </c>
      <c r="S87" s="315"/>
    </row>
    <row r="88" spans="1:18" ht="15">
      <c r="A88" s="204" t="s">
        <v>334</v>
      </c>
      <c r="B88" s="206" t="s">
        <v>335</v>
      </c>
      <c r="C88" s="19">
        <v>23</v>
      </c>
      <c r="D88" s="174">
        <v>0.0017984205176323402</v>
      </c>
      <c r="E88" s="19">
        <v>19</v>
      </c>
      <c r="F88" s="167">
        <v>0.0014154808910079714</v>
      </c>
      <c r="G88" s="19">
        <v>18</v>
      </c>
      <c r="H88" s="167">
        <v>0.0014185515013003388</v>
      </c>
      <c r="I88" s="19">
        <v>14</v>
      </c>
      <c r="J88" s="174">
        <v>0.0010782501540357362</v>
      </c>
      <c r="K88" s="19">
        <v>12</v>
      </c>
      <c r="L88" s="174">
        <v>0.000864864864864865</v>
      </c>
      <c r="M88" s="19">
        <v>9</v>
      </c>
      <c r="N88" s="174">
        <v>0.0006352791699018846</v>
      </c>
      <c r="O88" s="19">
        <f>_xlfn.IFERROR(VLOOKUP(R88,'[1]Sheet1'!$A$261:$C$345,2,FALSE),0)</f>
        <v>7</v>
      </c>
      <c r="P88" s="174">
        <f>_xlfn.IFERROR(VLOOKUP(R88,'[1]Sheet1'!$A$261:$C$345,3,FALSE)/100,0)</f>
        <v>0.0004878388737891142</v>
      </c>
      <c r="Q88" s="203">
        <f t="shared" si="1"/>
        <v>-0.2222222222222222</v>
      </c>
      <c r="R88" s="311" t="s">
        <v>334</v>
      </c>
    </row>
    <row r="89" spans="1:18" ht="15">
      <c r="A89" s="204" t="s">
        <v>336</v>
      </c>
      <c r="B89" s="205" t="s">
        <v>337</v>
      </c>
      <c r="C89" s="19">
        <v>103</v>
      </c>
      <c r="D89" s="174">
        <v>0.008053796231136133</v>
      </c>
      <c r="E89" s="19">
        <v>115</v>
      </c>
      <c r="F89" s="167">
        <v>0.008567384340311407</v>
      </c>
      <c r="G89" s="19">
        <v>93</v>
      </c>
      <c r="H89" s="167">
        <v>0.007329182756718417</v>
      </c>
      <c r="I89" s="19">
        <v>79</v>
      </c>
      <c r="J89" s="174">
        <v>0.006084411583487369</v>
      </c>
      <c r="K89" s="19">
        <v>79</v>
      </c>
      <c r="L89" s="174">
        <v>0.005693693693693693</v>
      </c>
      <c r="M89" s="19">
        <v>98</v>
      </c>
      <c r="N89" s="174">
        <v>0.006917484294487189</v>
      </c>
      <c r="O89" s="19">
        <f>_xlfn.IFERROR(VLOOKUP(R89,'[1]Sheet1'!$A$261:$C$345,2,FALSE),0)</f>
        <v>53</v>
      </c>
      <c r="P89" s="174">
        <f>_xlfn.IFERROR(VLOOKUP(R89,'[1]Sheet1'!$A$261:$C$345,3,FALSE)/100,0)</f>
        <v>0.0036936371872604364</v>
      </c>
      <c r="Q89" s="203">
        <f t="shared" si="1"/>
        <v>-0.45918367346938777</v>
      </c>
      <c r="R89" s="311" t="s">
        <v>336</v>
      </c>
    </row>
    <row r="90" spans="1:18" ht="15">
      <c r="A90" s="204" t="s">
        <v>338</v>
      </c>
      <c r="B90" s="205" t="s">
        <v>339</v>
      </c>
      <c r="C90" s="19">
        <v>6</v>
      </c>
      <c r="D90" s="174">
        <v>0.0004691531785127844</v>
      </c>
      <c r="E90" s="19">
        <v>4</v>
      </c>
      <c r="F90" s="167">
        <v>0.00029799597705430976</v>
      </c>
      <c r="G90" s="19">
        <v>2</v>
      </c>
      <c r="H90" s="167">
        <v>0.00015761683347781543</v>
      </c>
      <c r="I90" s="19">
        <v>2</v>
      </c>
      <c r="J90" s="174">
        <v>0.00015403573629081948</v>
      </c>
      <c r="K90" s="19">
        <v>4</v>
      </c>
      <c r="L90" s="174">
        <v>0.00028828828828828825</v>
      </c>
      <c r="M90" s="19">
        <v>3</v>
      </c>
      <c r="N90" s="174">
        <v>0.00021175972330062822</v>
      </c>
      <c r="O90" s="19">
        <f>_xlfn.IFERROR(VLOOKUP(R90,'[1]Sheet1'!$A$261:$C$345,2,FALSE),0)</f>
        <v>0</v>
      </c>
      <c r="P90" s="174">
        <f>_xlfn.IFERROR(VLOOKUP(R90,'[1]Sheet1'!$A$261:$C$345,3,FALSE)/100,0)</f>
        <v>0</v>
      </c>
      <c r="Q90" s="203">
        <f t="shared" si="1"/>
        <v>-1</v>
      </c>
      <c r="R90" s="311" t="s">
        <v>338</v>
      </c>
    </row>
    <row r="91" spans="1:17" ht="28.5">
      <c r="A91" s="204" t="s">
        <v>340</v>
      </c>
      <c r="B91" s="205" t="s">
        <v>341</v>
      </c>
      <c r="C91" s="19">
        <v>0</v>
      </c>
      <c r="D91" s="174">
        <v>0</v>
      </c>
      <c r="E91" s="19">
        <v>0</v>
      </c>
      <c r="F91" s="167">
        <v>0</v>
      </c>
      <c r="G91" s="19">
        <v>0</v>
      </c>
      <c r="H91" s="167">
        <v>0</v>
      </c>
      <c r="I91" s="19">
        <v>0</v>
      </c>
      <c r="J91" s="174">
        <v>0</v>
      </c>
      <c r="K91" s="19">
        <v>0</v>
      </c>
      <c r="L91" s="174">
        <v>0</v>
      </c>
      <c r="M91" s="19">
        <v>0</v>
      </c>
      <c r="N91" s="174">
        <v>0</v>
      </c>
      <c r="O91" s="19">
        <f>_xlfn.IFERROR(VLOOKUP(R91,'[1]Sheet1'!$A$261:$C$345,2,FALSE),0)</f>
        <v>0</v>
      </c>
      <c r="P91" s="174">
        <f>_xlfn.IFERROR(VLOOKUP(R91,'[1]Sheet1'!$A$261:$C$345,3,FALSE)/100,0)</f>
        <v>0</v>
      </c>
      <c r="Q91" s="203">
        <f t="shared" si="1"/>
        <v>0</v>
      </c>
    </row>
    <row r="92" spans="1:18" ht="15">
      <c r="A92" s="204" t="s">
        <v>342</v>
      </c>
      <c r="B92" s="206" t="s">
        <v>343</v>
      </c>
      <c r="C92" s="19">
        <v>4</v>
      </c>
      <c r="D92" s="174">
        <v>0.0003127687856751896</v>
      </c>
      <c r="E92" s="19">
        <v>6</v>
      </c>
      <c r="F92" s="167">
        <v>0.00044699396558146463</v>
      </c>
      <c r="G92" s="19">
        <v>5</v>
      </c>
      <c r="H92" s="167">
        <v>0.0003940420836945386</v>
      </c>
      <c r="I92" s="19">
        <v>7</v>
      </c>
      <c r="J92" s="174">
        <v>0.0005391250770178681</v>
      </c>
      <c r="K92" s="19">
        <v>3</v>
      </c>
      <c r="L92" s="174">
        <v>0.00021621621621621624</v>
      </c>
      <c r="M92" s="19">
        <v>9</v>
      </c>
      <c r="N92" s="174">
        <v>0.0006352791699018846</v>
      </c>
      <c r="O92" s="19">
        <f>_xlfn.IFERROR(VLOOKUP(R92,'[1]Sheet1'!$A$261:$C$345,2,FALSE),0)</f>
        <v>2</v>
      </c>
      <c r="P92" s="174">
        <f>_xlfn.IFERROR(VLOOKUP(R92,'[1]Sheet1'!$A$261:$C$345,3,FALSE)/100,0)</f>
        <v>0.00013938253536831835</v>
      </c>
      <c r="Q92" s="203">
        <f t="shared" si="1"/>
        <v>-0.7777777777777778</v>
      </c>
      <c r="R92" s="311" t="s">
        <v>342</v>
      </c>
    </row>
    <row r="93" spans="1:18" ht="15.75" thickBot="1">
      <c r="A93" s="208"/>
      <c r="B93" s="209" t="s">
        <v>163</v>
      </c>
      <c r="C93" s="67">
        <v>155</v>
      </c>
      <c r="D93" s="177">
        <v>0.012119790444913597</v>
      </c>
      <c r="E93" s="67">
        <v>204</v>
      </c>
      <c r="F93" s="168">
        <v>0.015197794829769799</v>
      </c>
      <c r="G93" s="67">
        <v>204</v>
      </c>
      <c r="H93" s="168">
        <v>0.016076917014737173</v>
      </c>
      <c r="I93" s="67">
        <v>121</v>
      </c>
      <c r="J93" s="177">
        <v>0.009319162045594577</v>
      </c>
      <c r="K93" s="67">
        <v>149</v>
      </c>
      <c r="L93" s="177">
        <v>0.010738738738738738</v>
      </c>
      <c r="M93" s="67">
        <v>135</v>
      </c>
      <c r="N93" s="177">
        <v>0.009529187548528271</v>
      </c>
      <c r="O93" s="67">
        <f>_xlfn.IFERROR(VLOOKUP(R93,'[1]Sheet1'!$A$261:$C$345,2,FALSE),0)</f>
        <v>3815</v>
      </c>
      <c r="P93" s="177">
        <f>_xlfn.IFERROR(VLOOKUP(R93,'[1]Sheet1'!$A$261:$C$345,3,FALSE)/100,0)</f>
        <v>0.26587218621506725</v>
      </c>
      <c r="Q93" s="210">
        <f t="shared" si="1"/>
        <v>27.25925925925926</v>
      </c>
      <c r="R93" s="311" t="s">
        <v>686</v>
      </c>
    </row>
    <row r="94" spans="1:18" ht="15.75" thickBot="1">
      <c r="A94" s="402" t="s">
        <v>164</v>
      </c>
      <c r="B94" s="403"/>
      <c r="C94" s="31">
        <v>12789</v>
      </c>
      <c r="D94" s="120">
        <v>1</v>
      </c>
      <c r="E94" s="31">
        <v>13423</v>
      </c>
      <c r="F94" s="121">
        <v>1</v>
      </c>
      <c r="G94" s="31">
        <v>12689</v>
      </c>
      <c r="H94" s="121">
        <v>1</v>
      </c>
      <c r="I94" s="31">
        <v>12984</v>
      </c>
      <c r="J94" s="120">
        <v>1</v>
      </c>
      <c r="K94" s="31">
        <v>13875</v>
      </c>
      <c r="L94" s="120">
        <v>1</v>
      </c>
      <c r="M94" s="31">
        <v>14167</v>
      </c>
      <c r="N94" s="120">
        <v>1</v>
      </c>
      <c r="O94" s="31">
        <f>_xlfn.IFERROR(VLOOKUP(R94,'[1]Sheet1'!$A$261:$C$345,2,FALSE),0)</f>
        <v>14349</v>
      </c>
      <c r="P94" s="120">
        <f>_xlfn.IFERROR(VLOOKUP(R94,'[1]Sheet1'!$A$261:$C$345,3,FALSE)/100,0)</f>
        <v>1</v>
      </c>
      <c r="Q94" s="80">
        <f t="shared" si="1"/>
        <v>0.01284675654690478</v>
      </c>
      <c r="R94" s="311" t="s">
        <v>75</v>
      </c>
    </row>
    <row r="95" spans="1:17" ht="1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105"/>
      <c r="N96" s="35"/>
      <c r="O96" s="105"/>
      <c r="P96" s="35"/>
      <c r="Q96" s="35"/>
    </row>
    <row r="97" spans="1:17" ht="1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</sheetData>
  <sheetProtection/>
  <mergeCells count="13">
    <mergeCell ref="E3:F3"/>
    <mergeCell ref="M3:N3"/>
    <mergeCell ref="O3:P3"/>
    <mergeCell ref="G3:H3"/>
    <mergeCell ref="Q3:Q4"/>
    <mergeCell ref="K3:L3"/>
    <mergeCell ref="A94:B94"/>
    <mergeCell ref="A1:Q1"/>
    <mergeCell ref="A2:Q2"/>
    <mergeCell ref="A3:A4"/>
    <mergeCell ref="B3:B4"/>
    <mergeCell ref="I3:J3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2"/>
  <sheetViews>
    <sheetView zoomScale="90" zoomScaleNormal="90" zoomScalePageLayoutView="0" workbookViewId="0" topLeftCell="A1">
      <selection activeCell="N12" sqref="N12"/>
    </sheetView>
  </sheetViews>
  <sheetFormatPr defaultColWidth="11.421875" defaultRowHeight="15"/>
  <cols>
    <col min="1" max="1" width="21.421875" style="151" bestFit="1" customWidth="1"/>
    <col min="2" max="15" width="17.57421875" style="151" customWidth="1"/>
    <col min="16" max="16" width="19.00390625" style="151" customWidth="1"/>
    <col min="17" max="17" width="11.421875" style="311" customWidth="1"/>
    <col min="18" max="16384" width="11.421875" style="151" customWidth="1"/>
  </cols>
  <sheetData>
    <row r="1" spans="1:16" ht="24.75" customHeight="1" thickBot="1" thickTop="1">
      <c r="A1" s="347" t="s">
        <v>641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9"/>
    </row>
    <row r="2" spans="1:16" ht="24.75" customHeight="1" thickBot="1" thickTop="1">
      <c r="A2" s="347" t="s">
        <v>1014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9"/>
    </row>
    <row r="3" spans="1:16" ht="19.5" customHeight="1" thickBot="1" thickTop="1">
      <c r="A3" s="350" t="s">
        <v>67</v>
      </c>
      <c r="B3" s="353" t="s">
        <v>68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5"/>
      <c r="P3" s="356" t="s">
        <v>1015</v>
      </c>
    </row>
    <row r="4" spans="1:16" ht="19.5" customHeight="1">
      <c r="A4" s="351"/>
      <c r="B4" s="360">
        <v>2012</v>
      </c>
      <c r="C4" s="361"/>
      <c r="D4" s="360">
        <v>2013</v>
      </c>
      <c r="E4" s="361"/>
      <c r="F4" s="360">
        <v>2014</v>
      </c>
      <c r="G4" s="361"/>
      <c r="H4" s="358">
        <v>2015</v>
      </c>
      <c r="I4" s="359"/>
      <c r="J4" s="360">
        <v>2016</v>
      </c>
      <c r="K4" s="361"/>
      <c r="L4" s="360">
        <v>2017</v>
      </c>
      <c r="M4" s="361"/>
      <c r="N4" s="360">
        <v>2018</v>
      </c>
      <c r="O4" s="361"/>
      <c r="P4" s="356"/>
    </row>
    <row r="5" spans="1:16" ht="19.5" customHeight="1" thickBot="1">
      <c r="A5" s="352"/>
      <c r="B5" s="9" t="s">
        <v>70</v>
      </c>
      <c r="C5" s="8" t="s">
        <v>69</v>
      </c>
      <c r="D5" s="9" t="s">
        <v>70</v>
      </c>
      <c r="E5" s="8" t="s">
        <v>69</v>
      </c>
      <c r="F5" s="9" t="s">
        <v>70</v>
      </c>
      <c r="G5" s="8" t="s">
        <v>69</v>
      </c>
      <c r="H5" s="7" t="s">
        <v>70</v>
      </c>
      <c r="I5" s="8" t="s">
        <v>69</v>
      </c>
      <c r="J5" s="7" t="s">
        <v>70</v>
      </c>
      <c r="K5" s="8" t="s">
        <v>69</v>
      </c>
      <c r="L5" s="7" t="s">
        <v>70</v>
      </c>
      <c r="M5" s="8" t="s">
        <v>69</v>
      </c>
      <c r="N5" s="7" t="s">
        <v>70</v>
      </c>
      <c r="O5" s="8" t="s">
        <v>69</v>
      </c>
      <c r="P5" s="357"/>
    </row>
    <row r="6" spans="1:17" ht="15">
      <c r="A6" s="153" t="s">
        <v>71</v>
      </c>
      <c r="B6" s="13">
        <v>4565</v>
      </c>
      <c r="C6" s="14">
        <v>0.35694737665181014</v>
      </c>
      <c r="D6" s="13">
        <v>5147</v>
      </c>
      <c r="E6" s="14">
        <v>0.3834463234746331</v>
      </c>
      <c r="F6" s="13">
        <v>4929</v>
      </c>
      <c r="G6" s="14">
        <v>0.38844668610607613</v>
      </c>
      <c r="H6" s="10">
        <v>4951</v>
      </c>
      <c r="I6" s="11">
        <v>0.3813154651879236</v>
      </c>
      <c r="J6" s="12">
        <v>5454</v>
      </c>
      <c r="K6" s="11">
        <v>0.3930810810810811</v>
      </c>
      <c r="L6" s="12">
        <v>5606</v>
      </c>
      <c r="M6" s="11">
        <v>0.3957083362744406</v>
      </c>
      <c r="N6" s="12">
        <f>VLOOKUP(Q6,'[1]Sheet1'!$A$3:$C$7,2,FALSE)</f>
        <v>5718</v>
      </c>
      <c r="O6" s="11">
        <f>VLOOKUP(Q6,'[1]Sheet1'!$A$3:$C$7,3,FALSE)/100</f>
        <v>0.3984946686180222</v>
      </c>
      <c r="P6" s="15">
        <f>(N6-L6)/L6</f>
        <v>0.019978594363182306</v>
      </c>
      <c r="Q6" s="312" t="s">
        <v>658</v>
      </c>
    </row>
    <row r="7" spans="1:17" ht="15">
      <c r="A7" s="154" t="s">
        <v>72</v>
      </c>
      <c r="B7" s="19">
        <v>6619</v>
      </c>
      <c r="C7" s="20">
        <v>0.5175541480960201</v>
      </c>
      <c r="D7" s="19">
        <v>6712</v>
      </c>
      <c r="E7" s="20">
        <v>0.5000372494971318</v>
      </c>
      <c r="F7" s="19">
        <v>6207</v>
      </c>
      <c r="G7" s="20">
        <v>0.4891638426984002</v>
      </c>
      <c r="H7" s="16">
        <v>6356</v>
      </c>
      <c r="I7" s="17">
        <v>0.4895255699322243</v>
      </c>
      <c r="J7" s="18">
        <v>6740</v>
      </c>
      <c r="K7" s="17">
        <v>0.4857657657657658</v>
      </c>
      <c r="L7" s="18">
        <v>6858</v>
      </c>
      <c r="M7" s="17">
        <v>0.4840827274652362</v>
      </c>
      <c r="N7" s="18">
        <f>VLOOKUP(Q7,'[1]Sheet1'!$A$3:$C$7,2,FALSE)</f>
        <v>6994</v>
      </c>
      <c r="O7" s="17">
        <f>VLOOKUP(Q7,'[1]Sheet1'!$A$3:$C$7,3,FALSE)/100</f>
        <v>0.48742072618300925</v>
      </c>
      <c r="P7" s="15">
        <f>(N7-L7)/L7</f>
        <v>0.019830854476523767</v>
      </c>
      <c r="Q7" s="312" t="s">
        <v>659</v>
      </c>
    </row>
    <row r="8" spans="1:17" ht="15">
      <c r="A8" s="154" t="s">
        <v>73</v>
      </c>
      <c r="B8" s="19">
        <v>1563</v>
      </c>
      <c r="C8" s="20">
        <v>0.12221440300258034</v>
      </c>
      <c r="D8" s="19">
        <v>1521</v>
      </c>
      <c r="E8" s="20">
        <v>0.1133129702749013</v>
      </c>
      <c r="F8" s="19">
        <v>1514</v>
      </c>
      <c r="G8" s="20">
        <v>0.11931594294270628</v>
      </c>
      <c r="H8" s="16">
        <v>1647</v>
      </c>
      <c r="I8" s="17">
        <v>0.12684842883548983</v>
      </c>
      <c r="J8" s="18">
        <v>1647</v>
      </c>
      <c r="K8" s="17">
        <v>0.11870270270270272</v>
      </c>
      <c r="L8" s="18">
        <v>1658</v>
      </c>
      <c r="M8" s="17">
        <v>0.11703254041081386</v>
      </c>
      <c r="N8" s="18">
        <f>VLOOKUP(Q8,'[1]Sheet1'!$A$3:$C$7,2,FALSE)</f>
        <v>1590</v>
      </c>
      <c r="O8" s="17">
        <f>VLOOKUP(Q8,'[1]Sheet1'!$A$3:$C$7,3,FALSE)/100</f>
        <v>0.11080911561781312</v>
      </c>
      <c r="P8" s="15">
        <f>(N8-L8)/L8</f>
        <v>-0.04101326899879373</v>
      </c>
      <c r="Q8" s="312" t="s">
        <v>660</v>
      </c>
    </row>
    <row r="9" spans="1:17" ht="15.75" thickBot="1">
      <c r="A9" s="155" t="s">
        <v>74</v>
      </c>
      <c r="B9" s="24">
        <v>42</v>
      </c>
      <c r="C9" s="25">
        <v>0.003284072249589491</v>
      </c>
      <c r="D9" s="24">
        <v>43</v>
      </c>
      <c r="E9" s="25">
        <v>0.00320345675333383</v>
      </c>
      <c r="F9" s="24">
        <v>39</v>
      </c>
      <c r="G9" s="25">
        <v>0.003073528252817401</v>
      </c>
      <c r="H9" s="21">
        <v>30</v>
      </c>
      <c r="I9" s="22">
        <v>0.0023105360443622922</v>
      </c>
      <c r="J9" s="23">
        <v>34</v>
      </c>
      <c r="K9" s="22">
        <v>0.0024504504504504507</v>
      </c>
      <c r="L9" s="23">
        <v>45</v>
      </c>
      <c r="M9" s="22">
        <v>0.003176395849509423</v>
      </c>
      <c r="N9" s="23">
        <f>VLOOKUP(Q9,'[1]Sheet1'!$A$3:$C$7,2,FALSE)</f>
        <v>47</v>
      </c>
      <c r="O9" s="22">
        <f>VLOOKUP(Q9,'[1]Sheet1'!$A$3:$C$7,3,FALSE)/100</f>
        <v>0.0032754895811554813</v>
      </c>
      <c r="P9" s="26">
        <f>(N9-L9)/L9</f>
        <v>0.044444444444444446</v>
      </c>
      <c r="Q9" s="312" t="s">
        <v>661</v>
      </c>
    </row>
    <row r="10" spans="1:17" ht="15.75" thickBot="1">
      <c r="A10" s="27" t="s">
        <v>75</v>
      </c>
      <c r="B10" s="31">
        <v>12789</v>
      </c>
      <c r="C10" s="32">
        <v>1</v>
      </c>
      <c r="D10" s="31">
        <v>13423</v>
      </c>
      <c r="E10" s="32">
        <v>1</v>
      </c>
      <c r="F10" s="31">
        <v>12689</v>
      </c>
      <c r="G10" s="32">
        <v>1</v>
      </c>
      <c r="H10" s="28">
        <v>12984</v>
      </c>
      <c r="I10" s="29">
        <v>1</v>
      </c>
      <c r="J10" s="30">
        <v>13875</v>
      </c>
      <c r="K10" s="29">
        <v>1</v>
      </c>
      <c r="L10" s="30">
        <v>14167</v>
      </c>
      <c r="M10" s="29">
        <v>1</v>
      </c>
      <c r="N10" s="30">
        <f>VLOOKUP(Q10,'[1]Sheet1'!$A$3:$C$7,2,FALSE)</f>
        <v>14349</v>
      </c>
      <c r="O10" s="29">
        <f>VLOOKUP(Q10,'[1]Sheet1'!$A$3:$C$7,3,FALSE)/100</f>
        <v>1</v>
      </c>
      <c r="P10" s="33">
        <f>(N10-L10)/L10</f>
        <v>0.01284675654690478</v>
      </c>
      <c r="Q10" s="313" t="s">
        <v>75</v>
      </c>
    </row>
    <row r="12" spans="12:14" ht="15">
      <c r="L12" s="314"/>
      <c r="N12" s="314"/>
    </row>
  </sheetData>
  <sheetProtection/>
  <mergeCells count="12">
    <mergeCell ref="F4:G4"/>
    <mergeCell ref="J4:K4"/>
    <mergeCell ref="A1:P1"/>
    <mergeCell ref="A2:P2"/>
    <mergeCell ref="A3:A5"/>
    <mergeCell ref="B3:O3"/>
    <mergeCell ref="P3:P5"/>
    <mergeCell ref="H4:I4"/>
    <mergeCell ref="N4:O4"/>
    <mergeCell ref="B4:C4"/>
    <mergeCell ref="D4:E4"/>
    <mergeCell ref="L4:M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7"/>
  <sheetViews>
    <sheetView zoomScale="90" zoomScaleNormal="90" zoomScalePageLayoutView="0" workbookViewId="0" topLeftCell="A56">
      <selection activeCell="K96" sqref="K96"/>
    </sheetView>
  </sheetViews>
  <sheetFormatPr defaultColWidth="11.421875" defaultRowHeight="15"/>
  <cols>
    <col min="1" max="1" width="10.7109375" style="151" customWidth="1"/>
    <col min="2" max="2" width="80.7109375" style="151" bestFit="1" customWidth="1"/>
    <col min="3" max="12" width="13.57421875" style="151" customWidth="1"/>
    <col min="13" max="13" width="11.421875" style="311" customWidth="1"/>
    <col min="14" max="16384" width="11.421875" style="151" customWidth="1"/>
  </cols>
  <sheetData>
    <row r="1" spans="1:12" ht="24.75" customHeight="1" thickBot="1" thickTop="1">
      <c r="A1" s="364" t="s">
        <v>1033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6"/>
    </row>
    <row r="2" spans="1:12" ht="19.5" customHeight="1" thickBot="1" thickTop="1">
      <c r="A2" s="358" t="s">
        <v>167</v>
      </c>
      <c r="B2" s="359" t="s">
        <v>168</v>
      </c>
      <c r="C2" s="396" t="s">
        <v>79</v>
      </c>
      <c r="D2" s="397"/>
      <c r="E2" s="397"/>
      <c r="F2" s="397"/>
      <c r="G2" s="397"/>
      <c r="H2" s="397"/>
      <c r="I2" s="397"/>
      <c r="J2" s="398"/>
      <c r="K2" s="358" t="s">
        <v>75</v>
      </c>
      <c r="L2" s="359"/>
    </row>
    <row r="3" spans="1:12" ht="19.5" customHeight="1">
      <c r="A3" s="370"/>
      <c r="B3" s="373"/>
      <c r="C3" s="389" t="s">
        <v>71</v>
      </c>
      <c r="D3" s="399"/>
      <c r="E3" s="389" t="s">
        <v>72</v>
      </c>
      <c r="F3" s="399"/>
      <c r="G3" s="389" t="s">
        <v>73</v>
      </c>
      <c r="H3" s="399"/>
      <c r="I3" s="389" t="s">
        <v>74</v>
      </c>
      <c r="J3" s="399"/>
      <c r="K3" s="375"/>
      <c r="L3" s="371"/>
    </row>
    <row r="4" spans="1:12" ht="19.5" customHeight="1" thickBot="1">
      <c r="A4" s="405"/>
      <c r="B4" s="406"/>
      <c r="C4" s="53" t="s">
        <v>70</v>
      </c>
      <c r="D4" s="65" t="s">
        <v>69</v>
      </c>
      <c r="E4" s="53" t="s">
        <v>70</v>
      </c>
      <c r="F4" s="65" t="s">
        <v>69</v>
      </c>
      <c r="G4" s="53" t="s">
        <v>70</v>
      </c>
      <c r="H4" s="65" t="s">
        <v>69</v>
      </c>
      <c r="I4" s="53" t="s">
        <v>70</v>
      </c>
      <c r="J4" s="65" t="s">
        <v>69</v>
      </c>
      <c r="K4" s="49" t="s">
        <v>70</v>
      </c>
      <c r="L4" s="54" t="s">
        <v>69</v>
      </c>
    </row>
    <row r="5" spans="1:13" ht="15">
      <c r="A5" s="200" t="s">
        <v>169</v>
      </c>
      <c r="B5" s="201" t="s">
        <v>170</v>
      </c>
      <c r="C5" s="13">
        <f>VLOOKUP(M5,'[1]Sheet1'!$A$350:$K$434,2,FALSE)</f>
        <v>8</v>
      </c>
      <c r="D5" s="11">
        <f>VLOOKUP(M5,'[1]Sheet1'!$A$350:$K$434,3,FALSE)/100</f>
        <v>0.0013990905911157748</v>
      </c>
      <c r="E5" s="13">
        <f>VLOOKUP(M5,'[1]Sheet1'!$A$350:$K$434,4,FALSE)</f>
        <v>27</v>
      </c>
      <c r="F5" s="11">
        <f>VLOOKUP(M5,'[1]Sheet1'!$A$350:$K$434,5,FALSE)/100</f>
        <v>0.0038604518158421508</v>
      </c>
      <c r="G5" s="13">
        <f>VLOOKUP(M5,'[1]Sheet1'!$A$350:$K$434,6,FALSE)</f>
        <v>7</v>
      </c>
      <c r="H5" s="11">
        <f>VLOOKUP(M5,'[1]Sheet1'!$A$350:$K$434,7,FALSE)/100</f>
        <v>0.00440251572327044</v>
      </c>
      <c r="I5" s="13">
        <f>VLOOKUP(M5,'[1]Sheet1'!$A$350:$K$434,8,FALSE)</f>
        <v>0</v>
      </c>
      <c r="J5" s="11">
        <f>VLOOKUP(M5,'[1]Sheet1'!$A$350:$K$434,9,FALSE)/100</f>
        <v>0</v>
      </c>
      <c r="K5" s="12">
        <f>VLOOKUP(M5,'[1]Sheet1'!$A$350:$K$434,10,FALSE)</f>
        <v>42</v>
      </c>
      <c r="L5" s="14">
        <f>VLOOKUP(M5,'[1]Sheet1'!$A$350:$K$434,11,FALSE)/100</f>
        <v>0.0029270332427346855</v>
      </c>
      <c r="M5" s="311" t="s">
        <v>169</v>
      </c>
    </row>
    <row r="6" spans="1:13" ht="15">
      <c r="A6" s="204" t="s">
        <v>171</v>
      </c>
      <c r="B6" s="205" t="s">
        <v>172</v>
      </c>
      <c r="C6" s="19">
        <f>VLOOKUP(M6,'[1]Sheet1'!$A$350:$K$434,2,FALSE)</f>
        <v>1</v>
      </c>
      <c r="D6" s="17">
        <f>VLOOKUP(M6,'[1]Sheet1'!$A$350:$K$434,3,FALSE)/100</f>
        <v>0.00017488632388947185</v>
      </c>
      <c r="E6" s="19">
        <f>VLOOKUP(M6,'[1]Sheet1'!$A$350:$K$434,4,FALSE)</f>
        <v>0</v>
      </c>
      <c r="F6" s="17">
        <f>VLOOKUP(M6,'[1]Sheet1'!$A$350:$K$434,5,FALSE)/100</f>
        <v>0</v>
      </c>
      <c r="G6" s="19">
        <f>VLOOKUP(M6,'[1]Sheet1'!$A$350:$K$434,6,FALSE)</f>
        <v>0</v>
      </c>
      <c r="H6" s="17">
        <f>VLOOKUP(M6,'[1]Sheet1'!$A$350:$K$434,7,FALSE)/100</f>
        <v>0</v>
      </c>
      <c r="I6" s="19">
        <f>VLOOKUP(M6,'[1]Sheet1'!$A$350:$K$434,8,FALSE)</f>
        <v>0</v>
      </c>
      <c r="J6" s="17">
        <f>VLOOKUP(M6,'[1]Sheet1'!$A$350:$K$434,9,FALSE)/100</f>
        <v>0</v>
      </c>
      <c r="K6" s="18">
        <f>VLOOKUP(M6,'[1]Sheet1'!$A$350:$K$434,10,FALSE)</f>
        <v>1</v>
      </c>
      <c r="L6" s="20">
        <f>VLOOKUP(M6,'[1]Sheet1'!$A$350:$K$434,11,FALSE)/100</f>
        <v>6.969126768415918E-05</v>
      </c>
      <c r="M6" s="311" t="s">
        <v>171</v>
      </c>
    </row>
    <row r="7" spans="1:13" ht="15">
      <c r="A7" s="204" t="s">
        <v>173</v>
      </c>
      <c r="B7" s="205" t="s">
        <v>174</v>
      </c>
      <c r="C7" s="19">
        <f>VLOOKUP(M7,'[1]Sheet1'!$A$350:$K$434,2,FALSE)</f>
        <v>0</v>
      </c>
      <c r="D7" s="17">
        <f>VLOOKUP(M7,'[1]Sheet1'!$A$350:$K$434,3,FALSE)/100</f>
        <v>0</v>
      </c>
      <c r="E7" s="19">
        <f>VLOOKUP(M7,'[1]Sheet1'!$A$350:$K$434,4,FALSE)</f>
        <v>1</v>
      </c>
      <c r="F7" s="17">
        <f>VLOOKUP(M7,'[1]Sheet1'!$A$350:$K$434,5,FALSE)/100</f>
        <v>0.00014297969688304262</v>
      </c>
      <c r="G7" s="19">
        <f>VLOOKUP(M7,'[1]Sheet1'!$A$350:$K$434,6,FALSE)</f>
        <v>0</v>
      </c>
      <c r="H7" s="17">
        <f>VLOOKUP(M7,'[1]Sheet1'!$A$350:$K$434,7,FALSE)/100</f>
        <v>0</v>
      </c>
      <c r="I7" s="19">
        <f>VLOOKUP(M7,'[1]Sheet1'!$A$350:$K$434,8,FALSE)</f>
        <v>0</v>
      </c>
      <c r="J7" s="17">
        <f>VLOOKUP(M7,'[1]Sheet1'!$A$350:$K$434,9,FALSE)/100</f>
        <v>0</v>
      </c>
      <c r="K7" s="18">
        <f>VLOOKUP(M7,'[1]Sheet1'!$A$350:$K$434,10,FALSE)</f>
        <v>1</v>
      </c>
      <c r="L7" s="20">
        <f>VLOOKUP(M7,'[1]Sheet1'!$A$350:$K$434,11,FALSE)/100</f>
        <v>6.969126768415918E-05</v>
      </c>
      <c r="M7" s="311" t="s">
        <v>173</v>
      </c>
    </row>
    <row r="8" spans="1:12" ht="15">
      <c r="A8" s="204" t="s">
        <v>175</v>
      </c>
      <c r="B8" s="205" t="s">
        <v>176</v>
      </c>
      <c r="C8" s="19">
        <v>0</v>
      </c>
      <c r="D8" s="17">
        <v>0</v>
      </c>
      <c r="E8" s="19">
        <v>0</v>
      </c>
      <c r="F8" s="17">
        <v>0</v>
      </c>
      <c r="G8" s="19">
        <v>0</v>
      </c>
      <c r="H8" s="17">
        <v>0</v>
      </c>
      <c r="I8" s="19">
        <v>0</v>
      </c>
      <c r="J8" s="17">
        <v>0</v>
      </c>
      <c r="K8" s="18">
        <v>0</v>
      </c>
      <c r="L8" s="20">
        <v>0</v>
      </c>
    </row>
    <row r="9" spans="1:12" ht="15">
      <c r="A9" s="204" t="s">
        <v>177</v>
      </c>
      <c r="B9" s="206" t="s">
        <v>178</v>
      </c>
      <c r="C9" s="19">
        <v>0</v>
      </c>
      <c r="D9" s="17">
        <v>0</v>
      </c>
      <c r="E9" s="19">
        <v>0</v>
      </c>
      <c r="F9" s="17">
        <v>0</v>
      </c>
      <c r="G9" s="19">
        <v>0</v>
      </c>
      <c r="H9" s="17">
        <v>0</v>
      </c>
      <c r="I9" s="19">
        <v>0</v>
      </c>
      <c r="J9" s="17">
        <v>0</v>
      </c>
      <c r="K9" s="18">
        <v>0</v>
      </c>
      <c r="L9" s="20">
        <v>0</v>
      </c>
    </row>
    <row r="10" spans="1:12" ht="15">
      <c r="A10" s="204" t="s">
        <v>179</v>
      </c>
      <c r="B10" s="205" t="s">
        <v>180</v>
      </c>
      <c r="C10" s="19">
        <v>0</v>
      </c>
      <c r="D10" s="17">
        <v>0</v>
      </c>
      <c r="E10" s="19">
        <v>0</v>
      </c>
      <c r="F10" s="17">
        <v>0</v>
      </c>
      <c r="G10" s="19">
        <v>0</v>
      </c>
      <c r="H10" s="17">
        <v>0</v>
      </c>
      <c r="I10" s="19">
        <v>0</v>
      </c>
      <c r="J10" s="17">
        <v>0</v>
      </c>
      <c r="K10" s="18">
        <v>0</v>
      </c>
      <c r="L10" s="20">
        <v>0</v>
      </c>
    </row>
    <row r="11" spans="1:13" ht="15">
      <c r="A11" s="204" t="s">
        <v>181</v>
      </c>
      <c r="B11" s="205" t="s">
        <v>182</v>
      </c>
      <c r="C11" s="19">
        <f>VLOOKUP(M11,'[1]Sheet1'!$A$350:$K$434,2,FALSE)</f>
        <v>2</v>
      </c>
      <c r="D11" s="17">
        <f>VLOOKUP(M11,'[1]Sheet1'!$A$350:$K$434,3,FALSE)/100</f>
        <v>0.0003497726477789437</v>
      </c>
      <c r="E11" s="19">
        <f>VLOOKUP(M11,'[1]Sheet1'!$A$350:$K$434,4,FALSE)</f>
        <v>6</v>
      </c>
      <c r="F11" s="17">
        <f>VLOOKUP(M11,'[1]Sheet1'!$A$350:$K$434,5,FALSE)/100</f>
        <v>0.0008578781812982557</v>
      </c>
      <c r="G11" s="19">
        <f>VLOOKUP(M11,'[1]Sheet1'!$A$350:$K$434,6,FALSE)</f>
        <v>2</v>
      </c>
      <c r="H11" s="17">
        <f>VLOOKUP(M11,'[1]Sheet1'!$A$350:$K$434,7,FALSE)/100</f>
        <v>0.0012578616352201257</v>
      </c>
      <c r="I11" s="19">
        <f>VLOOKUP(M11,'[1]Sheet1'!$A$350:$K$434,8,FALSE)</f>
        <v>0</v>
      </c>
      <c r="J11" s="17">
        <f>VLOOKUP(M11,'[1]Sheet1'!$A$350:$K$434,9,FALSE)/100</f>
        <v>0</v>
      </c>
      <c r="K11" s="18">
        <f>VLOOKUP(M11,'[1]Sheet1'!$A$350:$K$434,10,FALSE)</f>
        <v>10</v>
      </c>
      <c r="L11" s="20">
        <f>VLOOKUP(M11,'[1]Sheet1'!$A$350:$K$434,11,FALSE)/100</f>
        <v>0.0006969126768415917</v>
      </c>
      <c r="M11" s="311" t="s">
        <v>181</v>
      </c>
    </row>
    <row r="12" spans="1:13" ht="15">
      <c r="A12" s="204" t="s">
        <v>183</v>
      </c>
      <c r="B12" s="205" t="s">
        <v>184</v>
      </c>
      <c r="C12" s="19">
        <v>0</v>
      </c>
      <c r="D12" s="17">
        <v>0</v>
      </c>
      <c r="E12" s="19">
        <v>0</v>
      </c>
      <c r="F12" s="17">
        <v>0</v>
      </c>
      <c r="G12" s="19">
        <v>0</v>
      </c>
      <c r="H12" s="17">
        <v>0</v>
      </c>
      <c r="I12" s="19">
        <v>0</v>
      </c>
      <c r="J12" s="17">
        <v>0</v>
      </c>
      <c r="K12" s="18">
        <v>0</v>
      </c>
      <c r="L12" s="20">
        <v>0</v>
      </c>
      <c r="M12" s="311" t="s">
        <v>183</v>
      </c>
    </row>
    <row r="13" spans="1:13" ht="15">
      <c r="A13" s="204" t="s">
        <v>185</v>
      </c>
      <c r="B13" s="206" t="s">
        <v>186</v>
      </c>
      <c r="C13" s="19">
        <f>VLOOKUP(M13,'[1]Sheet1'!$A$350:$K$434,2,FALSE)</f>
        <v>60</v>
      </c>
      <c r="D13" s="17">
        <f>VLOOKUP(M13,'[1]Sheet1'!$A$350:$K$434,3,FALSE)/100</f>
        <v>0.01049317943336831</v>
      </c>
      <c r="E13" s="19">
        <f>VLOOKUP(M13,'[1]Sheet1'!$A$350:$K$434,4,FALSE)</f>
        <v>145</v>
      </c>
      <c r="F13" s="17">
        <f>VLOOKUP(M13,'[1]Sheet1'!$A$350:$K$434,5,FALSE)/100</f>
        <v>0.020732056048041177</v>
      </c>
      <c r="G13" s="19">
        <f>VLOOKUP(M13,'[1]Sheet1'!$A$350:$K$434,6,FALSE)</f>
        <v>38</v>
      </c>
      <c r="H13" s="17">
        <f>VLOOKUP(M13,'[1]Sheet1'!$A$350:$K$434,7,FALSE)/100</f>
        <v>0.023899371069182395</v>
      </c>
      <c r="I13" s="19">
        <f>VLOOKUP(M13,'[1]Sheet1'!$A$350:$K$434,8,FALSE)</f>
        <v>2</v>
      </c>
      <c r="J13" s="17">
        <f>VLOOKUP(M13,'[1]Sheet1'!$A$350:$K$434,9,FALSE)/100</f>
        <v>0.0425531914893617</v>
      </c>
      <c r="K13" s="18">
        <f>VLOOKUP(M13,'[1]Sheet1'!$A$350:$K$434,10,FALSE)</f>
        <v>245</v>
      </c>
      <c r="L13" s="20">
        <f>VLOOKUP(M13,'[1]Sheet1'!$A$350:$K$434,11,FALSE)/100</f>
        <v>0.017074360582619</v>
      </c>
      <c r="M13" s="311" t="s">
        <v>185</v>
      </c>
    </row>
    <row r="14" spans="1:13" ht="15">
      <c r="A14" s="204" t="s">
        <v>187</v>
      </c>
      <c r="B14" s="205" t="s">
        <v>188</v>
      </c>
      <c r="C14" s="19">
        <f>VLOOKUP(M14,'[1]Sheet1'!$A$350:$K$434,2,FALSE)</f>
        <v>8</v>
      </c>
      <c r="D14" s="17">
        <f>VLOOKUP(M14,'[1]Sheet1'!$A$350:$K$434,3,FALSE)/100</f>
        <v>0.0013990905911157748</v>
      </c>
      <c r="E14" s="19">
        <f>VLOOKUP(M14,'[1]Sheet1'!$A$350:$K$434,4,FALSE)</f>
        <v>5</v>
      </c>
      <c r="F14" s="17">
        <f>VLOOKUP(M14,'[1]Sheet1'!$A$350:$K$434,5,FALSE)/100</f>
        <v>0.0007148984844152132</v>
      </c>
      <c r="G14" s="19">
        <f>VLOOKUP(M14,'[1]Sheet1'!$A$350:$K$434,6,FALSE)</f>
        <v>1</v>
      </c>
      <c r="H14" s="17">
        <f>VLOOKUP(M14,'[1]Sheet1'!$A$350:$K$434,7,FALSE)/100</f>
        <v>0.0006289308176100629</v>
      </c>
      <c r="I14" s="19">
        <f>VLOOKUP(M14,'[1]Sheet1'!$A$350:$K$434,8,FALSE)</f>
        <v>0</v>
      </c>
      <c r="J14" s="17">
        <f>VLOOKUP(M14,'[1]Sheet1'!$A$350:$K$434,9,FALSE)/100</f>
        <v>0</v>
      </c>
      <c r="K14" s="18">
        <f>VLOOKUP(M14,'[1]Sheet1'!$A$350:$K$434,10,FALSE)</f>
        <v>14</v>
      </c>
      <c r="L14" s="20">
        <f>VLOOKUP(M14,'[1]Sheet1'!$A$350:$K$434,11,FALSE)/100</f>
        <v>0.0009756777475782284</v>
      </c>
      <c r="M14" s="311" t="s">
        <v>187</v>
      </c>
    </row>
    <row r="15" spans="1:13" ht="15">
      <c r="A15" s="204" t="s">
        <v>189</v>
      </c>
      <c r="B15" s="205" t="s">
        <v>190</v>
      </c>
      <c r="C15" s="19">
        <f>VLOOKUP(M15,'[1]Sheet1'!$A$350:$K$434,2,FALSE)</f>
        <v>0</v>
      </c>
      <c r="D15" s="17">
        <f>VLOOKUP(M15,'[1]Sheet1'!$A$350:$K$434,3,FALSE)/100</f>
        <v>0</v>
      </c>
      <c r="E15" s="19">
        <f>VLOOKUP(M15,'[1]Sheet1'!$A$350:$K$434,4,FALSE)</f>
        <v>6</v>
      </c>
      <c r="F15" s="17">
        <f>VLOOKUP(M15,'[1]Sheet1'!$A$350:$K$434,5,FALSE)/100</f>
        <v>0.0008578781812982557</v>
      </c>
      <c r="G15" s="19">
        <f>VLOOKUP(M15,'[1]Sheet1'!$A$350:$K$434,6,FALSE)</f>
        <v>0</v>
      </c>
      <c r="H15" s="17">
        <f>VLOOKUP(M15,'[1]Sheet1'!$A$350:$K$434,7,FALSE)/100</f>
        <v>0</v>
      </c>
      <c r="I15" s="19">
        <f>VLOOKUP(M15,'[1]Sheet1'!$A$350:$K$434,8,FALSE)</f>
        <v>0</v>
      </c>
      <c r="J15" s="17">
        <f>VLOOKUP(M15,'[1]Sheet1'!$A$350:$K$434,9,FALSE)/100</f>
        <v>0</v>
      </c>
      <c r="K15" s="18">
        <f>VLOOKUP(M15,'[1]Sheet1'!$A$350:$K$434,10,FALSE)</f>
        <v>6</v>
      </c>
      <c r="L15" s="20">
        <f>VLOOKUP(M15,'[1]Sheet1'!$A$350:$K$434,11,FALSE)/100</f>
        <v>0.000418147606104955</v>
      </c>
      <c r="M15" s="311" t="s">
        <v>189</v>
      </c>
    </row>
    <row r="16" spans="1:13" ht="15">
      <c r="A16" s="204" t="s">
        <v>191</v>
      </c>
      <c r="B16" s="205" t="s">
        <v>192</v>
      </c>
      <c r="C16" s="19">
        <f>VLOOKUP(M16,'[1]Sheet1'!$A$350:$K$434,2,FALSE)</f>
        <v>14</v>
      </c>
      <c r="D16" s="17">
        <f>VLOOKUP(M16,'[1]Sheet1'!$A$350:$K$434,3,FALSE)/100</f>
        <v>0.002448408534452606</v>
      </c>
      <c r="E16" s="19">
        <f>VLOOKUP(M16,'[1]Sheet1'!$A$350:$K$434,4,FALSE)</f>
        <v>22</v>
      </c>
      <c r="F16" s="17">
        <f>VLOOKUP(M16,'[1]Sheet1'!$A$350:$K$434,5,FALSE)/100</f>
        <v>0.0031455533314269373</v>
      </c>
      <c r="G16" s="19">
        <f>VLOOKUP(M16,'[1]Sheet1'!$A$350:$K$434,6,FALSE)</f>
        <v>8</v>
      </c>
      <c r="H16" s="17">
        <f>VLOOKUP(M16,'[1]Sheet1'!$A$350:$K$434,7,FALSE)/100</f>
        <v>0.005031446540880503</v>
      </c>
      <c r="I16" s="19">
        <f>VLOOKUP(M16,'[1]Sheet1'!$A$350:$K$434,8,FALSE)</f>
        <v>0</v>
      </c>
      <c r="J16" s="17">
        <f>VLOOKUP(M16,'[1]Sheet1'!$A$350:$K$434,9,FALSE)/100</f>
        <v>0</v>
      </c>
      <c r="K16" s="18">
        <f>VLOOKUP(M16,'[1]Sheet1'!$A$350:$K$434,10,FALSE)</f>
        <v>44</v>
      </c>
      <c r="L16" s="20">
        <f>VLOOKUP(M16,'[1]Sheet1'!$A$350:$K$434,11,FALSE)/100</f>
        <v>0.0030664157781030038</v>
      </c>
      <c r="M16" s="311" t="s">
        <v>191</v>
      </c>
    </row>
    <row r="17" spans="1:13" ht="15">
      <c r="A17" s="204" t="s">
        <v>193</v>
      </c>
      <c r="B17" s="205" t="s">
        <v>194</v>
      </c>
      <c r="C17" s="19">
        <f>VLOOKUP(M17,'[1]Sheet1'!$A$350:$K$434,2,FALSE)</f>
        <v>2</v>
      </c>
      <c r="D17" s="17">
        <f>VLOOKUP(M17,'[1]Sheet1'!$A$350:$K$434,3,FALSE)/100</f>
        <v>0.0003497726477789437</v>
      </c>
      <c r="E17" s="19">
        <f>VLOOKUP(M17,'[1]Sheet1'!$A$350:$K$434,4,FALSE)</f>
        <v>3</v>
      </c>
      <c r="F17" s="17">
        <f>VLOOKUP(M17,'[1]Sheet1'!$A$350:$K$434,5,FALSE)/100</f>
        <v>0.00042893909064912783</v>
      </c>
      <c r="G17" s="19">
        <f>VLOOKUP(M17,'[1]Sheet1'!$A$350:$K$434,6,FALSE)</f>
        <v>0</v>
      </c>
      <c r="H17" s="17">
        <f>VLOOKUP(M17,'[1]Sheet1'!$A$350:$K$434,7,FALSE)/100</f>
        <v>0</v>
      </c>
      <c r="I17" s="19">
        <f>VLOOKUP(M17,'[1]Sheet1'!$A$350:$K$434,8,FALSE)</f>
        <v>0</v>
      </c>
      <c r="J17" s="17">
        <f>VLOOKUP(M17,'[1]Sheet1'!$A$350:$K$434,9,FALSE)/100</f>
        <v>0</v>
      </c>
      <c r="K17" s="18">
        <f>VLOOKUP(M17,'[1]Sheet1'!$A$350:$K$434,10,FALSE)</f>
        <v>5</v>
      </c>
      <c r="L17" s="20">
        <f>VLOOKUP(M17,'[1]Sheet1'!$A$350:$K$434,11,FALSE)/100</f>
        <v>0.00034845633842079586</v>
      </c>
      <c r="M17" s="311" t="s">
        <v>193</v>
      </c>
    </row>
    <row r="18" spans="1:13" ht="15">
      <c r="A18" s="204" t="s">
        <v>195</v>
      </c>
      <c r="B18" s="205" t="s">
        <v>196</v>
      </c>
      <c r="C18" s="19">
        <f>VLOOKUP(M18,'[1]Sheet1'!$A$350:$K$434,2,FALSE)</f>
        <v>1</v>
      </c>
      <c r="D18" s="17">
        <f>VLOOKUP(M18,'[1]Sheet1'!$A$350:$K$434,3,FALSE)/100</f>
        <v>0.00017488632388947185</v>
      </c>
      <c r="E18" s="19">
        <f>VLOOKUP(M18,'[1]Sheet1'!$A$350:$K$434,4,FALSE)</f>
        <v>0</v>
      </c>
      <c r="F18" s="17">
        <f>VLOOKUP(M18,'[1]Sheet1'!$A$350:$K$434,5,FALSE)/100</f>
        <v>0</v>
      </c>
      <c r="G18" s="19">
        <f>VLOOKUP(M18,'[1]Sheet1'!$A$350:$K$434,6,FALSE)</f>
        <v>1</v>
      </c>
      <c r="H18" s="17">
        <f>VLOOKUP(M18,'[1]Sheet1'!$A$350:$K$434,7,FALSE)/100</f>
        <v>0.0006289308176100629</v>
      </c>
      <c r="I18" s="19">
        <f>VLOOKUP(M18,'[1]Sheet1'!$A$350:$K$434,8,FALSE)</f>
        <v>0</v>
      </c>
      <c r="J18" s="17">
        <f>VLOOKUP(M18,'[1]Sheet1'!$A$350:$K$434,9,FALSE)/100</f>
        <v>0</v>
      </c>
      <c r="K18" s="18">
        <f>VLOOKUP(M18,'[1]Sheet1'!$A$350:$K$434,10,FALSE)</f>
        <v>2</v>
      </c>
      <c r="L18" s="20">
        <f>VLOOKUP(M18,'[1]Sheet1'!$A$350:$K$434,11,FALSE)/100</f>
        <v>0.00013938253536831835</v>
      </c>
      <c r="M18" s="311" t="s">
        <v>195</v>
      </c>
    </row>
    <row r="19" spans="1:13" ht="28.5">
      <c r="A19" s="204" t="s">
        <v>197</v>
      </c>
      <c r="B19" s="205" t="s">
        <v>198</v>
      </c>
      <c r="C19" s="19">
        <f>VLOOKUP(M19,'[1]Sheet1'!$A$350:$K$434,2,FALSE)</f>
        <v>4</v>
      </c>
      <c r="D19" s="17">
        <f>VLOOKUP(M19,'[1]Sheet1'!$A$350:$K$434,3,FALSE)/100</f>
        <v>0.0006995452955578874</v>
      </c>
      <c r="E19" s="19">
        <f>VLOOKUP(M19,'[1]Sheet1'!$A$350:$K$434,4,FALSE)</f>
        <v>11</v>
      </c>
      <c r="F19" s="17">
        <f>VLOOKUP(M19,'[1]Sheet1'!$A$350:$K$434,5,FALSE)/100</f>
        <v>0.0015727766657134686</v>
      </c>
      <c r="G19" s="19">
        <f>VLOOKUP(M19,'[1]Sheet1'!$A$350:$K$434,6,FALSE)</f>
        <v>2</v>
      </c>
      <c r="H19" s="17">
        <f>VLOOKUP(M19,'[1]Sheet1'!$A$350:$K$434,7,FALSE)/100</f>
        <v>0.0012578616352201257</v>
      </c>
      <c r="I19" s="19">
        <f>VLOOKUP(M19,'[1]Sheet1'!$A$350:$K$434,8,FALSE)</f>
        <v>0</v>
      </c>
      <c r="J19" s="17">
        <f>VLOOKUP(M19,'[1]Sheet1'!$A$350:$K$434,9,FALSE)/100</f>
        <v>0</v>
      </c>
      <c r="K19" s="18">
        <f>VLOOKUP(M19,'[1]Sheet1'!$A$350:$K$434,10,FALSE)</f>
        <v>17</v>
      </c>
      <c r="L19" s="20">
        <f>VLOOKUP(M19,'[1]Sheet1'!$A$350:$K$434,11,FALSE)/100</f>
        <v>0.0011847515506307057</v>
      </c>
      <c r="M19" s="311" t="s">
        <v>197</v>
      </c>
    </row>
    <row r="20" spans="1:13" ht="15">
      <c r="A20" s="204" t="s">
        <v>199</v>
      </c>
      <c r="B20" s="206" t="s">
        <v>200</v>
      </c>
      <c r="C20" s="19">
        <f>VLOOKUP(M20,'[1]Sheet1'!$A$350:$K$434,2,FALSE)</f>
        <v>7</v>
      </c>
      <c r="D20" s="17">
        <f>VLOOKUP(M20,'[1]Sheet1'!$A$350:$K$434,3,FALSE)/100</f>
        <v>0.001224204267226303</v>
      </c>
      <c r="E20" s="19">
        <f>VLOOKUP(M20,'[1]Sheet1'!$A$350:$K$434,4,FALSE)</f>
        <v>24</v>
      </c>
      <c r="F20" s="17">
        <f>VLOOKUP(M20,'[1]Sheet1'!$A$350:$K$434,5,FALSE)/100</f>
        <v>0.0034315127251930227</v>
      </c>
      <c r="G20" s="19">
        <f>VLOOKUP(M20,'[1]Sheet1'!$A$350:$K$434,6,FALSE)</f>
        <v>8</v>
      </c>
      <c r="H20" s="17">
        <f>VLOOKUP(M20,'[1]Sheet1'!$A$350:$K$434,7,FALSE)/100</f>
        <v>0.005031446540880503</v>
      </c>
      <c r="I20" s="19">
        <f>VLOOKUP(M20,'[1]Sheet1'!$A$350:$K$434,8,FALSE)</f>
        <v>0</v>
      </c>
      <c r="J20" s="17">
        <f>VLOOKUP(M20,'[1]Sheet1'!$A$350:$K$434,9,FALSE)/100</f>
        <v>0</v>
      </c>
      <c r="K20" s="18">
        <f>VLOOKUP(M20,'[1]Sheet1'!$A$350:$K$434,10,FALSE)</f>
        <v>39</v>
      </c>
      <c r="L20" s="20">
        <f>VLOOKUP(M20,'[1]Sheet1'!$A$350:$K$434,11,FALSE)/100</f>
        <v>0.002717959439682208</v>
      </c>
      <c r="M20" s="311" t="s">
        <v>199</v>
      </c>
    </row>
    <row r="21" spans="1:13" ht="15">
      <c r="A21" s="204" t="s">
        <v>201</v>
      </c>
      <c r="B21" s="205" t="s">
        <v>202</v>
      </c>
      <c r="C21" s="19">
        <f>VLOOKUP(M21,'[1]Sheet1'!$A$350:$K$434,2,FALSE)</f>
        <v>11</v>
      </c>
      <c r="D21" s="17">
        <f>VLOOKUP(M21,'[1]Sheet1'!$A$350:$K$434,3,FALSE)/100</f>
        <v>0.0019237495627841903</v>
      </c>
      <c r="E21" s="19">
        <f>VLOOKUP(M21,'[1]Sheet1'!$A$350:$K$434,4,FALSE)</f>
        <v>20</v>
      </c>
      <c r="F21" s="17">
        <f>VLOOKUP(M21,'[1]Sheet1'!$A$350:$K$434,5,FALSE)/100</f>
        <v>0.0028595939376608527</v>
      </c>
      <c r="G21" s="19">
        <f>VLOOKUP(M21,'[1]Sheet1'!$A$350:$K$434,6,FALSE)</f>
        <v>7</v>
      </c>
      <c r="H21" s="17">
        <f>VLOOKUP(M21,'[1]Sheet1'!$A$350:$K$434,7,FALSE)/100</f>
        <v>0.00440251572327044</v>
      </c>
      <c r="I21" s="19">
        <f>VLOOKUP(M21,'[1]Sheet1'!$A$350:$K$434,8,FALSE)</f>
        <v>0</v>
      </c>
      <c r="J21" s="17">
        <f>VLOOKUP(M21,'[1]Sheet1'!$A$350:$K$434,9,FALSE)/100</f>
        <v>0</v>
      </c>
      <c r="K21" s="18">
        <f>VLOOKUP(M21,'[1]Sheet1'!$A$350:$K$434,10,FALSE)</f>
        <v>38</v>
      </c>
      <c r="L21" s="20">
        <f>VLOOKUP(M21,'[1]Sheet1'!$A$350:$K$434,11,FALSE)/100</f>
        <v>0.0026482681719980487</v>
      </c>
      <c r="M21" s="311" t="s">
        <v>201</v>
      </c>
    </row>
    <row r="22" spans="1:13" ht="15">
      <c r="A22" s="204" t="s">
        <v>203</v>
      </c>
      <c r="B22" s="205" t="s">
        <v>204</v>
      </c>
      <c r="C22" s="19">
        <f>VLOOKUP(M22,'[1]Sheet1'!$A$350:$K$434,2,FALSE)</f>
        <v>24</v>
      </c>
      <c r="D22" s="17">
        <f>VLOOKUP(M22,'[1]Sheet1'!$A$350:$K$434,3,FALSE)/100</f>
        <v>0.004197271773347324</v>
      </c>
      <c r="E22" s="19">
        <f>VLOOKUP(M22,'[1]Sheet1'!$A$350:$K$434,4,FALSE)</f>
        <v>15</v>
      </c>
      <c r="F22" s="17">
        <f>VLOOKUP(M22,'[1]Sheet1'!$A$350:$K$434,5,FALSE)/100</f>
        <v>0.0021446954532456392</v>
      </c>
      <c r="G22" s="19">
        <f>VLOOKUP(M22,'[1]Sheet1'!$A$350:$K$434,6,FALSE)</f>
        <v>5</v>
      </c>
      <c r="H22" s="17">
        <f>VLOOKUP(M22,'[1]Sheet1'!$A$350:$K$434,7,FALSE)/100</f>
        <v>0.003144654088050315</v>
      </c>
      <c r="I22" s="19">
        <f>VLOOKUP(M22,'[1]Sheet1'!$A$350:$K$434,8,FALSE)</f>
        <v>0</v>
      </c>
      <c r="J22" s="17">
        <f>VLOOKUP(M22,'[1]Sheet1'!$A$350:$K$434,9,FALSE)/100</f>
        <v>0</v>
      </c>
      <c r="K22" s="18">
        <f>VLOOKUP(M22,'[1]Sheet1'!$A$350:$K$434,10,FALSE)</f>
        <v>44</v>
      </c>
      <c r="L22" s="20">
        <f>VLOOKUP(M22,'[1]Sheet1'!$A$350:$K$434,11,FALSE)/100</f>
        <v>0.0030664157781030038</v>
      </c>
      <c r="M22" s="311" t="s">
        <v>203</v>
      </c>
    </row>
    <row r="23" spans="1:13" ht="15">
      <c r="A23" s="204" t="s">
        <v>205</v>
      </c>
      <c r="B23" s="206" t="s">
        <v>206</v>
      </c>
      <c r="C23" s="19">
        <f>VLOOKUP(M23,'[1]Sheet1'!$A$350:$K$434,2,FALSE)</f>
        <v>78</v>
      </c>
      <c r="D23" s="17">
        <f>VLOOKUP(M23,'[1]Sheet1'!$A$350:$K$434,3,FALSE)/100</f>
        <v>0.013641133263378805</v>
      </c>
      <c r="E23" s="19">
        <f>VLOOKUP(M23,'[1]Sheet1'!$A$350:$K$434,4,FALSE)</f>
        <v>116</v>
      </c>
      <c r="F23" s="17">
        <f>VLOOKUP(M23,'[1]Sheet1'!$A$350:$K$434,5,FALSE)/100</f>
        <v>0.01658564483843294</v>
      </c>
      <c r="G23" s="19">
        <f>VLOOKUP(M23,'[1]Sheet1'!$A$350:$K$434,6,FALSE)</f>
        <v>28</v>
      </c>
      <c r="H23" s="17">
        <f>VLOOKUP(M23,'[1]Sheet1'!$A$350:$K$434,7,FALSE)/100</f>
        <v>0.01761006289308176</v>
      </c>
      <c r="I23" s="19">
        <f>VLOOKUP(M23,'[1]Sheet1'!$A$350:$K$434,8,FALSE)</f>
        <v>1</v>
      </c>
      <c r="J23" s="17">
        <f>VLOOKUP(M23,'[1]Sheet1'!$A$350:$K$434,9,FALSE)/100</f>
        <v>0.02127659574468085</v>
      </c>
      <c r="K23" s="18">
        <f>VLOOKUP(M23,'[1]Sheet1'!$A$350:$K$434,10,FALSE)</f>
        <v>223</v>
      </c>
      <c r="L23" s="20">
        <f>VLOOKUP(M23,'[1]Sheet1'!$A$350:$K$434,11,FALSE)/100</f>
        <v>0.015541152693567494</v>
      </c>
      <c r="M23" s="311" t="s">
        <v>205</v>
      </c>
    </row>
    <row r="24" spans="1:13" ht="15">
      <c r="A24" s="204" t="s">
        <v>207</v>
      </c>
      <c r="B24" s="205" t="s">
        <v>208</v>
      </c>
      <c r="C24" s="19">
        <f>VLOOKUP(M24,'[1]Sheet1'!$A$350:$K$434,2,FALSE)</f>
        <v>30</v>
      </c>
      <c r="D24" s="17">
        <f>VLOOKUP(M24,'[1]Sheet1'!$A$350:$K$434,3,FALSE)/100</f>
        <v>0.005246589716684155</v>
      </c>
      <c r="E24" s="19">
        <f>VLOOKUP(M24,'[1]Sheet1'!$A$350:$K$434,4,FALSE)</f>
        <v>38</v>
      </c>
      <c r="F24" s="17">
        <f>VLOOKUP(M24,'[1]Sheet1'!$A$350:$K$434,5,FALSE)/100</f>
        <v>0.005433228481555618</v>
      </c>
      <c r="G24" s="19">
        <f>VLOOKUP(M24,'[1]Sheet1'!$A$350:$K$434,6,FALSE)</f>
        <v>10</v>
      </c>
      <c r="H24" s="17">
        <f>VLOOKUP(M24,'[1]Sheet1'!$A$350:$K$434,7,FALSE)/100</f>
        <v>0.00628930817610063</v>
      </c>
      <c r="I24" s="19">
        <f>VLOOKUP(M24,'[1]Sheet1'!$A$350:$K$434,8,FALSE)</f>
        <v>0</v>
      </c>
      <c r="J24" s="17">
        <f>VLOOKUP(M24,'[1]Sheet1'!$A$350:$K$434,9,FALSE)/100</f>
        <v>0</v>
      </c>
      <c r="K24" s="18">
        <f>VLOOKUP(M24,'[1]Sheet1'!$A$350:$K$434,10,FALSE)</f>
        <v>78</v>
      </c>
      <c r="L24" s="20">
        <f>VLOOKUP(M24,'[1]Sheet1'!$A$350:$K$434,11,FALSE)/100</f>
        <v>0.005435918879364416</v>
      </c>
      <c r="M24" s="311" t="s">
        <v>207</v>
      </c>
    </row>
    <row r="25" spans="1:13" ht="15">
      <c r="A25" s="204" t="s">
        <v>209</v>
      </c>
      <c r="B25" s="205" t="s">
        <v>210</v>
      </c>
      <c r="C25" s="19">
        <f>VLOOKUP(M25,'[1]Sheet1'!$A$350:$K$434,2,FALSE)</f>
        <v>17</v>
      </c>
      <c r="D25" s="17">
        <f>VLOOKUP(M25,'[1]Sheet1'!$A$350:$K$434,3,FALSE)/100</f>
        <v>0.002973067506121021</v>
      </c>
      <c r="E25" s="19">
        <f>VLOOKUP(M25,'[1]Sheet1'!$A$350:$K$434,4,FALSE)</f>
        <v>34</v>
      </c>
      <c r="F25" s="17">
        <f>VLOOKUP(M25,'[1]Sheet1'!$A$350:$K$434,5,FALSE)/100</f>
        <v>0.004861309694023448</v>
      </c>
      <c r="G25" s="19">
        <f>VLOOKUP(M25,'[1]Sheet1'!$A$350:$K$434,6,FALSE)</f>
        <v>10</v>
      </c>
      <c r="H25" s="17">
        <f>VLOOKUP(M25,'[1]Sheet1'!$A$350:$K$434,7,FALSE)/100</f>
        <v>0.00628930817610063</v>
      </c>
      <c r="I25" s="19">
        <f>VLOOKUP(M25,'[1]Sheet1'!$A$350:$K$434,8,FALSE)</f>
        <v>0</v>
      </c>
      <c r="J25" s="17">
        <f>VLOOKUP(M25,'[1]Sheet1'!$A$350:$K$434,9,FALSE)/100</f>
        <v>0</v>
      </c>
      <c r="K25" s="18">
        <f>VLOOKUP(M25,'[1]Sheet1'!$A$350:$K$434,10,FALSE)</f>
        <v>61</v>
      </c>
      <c r="L25" s="20">
        <f>VLOOKUP(M25,'[1]Sheet1'!$A$350:$K$434,11,FALSE)/100</f>
        <v>0.00425116732873371</v>
      </c>
      <c r="M25" s="311" t="s">
        <v>209</v>
      </c>
    </row>
    <row r="26" spans="1:13" ht="15">
      <c r="A26" s="204" t="s">
        <v>211</v>
      </c>
      <c r="B26" s="205" t="s">
        <v>212</v>
      </c>
      <c r="C26" s="19">
        <f>VLOOKUP(M26,'[1]Sheet1'!$A$350:$K$434,2,FALSE)</f>
        <v>26</v>
      </c>
      <c r="D26" s="17">
        <f>VLOOKUP(M26,'[1]Sheet1'!$A$350:$K$434,3,FALSE)/100</f>
        <v>0.004547044421126268</v>
      </c>
      <c r="E26" s="19">
        <f>VLOOKUP(M26,'[1]Sheet1'!$A$350:$K$434,4,FALSE)</f>
        <v>42</v>
      </c>
      <c r="F26" s="17">
        <f>VLOOKUP(M26,'[1]Sheet1'!$A$350:$K$434,5,FALSE)/100</f>
        <v>0.006005147269087789</v>
      </c>
      <c r="G26" s="19">
        <f>VLOOKUP(M26,'[1]Sheet1'!$A$350:$K$434,6,FALSE)</f>
        <v>8</v>
      </c>
      <c r="H26" s="17">
        <f>VLOOKUP(M26,'[1]Sheet1'!$A$350:$K$434,7,FALSE)/100</f>
        <v>0.005031446540880503</v>
      </c>
      <c r="I26" s="19">
        <f>VLOOKUP(M26,'[1]Sheet1'!$A$350:$K$434,8,FALSE)</f>
        <v>0</v>
      </c>
      <c r="J26" s="17">
        <f>VLOOKUP(M26,'[1]Sheet1'!$A$350:$K$434,9,FALSE)/100</f>
        <v>0</v>
      </c>
      <c r="K26" s="18">
        <f>VLOOKUP(M26,'[1]Sheet1'!$A$350:$K$434,10,FALSE)</f>
        <v>76</v>
      </c>
      <c r="L26" s="20">
        <f>VLOOKUP(M26,'[1]Sheet1'!$A$350:$K$434,11,FALSE)/100</f>
        <v>0.005296536343996097</v>
      </c>
      <c r="M26" s="311" t="s">
        <v>211</v>
      </c>
    </row>
    <row r="27" spans="1:13" ht="15">
      <c r="A27" s="204" t="s">
        <v>213</v>
      </c>
      <c r="B27" s="205" t="s">
        <v>214</v>
      </c>
      <c r="C27" s="19">
        <f>VLOOKUP(M27,'[1]Sheet1'!$A$350:$K$434,2,FALSE)</f>
        <v>22</v>
      </c>
      <c r="D27" s="17">
        <f>VLOOKUP(M27,'[1]Sheet1'!$A$350:$K$434,3,FALSE)/100</f>
        <v>0.0038474991255683807</v>
      </c>
      <c r="E27" s="19">
        <f>VLOOKUP(M27,'[1]Sheet1'!$A$350:$K$434,4,FALSE)</f>
        <v>53</v>
      </c>
      <c r="F27" s="17">
        <f>VLOOKUP(M27,'[1]Sheet1'!$A$350:$K$434,5,FALSE)/100</f>
        <v>0.007577923934801258</v>
      </c>
      <c r="G27" s="19">
        <f>VLOOKUP(M27,'[1]Sheet1'!$A$350:$K$434,6,FALSE)</f>
        <v>15</v>
      </c>
      <c r="H27" s="17">
        <f>VLOOKUP(M27,'[1]Sheet1'!$A$350:$K$434,7,FALSE)/100</f>
        <v>0.009433962264150943</v>
      </c>
      <c r="I27" s="19">
        <f>VLOOKUP(M27,'[1]Sheet1'!$A$350:$K$434,8,FALSE)</f>
        <v>1</v>
      </c>
      <c r="J27" s="17">
        <f>VLOOKUP(M27,'[1]Sheet1'!$A$350:$K$434,9,FALSE)/100</f>
        <v>0.02127659574468085</v>
      </c>
      <c r="K27" s="18">
        <f>VLOOKUP(M27,'[1]Sheet1'!$A$350:$K$434,10,FALSE)</f>
        <v>91</v>
      </c>
      <c r="L27" s="20">
        <f>VLOOKUP(M27,'[1]Sheet1'!$A$350:$K$434,11,FALSE)/100</f>
        <v>0.006341905359258485</v>
      </c>
      <c r="M27" s="311" t="s">
        <v>213</v>
      </c>
    </row>
    <row r="28" spans="1:13" ht="28.5">
      <c r="A28" s="204" t="s">
        <v>215</v>
      </c>
      <c r="B28" s="205" t="s">
        <v>216</v>
      </c>
      <c r="C28" s="19">
        <f>VLOOKUP(M28,'[1]Sheet1'!$A$350:$K$434,2,FALSE)</f>
        <v>40</v>
      </c>
      <c r="D28" s="17">
        <f>VLOOKUP(M28,'[1]Sheet1'!$A$350:$K$434,3,FALSE)/100</f>
        <v>0.006995452955578874</v>
      </c>
      <c r="E28" s="19">
        <f>VLOOKUP(M28,'[1]Sheet1'!$A$350:$K$434,4,FALSE)</f>
        <v>101</v>
      </c>
      <c r="F28" s="17">
        <f>VLOOKUP(M28,'[1]Sheet1'!$A$350:$K$434,5,FALSE)/100</f>
        <v>0.014440949385187302</v>
      </c>
      <c r="G28" s="19">
        <f>VLOOKUP(M28,'[1]Sheet1'!$A$350:$K$434,6,FALSE)</f>
        <v>29</v>
      </c>
      <c r="H28" s="17">
        <f>VLOOKUP(M28,'[1]Sheet1'!$A$350:$K$434,7,FALSE)/100</f>
        <v>0.018238993710691823</v>
      </c>
      <c r="I28" s="19">
        <f>VLOOKUP(M28,'[1]Sheet1'!$A$350:$K$434,8,FALSE)</f>
        <v>2</v>
      </c>
      <c r="J28" s="17">
        <f>VLOOKUP(M28,'[1]Sheet1'!$A$350:$K$434,9,FALSE)/100</f>
        <v>0.0425531914893617</v>
      </c>
      <c r="K28" s="18">
        <f>VLOOKUP(M28,'[1]Sheet1'!$A$350:$K$434,10,FALSE)</f>
        <v>172</v>
      </c>
      <c r="L28" s="20">
        <f>VLOOKUP(M28,'[1]Sheet1'!$A$350:$K$434,11,FALSE)/100</f>
        <v>0.011986898041675378</v>
      </c>
      <c r="M28" s="311" t="s">
        <v>215</v>
      </c>
    </row>
    <row r="29" spans="1:13" ht="15">
      <c r="A29" s="204" t="s">
        <v>217</v>
      </c>
      <c r="B29" s="205" t="s">
        <v>218</v>
      </c>
      <c r="C29" s="19">
        <f>VLOOKUP(M29,'[1]Sheet1'!$A$350:$K$434,2,FALSE)</f>
        <v>26</v>
      </c>
      <c r="D29" s="17">
        <f>VLOOKUP(M29,'[1]Sheet1'!$A$350:$K$434,3,FALSE)/100</f>
        <v>0.004547044421126268</v>
      </c>
      <c r="E29" s="19">
        <f>VLOOKUP(M29,'[1]Sheet1'!$A$350:$K$434,4,FALSE)</f>
        <v>23</v>
      </c>
      <c r="F29" s="17">
        <f>VLOOKUP(M29,'[1]Sheet1'!$A$350:$K$434,5,FALSE)/100</f>
        <v>0.0032885330283099795</v>
      </c>
      <c r="G29" s="19">
        <f>VLOOKUP(M29,'[1]Sheet1'!$A$350:$K$434,6,FALSE)</f>
        <v>2</v>
      </c>
      <c r="H29" s="17">
        <f>VLOOKUP(M29,'[1]Sheet1'!$A$350:$K$434,7,FALSE)/100</f>
        <v>0.0012578616352201257</v>
      </c>
      <c r="I29" s="19">
        <f>VLOOKUP(M29,'[1]Sheet1'!$A$350:$K$434,8,FALSE)</f>
        <v>0</v>
      </c>
      <c r="J29" s="17">
        <f>VLOOKUP(M29,'[1]Sheet1'!$A$350:$K$434,9,FALSE)/100</f>
        <v>0</v>
      </c>
      <c r="K29" s="18">
        <f>VLOOKUP(M29,'[1]Sheet1'!$A$350:$K$434,10,FALSE)</f>
        <v>51</v>
      </c>
      <c r="L29" s="20">
        <f>VLOOKUP(M29,'[1]Sheet1'!$A$350:$K$434,11,FALSE)/100</f>
        <v>0.0035542546518921177</v>
      </c>
      <c r="M29" s="311" t="s">
        <v>217</v>
      </c>
    </row>
    <row r="30" spans="1:13" ht="15">
      <c r="A30" s="204" t="s">
        <v>219</v>
      </c>
      <c r="B30" s="205" t="s">
        <v>220</v>
      </c>
      <c r="C30" s="19">
        <f>VLOOKUP(M30,'[1]Sheet1'!$A$350:$K$434,2,FALSE)</f>
        <v>11</v>
      </c>
      <c r="D30" s="17">
        <f>VLOOKUP(M30,'[1]Sheet1'!$A$350:$K$434,3,FALSE)/100</f>
        <v>0.0019237495627841903</v>
      </c>
      <c r="E30" s="19">
        <f>VLOOKUP(M30,'[1]Sheet1'!$A$350:$K$434,4,FALSE)</f>
        <v>8</v>
      </c>
      <c r="F30" s="17">
        <f>VLOOKUP(M30,'[1]Sheet1'!$A$350:$K$434,5,FALSE)/100</f>
        <v>0.001143837575064341</v>
      </c>
      <c r="G30" s="19">
        <f>VLOOKUP(M30,'[1]Sheet1'!$A$350:$K$434,6,FALSE)</f>
        <v>6</v>
      </c>
      <c r="H30" s="17">
        <f>VLOOKUP(M30,'[1]Sheet1'!$A$350:$K$434,7,FALSE)/100</f>
        <v>0.003773584905660378</v>
      </c>
      <c r="I30" s="19">
        <f>VLOOKUP(M30,'[1]Sheet1'!$A$350:$K$434,8,FALSE)</f>
        <v>0</v>
      </c>
      <c r="J30" s="17">
        <f>VLOOKUP(M30,'[1]Sheet1'!$A$350:$K$434,9,FALSE)/100</f>
        <v>0</v>
      </c>
      <c r="K30" s="18">
        <f>VLOOKUP(M30,'[1]Sheet1'!$A$350:$K$434,10,FALSE)</f>
        <v>25</v>
      </c>
      <c r="L30" s="20">
        <f>VLOOKUP(M30,'[1]Sheet1'!$A$350:$K$434,11,FALSE)/100</f>
        <v>0.0017422816921039794</v>
      </c>
      <c r="M30" s="311" t="s">
        <v>219</v>
      </c>
    </row>
    <row r="31" spans="1:13" ht="15">
      <c r="A31" s="204" t="s">
        <v>221</v>
      </c>
      <c r="B31" s="206" t="s">
        <v>222</v>
      </c>
      <c r="C31" s="19">
        <f>VLOOKUP(M31,'[1]Sheet1'!$A$350:$K$434,2,FALSE)</f>
        <v>35</v>
      </c>
      <c r="D31" s="17">
        <f>VLOOKUP(M31,'[1]Sheet1'!$A$350:$K$434,3,FALSE)/100</f>
        <v>0.006121021336131515</v>
      </c>
      <c r="E31" s="19">
        <f>VLOOKUP(M31,'[1]Sheet1'!$A$350:$K$434,4,FALSE)</f>
        <v>80</v>
      </c>
      <c r="F31" s="17">
        <f>VLOOKUP(M31,'[1]Sheet1'!$A$350:$K$434,5,FALSE)/100</f>
        <v>0.011438375750643411</v>
      </c>
      <c r="G31" s="19">
        <f>VLOOKUP(M31,'[1]Sheet1'!$A$350:$K$434,6,FALSE)</f>
        <v>14</v>
      </c>
      <c r="H31" s="17">
        <f>VLOOKUP(M31,'[1]Sheet1'!$A$350:$K$434,7,FALSE)/100</f>
        <v>0.00880503144654088</v>
      </c>
      <c r="I31" s="19">
        <f>VLOOKUP(M31,'[1]Sheet1'!$A$350:$K$434,8,FALSE)</f>
        <v>0</v>
      </c>
      <c r="J31" s="17">
        <f>VLOOKUP(M31,'[1]Sheet1'!$A$350:$K$434,9,FALSE)/100</f>
        <v>0</v>
      </c>
      <c r="K31" s="18">
        <f>VLOOKUP(M31,'[1]Sheet1'!$A$350:$K$434,10,FALSE)</f>
        <v>129</v>
      </c>
      <c r="L31" s="20">
        <f>VLOOKUP(M31,'[1]Sheet1'!$A$350:$K$434,11,FALSE)/100</f>
        <v>0.008990173531256534</v>
      </c>
      <c r="M31" s="311" t="s">
        <v>221</v>
      </c>
    </row>
    <row r="32" spans="1:13" ht="28.5">
      <c r="A32" s="204" t="s">
        <v>223</v>
      </c>
      <c r="B32" s="207" t="s">
        <v>224</v>
      </c>
      <c r="C32" s="19">
        <f>VLOOKUP(M32,'[1]Sheet1'!$A$350:$K$434,2,FALSE)</f>
        <v>33</v>
      </c>
      <c r="D32" s="17">
        <f>VLOOKUP(M32,'[1]Sheet1'!$A$350:$K$434,3,FALSE)/100</f>
        <v>0.005771248688352571</v>
      </c>
      <c r="E32" s="19">
        <f>VLOOKUP(M32,'[1]Sheet1'!$A$350:$K$434,4,FALSE)</f>
        <v>84</v>
      </c>
      <c r="F32" s="17">
        <f>VLOOKUP(M32,'[1]Sheet1'!$A$350:$K$434,5,FALSE)/100</f>
        <v>0.012010294538175578</v>
      </c>
      <c r="G32" s="19">
        <f>VLOOKUP(M32,'[1]Sheet1'!$A$350:$K$434,6,FALSE)</f>
        <v>21</v>
      </c>
      <c r="H32" s="17">
        <f>VLOOKUP(M32,'[1]Sheet1'!$A$350:$K$434,7,FALSE)/100</f>
        <v>0.013207547169811323</v>
      </c>
      <c r="I32" s="19">
        <f>VLOOKUP(M32,'[1]Sheet1'!$A$350:$K$434,8,FALSE)</f>
        <v>0</v>
      </c>
      <c r="J32" s="17">
        <f>VLOOKUP(M32,'[1]Sheet1'!$A$350:$K$434,9,FALSE)/100</f>
        <v>0</v>
      </c>
      <c r="K32" s="18">
        <f>VLOOKUP(M32,'[1]Sheet1'!$A$350:$K$434,10,FALSE)</f>
        <v>138</v>
      </c>
      <c r="L32" s="20">
        <f>VLOOKUP(M32,'[1]Sheet1'!$A$350:$K$434,11,FALSE)/100</f>
        <v>0.009617394940413965</v>
      </c>
      <c r="M32" s="311" t="s">
        <v>223</v>
      </c>
    </row>
    <row r="33" spans="1:13" ht="15">
      <c r="A33" s="204" t="s">
        <v>225</v>
      </c>
      <c r="B33" s="205" t="s">
        <v>226</v>
      </c>
      <c r="C33" s="19">
        <f>VLOOKUP(M33,'[1]Sheet1'!$A$350:$K$434,2,FALSE)</f>
        <v>8</v>
      </c>
      <c r="D33" s="17">
        <f>VLOOKUP(M33,'[1]Sheet1'!$A$350:$K$434,3,FALSE)/100</f>
        <v>0.0013990905911157748</v>
      </c>
      <c r="E33" s="19">
        <f>VLOOKUP(M33,'[1]Sheet1'!$A$350:$K$434,4,FALSE)</f>
        <v>14</v>
      </c>
      <c r="F33" s="17">
        <f>VLOOKUP(M33,'[1]Sheet1'!$A$350:$K$434,5,FALSE)/100</f>
        <v>0.0020017157563625965</v>
      </c>
      <c r="G33" s="19">
        <f>VLOOKUP(M33,'[1]Sheet1'!$A$350:$K$434,6,FALSE)</f>
        <v>4</v>
      </c>
      <c r="H33" s="17">
        <f>VLOOKUP(M33,'[1]Sheet1'!$A$350:$K$434,7,FALSE)/100</f>
        <v>0.0025157232704402514</v>
      </c>
      <c r="I33" s="19">
        <f>VLOOKUP(M33,'[1]Sheet1'!$A$350:$K$434,8,FALSE)</f>
        <v>0</v>
      </c>
      <c r="J33" s="17">
        <f>VLOOKUP(M33,'[1]Sheet1'!$A$350:$K$434,9,FALSE)/100</f>
        <v>0</v>
      </c>
      <c r="K33" s="18">
        <f>VLOOKUP(M33,'[1]Sheet1'!$A$350:$K$434,10,FALSE)</f>
        <v>26</v>
      </c>
      <c r="L33" s="20">
        <f>VLOOKUP(M33,'[1]Sheet1'!$A$350:$K$434,11,FALSE)/100</f>
        <v>0.0018119729597881385</v>
      </c>
      <c r="M33" s="311" t="s">
        <v>225</v>
      </c>
    </row>
    <row r="34" spans="1:13" ht="15">
      <c r="A34" s="204" t="s">
        <v>227</v>
      </c>
      <c r="B34" s="205" t="s">
        <v>228</v>
      </c>
      <c r="C34" s="19">
        <f>VLOOKUP(M34,'[1]Sheet1'!$A$350:$K$434,2,FALSE)</f>
        <v>6</v>
      </c>
      <c r="D34" s="17">
        <f>VLOOKUP(M34,'[1]Sheet1'!$A$350:$K$434,3,FALSE)/100</f>
        <v>0.001049317943336831</v>
      </c>
      <c r="E34" s="19">
        <f>VLOOKUP(M34,'[1]Sheet1'!$A$350:$K$434,4,FALSE)</f>
        <v>25</v>
      </c>
      <c r="F34" s="17">
        <f>VLOOKUP(M34,'[1]Sheet1'!$A$350:$K$434,5,FALSE)/100</f>
        <v>0.0035744924220760654</v>
      </c>
      <c r="G34" s="19">
        <f>VLOOKUP(M34,'[1]Sheet1'!$A$350:$K$434,6,FALSE)</f>
        <v>6</v>
      </c>
      <c r="H34" s="17">
        <f>VLOOKUP(M34,'[1]Sheet1'!$A$350:$K$434,7,FALSE)/100</f>
        <v>0.003773584905660378</v>
      </c>
      <c r="I34" s="19">
        <f>VLOOKUP(M34,'[1]Sheet1'!$A$350:$K$434,8,FALSE)</f>
        <v>0</v>
      </c>
      <c r="J34" s="17">
        <f>VLOOKUP(M34,'[1]Sheet1'!$A$350:$K$434,9,FALSE)/100</f>
        <v>0</v>
      </c>
      <c r="K34" s="18">
        <f>VLOOKUP(M34,'[1]Sheet1'!$A$350:$K$434,10,FALSE)</f>
        <v>37</v>
      </c>
      <c r="L34" s="20">
        <f>VLOOKUP(M34,'[1]Sheet1'!$A$350:$K$434,11,FALSE)/100</f>
        <v>0.0025785769043138894</v>
      </c>
      <c r="M34" s="311" t="s">
        <v>227</v>
      </c>
    </row>
    <row r="35" spans="1:13" ht="15">
      <c r="A35" s="204" t="s">
        <v>229</v>
      </c>
      <c r="B35" s="205" t="s">
        <v>230</v>
      </c>
      <c r="C35" s="19">
        <f>VLOOKUP(M35,'[1]Sheet1'!$A$350:$K$434,2,FALSE)</f>
        <v>5</v>
      </c>
      <c r="D35" s="17">
        <f>VLOOKUP(M35,'[1]Sheet1'!$A$350:$K$434,3,FALSE)/100</f>
        <v>0.0008744316194473592</v>
      </c>
      <c r="E35" s="19">
        <f>VLOOKUP(M35,'[1]Sheet1'!$A$350:$K$434,4,FALSE)</f>
        <v>14</v>
      </c>
      <c r="F35" s="17">
        <f>VLOOKUP(M35,'[1]Sheet1'!$A$350:$K$434,5,FALSE)/100</f>
        <v>0.0020017157563625965</v>
      </c>
      <c r="G35" s="19">
        <f>VLOOKUP(M35,'[1]Sheet1'!$A$350:$K$434,6,FALSE)</f>
        <v>3</v>
      </c>
      <c r="H35" s="17">
        <f>VLOOKUP(M35,'[1]Sheet1'!$A$350:$K$434,7,FALSE)/100</f>
        <v>0.001886792452830189</v>
      </c>
      <c r="I35" s="19">
        <f>VLOOKUP(M35,'[1]Sheet1'!$A$350:$K$434,8,FALSE)</f>
        <v>0</v>
      </c>
      <c r="J35" s="17">
        <f>VLOOKUP(M35,'[1]Sheet1'!$A$350:$K$434,9,FALSE)/100</f>
        <v>0</v>
      </c>
      <c r="K35" s="18">
        <f>VLOOKUP(M35,'[1]Sheet1'!$A$350:$K$434,10,FALSE)</f>
        <v>22</v>
      </c>
      <c r="L35" s="20">
        <f>VLOOKUP(M35,'[1]Sheet1'!$A$350:$K$434,11,FALSE)/100</f>
        <v>0.0015332078890515019</v>
      </c>
      <c r="M35" s="311" t="s">
        <v>229</v>
      </c>
    </row>
    <row r="36" spans="1:13" ht="15">
      <c r="A36" s="204" t="s">
        <v>231</v>
      </c>
      <c r="B36" s="205" t="s">
        <v>232</v>
      </c>
      <c r="C36" s="19">
        <f>VLOOKUP(M36,'[1]Sheet1'!$A$350:$K$434,2,FALSE)</f>
        <v>11</v>
      </c>
      <c r="D36" s="17">
        <f>VLOOKUP(M36,'[1]Sheet1'!$A$350:$K$434,3,FALSE)/100</f>
        <v>0.0019237495627841903</v>
      </c>
      <c r="E36" s="19">
        <f>VLOOKUP(M36,'[1]Sheet1'!$A$350:$K$434,4,FALSE)</f>
        <v>20</v>
      </c>
      <c r="F36" s="17">
        <f>VLOOKUP(M36,'[1]Sheet1'!$A$350:$K$434,5,FALSE)/100</f>
        <v>0.0028595939376608527</v>
      </c>
      <c r="G36" s="19">
        <f>VLOOKUP(M36,'[1]Sheet1'!$A$350:$K$434,6,FALSE)</f>
        <v>7</v>
      </c>
      <c r="H36" s="17">
        <f>VLOOKUP(M36,'[1]Sheet1'!$A$350:$K$434,7,FALSE)/100</f>
        <v>0.00440251572327044</v>
      </c>
      <c r="I36" s="19">
        <f>VLOOKUP(M36,'[1]Sheet1'!$A$350:$K$434,8,FALSE)</f>
        <v>0</v>
      </c>
      <c r="J36" s="17">
        <f>VLOOKUP(M36,'[1]Sheet1'!$A$350:$K$434,9,FALSE)/100</f>
        <v>0</v>
      </c>
      <c r="K36" s="18">
        <f>VLOOKUP(M36,'[1]Sheet1'!$A$350:$K$434,10,FALSE)</f>
        <v>38</v>
      </c>
      <c r="L36" s="20">
        <f>VLOOKUP(M36,'[1]Sheet1'!$A$350:$K$434,11,FALSE)/100</f>
        <v>0.0026482681719980487</v>
      </c>
      <c r="M36" s="311" t="s">
        <v>231</v>
      </c>
    </row>
    <row r="37" spans="1:13" ht="15">
      <c r="A37" s="204" t="s">
        <v>233</v>
      </c>
      <c r="B37" s="205" t="s">
        <v>234</v>
      </c>
      <c r="C37" s="19">
        <f>VLOOKUP(M37,'[1]Sheet1'!$A$350:$K$434,2,FALSE)</f>
        <v>19</v>
      </c>
      <c r="D37" s="17">
        <f>VLOOKUP(M37,'[1]Sheet1'!$A$350:$K$434,3,FALSE)/100</f>
        <v>0.0033228401538999645</v>
      </c>
      <c r="E37" s="19">
        <f>VLOOKUP(M37,'[1]Sheet1'!$A$350:$K$434,4,FALSE)</f>
        <v>29</v>
      </c>
      <c r="F37" s="17">
        <f>VLOOKUP(M37,'[1]Sheet1'!$A$350:$K$434,5,FALSE)/100</f>
        <v>0.004146411209608235</v>
      </c>
      <c r="G37" s="19">
        <f>VLOOKUP(M37,'[1]Sheet1'!$A$350:$K$434,6,FALSE)</f>
        <v>4</v>
      </c>
      <c r="H37" s="17">
        <f>VLOOKUP(M37,'[1]Sheet1'!$A$350:$K$434,7,FALSE)/100</f>
        <v>0.0025157232704402514</v>
      </c>
      <c r="I37" s="19">
        <f>VLOOKUP(M37,'[1]Sheet1'!$A$350:$K$434,8,FALSE)</f>
        <v>0</v>
      </c>
      <c r="J37" s="17">
        <f>VLOOKUP(M37,'[1]Sheet1'!$A$350:$K$434,9,FALSE)/100</f>
        <v>0</v>
      </c>
      <c r="K37" s="18">
        <f>VLOOKUP(M37,'[1]Sheet1'!$A$350:$K$434,10,FALSE)</f>
        <v>52</v>
      </c>
      <c r="L37" s="20">
        <f>VLOOKUP(M37,'[1]Sheet1'!$A$350:$K$434,11,FALSE)/100</f>
        <v>0.003623945919576277</v>
      </c>
      <c r="M37" s="311" t="s">
        <v>233</v>
      </c>
    </row>
    <row r="38" spans="1:13" ht="15">
      <c r="A38" s="204" t="s">
        <v>235</v>
      </c>
      <c r="B38" s="205" t="s">
        <v>236</v>
      </c>
      <c r="C38" s="19">
        <f>_xlfn.IFERROR(VLOOKUP(M38,'[1]Sheet1'!$A$350:$K$434,2,FALSE),0)</f>
        <v>0</v>
      </c>
      <c r="D38" s="17">
        <f>_xlfn.IFERROR(VLOOKUP(M38,'[1]Sheet1'!$A$350:$K$434,3,FALSE)/100,0)</f>
        <v>0</v>
      </c>
      <c r="E38" s="19">
        <f>_xlfn.IFERROR(VLOOKUP(M38,'[1]Sheet1'!$A$350:$K$434,4,FALSE),0)</f>
        <v>0</v>
      </c>
      <c r="F38" s="17">
        <f>_xlfn.IFERROR(VLOOKUP(M38,'[1]Sheet1'!$A$350:$K$434,5,FALSE)/100,0)</f>
        <v>0</v>
      </c>
      <c r="G38" s="19">
        <f>_xlfn.IFERROR(VLOOKUP(M38,'[1]Sheet1'!$A$350:$K$434,6,FALSE),0)</f>
        <v>0</v>
      </c>
      <c r="H38" s="17">
        <f>_xlfn.IFERROR(VLOOKUP(M38,'[1]Sheet1'!$A$350:$K$434,7,FALSE)/100,0)</f>
        <v>0</v>
      </c>
      <c r="I38" s="19">
        <f>_xlfn.IFERROR(VLOOKUP(M38,'[1]Sheet1'!$A$350:$K$434,8,FALSE),0)</f>
        <v>0</v>
      </c>
      <c r="J38" s="17">
        <f>_xlfn.IFERROR(VLOOKUP(M38,'[1]Sheet1'!$A$350:$K$434,9,FALSE)/100,0)</f>
        <v>0</v>
      </c>
      <c r="K38" s="18">
        <f>_xlfn.IFERROR(VLOOKUP(M38,'[1]Sheet1'!$A$350:$K$434,10,FALSE),0)</f>
        <v>0</v>
      </c>
      <c r="L38" s="20">
        <f>_xlfn.IFERROR(VLOOKUP(M38,'[1]Sheet1'!$A$350:$K$434,11,FALSE)/100,0)</f>
        <v>0</v>
      </c>
      <c r="M38" s="311" t="s">
        <v>235</v>
      </c>
    </row>
    <row r="39" spans="1:13" ht="15">
      <c r="A39" s="204" t="s">
        <v>237</v>
      </c>
      <c r="B39" s="205" t="s">
        <v>238</v>
      </c>
      <c r="C39" s="19">
        <f>VLOOKUP(M39,'[1]Sheet1'!$A$350:$K$434,2,FALSE)</f>
        <v>2</v>
      </c>
      <c r="D39" s="17">
        <f>VLOOKUP(M39,'[1]Sheet1'!$A$350:$K$434,3,FALSE)/100</f>
        <v>0.0003497726477789437</v>
      </c>
      <c r="E39" s="19">
        <f>VLOOKUP(M39,'[1]Sheet1'!$A$350:$K$434,4,FALSE)</f>
        <v>6</v>
      </c>
      <c r="F39" s="17">
        <f>VLOOKUP(M39,'[1]Sheet1'!$A$350:$K$434,5,FALSE)/100</f>
        <v>0.0008578781812982557</v>
      </c>
      <c r="G39" s="19">
        <f>VLOOKUP(M39,'[1]Sheet1'!$A$350:$K$434,6,FALSE)</f>
        <v>1</v>
      </c>
      <c r="H39" s="17">
        <f>VLOOKUP(M39,'[1]Sheet1'!$A$350:$K$434,7,FALSE)/100</f>
        <v>0.0006289308176100629</v>
      </c>
      <c r="I39" s="19">
        <f>VLOOKUP(M39,'[1]Sheet1'!$A$350:$K$434,8,FALSE)</f>
        <v>0</v>
      </c>
      <c r="J39" s="17">
        <f>VLOOKUP(M39,'[1]Sheet1'!$A$350:$K$434,9,FALSE)/100</f>
        <v>0</v>
      </c>
      <c r="K39" s="18">
        <f>VLOOKUP(M39,'[1]Sheet1'!$A$350:$K$434,10,FALSE)</f>
        <v>9</v>
      </c>
      <c r="L39" s="20">
        <f>VLOOKUP(M39,'[1]Sheet1'!$A$350:$K$434,11,FALSE)/100</f>
        <v>0.0006272214091574327</v>
      </c>
      <c r="M39" s="311" t="s">
        <v>237</v>
      </c>
    </row>
    <row r="40" spans="1:13" ht="15">
      <c r="A40" s="204" t="s">
        <v>239</v>
      </c>
      <c r="B40" s="205" t="s">
        <v>240</v>
      </c>
      <c r="C40" s="19">
        <f>VLOOKUP(M40,'[1]Sheet1'!$A$350:$K$434,2,FALSE)</f>
        <v>5</v>
      </c>
      <c r="D40" s="17">
        <f>VLOOKUP(M40,'[1]Sheet1'!$A$350:$K$434,3,FALSE)/100</f>
        <v>0.0008744316194473592</v>
      </c>
      <c r="E40" s="19">
        <f>VLOOKUP(M40,'[1]Sheet1'!$A$350:$K$434,4,FALSE)</f>
        <v>25</v>
      </c>
      <c r="F40" s="17">
        <f>VLOOKUP(M40,'[1]Sheet1'!$A$350:$K$434,5,FALSE)/100</f>
        <v>0.0035744924220760654</v>
      </c>
      <c r="G40" s="19">
        <f>VLOOKUP(M40,'[1]Sheet1'!$A$350:$K$434,6,FALSE)</f>
        <v>5</v>
      </c>
      <c r="H40" s="17">
        <f>VLOOKUP(M40,'[1]Sheet1'!$A$350:$K$434,7,FALSE)/100</f>
        <v>0.003144654088050315</v>
      </c>
      <c r="I40" s="19">
        <f>VLOOKUP(M40,'[1]Sheet1'!$A$350:$K$434,8,FALSE)</f>
        <v>0</v>
      </c>
      <c r="J40" s="17">
        <f>VLOOKUP(M40,'[1]Sheet1'!$A$350:$K$434,9,FALSE)/100</f>
        <v>0</v>
      </c>
      <c r="K40" s="18">
        <f>VLOOKUP(M40,'[1]Sheet1'!$A$350:$K$434,10,FALSE)</f>
        <v>35</v>
      </c>
      <c r="L40" s="20">
        <f>VLOOKUP(M40,'[1]Sheet1'!$A$350:$K$434,11,FALSE)/100</f>
        <v>0.002439194368945571</v>
      </c>
      <c r="M40" s="311" t="s">
        <v>239</v>
      </c>
    </row>
    <row r="41" spans="1:13" ht="15">
      <c r="A41" s="204" t="s">
        <v>241</v>
      </c>
      <c r="B41" s="205" t="s">
        <v>242</v>
      </c>
      <c r="C41" s="19">
        <f>VLOOKUP(M41,'[1]Sheet1'!$A$350:$K$434,2,FALSE)</f>
        <v>1</v>
      </c>
      <c r="D41" s="17">
        <f>VLOOKUP(M41,'[1]Sheet1'!$A$350:$K$434,3,FALSE)/100</f>
        <v>0.00017488632388947185</v>
      </c>
      <c r="E41" s="19">
        <f>VLOOKUP(M41,'[1]Sheet1'!$A$350:$K$434,4,FALSE)</f>
        <v>2</v>
      </c>
      <c r="F41" s="17">
        <f>VLOOKUP(M41,'[1]Sheet1'!$A$350:$K$434,5,FALSE)/100</f>
        <v>0.00028595939376608524</v>
      </c>
      <c r="G41" s="19">
        <f>VLOOKUP(M41,'[1]Sheet1'!$A$350:$K$434,6,FALSE)</f>
        <v>0</v>
      </c>
      <c r="H41" s="17">
        <f>VLOOKUP(M41,'[1]Sheet1'!$A$350:$K$434,7,FALSE)/100</f>
        <v>0</v>
      </c>
      <c r="I41" s="19">
        <f>VLOOKUP(M41,'[1]Sheet1'!$A$350:$K$434,8,FALSE)</f>
        <v>0</v>
      </c>
      <c r="J41" s="17">
        <f>VLOOKUP(M41,'[1]Sheet1'!$A$350:$K$434,9,FALSE)/100</f>
        <v>0</v>
      </c>
      <c r="K41" s="18">
        <f>VLOOKUP(M41,'[1]Sheet1'!$A$350:$K$434,10,FALSE)</f>
        <v>3</v>
      </c>
      <c r="L41" s="20">
        <f>VLOOKUP(M41,'[1]Sheet1'!$A$350:$K$434,11,FALSE)/100</f>
        <v>0.0002090738030524775</v>
      </c>
      <c r="M41" s="311" t="s">
        <v>241</v>
      </c>
    </row>
    <row r="42" spans="1:13" ht="15">
      <c r="A42" s="204" t="s">
        <v>243</v>
      </c>
      <c r="B42" s="206" t="s">
        <v>244</v>
      </c>
      <c r="C42" s="19">
        <f>VLOOKUP(M42,'[1]Sheet1'!$A$350:$K$434,2,FALSE)</f>
        <v>28</v>
      </c>
      <c r="D42" s="17">
        <f>VLOOKUP(M42,'[1]Sheet1'!$A$350:$K$434,3,FALSE)/100</f>
        <v>0.004896817068905212</v>
      </c>
      <c r="E42" s="19">
        <f>VLOOKUP(M42,'[1]Sheet1'!$A$350:$K$434,4,FALSE)</f>
        <v>68</v>
      </c>
      <c r="F42" s="17">
        <f>VLOOKUP(M42,'[1]Sheet1'!$A$350:$K$434,5,FALSE)/100</f>
        <v>0.009722619388046897</v>
      </c>
      <c r="G42" s="19">
        <f>VLOOKUP(M42,'[1]Sheet1'!$A$350:$K$434,6,FALSE)</f>
        <v>18</v>
      </c>
      <c r="H42" s="17">
        <f>VLOOKUP(M42,'[1]Sheet1'!$A$350:$K$434,7,FALSE)/100</f>
        <v>0.011320754716981131</v>
      </c>
      <c r="I42" s="19">
        <f>VLOOKUP(M42,'[1]Sheet1'!$A$350:$K$434,8,FALSE)</f>
        <v>2</v>
      </c>
      <c r="J42" s="17">
        <f>VLOOKUP(M42,'[1]Sheet1'!$A$350:$K$434,9,FALSE)/100</f>
        <v>0.0425531914893617</v>
      </c>
      <c r="K42" s="18">
        <f>VLOOKUP(M42,'[1]Sheet1'!$A$350:$K$434,10,FALSE)</f>
        <v>116</v>
      </c>
      <c r="L42" s="20">
        <f>VLOOKUP(M42,'[1]Sheet1'!$A$350:$K$434,11,FALSE)/100</f>
        <v>0.008084187051362464</v>
      </c>
      <c r="M42" s="311" t="s">
        <v>243</v>
      </c>
    </row>
    <row r="43" spans="1:13" ht="15">
      <c r="A43" s="204" t="s">
        <v>245</v>
      </c>
      <c r="B43" s="205" t="s">
        <v>246</v>
      </c>
      <c r="C43" s="19">
        <f>VLOOKUP(M43,'[1]Sheet1'!$A$350:$K$434,2,FALSE)</f>
        <v>24</v>
      </c>
      <c r="D43" s="17">
        <f>VLOOKUP(M43,'[1]Sheet1'!$A$350:$K$434,3,FALSE)/100</f>
        <v>0.004197271773347324</v>
      </c>
      <c r="E43" s="19">
        <f>VLOOKUP(M43,'[1]Sheet1'!$A$350:$K$434,4,FALSE)</f>
        <v>52</v>
      </c>
      <c r="F43" s="17">
        <f>VLOOKUP(M43,'[1]Sheet1'!$A$350:$K$434,5,FALSE)/100</f>
        <v>0.007434944237918215</v>
      </c>
      <c r="G43" s="19">
        <f>VLOOKUP(M43,'[1]Sheet1'!$A$350:$K$434,6,FALSE)</f>
        <v>8</v>
      </c>
      <c r="H43" s="17">
        <f>VLOOKUP(M43,'[1]Sheet1'!$A$350:$K$434,7,FALSE)/100</f>
        <v>0.005031446540880503</v>
      </c>
      <c r="I43" s="19">
        <f>VLOOKUP(M43,'[1]Sheet1'!$A$350:$K$434,8,FALSE)</f>
        <v>0</v>
      </c>
      <c r="J43" s="17">
        <f>VLOOKUP(M43,'[1]Sheet1'!$A$350:$K$434,9,FALSE)/100</f>
        <v>0</v>
      </c>
      <c r="K43" s="18">
        <f>VLOOKUP(M43,'[1]Sheet1'!$A$350:$K$434,10,FALSE)</f>
        <v>84</v>
      </c>
      <c r="L43" s="20">
        <f>VLOOKUP(M43,'[1]Sheet1'!$A$350:$K$434,11,FALSE)/100</f>
        <v>0.005854066485469371</v>
      </c>
      <c r="M43" s="311" t="s">
        <v>245</v>
      </c>
    </row>
    <row r="44" spans="1:13" ht="15">
      <c r="A44" s="204" t="s">
        <v>247</v>
      </c>
      <c r="B44" s="205" t="s">
        <v>248</v>
      </c>
      <c r="C44" s="19">
        <f>VLOOKUP(M44,'[1]Sheet1'!$A$350:$K$434,2,FALSE)</f>
        <v>62</v>
      </c>
      <c r="D44" s="17">
        <f>VLOOKUP(M44,'[1]Sheet1'!$A$350:$K$434,3,FALSE)/100</f>
        <v>0.010842952081147255</v>
      </c>
      <c r="E44" s="19">
        <f>VLOOKUP(M44,'[1]Sheet1'!$A$350:$K$434,4,FALSE)</f>
        <v>170</v>
      </c>
      <c r="F44" s="17">
        <f>VLOOKUP(M44,'[1]Sheet1'!$A$350:$K$434,5,FALSE)/100</f>
        <v>0.024306548470117244</v>
      </c>
      <c r="G44" s="19">
        <f>VLOOKUP(M44,'[1]Sheet1'!$A$350:$K$434,6,FALSE)</f>
        <v>44</v>
      </c>
      <c r="H44" s="17">
        <f>VLOOKUP(M44,'[1]Sheet1'!$A$350:$K$434,7,FALSE)/100</f>
        <v>0.027672955974842765</v>
      </c>
      <c r="I44" s="19">
        <f>VLOOKUP(M44,'[1]Sheet1'!$A$350:$K$434,8,FALSE)</f>
        <v>4</v>
      </c>
      <c r="J44" s="17">
        <f>VLOOKUP(M44,'[1]Sheet1'!$A$350:$K$434,9,FALSE)/100</f>
        <v>0.0851063829787234</v>
      </c>
      <c r="K44" s="18">
        <f>VLOOKUP(M44,'[1]Sheet1'!$A$350:$K$434,10,FALSE)</f>
        <v>280</v>
      </c>
      <c r="L44" s="20">
        <f>VLOOKUP(M44,'[1]Sheet1'!$A$350:$K$434,11,FALSE)/100</f>
        <v>0.01951355495156457</v>
      </c>
      <c r="M44" s="311" t="s">
        <v>247</v>
      </c>
    </row>
    <row r="45" spans="1:13" ht="28.5">
      <c r="A45" s="204" t="s">
        <v>249</v>
      </c>
      <c r="B45" s="206" t="s">
        <v>250</v>
      </c>
      <c r="C45" s="19">
        <f>VLOOKUP(M45,'[1]Sheet1'!$A$350:$K$434,2,FALSE)</f>
        <v>50</v>
      </c>
      <c r="D45" s="17">
        <f>VLOOKUP(M45,'[1]Sheet1'!$A$350:$K$434,3,FALSE)/100</f>
        <v>0.008744316194473592</v>
      </c>
      <c r="E45" s="19">
        <f>VLOOKUP(M45,'[1]Sheet1'!$A$350:$K$434,4,FALSE)</f>
        <v>92</v>
      </c>
      <c r="F45" s="17">
        <f>VLOOKUP(M45,'[1]Sheet1'!$A$350:$K$434,5,FALSE)/100</f>
        <v>0.013154132113239918</v>
      </c>
      <c r="G45" s="19">
        <f>VLOOKUP(M45,'[1]Sheet1'!$A$350:$K$434,6,FALSE)</f>
        <v>31</v>
      </c>
      <c r="H45" s="17">
        <f>VLOOKUP(M45,'[1]Sheet1'!$A$350:$K$434,7,FALSE)/100</f>
        <v>0.01949685534591195</v>
      </c>
      <c r="I45" s="19">
        <f>VLOOKUP(M45,'[1]Sheet1'!$A$350:$K$434,8,FALSE)</f>
        <v>1</v>
      </c>
      <c r="J45" s="17">
        <f>VLOOKUP(M45,'[1]Sheet1'!$A$350:$K$434,9,FALSE)/100</f>
        <v>0.02127659574468085</v>
      </c>
      <c r="K45" s="18">
        <f>VLOOKUP(M45,'[1]Sheet1'!$A$350:$K$434,10,FALSE)</f>
        <v>174</v>
      </c>
      <c r="L45" s="20">
        <f>VLOOKUP(M45,'[1]Sheet1'!$A$350:$K$434,11,FALSE)/100</f>
        <v>0.012126280577043697</v>
      </c>
      <c r="M45" s="311" t="s">
        <v>249</v>
      </c>
    </row>
    <row r="46" spans="1:13" ht="15">
      <c r="A46" s="204" t="s">
        <v>251</v>
      </c>
      <c r="B46" s="206" t="s">
        <v>252</v>
      </c>
      <c r="C46" s="19">
        <f>VLOOKUP(M46,'[1]Sheet1'!$A$350:$K$434,2,FALSE)</f>
        <v>185</v>
      </c>
      <c r="D46" s="17">
        <f>VLOOKUP(M46,'[1]Sheet1'!$A$350:$K$434,3,FALSE)/100</f>
        <v>0.03235396991955229</v>
      </c>
      <c r="E46" s="19">
        <f>VLOOKUP(M46,'[1]Sheet1'!$A$350:$K$434,4,FALSE)</f>
        <v>272</v>
      </c>
      <c r="F46" s="17">
        <f>VLOOKUP(M46,'[1]Sheet1'!$A$350:$K$434,5,FALSE)/100</f>
        <v>0.03889047755218759</v>
      </c>
      <c r="G46" s="19">
        <f>VLOOKUP(M46,'[1]Sheet1'!$A$350:$K$434,6,FALSE)</f>
        <v>78</v>
      </c>
      <c r="H46" s="17">
        <f>VLOOKUP(M46,'[1]Sheet1'!$A$350:$K$434,7,FALSE)/100</f>
        <v>0.049056603773584916</v>
      </c>
      <c r="I46" s="19">
        <f>VLOOKUP(M46,'[1]Sheet1'!$A$350:$K$434,8,FALSE)</f>
        <v>4</v>
      </c>
      <c r="J46" s="17">
        <f>VLOOKUP(M46,'[1]Sheet1'!$A$350:$K$434,9,FALSE)/100</f>
        <v>0.0851063829787234</v>
      </c>
      <c r="K46" s="18">
        <f>VLOOKUP(M46,'[1]Sheet1'!$A$350:$K$434,10,FALSE)</f>
        <v>539</v>
      </c>
      <c r="L46" s="20">
        <f>VLOOKUP(M46,'[1]Sheet1'!$A$350:$K$434,11,FALSE)/100</f>
        <v>0.037563593281761794</v>
      </c>
      <c r="M46" s="311" t="s">
        <v>251</v>
      </c>
    </row>
    <row r="47" spans="1:13" ht="15">
      <c r="A47" s="204" t="s">
        <v>253</v>
      </c>
      <c r="B47" s="206" t="s">
        <v>254</v>
      </c>
      <c r="C47" s="19">
        <f>VLOOKUP(M47,'[1]Sheet1'!$A$350:$K$434,2,FALSE)</f>
        <v>209</v>
      </c>
      <c r="D47" s="17">
        <f>VLOOKUP(M47,'[1]Sheet1'!$A$350:$K$434,3,FALSE)/100</f>
        <v>0.03655124169289962</v>
      </c>
      <c r="E47" s="19">
        <f>VLOOKUP(M47,'[1]Sheet1'!$A$350:$K$434,4,FALSE)</f>
        <v>423</v>
      </c>
      <c r="F47" s="17">
        <f>VLOOKUP(M47,'[1]Sheet1'!$A$350:$K$434,5,FALSE)/100</f>
        <v>0.06048041178152702</v>
      </c>
      <c r="G47" s="19">
        <f>VLOOKUP(M47,'[1]Sheet1'!$A$350:$K$434,6,FALSE)</f>
        <v>72</v>
      </c>
      <c r="H47" s="17">
        <f>VLOOKUP(M47,'[1]Sheet1'!$A$350:$K$434,7,FALSE)/100</f>
        <v>0.045283018867924525</v>
      </c>
      <c r="I47" s="19">
        <f>VLOOKUP(M47,'[1]Sheet1'!$A$350:$K$434,8,FALSE)</f>
        <v>1</v>
      </c>
      <c r="J47" s="17">
        <f>VLOOKUP(M47,'[1]Sheet1'!$A$350:$K$434,9,FALSE)/100</f>
        <v>0.02127659574468085</v>
      </c>
      <c r="K47" s="18">
        <f>VLOOKUP(M47,'[1]Sheet1'!$A$350:$K$434,10,FALSE)</f>
        <v>705</v>
      </c>
      <c r="L47" s="20">
        <f>VLOOKUP(M47,'[1]Sheet1'!$A$350:$K$434,11,FALSE)/100</f>
        <v>0.04913234371733221</v>
      </c>
      <c r="M47" s="311" t="s">
        <v>253</v>
      </c>
    </row>
    <row r="48" spans="1:13" ht="15">
      <c r="A48" s="204" t="s">
        <v>255</v>
      </c>
      <c r="B48" s="205" t="s">
        <v>256</v>
      </c>
      <c r="C48" s="19">
        <f>VLOOKUP(M48,'[1]Sheet1'!$A$350:$K$434,2,FALSE)</f>
        <v>36</v>
      </c>
      <c r="D48" s="17">
        <f>VLOOKUP(M48,'[1]Sheet1'!$A$350:$K$434,3,FALSE)/100</f>
        <v>0.0062959076600209865</v>
      </c>
      <c r="E48" s="19">
        <f>VLOOKUP(M48,'[1]Sheet1'!$A$350:$K$434,4,FALSE)</f>
        <v>123</v>
      </c>
      <c r="F48" s="17">
        <f>VLOOKUP(M48,'[1]Sheet1'!$A$350:$K$434,5,FALSE)/100</f>
        <v>0.01758650271661424</v>
      </c>
      <c r="G48" s="19">
        <f>VLOOKUP(M48,'[1]Sheet1'!$A$350:$K$434,6,FALSE)</f>
        <v>33</v>
      </c>
      <c r="H48" s="17">
        <f>VLOOKUP(M48,'[1]Sheet1'!$A$350:$K$434,7,FALSE)/100</f>
        <v>0.020754716981132074</v>
      </c>
      <c r="I48" s="19">
        <f>VLOOKUP(M48,'[1]Sheet1'!$A$350:$K$434,8,FALSE)</f>
        <v>0</v>
      </c>
      <c r="J48" s="17">
        <f>VLOOKUP(M48,'[1]Sheet1'!$A$350:$K$434,9,FALSE)/100</f>
        <v>0</v>
      </c>
      <c r="K48" s="18">
        <f>VLOOKUP(M48,'[1]Sheet1'!$A$350:$K$434,10,FALSE)</f>
        <v>192</v>
      </c>
      <c r="L48" s="20">
        <f>VLOOKUP(M48,'[1]Sheet1'!$A$350:$K$434,11,FALSE)/100</f>
        <v>0.01338072339535856</v>
      </c>
      <c r="M48" s="311" t="s">
        <v>255</v>
      </c>
    </row>
    <row r="49" spans="1:13" ht="15">
      <c r="A49" s="204" t="s">
        <v>257</v>
      </c>
      <c r="B49" s="205" t="s">
        <v>258</v>
      </c>
      <c r="C49" s="19">
        <f>VLOOKUP(M49,'[1]Sheet1'!$A$350:$K$434,2,FALSE)</f>
        <v>5</v>
      </c>
      <c r="D49" s="17">
        <f>VLOOKUP(M49,'[1]Sheet1'!$A$350:$K$434,3,FALSE)/100</f>
        <v>0.0008744316194473592</v>
      </c>
      <c r="E49" s="19">
        <f>VLOOKUP(M49,'[1]Sheet1'!$A$350:$K$434,4,FALSE)</f>
        <v>1</v>
      </c>
      <c r="F49" s="17">
        <f>VLOOKUP(M49,'[1]Sheet1'!$A$350:$K$434,5,FALSE)/100</f>
        <v>0.00014297969688304262</v>
      </c>
      <c r="G49" s="19">
        <f>VLOOKUP(M49,'[1]Sheet1'!$A$350:$K$434,6,FALSE)</f>
        <v>2</v>
      </c>
      <c r="H49" s="17">
        <f>VLOOKUP(M49,'[1]Sheet1'!$A$350:$K$434,7,FALSE)/100</f>
        <v>0.0012578616352201257</v>
      </c>
      <c r="I49" s="19">
        <f>VLOOKUP(M49,'[1]Sheet1'!$A$350:$K$434,8,FALSE)</f>
        <v>0</v>
      </c>
      <c r="J49" s="17">
        <f>VLOOKUP(M49,'[1]Sheet1'!$A$350:$K$434,9,FALSE)/100</f>
        <v>0</v>
      </c>
      <c r="K49" s="18">
        <f>VLOOKUP(M49,'[1]Sheet1'!$A$350:$K$434,10,FALSE)</f>
        <v>8</v>
      </c>
      <c r="L49" s="20">
        <f>VLOOKUP(M49,'[1]Sheet1'!$A$350:$K$434,11,FALSE)/100</f>
        <v>0.0005575301414732734</v>
      </c>
      <c r="M49" s="311" t="s">
        <v>257</v>
      </c>
    </row>
    <row r="50" spans="1:13" ht="15">
      <c r="A50" s="204" t="s">
        <v>259</v>
      </c>
      <c r="B50" s="205" t="s">
        <v>260</v>
      </c>
      <c r="C50" s="19">
        <f>VLOOKUP(M50,'[1]Sheet1'!$A$350:$K$434,2,FALSE)</f>
        <v>7</v>
      </c>
      <c r="D50" s="17">
        <f>VLOOKUP(M50,'[1]Sheet1'!$A$350:$K$434,3,FALSE)/100</f>
        <v>0.001224204267226303</v>
      </c>
      <c r="E50" s="19">
        <f>VLOOKUP(M50,'[1]Sheet1'!$A$350:$K$434,4,FALSE)</f>
        <v>13</v>
      </c>
      <c r="F50" s="17">
        <f>VLOOKUP(M50,'[1]Sheet1'!$A$350:$K$434,5,FALSE)/100</f>
        <v>0.0018587360594795538</v>
      </c>
      <c r="G50" s="19">
        <f>VLOOKUP(M50,'[1]Sheet1'!$A$350:$K$434,6,FALSE)</f>
        <v>3</v>
      </c>
      <c r="H50" s="17">
        <f>VLOOKUP(M50,'[1]Sheet1'!$A$350:$K$434,7,FALSE)/100</f>
        <v>0.001886792452830189</v>
      </c>
      <c r="I50" s="19">
        <f>VLOOKUP(M50,'[1]Sheet1'!$A$350:$K$434,8,FALSE)</f>
        <v>0</v>
      </c>
      <c r="J50" s="17">
        <f>VLOOKUP(M50,'[1]Sheet1'!$A$350:$K$434,9,FALSE)/100</f>
        <v>0</v>
      </c>
      <c r="K50" s="18">
        <f>VLOOKUP(M50,'[1]Sheet1'!$A$350:$K$434,10,FALSE)</f>
        <v>23</v>
      </c>
      <c r="L50" s="20">
        <f>VLOOKUP(M50,'[1]Sheet1'!$A$350:$K$434,11,FALSE)/100</f>
        <v>0.001602899156735661</v>
      </c>
      <c r="M50" s="311" t="s">
        <v>259</v>
      </c>
    </row>
    <row r="51" spans="1:13" ht="15">
      <c r="A51" s="204" t="s">
        <v>261</v>
      </c>
      <c r="B51" s="205" t="s">
        <v>262</v>
      </c>
      <c r="C51" s="19">
        <f>VLOOKUP(M51,'[1]Sheet1'!$A$350:$K$434,2,FALSE)</f>
        <v>84</v>
      </c>
      <c r="D51" s="17">
        <f>VLOOKUP(M51,'[1]Sheet1'!$A$350:$K$434,3,FALSE)/100</f>
        <v>0.014690451206715633</v>
      </c>
      <c r="E51" s="19">
        <f>VLOOKUP(M51,'[1]Sheet1'!$A$350:$K$434,4,FALSE)</f>
        <v>202</v>
      </c>
      <c r="F51" s="17">
        <f>VLOOKUP(M51,'[1]Sheet1'!$A$350:$K$434,5,FALSE)/100</f>
        <v>0.028881898770374604</v>
      </c>
      <c r="G51" s="19">
        <f>VLOOKUP(M51,'[1]Sheet1'!$A$350:$K$434,6,FALSE)</f>
        <v>40</v>
      </c>
      <c r="H51" s="17">
        <f>VLOOKUP(M51,'[1]Sheet1'!$A$350:$K$434,7,FALSE)/100</f>
        <v>0.02515723270440252</v>
      </c>
      <c r="I51" s="19">
        <f>VLOOKUP(M51,'[1]Sheet1'!$A$350:$K$434,8,FALSE)</f>
        <v>2</v>
      </c>
      <c r="J51" s="17">
        <f>VLOOKUP(M51,'[1]Sheet1'!$A$350:$K$434,9,FALSE)/100</f>
        <v>0.0425531914893617</v>
      </c>
      <c r="K51" s="18">
        <f>VLOOKUP(M51,'[1]Sheet1'!$A$350:$K$434,10,FALSE)</f>
        <v>328</v>
      </c>
      <c r="L51" s="20">
        <f>VLOOKUP(M51,'[1]Sheet1'!$A$350:$K$434,11,FALSE)/100</f>
        <v>0.02285873580040421</v>
      </c>
      <c r="M51" s="311" t="s">
        <v>261</v>
      </c>
    </row>
    <row r="52" spans="1:13" ht="15">
      <c r="A52" s="204" t="s">
        <v>263</v>
      </c>
      <c r="B52" s="205" t="s">
        <v>264</v>
      </c>
      <c r="C52" s="19">
        <f>VLOOKUP(M52,'[1]Sheet1'!$A$350:$K$434,2,FALSE)</f>
        <v>22</v>
      </c>
      <c r="D52" s="17">
        <f>VLOOKUP(M52,'[1]Sheet1'!$A$350:$K$434,3,FALSE)/100</f>
        <v>0.0038474991255683807</v>
      </c>
      <c r="E52" s="19">
        <f>VLOOKUP(M52,'[1]Sheet1'!$A$350:$K$434,4,FALSE)</f>
        <v>45</v>
      </c>
      <c r="F52" s="17">
        <f>VLOOKUP(M52,'[1]Sheet1'!$A$350:$K$434,5,FALSE)/100</f>
        <v>0.006434086359736918</v>
      </c>
      <c r="G52" s="19">
        <f>VLOOKUP(M52,'[1]Sheet1'!$A$350:$K$434,6,FALSE)</f>
        <v>12</v>
      </c>
      <c r="H52" s="17">
        <f>VLOOKUP(M52,'[1]Sheet1'!$A$350:$K$434,7,FALSE)/100</f>
        <v>0.007547169811320756</v>
      </c>
      <c r="I52" s="19">
        <f>VLOOKUP(M52,'[1]Sheet1'!$A$350:$K$434,8,FALSE)</f>
        <v>0</v>
      </c>
      <c r="J52" s="17">
        <f>VLOOKUP(M52,'[1]Sheet1'!$A$350:$K$434,9,FALSE)/100</f>
        <v>0</v>
      </c>
      <c r="K52" s="18">
        <f>VLOOKUP(M52,'[1]Sheet1'!$A$350:$K$434,10,FALSE)</f>
        <v>79</v>
      </c>
      <c r="L52" s="20">
        <f>VLOOKUP(M52,'[1]Sheet1'!$A$350:$K$434,11,FALSE)/100</f>
        <v>0.005505610147048575</v>
      </c>
      <c r="M52" s="311" t="s">
        <v>263</v>
      </c>
    </row>
    <row r="53" spans="1:13" ht="15">
      <c r="A53" s="204" t="s">
        <v>265</v>
      </c>
      <c r="B53" s="205" t="s">
        <v>266</v>
      </c>
      <c r="C53" s="19">
        <f>VLOOKUP(M53,'[1]Sheet1'!$A$350:$K$434,2,FALSE)</f>
        <v>16</v>
      </c>
      <c r="D53" s="17">
        <f>VLOOKUP(M53,'[1]Sheet1'!$A$350:$K$434,3,FALSE)/100</f>
        <v>0.0027981811822315496</v>
      </c>
      <c r="E53" s="19">
        <f>VLOOKUP(M53,'[1]Sheet1'!$A$350:$K$434,4,FALSE)</f>
        <v>40</v>
      </c>
      <c r="F53" s="17">
        <f>VLOOKUP(M53,'[1]Sheet1'!$A$350:$K$434,5,FALSE)/100</f>
        <v>0.0057191878753217055</v>
      </c>
      <c r="G53" s="19">
        <f>VLOOKUP(M53,'[1]Sheet1'!$A$350:$K$434,6,FALSE)</f>
        <v>7</v>
      </c>
      <c r="H53" s="17">
        <f>VLOOKUP(M53,'[1]Sheet1'!$A$350:$K$434,7,FALSE)/100</f>
        <v>0.00440251572327044</v>
      </c>
      <c r="I53" s="19">
        <f>VLOOKUP(M53,'[1]Sheet1'!$A$350:$K$434,8,FALSE)</f>
        <v>1</v>
      </c>
      <c r="J53" s="17">
        <f>VLOOKUP(M53,'[1]Sheet1'!$A$350:$K$434,9,FALSE)/100</f>
        <v>0.02127659574468085</v>
      </c>
      <c r="K53" s="18">
        <f>VLOOKUP(M53,'[1]Sheet1'!$A$350:$K$434,10,FALSE)</f>
        <v>64</v>
      </c>
      <c r="L53" s="20">
        <f>VLOOKUP(M53,'[1]Sheet1'!$A$350:$K$434,11,FALSE)/100</f>
        <v>0.004460241131786187</v>
      </c>
      <c r="M53" s="311" t="s">
        <v>265</v>
      </c>
    </row>
    <row r="54" spans="1:13" ht="15">
      <c r="A54" s="204" t="s">
        <v>267</v>
      </c>
      <c r="B54" s="205" t="s">
        <v>268</v>
      </c>
      <c r="C54" s="19">
        <f>VLOOKUP(M54,'[1]Sheet1'!$A$350:$K$434,2,FALSE)</f>
        <v>55</v>
      </c>
      <c r="D54" s="17">
        <f>VLOOKUP(M54,'[1]Sheet1'!$A$350:$K$434,3,FALSE)/100</f>
        <v>0.009618747813920952</v>
      </c>
      <c r="E54" s="19">
        <f>VLOOKUP(M54,'[1]Sheet1'!$A$350:$K$434,4,FALSE)</f>
        <v>103</v>
      </c>
      <c r="F54" s="17">
        <f>VLOOKUP(M54,'[1]Sheet1'!$A$350:$K$434,5,FALSE)/100</f>
        <v>0.01472690877895339</v>
      </c>
      <c r="G54" s="19">
        <f>VLOOKUP(M54,'[1]Sheet1'!$A$350:$K$434,6,FALSE)</f>
        <v>32</v>
      </c>
      <c r="H54" s="17">
        <f>VLOOKUP(M54,'[1]Sheet1'!$A$350:$K$434,7,FALSE)/100</f>
        <v>0.02012578616352201</v>
      </c>
      <c r="I54" s="19">
        <f>VLOOKUP(M54,'[1]Sheet1'!$A$350:$K$434,8,FALSE)</f>
        <v>0</v>
      </c>
      <c r="J54" s="17">
        <f>VLOOKUP(M54,'[1]Sheet1'!$A$350:$K$434,9,FALSE)/100</f>
        <v>0</v>
      </c>
      <c r="K54" s="18">
        <f>VLOOKUP(M54,'[1]Sheet1'!$A$350:$K$434,10,FALSE)</f>
        <v>190</v>
      </c>
      <c r="L54" s="20">
        <f>VLOOKUP(M54,'[1]Sheet1'!$A$350:$K$434,11,FALSE)/100</f>
        <v>0.013241340859990243</v>
      </c>
      <c r="M54" s="311" t="s">
        <v>267</v>
      </c>
    </row>
    <row r="55" spans="1:13" ht="15">
      <c r="A55" s="204" t="s">
        <v>269</v>
      </c>
      <c r="B55" s="205" t="s">
        <v>270</v>
      </c>
      <c r="C55" s="19">
        <f>VLOOKUP(M55,'[1]Sheet1'!$A$350:$K$434,2,FALSE)</f>
        <v>19</v>
      </c>
      <c r="D55" s="17">
        <f>VLOOKUP(M55,'[1]Sheet1'!$A$350:$K$434,3,FALSE)/100</f>
        <v>0.0033228401538999645</v>
      </c>
      <c r="E55" s="19">
        <f>VLOOKUP(M55,'[1]Sheet1'!$A$350:$K$434,4,FALSE)</f>
        <v>21</v>
      </c>
      <c r="F55" s="17">
        <f>VLOOKUP(M55,'[1]Sheet1'!$A$350:$K$434,5,FALSE)/100</f>
        <v>0.0030025736345438946</v>
      </c>
      <c r="G55" s="19">
        <f>VLOOKUP(M55,'[1]Sheet1'!$A$350:$K$434,6,FALSE)</f>
        <v>3</v>
      </c>
      <c r="H55" s="17">
        <f>VLOOKUP(M55,'[1]Sheet1'!$A$350:$K$434,7,FALSE)/100</f>
        <v>0.001886792452830189</v>
      </c>
      <c r="I55" s="19">
        <f>VLOOKUP(M55,'[1]Sheet1'!$A$350:$K$434,8,FALSE)</f>
        <v>0</v>
      </c>
      <c r="J55" s="17">
        <f>VLOOKUP(M55,'[1]Sheet1'!$A$350:$K$434,9,FALSE)/100</f>
        <v>0</v>
      </c>
      <c r="K55" s="18">
        <f>VLOOKUP(M55,'[1]Sheet1'!$A$350:$K$434,10,FALSE)</f>
        <v>43</v>
      </c>
      <c r="L55" s="20">
        <f>VLOOKUP(M55,'[1]Sheet1'!$A$350:$K$434,11,FALSE)/100</f>
        <v>0.0029967245104188444</v>
      </c>
      <c r="M55" s="311" t="s">
        <v>269</v>
      </c>
    </row>
    <row r="56" spans="1:13" ht="28.5">
      <c r="A56" s="204" t="s">
        <v>271</v>
      </c>
      <c r="B56" s="205" t="s">
        <v>272</v>
      </c>
      <c r="C56" s="19">
        <f>VLOOKUP(M56,'[1]Sheet1'!$A$350:$K$434,2,FALSE)</f>
        <v>12</v>
      </c>
      <c r="D56" s="17">
        <f>VLOOKUP(M56,'[1]Sheet1'!$A$350:$K$434,3,FALSE)/100</f>
        <v>0.002098635886673662</v>
      </c>
      <c r="E56" s="19">
        <f>VLOOKUP(M56,'[1]Sheet1'!$A$350:$K$434,4,FALSE)</f>
        <v>7</v>
      </c>
      <c r="F56" s="17">
        <f>VLOOKUP(M56,'[1]Sheet1'!$A$350:$K$434,5,FALSE)/100</f>
        <v>0.0010008578781812983</v>
      </c>
      <c r="G56" s="19">
        <f>VLOOKUP(M56,'[1]Sheet1'!$A$350:$K$434,6,FALSE)</f>
        <v>2</v>
      </c>
      <c r="H56" s="17">
        <f>VLOOKUP(M56,'[1]Sheet1'!$A$350:$K$434,7,FALSE)/100</f>
        <v>0.0012578616352201257</v>
      </c>
      <c r="I56" s="19">
        <f>VLOOKUP(M56,'[1]Sheet1'!$A$350:$K$434,8,FALSE)</f>
        <v>0</v>
      </c>
      <c r="J56" s="17">
        <f>VLOOKUP(M56,'[1]Sheet1'!$A$350:$K$434,9,FALSE)/100</f>
        <v>0</v>
      </c>
      <c r="K56" s="18">
        <f>VLOOKUP(M56,'[1]Sheet1'!$A$350:$K$434,10,FALSE)</f>
        <v>21</v>
      </c>
      <c r="L56" s="20">
        <f>VLOOKUP(M56,'[1]Sheet1'!$A$350:$K$434,11,FALSE)/100</f>
        <v>0.0014635166213673428</v>
      </c>
      <c r="M56" s="311" t="s">
        <v>271</v>
      </c>
    </row>
    <row r="57" spans="1:13" ht="15">
      <c r="A57" s="204" t="s">
        <v>273</v>
      </c>
      <c r="B57" s="206" t="s">
        <v>274</v>
      </c>
      <c r="C57" s="19">
        <f>VLOOKUP(M57,'[1]Sheet1'!$A$350:$K$434,2,FALSE)</f>
        <v>3</v>
      </c>
      <c r="D57" s="17">
        <f>VLOOKUP(M57,'[1]Sheet1'!$A$350:$K$434,3,FALSE)/100</f>
        <v>0.0005246589716684155</v>
      </c>
      <c r="E57" s="19">
        <f>VLOOKUP(M57,'[1]Sheet1'!$A$350:$K$434,4,FALSE)</f>
        <v>4</v>
      </c>
      <c r="F57" s="17">
        <f>VLOOKUP(M57,'[1]Sheet1'!$A$350:$K$434,5,FALSE)/100</f>
        <v>0.0005719187875321705</v>
      </c>
      <c r="G57" s="19">
        <f>VLOOKUP(M57,'[1]Sheet1'!$A$350:$K$434,6,FALSE)</f>
        <v>0</v>
      </c>
      <c r="H57" s="17">
        <f>VLOOKUP(M57,'[1]Sheet1'!$A$350:$K$434,7,FALSE)/100</f>
        <v>0</v>
      </c>
      <c r="I57" s="19">
        <f>VLOOKUP(M57,'[1]Sheet1'!$A$350:$K$434,8,FALSE)</f>
        <v>0</v>
      </c>
      <c r="J57" s="17">
        <f>VLOOKUP(M57,'[1]Sheet1'!$A$350:$K$434,9,FALSE)/100</f>
        <v>0</v>
      </c>
      <c r="K57" s="18">
        <f>VLOOKUP(M57,'[1]Sheet1'!$A$350:$K$434,10,FALSE)</f>
        <v>7</v>
      </c>
      <c r="L57" s="20">
        <f>VLOOKUP(M57,'[1]Sheet1'!$A$350:$K$434,11,FALSE)/100</f>
        <v>0.0004878388737891142</v>
      </c>
      <c r="M57" s="311" t="s">
        <v>273</v>
      </c>
    </row>
    <row r="58" spans="1:13" ht="15">
      <c r="A58" s="204" t="s">
        <v>275</v>
      </c>
      <c r="B58" s="205" t="s">
        <v>276</v>
      </c>
      <c r="C58" s="19">
        <f>VLOOKUP(M58,'[1]Sheet1'!$A$350:$K$434,2,FALSE)</f>
        <v>19</v>
      </c>
      <c r="D58" s="17">
        <f>VLOOKUP(M58,'[1]Sheet1'!$A$350:$K$434,3,FALSE)/100</f>
        <v>0.0033228401538999645</v>
      </c>
      <c r="E58" s="19">
        <f>VLOOKUP(M58,'[1]Sheet1'!$A$350:$K$434,4,FALSE)</f>
        <v>33</v>
      </c>
      <c r="F58" s="17">
        <f>VLOOKUP(M58,'[1]Sheet1'!$A$350:$K$434,5,FALSE)/100</f>
        <v>0.004718329997140406</v>
      </c>
      <c r="G58" s="19">
        <f>VLOOKUP(M58,'[1]Sheet1'!$A$350:$K$434,6,FALSE)</f>
        <v>2</v>
      </c>
      <c r="H58" s="17">
        <f>VLOOKUP(M58,'[1]Sheet1'!$A$350:$K$434,7,FALSE)/100</f>
        <v>0.0012578616352201257</v>
      </c>
      <c r="I58" s="19">
        <f>VLOOKUP(M58,'[1]Sheet1'!$A$350:$K$434,8,FALSE)</f>
        <v>0</v>
      </c>
      <c r="J58" s="17">
        <f>VLOOKUP(M58,'[1]Sheet1'!$A$350:$K$434,9,FALSE)/100</f>
        <v>0</v>
      </c>
      <c r="K58" s="18">
        <f>VLOOKUP(M58,'[1]Sheet1'!$A$350:$K$434,10,FALSE)</f>
        <v>54</v>
      </c>
      <c r="L58" s="20">
        <f>VLOOKUP(M58,'[1]Sheet1'!$A$350:$K$434,11,FALSE)/100</f>
        <v>0.0037633284549445957</v>
      </c>
      <c r="M58" s="311" t="s">
        <v>275</v>
      </c>
    </row>
    <row r="59" spans="1:13" ht="15">
      <c r="A59" s="204" t="s">
        <v>277</v>
      </c>
      <c r="B59" s="205" t="s">
        <v>278</v>
      </c>
      <c r="C59" s="19">
        <f>VLOOKUP(M59,'[1]Sheet1'!$A$350:$K$434,2,FALSE)</f>
        <v>109</v>
      </c>
      <c r="D59" s="17">
        <f>VLOOKUP(M59,'[1]Sheet1'!$A$350:$K$434,3,FALSE)/100</f>
        <v>0.01906260930395243</v>
      </c>
      <c r="E59" s="19">
        <f>VLOOKUP(M59,'[1]Sheet1'!$A$350:$K$434,4,FALSE)</f>
        <v>99</v>
      </c>
      <c r="F59" s="17">
        <f>VLOOKUP(M59,'[1]Sheet1'!$A$350:$K$434,5,FALSE)/100</f>
        <v>0.01415498999142122</v>
      </c>
      <c r="G59" s="19">
        <f>VLOOKUP(M59,'[1]Sheet1'!$A$350:$K$434,6,FALSE)</f>
        <v>18</v>
      </c>
      <c r="H59" s="17">
        <f>VLOOKUP(M59,'[1]Sheet1'!$A$350:$K$434,7,FALSE)/100</f>
        <v>0.011320754716981131</v>
      </c>
      <c r="I59" s="19">
        <f>VLOOKUP(M59,'[1]Sheet1'!$A$350:$K$434,8,FALSE)</f>
        <v>1</v>
      </c>
      <c r="J59" s="17">
        <f>VLOOKUP(M59,'[1]Sheet1'!$A$350:$K$434,9,FALSE)/100</f>
        <v>0.02127659574468085</v>
      </c>
      <c r="K59" s="18">
        <f>VLOOKUP(M59,'[1]Sheet1'!$A$350:$K$434,10,FALSE)</f>
        <v>227</v>
      </c>
      <c r="L59" s="20">
        <f>VLOOKUP(M59,'[1]Sheet1'!$A$350:$K$434,11,FALSE)/100</f>
        <v>0.01581991776430413</v>
      </c>
      <c r="M59" s="311" t="s">
        <v>277</v>
      </c>
    </row>
    <row r="60" spans="1:13" ht="15">
      <c r="A60" s="204" t="s">
        <v>279</v>
      </c>
      <c r="B60" s="205" t="s">
        <v>280</v>
      </c>
      <c r="C60" s="19">
        <f>VLOOKUP(M60,'[1]Sheet1'!$A$350:$K$434,2,FALSE)</f>
        <v>6</v>
      </c>
      <c r="D60" s="17">
        <f>VLOOKUP(M60,'[1]Sheet1'!$A$350:$K$434,3,FALSE)/100</f>
        <v>0.001049317943336831</v>
      </c>
      <c r="E60" s="19">
        <f>VLOOKUP(M60,'[1]Sheet1'!$A$350:$K$434,4,FALSE)</f>
        <v>14</v>
      </c>
      <c r="F60" s="17">
        <f>VLOOKUP(M60,'[1]Sheet1'!$A$350:$K$434,5,FALSE)/100</f>
        <v>0.0020017157563625965</v>
      </c>
      <c r="G60" s="19">
        <f>VLOOKUP(M60,'[1]Sheet1'!$A$350:$K$434,6,FALSE)</f>
        <v>2</v>
      </c>
      <c r="H60" s="17">
        <f>VLOOKUP(M60,'[1]Sheet1'!$A$350:$K$434,7,FALSE)/100</f>
        <v>0.0012578616352201257</v>
      </c>
      <c r="I60" s="19">
        <f>VLOOKUP(M60,'[1]Sheet1'!$A$350:$K$434,8,FALSE)</f>
        <v>0</v>
      </c>
      <c r="J60" s="17">
        <f>VLOOKUP(M60,'[1]Sheet1'!$A$350:$K$434,9,FALSE)/100</f>
        <v>0</v>
      </c>
      <c r="K60" s="18">
        <f>VLOOKUP(M60,'[1]Sheet1'!$A$350:$K$434,10,FALSE)</f>
        <v>22</v>
      </c>
      <c r="L60" s="20">
        <f>VLOOKUP(M60,'[1]Sheet1'!$A$350:$K$434,11,FALSE)/100</f>
        <v>0.0015332078890515019</v>
      </c>
      <c r="M60" s="311" t="s">
        <v>279</v>
      </c>
    </row>
    <row r="61" spans="1:13" ht="15">
      <c r="A61" s="204" t="s">
        <v>281</v>
      </c>
      <c r="B61" s="206" t="s">
        <v>282</v>
      </c>
      <c r="C61" s="19">
        <f>VLOOKUP(M61,'[1]Sheet1'!$A$350:$K$434,2,FALSE)</f>
        <v>119</v>
      </c>
      <c r="D61" s="17">
        <f>VLOOKUP(M61,'[1]Sheet1'!$A$350:$K$434,3,FALSE)/100</f>
        <v>0.02081147254284715</v>
      </c>
      <c r="E61" s="19">
        <f>VLOOKUP(M61,'[1]Sheet1'!$A$350:$K$434,4,FALSE)</f>
        <v>116</v>
      </c>
      <c r="F61" s="17">
        <f>VLOOKUP(M61,'[1]Sheet1'!$A$350:$K$434,5,FALSE)/100</f>
        <v>0.01658564483843294</v>
      </c>
      <c r="G61" s="19">
        <f>VLOOKUP(M61,'[1]Sheet1'!$A$350:$K$434,6,FALSE)</f>
        <v>19</v>
      </c>
      <c r="H61" s="17">
        <f>VLOOKUP(M61,'[1]Sheet1'!$A$350:$K$434,7,FALSE)/100</f>
        <v>0.011949685534591198</v>
      </c>
      <c r="I61" s="19">
        <f>VLOOKUP(M61,'[1]Sheet1'!$A$350:$K$434,8,FALSE)</f>
        <v>0</v>
      </c>
      <c r="J61" s="17">
        <f>VLOOKUP(M61,'[1]Sheet1'!$A$350:$K$434,9,FALSE)/100</f>
        <v>0</v>
      </c>
      <c r="K61" s="18">
        <f>VLOOKUP(M61,'[1]Sheet1'!$A$350:$K$434,10,FALSE)</f>
        <v>254</v>
      </c>
      <c r="L61" s="20">
        <f>VLOOKUP(M61,'[1]Sheet1'!$A$350:$K$434,11,FALSE)/100</f>
        <v>0.01770158199177643</v>
      </c>
      <c r="M61" s="311" t="s">
        <v>281</v>
      </c>
    </row>
    <row r="62" spans="1:13" ht="28.5">
      <c r="A62" s="204" t="s">
        <v>283</v>
      </c>
      <c r="B62" s="206" t="s">
        <v>284</v>
      </c>
      <c r="C62" s="19">
        <f>VLOOKUP(M62,'[1]Sheet1'!$A$350:$K$434,2,FALSE)</f>
        <v>49</v>
      </c>
      <c r="D62" s="17">
        <f>VLOOKUP(M62,'[1]Sheet1'!$A$350:$K$434,3,FALSE)/100</f>
        <v>0.008569429870584119</v>
      </c>
      <c r="E62" s="19">
        <f>VLOOKUP(M62,'[1]Sheet1'!$A$350:$K$434,4,FALSE)</f>
        <v>60</v>
      </c>
      <c r="F62" s="17">
        <f>VLOOKUP(M62,'[1]Sheet1'!$A$350:$K$434,5,FALSE)/100</f>
        <v>0.008578781812982557</v>
      </c>
      <c r="G62" s="19">
        <f>VLOOKUP(M62,'[1]Sheet1'!$A$350:$K$434,6,FALSE)</f>
        <v>9</v>
      </c>
      <c r="H62" s="17">
        <f>VLOOKUP(M62,'[1]Sheet1'!$A$350:$K$434,7,FALSE)/100</f>
        <v>0.005660377358490566</v>
      </c>
      <c r="I62" s="19">
        <f>VLOOKUP(M62,'[1]Sheet1'!$A$350:$K$434,8,FALSE)</f>
        <v>0</v>
      </c>
      <c r="J62" s="17">
        <f>VLOOKUP(M62,'[1]Sheet1'!$A$350:$K$434,9,FALSE)/100</f>
        <v>0</v>
      </c>
      <c r="K62" s="18">
        <f>VLOOKUP(M62,'[1]Sheet1'!$A$350:$K$434,10,FALSE)</f>
        <v>118</v>
      </c>
      <c r="L62" s="20">
        <f>VLOOKUP(M62,'[1]Sheet1'!$A$350:$K$434,11,FALSE)/100</f>
        <v>0.008223569586730782</v>
      </c>
      <c r="M62" s="311" t="s">
        <v>283</v>
      </c>
    </row>
    <row r="63" spans="1:13" ht="15">
      <c r="A63" s="204" t="s">
        <v>285</v>
      </c>
      <c r="B63" s="206" t="s">
        <v>286</v>
      </c>
      <c r="C63" s="19">
        <f>VLOOKUP(M63,'[1]Sheet1'!$A$350:$K$434,2,FALSE)</f>
        <v>28</v>
      </c>
      <c r="D63" s="17">
        <f>VLOOKUP(M63,'[1]Sheet1'!$A$350:$K$434,3,FALSE)/100</f>
        <v>0.004896817068905212</v>
      </c>
      <c r="E63" s="19">
        <f>VLOOKUP(M63,'[1]Sheet1'!$A$350:$K$434,4,FALSE)</f>
        <v>41</v>
      </c>
      <c r="F63" s="17">
        <f>VLOOKUP(M63,'[1]Sheet1'!$A$350:$K$434,5,FALSE)/100</f>
        <v>0.005862167572204747</v>
      </c>
      <c r="G63" s="19">
        <f>VLOOKUP(M63,'[1]Sheet1'!$A$350:$K$434,6,FALSE)</f>
        <v>11</v>
      </c>
      <c r="H63" s="17">
        <f>VLOOKUP(M63,'[1]Sheet1'!$A$350:$K$434,7,FALSE)/100</f>
        <v>0.006918238993710691</v>
      </c>
      <c r="I63" s="19">
        <f>VLOOKUP(M63,'[1]Sheet1'!$A$350:$K$434,8,FALSE)</f>
        <v>0</v>
      </c>
      <c r="J63" s="17">
        <f>VLOOKUP(M63,'[1]Sheet1'!$A$350:$K$434,9,FALSE)/100</f>
        <v>0</v>
      </c>
      <c r="K63" s="18">
        <f>VLOOKUP(M63,'[1]Sheet1'!$A$350:$K$434,10,FALSE)</f>
        <v>80</v>
      </c>
      <c r="L63" s="20">
        <f>VLOOKUP(M63,'[1]Sheet1'!$A$350:$K$434,11,FALSE)/100</f>
        <v>0.005575301414732734</v>
      </c>
      <c r="M63" s="311" t="s">
        <v>285</v>
      </c>
    </row>
    <row r="64" spans="1:13" ht="15">
      <c r="A64" s="204" t="s">
        <v>287</v>
      </c>
      <c r="B64" s="206" t="s">
        <v>288</v>
      </c>
      <c r="C64" s="19">
        <f>VLOOKUP(M64,'[1]Sheet1'!$A$350:$K$434,2,FALSE)</f>
        <v>19</v>
      </c>
      <c r="D64" s="17">
        <f>VLOOKUP(M64,'[1]Sheet1'!$A$350:$K$434,3,FALSE)/100</f>
        <v>0.0033228401538999645</v>
      </c>
      <c r="E64" s="19">
        <f>VLOOKUP(M64,'[1]Sheet1'!$A$350:$K$434,4,FALSE)</f>
        <v>32</v>
      </c>
      <c r="F64" s="17">
        <f>VLOOKUP(M64,'[1]Sheet1'!$A$350:$K$434,5,FALSE)/100</f>
        <v>0.004575350300257364</v>
      </c>
      <c r="G64" s="19">
        <f>VLOOKUP(M64,'[1]Sheet1'!$A$350:$K$434,6,FALSE)</f>
        <v>4</v>
      </c>
      <c r="H64" s="17">
        <f>VLOOKUP(M64,'[1]Sheet1'!$A$350:$K$434,7,FALSE)/100</f>
        <v>0.0025157232704402514</v>
      </c>
      <c r="I64" s="19">
        <f>VLOOKUP(M64,'[1]Sheet1'!$A$350:$K$434,8,FALSE)</f>
        <v>1</v>
      </c>
      <c r="J64" s="17">
        <f>VLOOKUP(M64,'[1]Sheet1'!$A$350:$K$434,9,FALSE)/100</f>
        <v>0.02127659574468085</v>
      </c>
      <c r="K64" s="18">
        <f>VLOOKUP(M64,'[1]Sheet1'!$A$350:$K$434,10,FALSE)</f>
        <v>56</v>
      </c>
      <c r="L64" s="20">
        <f>VLOOKUP(M64,'[1]Sheet1'!$A$350:$K$434,11,FALSE)/100</f>
        <v>0.0039027109903129135</v>
      </c>
      <c r="M64" s="311" t="s">
        <v>287</v>
      </c>
    </row>
    <row r="65" spans="1:13" ht="15">
      <c r="A65" s="204" t="s">
        <v>289</v>
      </c>
      <c r="B65" s="206" t="s">
        <v>290</v>
      </c>
      <c r="C65" s="19">
        <f>VLOOKUP(M65,'[1]Sheet1'!$A$350:$K$434,2,FALSE)</f>
        <v>42</v>
      </c>
      <c r="D65" s="17">
        <f>VLOOKUP(M65,'[1]Sheet1'!$A$350:$K$434,3,FALSE)/100</f>
        <v>0.007345225603357816</v>
      </c>
      <c r="E65" s="19">
        <f>VLOOKUP(M65,'[1]Sheet1'!$A$350:$K$434,4,FALSE)</f>
        <v>62</v>
      </c>
      <c r="F65" s="17">
        <f>VLOOKUP(M65,'[1]Sheet1'!$A$350:$K$434,5,FALSE)/100</f>
        <v>0.008864741206748641</v>
      </c>
      <c r="G65" s="19">
        <f>VLOOKUP(M65,'[1]Sheet1'!$A$350:$K$434,6,FALSE)</f>
        <v>11</v>
      </c>
      <c r="H65" s="17">
        <f>VLOOKUP(M65,'[1]Sheet1'!$A$350:$K$434,7,FALSE)/100</f>
        <v>0.006918238993710691</v>
      </c>
      <c r="I65" s="19">
        <f>VLOOKUP(M65,'[1]Sheet1'!$A$350:$K$434,8,FALSE)</f>
        <v>1</v>
      </c>
      <c r="J65" s="17">
        <f>VLOOKUP(M65,'[1]Sheet1'!$A$350:$K$434,9,FALSE)/100</f>
        <v>0.02127659574468085</v>
      </c>
      <c r="K65" s="18">
        <f>VLOOKUP(M65,'[1]Sheet1'!$A$350:$K$434,10,FALSE)</f>
        <v>116</v>
      </c>
      <c r="L65" s="20">
        <f>VLOOKUP(M65,'[1]Sheet1'!$A$350:$K$434,11,FALSE)/100</f>
        <v>0.008084187051362464</v>
      </c>
      <c r="M65" s="311" t="s">
        <v>289</v>
      </c>
    </row>
    <row r="66" spans="1:13" ht="15">
      <c r="A66" s="204" t="s">
        <v>291</v>
      </c>
      <c r="B66" s="205" t="s">
        <v>292</v>
      </c>
      <c r="C66" s="19">
        <f>VLOOKUP(M66,'[1]Sheet1'!$A$350:$K$434,2,FALSE)</f>
        <v>90</v>
      </c>
      <c r="D66" s="17">
        <f>VLOOKUP(M66,'[1]Sheet1'!$A$350:$K$434,3,FALSE)/100</f>
        <v>0.015739769150052464</v>
      </c>
      <c r="E66" s="19">
        <f>VLOOKUP(M66,'[1]Sheet1'!$A$350:$K$434,4,FALSE)</f>
        <v>82</v>
      </c>
      <c r="F66" s="17">
        <f>VLOOKUP(M66,'[1]Sheet1'!$A$350:$K$434,5,FALSE)/100</f>
        <v>0.011724335144409494</v>
      </c>
      <c r="G66" s="19">
        <f>VLOOKUP(M66,'[1]Sheet1'!$A$350:$K$434,6,FALSE)</f>
        <v>13</v>
      </c>
      <c r="H66" s="17">
        <f>VLOOKUP(M66,'[1]Sheet1'!$A$350:$K$434,7,FALSE)/100</f>
        <v>0.008176100628930818</v>
      </c>
      <c r="I66" s="19">
        <f>VLOOKUP(M66,'[1]Sheet1'!$A$350:$K$434,8,FALSE)</f>
        <v>0</v>
      </c>
      <c r="J66" s="17">
        <f>VLOOKUP(M66,'[1]Sheet1'!$A$350:$K$434,9,FALSE)/100</f>
        <v>0</v>
      </c>
      <c r="K66" s="18">
        <f>VLOOKUP(M66,'[1]Sheet1'!$A$350:$K$434,10,FALSE)</f>
        <v>185</v>
      </c>
      <c r="L66" s="20">
        <f>VLOOKUP(M66,'[1]Sheet1'!$A$350:$K$434,11,FALSE)/100</f>
        <v>0.012892884521569448</v>
      </c>
      <c r="M66" s="311" t="s">
        <v>291</v>
      </c>
    </row>
    <row r="67" spans="1:13" ht="15">
      <c r="A67" s="204" t="s">
        <v>293</v>
      </c>
      <c r="B67" s="206" t="s">
        <v>294</v>
      </c>
      <c r="C67" s="19">
        <f>VLOOKUP(M67,'[1]Sheet1'!$A$350:$K$434,2,FALSE)</f>
        <v>85</v>
      </c>
      <c r="D67" s="17">
        <f>VLOOKUP(M67,'[1]Sheet1'!$A$350:$K$434,3,FALSE)/100</f>
        <v>0.014865337530605104</v>
      </c>
      <c r="E67" s="19">
        <f>VLOOKUP(M67,'[1]Sheet1'!$A$350:$K$434,4,FALSE)</f>
        <v>65</v>
      </c>
      <c r="F67" s="17">
        <f>VLOOKUP(M67,'[1]Sheet1'!$A$350:$K$434,5,FALSE)/100</f>
        <v>0.00929368029739777</v>
      </c>
      <c r="G67" s="19">
        <f>VLOOKUP(M67,'[1]Sheet1'!$A$350:$K$434,6,FALSE)</f>
        <v>18</v>
      </c>
      <c r="H67" s="17">
        <f>VLOOKUP(M67,'[1]Sheet1'!$A$350:$K$434,7,FALSE)/100</f>
        <v>0.011320754716981131</v>
      </c>
      <c r="I67" s="19">
        <f>VLOOKUP(M67,'[1]Sheet1'!$A$350:$K$434,8,FALSE)</f>
        <v>0</v>
      </c>
      <c r="J67" s="17">
        <f>VLOOKUP(M67,'[1]Sheet1'!$A$350:$K$434,9,FALSE)/100</f>
        <v>0</v>
      </c>
      <c r="K67" s="18">
        <f>VLOOKUP(M67,'[1]Sheet1'!$A$350:$K$434,10,FALSE)</f>
        <v>168</v>
      </c>
      <c r="L67" s="20">
        <f>VLOOKUP(M67,'[1]Sheet1'!$A$350:$K$434,11,FALSE)/100</f>
        <v>0.011708132970938742</v>
      </c>
      <c r="M67" s="311" t="s">
        <v>293</v>
      </c>
    </row>
    <row r="68" spans="1:13" ht="15">
      <c r="A68" s="204" t="s">
        <v>295</v>
      </c>
      <c r="B68" s="205" t="s">
        <v>296</v>
      </c>
      <c r="C68" s="19">
        <f>VLOOKUP(M68,'[1]Sheet1'!$A$350:$K$434,2,FALSE)</f>
        <v>22</v>
      </c>
      <c r="D68" s="17">
        <f>VLOOKUP(M68,'[1]Sheet1'!$A$350:$K$434,3,FALSE)/100</f>
        <v>0.0038474991255683807</v>
      </c>
      <c r="E68" s="19">
        <f>VLOOKUP(M68,'[1]Sheet1'!$A$350:$K$434,4,FALSE)</f>
        <v>24</v>
      </c>
      <c r="F68" s="17">
        <f>VLOOKUP(M68,'[1]Sheet1'!$A$350:$K$434,5,FALSE)/100</f>
        <v>0.0034315127251930227</v>
      </c>
      <c r="G68" s="19">
        <f>VLOOKUP(M68,'[1]Sheet1'!$A$350:$K$434,6,FALSE)</f>
        <v>5</v>
      </c>
      <c r="H68" s="17">
        <f>VLOOKUP(M68,'[1]Sheet1'!$A$350:$K$434,7,FALSE)/100</f>
        <v>0.003144654088050315</v>
      </c>
      <c r="I68" s="19">
        <f>VLOOKUP(M68,'[1]Sheet1'!$A$350:$K$434,8,FALSE)</f>
        <v>0</v>
      </c>
      <c r="J68" s="17">
        <f>VLOOKUP(M68,'[1]Sheet1'!$A$350:$K$434,9,FALSE)/100</f>
        <v>0</v>
      </c>
      <c r="K68" s="18">
        <f>VLOOKUP(M68,'[1]Sheet1'!$A$350:$K$434,10,FALSE)</f>
        <v>51</v>
      </c>
      <c r="L68" s="20">
        <f>VLOOKUP(M68,'[1]Sheet1'!$A$350:$K$434,11,FALSE)/100</f>
        <v>0.0035542546518921177</v>
      </c>
      <c r="M68" s="311" t="s">
        <v>295</v>
      </c>
    </row>
    <row r="69" spans="1:13" ht="15">
      <c r="A69" s="204" t="s">
        <v>297</v>
      </c>
      <c r="B69" s="205" t="s">
        <v>298</v>
      </c>
      <c r="C69" s="19">
        <f>VLOOKUP(M69,'[1]Sheet1'!$A$350:$K$434,2,FALSE)</f>
        <v>14</v>
      </c>
      <c r="D69" s="17">
        <f>VLOOKUP(M69,'[1]Sheet1'!$A$350:$K$434,3,FALSE)/100</f>
        <v>0.002448408534452606</v>
      </c>
      <c r="E69" s="19">
        <f>VLOOKUP(M69,'[1]Sheet1'!$A$350:$K$434,4,FALSE)</f>
        <v>14</v>
      </c>
      <c r="F69" s="17">
        <f>VLOOKUP(M69,'[1]Sheet1'!$A$350:$K$434,5,FALSE)/100</f>
        <v>0.0020017157563625965</v>
      </c>
      <c r="G69" s="19">
        <f>VLOOKUP(M69,'[1]Sheet1'!$A$350:$K$434,6,FALSE)</f>
        <v>0</v>
      </c>
      <c r="H69" s="17">
        <f>VLOOKUP(M69,'[1]Sheet1'!$A$350:$K$434,7,FALSE)/100</f>
        <v>0</v>
      </c>
      <c r="I69" s="19">
        <f>VLOOKUP(M69,'[1]Sheet1'!$A$350:$K$434,8,FALSE)</f>
        <v>0</v>
      </c>
      <c r="J69" s="17">
        <f>VLOOKUP(M69,'[1]Sheet1'!$A$350:$K$434,9,FALSE)/100</f>
        <v>0</v>
      </c>
      <c r="K69" s="18">
        <f>VLOOKUP(M69,'[1]Sheet1'!$A$350:$K$434,10,FALSE)</f>
        <v>28</v>
      </c>
      <c r="L69" s="20">
        <f>VLOOKUP(M69,'[1]Sheet1'!$A$350:$K$434,11,FALSE)/100</f>
        <v>0.0019513554951564567</v>
      </c>
      <c r="M69" s="311" t="s">
        <v>297</v>
      </c>
    </row>
    <row r="70" spans="1:13" ht="15">
      <c r="A70" s="204" t="s">
        <v>299</v>
      </c>
      <c r="B70" s="206" t="s">
        <v>300</v>
      </c>
      <c r="C70" s="19">
        <f>VLOOKUP(M70,'[1]Sheet1'!$A$350:$K$434,2,FALSE)</f>
        <v>15</v>
      </c>
      <c r="D70" s="17">
        <f>VLOOKUP(M70,'[1]Sheet1'!$A$350:$K$434,3,FALSE)/100</f>
        <v>0.0026232948583420775</v>
      </c>
      <c r="E70" s="19">
        <f>VLOOKUP(M70,'[1]Sheet1'!$A$350:$K$434,4,FALSE)</f>
        <v>9</v>
      </c>
      <c r="F70" s="17">
        <f>VLOOKUP(M70,'[1]Sheet1'!$A$350:$K$434,5,FALSE)/100</f>
        <v>0.0012868172719473832</v>
      </c>
      <c r="G70" s="19">
        <f>VLOOKUP(M70,'[1]Sheet1'!$A$350:$K$434,6,FALSE)</f>
        <v>3</v>
      </c>
      <c r="H70" s="17">
        <f>VLOOKUP(M70,'[1]Sheet1'!$A$350:$K$434,7,FALSE)/100</f>
        <v>0.001886792452830189</v>
      </c>
      <c r="I70" s="19">
        <f>VLOOKUP(M70,'[1]Sheet1'!$A$350:$K$434,8,FALSE)</f>
        <v>0</v>
      </c>
      <c r="J70" s="17">
        <f>VLOOKUP(M70,'[1]Sheet1'!$A$350:$K$434,9,FALSE)/100</f>
        <v>0</v>
      </c>
      <c r="K70" s="18">
        <f>VLOOKUP(M70,'[1]Sheet1'!$A$350:$K$434,10,FALSE)</f>
        <v>27</v>
      </c>
      <c r="L70" s="20">
        <f>VLOOKUP(M70,'[1]Sheet1'!$A$350:$K$434,11,FALSE)/100</f>
        <v>0.0018816642274722978</v>
      </c>
      <c r="M70" s="311" t="s">
        <v>299</v>
      </c>
    </row>
    <row r="71" spans="1:13" ht="15">
      <c r="A71" s="204" t="s">
        <v>301</v>
      </c>
      <c r="B71" s="205" t="s">
        <v>302</v>
      </c>
      <c r="C71" s="19">
        <f>VLOOKUP(M71,'[1]Sheet1'!$A$350:$K$434,2,FALSE)</f>
        <v>0</v>
      </c>
      <c r="D71" s="17">
        <f>VLOOKUP(M71,'[1]Sheet1'!$A$350:$K$434,3,FALSE)/100</f>
        <v>0</v>
      </c>
      <c r="E71" s="19">
        <f>VLOOKUP(M71,'[1]Sheet1'!$A$350:$K$434,4,FALSE)</f>
        <v>4</v>
      </c>
      <c r="F71" s="17">
        <f>VLOOKUP(M71,'[1]Sheet1'!$A$350:$K$434,5,FALSE)/100</f>
        <v>0.0005719187875321705</v>
      </c>
      <c r="G71" s="19">
        <f>VLOOKUP(M71,'[1]Sheet1'!$A$350:$K$434,6,FALSE)</f>
        <v>0</v>
      </c>
      <c r="H71" s="17">
        <f>VLOOKUP(M71,'[1]Sheet1'!$A$350:$K$434,7,FALSE)/100</f>
        <v>0</v>
      </c>
      <c r="I71" s="19">
        <f>VLOOKUP(M71,'[1]Sheet1'!$A$350:$K$434,8,FALSE)</f>
        <v>0</v>
      </c>
      <c r="J71" s="17">
        <f>VLOOKUP(M71,'[1]Sheet1'!$A$350:$K$434,9,FALSE)/100</f>
        <v>0</v>
      </c>
      <c r="K71" s="18">
        <f>VLOOKUP(M71,'[1]Sheet1'!$A$350:$K$434,10,FALSE)</f>
        <v>4</v>
      </c>
      <c r="L71" s="20">
        <f>VLOOKUP(M71,'[1]Sheet1'!$A$350:$K$434,11,FALSE)/100</f>
        <v>0.0002787650707366367</v>
      </c>
      <c r="M71" s="311" t="s">
        <v>301</v>
      </c>
    </row>
    <row r="72" spans="1:13" ht="15">
      <c r="A72" s="204" t="s">
        <v>303</v>
      </c>
      <c r="B72" s="205" t="s">
        <v>656</v>
      </c>
      <c r="C72" s="19">
        <f>VLOOKUP(M72,'[1]Sheet1'!$A$350:$K$434,2,FALSE)</f>
        <v>12</v>
      </c>
      <c r="D72" s="17">
        <f>VLOOKUP(M72,'[1]Sheet1'!$A$350:$K$434,3,FALSE)/100</f>
        <v>0.002098635886673662</v>
      </c>
      <c r="E72" s="19">
        <f>VLOOKUP(M72,'[1]Sheet1'!$A$350:$K$434,4,FALSE)</f>
        <v>15</v>
      </c>
      <c r="F72" s="17">
        <f>VLOOKUP(M72,'[1]Sheet1'!$A$350:$K$434,5,FALSE)/100</f>
        <v>0.0021446954532456392</v>
      </c>
      <c r="G72" s="19">
        <f>VLOOKUP(M72,'[1]Sheet1'!$A$350:$K$434,6,FALSE)</f>
        <v>4</v>
      </c>
      <c r="H72" s="17">
        <f>VLOOKUP(M72,'[1]Sheet1'!$A$350:$K$434,7,FALSE)/100</f>
        <v>0.0025157232704402514</v>
      </c>
      <c r="I72" s="19">
        <f>VLOOKUP(M72,'[1]Sheet1'!$A$350:$K$434,8,FALSE)</f>
        <v>0</v>
      </c>
      <c r="J72" s="17">
        <f>VLOOKUP(M72,'[1]Sheet1'!$A$350:$K$434,9,FALSE)/100</f>
        <v>0</v>
      </c>
      <c r="K72" s="18">
        <f>VLOOKUP(M72,'[1]Sheet1'!$A$350:$K$434,10,FALSE)</f>
        <v>31</v>
      </c>
      <c r="L72" s="20">
        <f>VLOOKUP(M72,'[1]Sheet1'!$A$350:$K$434,11,FALSE)/100</f>
        <v>0.0021604292982089343</v>
      </c>
      <c r="M72" s="311" t="s">
        <v>303</v>
      </c>
    </row>
    <row r="73" spans="1:13" ht="15">
      <c r="A73" s="204" t="s">
        <v>304</v>
      </c>
      <c r="B73" s="205" t="s">
        <v>305</v>
      </c>
      <c r="C73" s="19">
        <f>VLOOKUP(M73,'[1]Sheet1'!$A$350:$K$434,2,FALSE)</f>
        <v>257</v>
      </c>
      <c r="D73" s="17">
        <f>VLOOKUP(M73,'[1]Sheet1'!$A$350:$K$434,3,FALSE)/100</f>
        <v>0.04494578523959427</v>
      </c>
      <c r="E73" s="19">
        <f>VLOOKUP(M73,'[1]Sheet1'!$A$350:$K$434,4,FALSE)</f>
        <v>670</v>
      </c>
      <c r="F73" s="17">
        <f>VLOOKUP(M73,'[1]Sheet1'!$A$350:$K$434,5,FALSE)/100</f>
        <v>0.09579639691163855</v>
      </c>
      <c r="G73" s="19">
        <f>VLOOKUP(M73,'[1]Sheet1'!$A$350:$K$434,6,FALSE)</f>
        <v>110</v>
      </c>
      <c r="H73" s="17">
        <f>VLOOKUP(M73,'[1]Sheet1'!$A$350:$K$434,7,FALSE)/100</f>
        <v>0.06918238993710692</v>
      </c>
      <c r="I73" s="19">
        <f>VLOOKUP(M73,'[1]Sheet1'!$A$350:$K$434,8,FALSE)</f>
        <v>2</v>
      </c>
      <c r="J73" s="17">
        <f>VLOOKUP(M73,'[1]Sheet1'!$A$350:$K$434,9,FALSE)/100</f>
        <v>0.0425531914893617</v>
      </c>
      <c r="K73" s="18">
        <f>VLOOKUP(M73,'[1]Sheet1'!$A$350:$K$434,10,FALSE)</f>
        <v>1039</v>
      </c>
      <c r="L73" s="20">
        <f>VLOOKUP(M73,'[1]Sheet1'!$A$350:$K$434,11,FALSE)/100</f>
        <v>0.07240922712384139</v>
      </c>
      <c r="M73" s="311" t="s">
        <v>304</v>
      </c>
    </row>
    <row r="74" spans="1:13" ht="28.5">
      <c r="A74" s="204" t="s">
        <v>306</v>
      </c>
      <c r="B74" s="205" t="s">
        <v>307</v>
      </c>
      <c r="C74" s="19">
        <f>VLOOKUP(M74,'[1]Sheet1'!$A$350:$K$434,2,FALSE)</f>
        <v>4</v>
      </c>
      <c r="D74" s="17">
        <f>VLOOKUP(M74,'[1]Sheet1'!$A$350:$K$434,3,FALSE)/100</f>
        <v>0.0006995452955578874</v>
      </c>
      <c r="E74" s="19">
        <f>VLOOKUP(M74,'[1]Sheet1'!$A$350:$K$434,4,FALSE)</f>
        <v>11</v>
      </c>
      <c r="F74" s="17">
        <f>VLOOKUP(M74,'[1]Sheet1'!$A$350:$K$434,5,FALSE)/100</f>
        <v>0.0015727766657134686</v>
      </c>
      <c r="G74" s="19">
        <f>VLOOKUP(M74,'[1]Sheet1'!$A$350:$K$434,6,FALSE)</f>
        <v>3</v>
      </c>
      <c r="H74" s="17">
        <f>VLOOKUP(M74,'[1]Sheet1'!$A$350:$K$434,7,FALSE)/100</f>
        <v>0.001886792452830189</v>
      </c>
      <c r="I74" s="19">
        <f>VLOOKUP(M74,'[1]Sheet1'!$A$350:$K$434,8,FALSE)</f>
        <v>0</v>
      </c>
      <c r="J74" s="17">
        <f>VLOOKUP(M74,'[1]Sheet1'!$A$350:$K$434,9,FALSE)/100</f>
        <v>0</v>
      </c>
      <c r="K74" s="18">
        <f>VLOOKUP(M74,'[1]Sheet1'!$A$350:$K$434,10,FALSE)</f>
        <v>18</v>
      </c>
      <c r="L74" s="20">
        <f>VLOOKUP(M74,'[1]Sheet1'!$A$350:$K$434,11,FALSE)/100</f>
        <v>0.0012544428183148654</v>
      </c>
      <c r="M74" s="311" t="s">
        <v>306</v>
      </c>
    </row>
    <row r="75" spans="1:13" ht="15">
      <c r="A75" s="204" t="s">
        <v>308</v>
      </c>
      <c r="B75" s="206" t="s">
        <v>309</v>
      </c>
      <c r="C75" s="19">
        <f>VLOOKUP(M75,'[1]Sheet1'!$A$350:$K$434,2,FALSE)</f>
        <v>9</v>
      </c>
      <c r="D75" s="17">
        <f>VLOOKUP(M75,'[1]Sheet1'!$A$350:$K$434,3,FALSE)/100</f>
        <v>0.0015739769150052466</v>
      </c>
      <c r="E75" s="19">
        <f>VLOOKUP(M75,'[1]Sheet1'!$A$350:$K$434,4,FALSE)</f>
        <v>57</v>
      </c>
      <c r="F75" s="17">
        <f>VLOOKUP(M75,'[1]Sheet1'!$A$350:$K$434,5,FALSE)/100</f>
        <v>0.008149842722333428</v>
      </c>
      <c r="G75" s="19">
        <f>VLOOKUP(M75,'[1]Sheet1'!$A$350:$K$434,6,FALSE)</f>
        <v>9</v>
      </c>
      <c r="H75" s="17">
        <f>VLOOKUP(M75,'[1]Sheet1'!$A$350:$K$434,7,FALSE)/100</f>
        <v>0.005660377358490566</v>
      </c>
      <c r="I75" s="19">
        <f>VLOOKUP(M75,'[1]Sheet1'!$A$350:$K$434,8,FALSE)</f>
        <v>1</v>
      </c>
      <c r="J75" s="17">
        <f>VLOOKUP(M75,'[1]Sheet1'!$A$350:$K$434,9,FALSE)/100</f>
        <v>0.02127659574468085</v>
      </c>
      <c r="K75" s="18">
        <f>VLOOKUP(M75,'[1]Sheet1'!$A$350:$K$434,10,FALSE)</f>
        <v>76</v>
      </c>
      <c r="L75" s="20">
        <f>VLOOKUP(M75,'[1]Sheet1'!$A$350:$K$434,11,FALSE)/100</f>
        <v>0.005296536343996097</v>
      </c>
      <c r="M75" s="311" t="s">
        <v>308</v>
      </c>
    </row>
    <row r="76" spans="1:13" ht="15">
      <c r="A76" s="204" t="s">
        <v>310</v>
      </c>
      <c r="B76" s="205" t="s">
        <v>311</v>
      </c>
      <c r="C76" s="19">
        <f>VLOOKUP(M76,'[1]Sheet1'!$A$350:$K$434,2,FALSE)</f>
        <v>106</v>
      </c>
      <c r="D76" s="17">
        <f>VLOOKUP(M76,'[1]Sheet1'!$A$350:$K$434,3,FALSE)/100</f>
        <v>0.018537950332284014</v>
      </c>
      <c r="E76" s="19">
        <f>VLOOKUP(M76,'[1]Sheet1'!$A$350:$K$434,4,FALSE)</f>
        <v>379</v>
      </c>
      <c r="F76" s="17">
        <f>VLOOKUP(M76,'[1]Sheet1'!$A$350:$K$434,5,FALSE)/100</f>
        <v>0.05418930511867314</v>
      </c>
      <c r="G76" s="19">
        <f>VLOOKUP(M76,'[1]Sheet1'!$A$350:$K$434,6,FALSE)</f>
        <v>70</v>
      </c>
      <c r="H76" s="17">
        <f>VLOOKUP(M76,'[1]Sheet1'!$A$350:$K$434,7,FALSE)/100</f>
        <v>0.0440251572327044</v>
      </c>
      <c r="I76" s="19">
        <f>VLOOKUP(M76,'[1]Sheet1'!$A$350:$K$434,8,FALSE)</f>
        <v>1</v>
      </c>
      <c r="J76" s="17">
        <f>VLOOKUP(M76,'[1]Sheet1'!$A$350:$K$434,9,FALSE)/100</f>
        <v>0.02127659574468085</v>
      </c>
      <c r="K76" s="18">
        <f>VLOOKUP(M76,'[1]Sheet1'!$A$350:$K$434,10,FALSE)</f>
        <v>556</v>
      </c>
      <c r="L76" s="20">
        <f>VLOOKUP(M76,'[1]Sheet1'!$A$350:$K$434,11,FALSE)/100</f>
        <v>0.03874834483239249</v>
      </c>
      <c r="M76" s="311" t="s">
        <v>310</v>
      </c>
    </row>
    <row r="77" spans="1:13" ht="15">
      <c r="A77" s="204" t="s">
        <v>312</v>
      </c>
      <c r="B77" s="206" t="s">
        <v>313</v>
      </c>
      <c r="C77" s="19">
        <f>VLOOKUP(M77,'[1]Sheet1'!$A$350:$K$434,2,FALSE)</f>
        <v>35</v>
      </c>
      <c r="D77" s="17">
        <f>VLOOKUP(M77,'[1]Sheet1'!$A$350:$K$434,3,FALSE)/100</f>
        <v>0.006121021336131515</v>
      </c>
      <c r="E77" s="19">
        <f>VLOOKUP(M77,'[1]Sheet1'!$A$350:$K$434,4,FALSE)</f>
        <v>53</v>
      </c>
      <c r="F77" s="17">
        <f>VLOOKUP(M77,'[1]Sheet1'!$A$350:$K$434,5,FALSE)/100</f>
        <v>0.007577923934801258</v>
      </c>
      <c r="G77" s="19">
        <f>VLOOKUP(M77,'[1]Sheet1'!$A$350:$K$434,6,FALSE)</f>
        <v>16</v>
      </c>
      <c r="H77" s="17">
        <f>VLOOKUP(M77,'[1]Sheet1'!$A$350:$K$434,7,FALSE)/100</f>
        <v>0.010062893081761006</v>
      </c>
      <c r="I77" s="19">
        <f>VLOOKUP(M77,'[1]Sheet1'!$A$350:$K$434,8,FALSE)</f>
        <v>0</v>
      </c>
      <c r="J77" s="17">
        <f>VLOOKUP(M77,'[1]Sheet1'!$A$350:$K$434,9,FALSE)/100</f>
        <v>0</v>
      </c>
      <c r="K77" s="18">
        <f>VLOOKUP(M77,'[1]Sheet1'!$A$350:$K$434,10,FALSE)</f>
        <v>104</v>
      </c>
      <c r="L77" s="20">
        <f>VLOOKUP(M77,'[1]Sheet1'!$A$350:$K$434,11,FALSE)/100</f>
        <v>0.007247891839152554</v>
      </c>
      <c r="M77" s="311" t="s">
        <v>312</v>
      </c>
    </row>
    <row r="78" spans="1:13" ht="15">
      <c r="A78" s="204" t="s">
        <v>314</v>
      </c>
      <c r="B78" s="205" t="s">
        <v>315</v>
      </c>
      <c r="C78" s="19">
        <f>VLOOKUP(M78,'[1]Sheet1'!$A$350:$K$434,2,FALSE)</f>
        <v>44</v>
      </c>
      <c r="D78" s="17">
        <f>VLOOKUP(M78,'[1]Sheet1'!$A$350:$K$434,3,FALSE)/100</f>
        <v>0.007694998251136761</v>
      </c>
      <c r="E78" s="19">
        <f>VLOOKUP(M78,'[1]Sheet1'!$A$350:$K$434,4,FALSE)</f>
        <v>48</v>
      </c>
      <c r="F78" s="17">
        <f>VLOOKUP(M78,'[1]Sheet1'!$A$350:$K$434,5,FALSE)/100</f>
        <v>0.006863025450386045</v>
      </c>
      <c r="G78" s="19">
        <f>VLOOKUP(M78,'[1]Sheet1'!$A$350:$K$434,6,FALSE)</f>
        <v>13</v>
      </c>
      <c r="H78" s="17">
        <f>VLOOKUP(M78,'[1]Sheet1'!$A$350:$K$434,7,FALSE)/100</f>
        <v>0.008176100628930818</v>
      </c>
      <c r="I78" s="19">
        <f>VLOOKUP(M78,'[1]Sheet1'!$A$350:$K$434,8,FALSE)</f>
        <v>0</v>
      </c>
      <c r="J78" s="17">
        <f>VLOOKUP(M78,'[1]Sheet1'!$A$350:$K$434,9,FALSE)/100</f>
        <v>0</v>
      </c>
      <c r="K78" s="18">
        <f>VLOOKUP(M78,'[1]Sheet1'!$A$350:$K$434,10,FALSE)</f>
        <v>105</v>
      </c>
      <c r="L78" s="20">
        <f>VLOOKUP(M78,'[1]Sheet1'!$A$350:$K$434,11,FALSE)/100</f>
        <v>0.007317583106836714</v>
      </c>
      <c r="M78" s="311" t="s">
        <v>314</v>
      </c>
    </row>
    <row r="79" spans="1:13" ht="15">
      <c r="A79" s="204" t="s">
        <v>316</v>
      </c>
      <c r="B79" s="205" t="s">
        <v>317</v>
      </c>
      <c r="C79" s="19">
        <f>VLOOKUP(M79,'[1]Sheet1'!$A$350:$K$434,2,FALSE)</f>
        <v>49</v>
      </c>
      <c r="D79" s="17">
        <f>VLOOKUP(M79,'[1]Sheet1'!$A$350:$K$434,3,FALSE)/100</f>
        <v>0.008569429870584119</v>
      </c>
      <c r="E79" s="19">
        <f>VLOOKUP(M79,'[1]Sheet1'!$A$350:$K$434,4,FALSE)</f>
        <v>75</v>
      </c>
      <c r="F79" s="17">
        <f>VLOOKUP(M79,'[1]Sheet1'!$A$350:$K$434,5,FALSE)/100</f>
        <v>0.010723477266228196</v>
      </c>
      <c r="G79" s="19">
        <f>VLOOKUP(M79,'[1]Sheet1'!$A$350:$K$434,6,FALSE)</f>
        <v>11</v>
      </c>
      <c r="H79" s="17">
        <f>VLOOKUP(M79,'[1]Sheet1'!$A$350:$K$434,7,FALSE)/100</f>
        <v>0.006918238993710691</v>
      </c>
      <c r="I79" s="19">
        <f>VLOOKUP(M79,'[1]Sheet1'!$A$350:$K$434,8,FALSE)</f>
        <v>0</v>
      </c>
      <c r="J79" s="17">
        <f>VLOOKUP(M79,'[1]Sheet1'!$A$350:$K$434,9,FALSE)/100</f>
        <v>0</v>
      </c>
      <c r="K79" s="18">
        <f>VLOOKUP(M79,'[1]Sheet1'!$A$350:$K$434,10,FALSE)</f>
        <v>135</v>
      </c>
      <c r="L79" s="20">
        <f>VLOOKUP(M79,'[1]Sheet1'!$A$350:$K$434,11,FALSE)/100</f>
        <v>0.009408321137361491</v>
      </c>
      <c r="M79" s="311" t="s">
        <v>316</v>
      </c>
    </row>
    <row r="80" spans="1:13" ht="15">
      <c r="A80" s="204" t="s">
        <v>318</v>
      </c>
      <c r="B80" s="205" t="s">
        <v>319</v>
      </c>
      <c r="C80" s="19">
        <f>VLOOKUP(M80,'[1]Sheet1'!$A$350:$K$434,2,FALSE)</f>
        <v>354</v>
      </c>
      <c r="D80" s="17">
        <f>VLOOKUP(M80,'[1]Sheet1'!$A$350:$K$434,3,FALSE)/100</f>
        <v>0.06190975865687303</v>
      </c>
      <c r="E80" s="19">
        <f>VLOOKUP(M80,'[1]Sheet1'!$A$350:$K$434,4,FALSE)</f>
        <v>462</v>
      </c>
      <c r="F80" s="17">
        <f>VLOOKUP(M80,'[1]Sheet1'!$A$350:$K$434,5,FALSE)/100</f>
        <v>0.06605661995996567</v>
      </c>
      <c r="G80" s="19">
        <f>VLOOKUP(M80,'[1]Sheet1'!$A$350:$K$434,6,FALSE)</f>
        <v>88</v>
      </c>
      <c r="H80" s="17">
        <f>VLOOKUP(M80,'[1]Sheet1'!$A$350:$K$434,7,FALSE)/100</f>
        <v>0.05534591194968553</v>
      </c>
      <c r="I80" s="19">
        <f>VLOOKUP(M80,'[1]Sheet1'!$A$350:$K$434,8,FALSE)</f>
        <v>1</v>
      </c>
      <c r="J80" s="17">
        <f>VLOOKUP(M80,'[1]Sheet1'!$A$350:$K$434,9,FALSE)/100</f>
        <v>0.02127659574468085</v>
      </c>
      <c r="K80" s="18">
        <f>VLOOKUP(M80,'[1]Sheet1'!$A$350:$K$434,10,FALSE)</f>
        <v>905</v>
      </c>
      <c r="L80" s="20">
        <f>VLOOKUP(M80,'[1]Sheet1'!$A$350:$K$434,11,FALSE)/100</f>
        <v>0.06307059725416406</v>
      </c>
      <c r="M80" s="311" t="s">
        <v>318</v>
      </c>
    </row>
    <row r="81" spans="1:13" ht="15">
      <c r="A81" s="204" t="s">
        <v>320</v>
      </c>
      <c r="B81" s="206" t="s">
        <v>321</v>
      </c>
      <c r="C81" s="19">
        <f>VLOOKUP(M81,'[1]Sheet1'!$A$350:$K$434,2,FALSE)</f>
        <v>143</v>
      </c>
      <c r="D81" s="17">
        <f>VLOOKUP(M81,'[1]Sheet1'!$A$350:$K$434,3,FALSE)/100</f>
        <v>0.025008744316194473</v>
      </c>
      <c r="E81" s="19">
        <f>VLOOKUP(M81,'[1]Sheet1'!$A$350:$K$434,4,FALSE)</f>
        <v>297</v>
      </c>
      <c r="F81" s="17">
        <f>VLOOKUP(M81,'[1]Sheet1'!$A$350:$K$434,5,FALSE)/100</f>
        <v>0.042464969974263654</v>
      </c>
      <c r="G81" s="19">
        <f>VLOOKUP(M81,'[1]Sheet1'!$A$350:$K$434,6,FALSE)</f>
        <v>71</v>
      </c>
      <c r="H81" s="17">
        <f>VLOOKUP(M81,'[1]Sheet1'!$A$350:$K$434,7,FALSE)/100</f>
        <v>0.04465408805031446</v>
      </c>
      <c r="I81" s="19">
        <f>VLOOKUP(M81,'[1]Sheet1'!$A$350:$K$434,8,FALSE)</f>
        <v>1</v>
      </c>
      <c r="J81" s="17">
        <f>VLOOKUP(M81,'[1]Sheet1'!$A$350:$K$434,9,FALSE)/100</f>
        <v>0.02127659574468085</v>
      </c>
      <c r="K81" s="18">
        <f>VLOOKUP(M81,'[1]Sheet1'!$A$350:$K$434,10,FALSE)</f>
        <v>512</v>
      </c>
      <c r="L81" s="20">
        <f>VLOOKUP(M81,'[1]Sheet1'!$A$350:$K$434,11,FALSE)/100</f>
        <v>0.0356819290542895</v>
      </c>
      <c r="M81" s="311" t="s">
        <v>320</v>
      </c>
    </row>
    <row r="82" spans="1:13" ht="15">
      <c r="A82" s="204" t="s">
        <v>322</v>
      </c>
      <c r="B82" s="205" t="s">
        <v>323</v>
      </c>
      <c r="C82" s="19">
        <f>VLOOKUP(M82,'[1]Sheet1'!$A$350:$K$434,2,FALSE)</f>
        <v>178</v>
      </c>
      <c r="D82" s="17">
        <f>VLOOKUP(M82,'[1]Sheet1'!$A$350:$K$434,3,FALSE)/100</f>
        <v>0.03112976565232599</v>
      </c>
      <c r="E82" s="19">
        <f>VLOOKUP(M82,'[1]Sheet1'!$A$350:$K$434,4,FALSE)</f>
        <v>480</v>
      </c>
      <c r="F82" s="17">
        <f>VLOOKUP(M82,'[1]Sheet1'!$A$350:$K$434,5,FALSE)/100</f>
        <v>0.06863025450386046</v>
      </c>
      <c r="G82" s="19">
        <f>VLOOKUP(M82,'[1]Sheet1'!$A$350:$K$434,6,FALSE)</f>
        <v>86</v>
      </c>
      <c r="H82" s="17">
        <f>VLOOKUP(M82,'[1]Sheet1'!$A$350:$K$434,7,FALSE)/100</f>
        <v>0.054088050314465425</v>
      </c>
      <c r="I82" s="19">
        <f>VLOOKUP(M82,'[1]Sheet1'!$A$350:$K$434,8,FALSE)</f>
        <v>4</v>
      </c>
      <c r="J82" s="17">
        <f>VLOOKUP(M82,'[1]Sheet1'!$A$350:$K$434,9,FALSE)/100</f>
        <v>0.0851063829787234</v>
      </c>
      <c r="K82" s="18">
        <f>VLOOKUP(M82,'[1]Sheet1'!$A$350:$K$434,10,FALSE)</f>
        <v>748</v>
      </c>
      <c r="L82" s="20">
        <f>VLOOKUP(M82,'[1]Sheet1'!$A$350:$K$434,11,FALSE)/100</f>
        <v>0.05212906822775107</v>
      </c>
      <c r="M82" s="311" t="s">
        <v>322</v>
      </c>
    </row>
    <row r="83" spans="1:13" ht="15">
      <c r="A83" s="204" t="s">
        <v>324</v>
      </c>
      <c r="B83" s="205" t="s">
        <v>325</v>
      </c>
      <c r="C83" s="19">
        <f>VLOOKUP(M83,'[1]Sheet1'!$A$350:$K$434,2,FALSE)</f>
        <v>10</v>
      </c>
      <c r="D83" s="17">
        <f>VLOOKUP(M83,'[1]Sheet1'!$A$350:$K$434,3,FALSE)/100</f>
        <v>0.0017488632388947185</v>
      </c>
      <c r="E83" s="19">
        <f>VLOOKUP(M83,'[1]Sheet1'!$A$350:$K$434,4,FALSE)</f>
        <v>11</v>
      </c>
      <c r="F83" s="17">
        <f>VLOOKUP(M83,'[1]Sheet1'!$A$350:$K$434,5,FALSE)/100</f>
        <v>0.0015727766657134686</v>
      </c>
      <c r="G83" s="19">
        <f>VLOOKUP(M83,'[1]Sheet1'!$A$350:$K$434,6,FALSE)</f>
        <v>7</v>
      </c>
      <c r="H83" s="17">
        <f>VLOOKUP(M83,'[1]Sheet1'!$A$350:$K$434,7,FALSE)/100</f>
        <v>0.00440251572327044</v>
      </c>
      <c r="I83" s="19">
        <f>VLOOKUP(M83,'[1]Sheet1'!$A$350:$K$434,8,FALSE)</f>
        <v>0</v>
      </c>
      <c r="J83" s="17">
        <f>VLOOKUP(M83,'[1]Sheet1'!$A$350:$K$434,9,FALSE)/100</f>
        <v>0</v>
      </c>
      <c r="K83" s="18">
        <f>VLOOKUP(M83,'[1]Sheet1'!$A$350:$K$434,10,FALSE)</f>
        <v>28</v>
      </c>
      <c r="L83" s="20">
        <f>VLOOKUP(M83,'[1]Sheet1'!$A$350:$K$434,11,FALSE)/100</f>
        <v>0.0019513554951564567</v>
      </c>
      <c r="M83" s="311" t="s">
        <v>324</v>
      </c>
    </row>
    <row r="84" spans="1:13" ht="15">
      <c r="A84" s="204" t="s">
        <v>326</v>
      </c>
      <c r="B84" s="205" t="s">
        <v>327</v>
      </c>
      <c r="C84" s="19">
        <f>VLOOKUP(M84,'[1]Sheet1'!$A$350:$K$434,2,FALSE)</f>
        <v>10</v>
      </c>
      <c r="D84" s="17">
        <f>VLOOKUP(M84,'[1]Sheet1'!$A$350:$K$434,3,FALSE)/100</f>
        <v>0.0017488632388947185</v>
      </c>
      <c r="E84" s="19">
        <f>VLOOKUP(M84,'[1]Sheet1'!$A$350:$K$434,4,FALSE)</f>
        <v>10</v>
      </c>
      <c r="F84" s="17">
        <f>VLOOKUP(M84,'[1]Sheet1'!$A$350:$K$434,5,FALSE)/100</f>
        <v>0.0014297969688304264</v>
      </c>
      <c r="G84" s="19">
        <f>VLOOKUP(M84,'[1]Sheet1'!$A$350:$K$434,6,FALSE)</f>
        <v>3</v>
      </c>
      <c r="H84" s="17">
        <f>VLOOKUP(M84,'[1]Sheet1'!$A$350:$K$434,7,FALSE)/100</f>
        <v>0.001886792452830189</v>
      </c>
      <c r="I84" s="19">
        <f>VLOOKUP(M84,'[1]Sheet1'!$A$350:$K$434,8,FALSE)</f>
        <v>0</v>
      </c>
      <c r="J84" s="17">
        <f>VLOOKUP(M84,'[1]Sheet1'!$A$350:$K$434,9,FALSE)/100</f>
        <v>0</v>
      </c>
      <c r="K84" s="18">
        <f>VLOOKUP(M84,'[1]Sheet1'!$A$350:$K$434,10,FALSE)</f>
        <v>23</v>
      </c>
      <c r="L84" s="20">
        <f>VLOOKUP(M84,'[1]Sheet1'!$A$350:$K$434,11,FALSE)/100</f>
        <v>0.001602899156735661</v>
      </c>
      <c r="M84" s="311" t="s">
        <v>326</v>
      </c>
    </row>
    <row r="85" spans="1:13" ht="15">
      <c r="A85" s="204" t="s">
        <v>328</v>
      </c>
      <c r="B85" s="206" t="s">
        <v>329</v>
      </c>
      <c r="C85" s="19">
        <f>VLOOKUP(M85,'[1]Sheet1'!$A$350:$K$434,2,FALSE)</f>
        <v>1</v>
      </c>
      <c r="D85" s="17">
        <f>VLOOKUP(M85,'[1]Sheet1'!$A$350:$K$434,3,FALSE)/100</f>
        <v>0.00017488632388947185</v>
      </c>
      <c r="E85" s="19">
        <f>VLOOKUP(M85,'[1]Sheet1'!$A$350:$K$434,4,FALSE)</f>
        <v>3</v>
      </c>
      <c r="F85" s="17">
        <f>VLOOKUP(M85,'[1]Sheet1'!$A$350:$K$434,5,FALSE)/100</f>
        <v>0.00042893909064912783</v>
      </c>
      <c r="G85" s="19">
        <f>VLOOKUP(M85,'[1]Sheet1'!$A$350:$K$434,6,FALSE)</f>
        <v>1</v>
      </c>
      <c r="H85" s="17">
        <f>VLOOKUP(M85,'[1]Sheet1'!$A$350:$K$434,7,FALSE)/100</f>
        <v>0.0006289308176100629</v>
      </c>
      <c r="I85" s="19">
        <f>VLOOKUP(M85,'[1]Sheet1'!$A$350:$K$434,8,FALSE)</f>
        <v>0</v>
      </c>
      <c r="J85" s="17">
        <f>VLOOKUP(M85,'[1]Sheet1'!$A$350:$K$434,9,FALSE)/100</f>
        <v>0</v>
      </c>
      <c r="K85" s="18">
        <f>VLOOKUP(M85,'[1]Sheet1'!$A$350:$K$434,10,FALSE)</f>
        <v>5</v>
      </c>
      <c r="L85" s="20">
        <f>VLOOKUP(M85,'[1]Sheet1'!$A$350:$K$434,11,FALSE)/100</f>
        <v>0.00034845633842079586</v>
      </c>
      <c r="M85" s="311" t="s">
        <v>328</v>
      </c>
    </row>
    <row r="86" spans="1:13" ht="15">
      <c r="A86" s="204" t="s">
        <v>330</v>
      </c>
      <c r="B86" s="206" t="s">
        <v>331</v>
      </c>
      <c r="C86" s="19">
        <f>VLOOKUP(M86,'[1]Sheet1'!$A$350:$K$434,2,FALSE)</f>
        <v>17</v>
      </c>
      <c r="D86" s="17">
        <f>VLOOKUP(M86,'[1]Sheet1'!$A$350:$K$434,3,FALSE)/100</f>
        <v>0.002973067506121021</v>
      </c>
      <c r="E86" s="19">
        <f>VLOOKUP(M86,'[1]Sheet1'!$A$350:$K$434,4,FALSE)</f>
        <v>14</v>
      </c>
      <c r="F86" s="17">
        <f>VLOOKUP(M86,'[1]Sheet1'!$A$350:$K$434,5,FALSE)/100</f>
        <v>0.0020017157563625965</v>
      </c>
      <c r="G86" s="19">
        <f>VLOOKUP(M86,'[1]Sheet1'!$A$350:$K$434,6,FALSE)</f>
        <v>4</v>
      </c>
      <c r="H86" s="17">
        <f>VLOOKUP(M86,'[1]Sheet1'!$A$350:$K$434,7,FALSE)/100</f>
        <v>0.0025157232704402514</v>
      </c>
      <c r="I86" s="19">
        <f>VLOOKUP(M86,'[1]Sheet1'!$A$350:$K$434,8,FALSE)</f>
        <v>0</v>
      </c>
      <c r="J86" s="17">
        <f>VLOOKUP(M86,'[1]Sheet1'!$A$350:$K$434,9,FALSE)/100</f>
        <v>0</v>
      </c>
      <c r="K86" s="18">
        <f>VLOOKUP(M86,'[1]Sheet1'!$A$350:$K$434,10,FALSE)</f>
        <v>35</v>
      </c>
      <c r="L86" s="20">
        <f>VLOOKUP(M86,'[1]Sheet1'!$A$350:$K$434,11,FALSE)/100</f>
        <v>0.002439194368945571</v>
      </c>
      <c r="M86" s="311" t="s">
        <v>330</v>
      </c>
    </row>
    <row r="87" spans="1:13" ht="15">
      <c r="A87" s="204" t="s">
        <v>332</v>
      </c>
      <c r="B87" s="206" t="s">
        <v>333</v>
      </c>
      <c r="C87" s="19">
        <f>VLOOKUP(M87,'[1]Sheet1'!$A$350:$K$434,2,FALSE)</f>
        <v>54</v>
      </c>
      <c r="D87" s="17">
        <f>VLOOKUP(M87,'[1]Sheet1'!$A$350:$K$434,3,FALSE)/100</f>
        <v>0.00944386149003148</v>
      </c>
      <c r="E87" s="19">
        <f>VLOOKUP(M87,'[1]Sheet1'!$A$350:$K$434,4,FALSE)</f>
        <v>71</v>
      </c>
      <c r="F87" s="17">
        <f>VLOOKUP(M87,'[1]Sheet1'!$A$350:$K$434,5,FALSE)/100</f>
        <v>0.010151558478696025</v>
      </c>
      <c r="G87" s="19">
        <f>VLOOKUP(M87,'[1]Sheet1'!$A$350:$K$434,6,FALSE)</f>
        <v>10</v>
      </c>
      <c r="H87" s="17">
        <f>VLOOKUP(M87,'[1]Sheet1'!$A$350:$K$434,7,FALSE)/100</f>
        <v>0.00628930817610063</v>
      </c>
      <c r="I87" s="19">
        <f>VLOOKUP(M87,'[1]Sheet1'!$A$350:$K$434,8,FALSE)</f>
        <v>0</v>
      </c>
      <c r="J87" s="17">
        <f>VLOOKUP(M87,'[1]Sheet1'!$A$350:$K$434,9,FALSE)/100</f>
        <v>0</v>
      </c>
      <c r="K87" s="18">
        <f>VLOOKUP(M87,'[1]Sheet1'!$A$350:$K$434,10,FALSE)</f>
        <v>135</v>
      </c>
      <c r="L87" s="20">
        <f>VLOOKUP(M87,'[1]Sheet1'!$A$350:$K$434,11,FALSE)/100</f>
        <v>0.009408321137361491</v>
      </c>
      <c r="M87" s="311" t="s">
        <v>332</v>
      </c>
    </row>
    <row r="88" spans="1:13" ht="15">
      <c r="A88" s="204" t="s">
        <v>334</v>
      </c>
      <c r="B88" s="206" t="s">
        <v>335</v>
      </c>
      <c r="C88" s="19">
        <f>VLOOKUP(M88,'[1]Sheet1'!$A$350:$K$434,2,FALSE)</f>
        <v>3</v>
      </c>
      <c r="D88" s="17">
        <f>VLOOKUP(M88,'[1]Sheet1'!$A$350:$K$434,3,FALSE)/100</f>
        <v>0.0005246589716684155</v>
      </c>
      <c r="E88" s="19">
        <f>VLOOKUP(M88,'[1]Sheet1'!$A$350:$K$434,4,FALSE)</f>
        <v>4</v>
      </c>
      <c r="F88" s="17">
        <f>VLOOKUP(M88,'[1]Sheet1'!$A$350:$K$434,5,FALSE)/100</f>
        <v>0.0005719187875321705</v>
      </c>
      <c r="G88" s="19">
        <f>VLOOKUP(M88,'[1]Sheet1'!$A$350:$K$434,6,FALSE)</f>
        <v>0</v>
      </c>
      <c r="H88" s="17">
        <f>VLOOKUP(M88,'[1]Sheet1'!$A$350:$K$434,7,FALSE)/100</f>
        <v>0</v>
      </c>
      <c r="I88" s="19">
        <f>VLOOKUP(M88,'[1]Sheet1'!$A$350:$K$434,8,FALSE)</f>
        <v>0</v>
      </c>
      <c r="J88" s="17">
        <f>VLOOKUP(M88,'[1]Sheet1'!$A$350:$K$434,9,FALSE)/100</f>
        <v>0</v>
      </c>
      <c r="K88" s="18">
        <f>VLOOKUP(M88,'[1]Sheet1'!$A$350:$K$434,10,FALSE)</f>
        <v>7</v>
      </c>
      <c r="L88" s="20">
        <f>VLOOKUP(M88,'[1]Sheet1'!$A$350:$K$434,11,FALSE)/100</f>
        <v>0.0004878388737891142</v>
      </c>
      <c r="M88" s="311" t="s">
        <v>334</v>
      </c>
    </row>
    <row r="89" spans="1:13" ht="15">
      <c r="A89" s="204" t="s">
        <v>336</v>
      </c>
      <c r="B89" s="205" t="s">
        <v>337</v>
      </c>
      <c r="C89" s="19">
        <f>VLOOKUP(M89,'[1]Sheet1'!$A$350:$K$434,2,FALSE)</f>
        <v>10</v>
      </c>
      <c r="D89" s="17">
        <f>VLOOKUP(M89,'[1]Sheet1'!$A$350:$K$434,3,FALSE)/100</f>
        <v>0.0017488632388947185</v>
      </c>
      <c r="E89" s="19">
        <f>VLOOKUP(M89,'[1]Sheet1'!$A$350:$K$434,4,FALSE)</f>
        <v>32</v>
      </c>
      <c r="F89" s="17">
        <f>VLOOKUP(M89,'[1]Sheet1'!$A$350:$K$434,5,FALSE)/100</f>
        <v>0.004575350300257364</v>
      </c>
      <c r="G89" s="19">
        <f>VLOOKUP(M89,'[1]Sheet1'!$A$350:$K$434,6,FALSE)</f>
        <v>11</v>
      </c>
      <c r="H89" s="17">
        <f>VLOOKUP(M89,'[1]Sheet1'!$A$350:$K$434,7,FALSE)/100</f>
        <v>0.006918238993710691</v>
      </c>
      <c r="I89" s="19">
        <f>VLOOKUP(M89,'[1]Sheet1'!$A$350:$K$434,8,FALSE)</f>
        <v>0</v>
      </c>
      <c r="J89" s="17">
        <f>VLOOKUP(M89,'[1]Sheet1'!$A$350:$K$434,9,FALSE)/100</f>
        <v>0</v>
      </c>
      <c r="K89" s="18">
        <f>VLOOKUP(M89,'[1]Sheet1'!$A$350:$K$434,10,FALSE)</f>
        <v>53</v>
      </c>
      <c r="L89" s="20">
        <f>VLOOKUP(M89,'[1]Sheet1'!$A$350:$K$434,11,FALSE)/100</f>
        <v>0.0036936371872604364</v>
      </c>
      <c r="M89" s="311" t="s">
        <v>336</v>
      </c>
    </row>
    <row r="90" spans="1:13" ht="15">
      <c r="A90" s="204" t="s">
        <v>338</v>
      </c>
      <c r="B90" s="205" t="s">
        <v>339</v>
      </c>
      <c r="C90" s="19">
        <f>_xlfn.IFERROR(VLOOKUP(M90,'[1]Sheet1'!$A$350:$K$434,2,FALSE),0)</f>
        <v>0</v>
      </c>
      <c r="D90" s="17">
        <f>_xlfn.IFERROR(VLOOKUP(M90,'[1]Sheet1'!$A$350:$K$434,3,FALSE)/100,0)</f>
        <v>0</v>
      </c>
      <c r="E90" s="19">
        <f>_xlfn.IFERROR(VLOOKUP(M90,'[1]Sheet1'!$A$350:$K$434,4,FALSE),0)</f>
        <v>0</v>
      </c>
      <c r="F90" s="17">
        <f>_xlfn.IFERROR(VLOOKUP(M90,'[1]Sheet1'!$A$350:$K$434,5,FALSE)/100,0)</f>
        <v>0</v>
      </c>
      <c r="G90" s="19">
        <f>_xlfn.IFERROR(VLOOKUP(M90,'[1]Sheet1'!$A$350:$K$434,6,FALSE),0)</f>
        <v>0</v>
      </c>
      <c r="H90" s="17">
        <f>_xlfn.IFERROR(VLOOKUP(M90,'[1]Sheet1'!$A$350:$K$434,7,FALSE)/100,0)</f>
        <v>0</v>
      </c>
      <c r="I90" s="19">
        <f>_xlfn.IFERROR(VLOOKUP(M90,'[1]Sheet1'!$A$350:$K$434,8,FALSE),0)</f>
        <v>0</v>
      </c>
      <c r="J90" s="17">
        <f>_xlfn.IFERROR(VLOOKUP(M90,'[1]Sheet1'!$A$350:$K$434,9,FALSE)/100,0)</f>
        <v>0</v>
      </c>
      <c r="K90" s="18">
        <f>_xlfn.IFERROR(VLOOKUP(M90,'[1]Sheet1'!$A$350:$K$434,10,FALSE),0)</f>
        <v>0</v>
      </c>
      <c r="L90" s="20">
        <f>_xlfn.IFERROR(VLOOKUP(M90,'[1]Sheet1'!$A$350:$K$434,11,FALSE)/100,0)</f>
        <v>0</v>
      </c>
      <c r="M90" s="311" t="s">
        <v>338</v>
      </c>
    </row>
    <row r="91" spans="1:12" ht="28.5">
      <c r="A91" s="204" t="s">
        <v>340</v>
      </c>
      <c r="B91" s="205" t="s">
        <v>341</v>
      </c>
      <c r="C91" s="19">
        <v>0</v>
      </c>
      <c r="D91" s="17">
        <v>0</v>
      </c>
      <c r="E91" s="19">
        <v>0</v>
      </c>
      <c r="F91" s="17">
        <v>0</v>
      </c>
      <c r="G91" s="19">
        <v>0</v>
      </c>
      <c r="H91" s="17">
        <v>0</v>
      </c>
      <c r="I91" s="19">
        <v>0</v>
      </c>
      <c r="J91" s="17">
        <v>0</v>
      </c>
      <c r="K91" s="18">
        <v>0</v>
      </c>
      <c r="L91" s="20">
        <v>0</v>
      </c>
    </row>
    <row r="92" spans="1:13" ht="15">
      <c r="A92" s="204" t="s">
        <v>342</v>
      </c>
      <c r="B92" s="206" t="s">
        <v>343</v>
      </c>
      <c r="C92" s="19">
        <f>VLOOKUP(M92,'[1]Sheet1'!$A$350:$K$434,2,FALSE)</f>
        <v>0</v>
      </c>
      <c r="D92" s="17">
        <f>VLOOKUP(M92,'[1]Sheet1'!$A$350:$K$434,3,FALSE)/100</f>
        <v>0</v>
      </c>
      <c r="E92" s="19">
        <f>VLOOKUP(M92,'[1]Sheet1'!$A$350:$K$434,4,FALSE)</f>
        <v>2</v>
      </c>
      <c r="F92" s="17">
        <f>VLOOKUP(M92,'[1]Sheet1'!$A$350:$K$434,5,FALSE)/100</f>
        <v>0.00028595939376608524</v>
      </c>
      <c r="G92" s="19">
        <f>VLOOKUP(M92,'[1]Sheet1'!$A$350:$K$434,6,FALSE)</f>
        <v>0</v>
      </c>
      <c r="H92" s="17">
        <f>VLOOKUP(M92,'[1]Sheet1'!$A$350:$K$434,7,FALSE)/100</f>
        <v>0</v>
      </c>
      <c r="I92" s="19">
        <f>VLOOKUP(M92,'[1]Sheet1'!$A$350:$K$434,8,FALSE)</f>
        <v>0</v>
      </c>
      <c r="J92" s="17">
        <f>VLOOKUP(M92,'[1]Sheet1'!$A$350:$K$434,9,FALSE)/100</f>
        <v>0</v>
      </c>
      <c r="K92" s="18">
        <f>VLOOKUP(M92,'[1]Sheet1'!$A$350:$K$434,10,FALSE)</f>
        <v>2</v>
      </c>
      <c r="L92" s="20">
        <f>VLOOKUP(M92,'[1]Sheet1'!$A$350:$K$434,11,FALSE)/100</f>
        <v>0.00013938253536831835</v>
      </c>
      <c r="M92" s="311" t="s">
        <v>342</v>
      </c>
    </row>
    <row r="93" spans="1:13" ht="15.75" thickBot="1">
      <c r="A93" s="208"/>
      <c r="B93" s="209" t="s">
        <v>163</v>
      </c>
      <c r="C93" s="24">
        <f>VLOOKUP(M93,'[1]Sheet1'!$A$350:$K$434,2,FALSE)</f>
        <v>2471</v>
      </c>
      <c r="D93" s="22">
        <f>VLOOKUP(M93,'[1]Sheet1'!$A$350:$K$434,3,FALSE)/100</f>
        <v>0.4321441063308849</v>
      </c>
      <c r="E93" s="24">
        <f>VLOOKUP(M93,'[1]Sheet1'!$A$350:$K$434,4,FALSE)</f>
        <v>1010</v>
      </c>
      <c r="F93" s="22">
        <f>VLOOKUP(M93,'[1]Sheet1'!$A$350:$K$434,5,FALSE)/100</f>
        <v>0.14440949385187304</v>
      </c>
      <c r="G93" s="24">
        <f>VLOOKUP(M93,'[1]Sheet1'!$A$350:$K$434,6,FALSE)</f>
        <v>321</v>
      </c>
      <c r="H93" s="22">
        <f>VLOOKUP(M93,'[1]Sheet1'!$A$350:$K$434,7,FALSE)/100</f>
        <v>0.2018867924528302</v>
      </c>
      <c r="I93" s="24">
        <f>VLOOKUP(M93,'[1]Sheet1'!$A$350:$K$434,8,FALSE)</f>
        <v>13</v>
      </c>
      <c r="J93" s="22">
        <f>VLOOKUP(M93,'[1]Sheet1'!$A$350:$K$434,9,FALSE)/100</f>
        <v>0.2765957446808511</v>
      </c>
      <c r="K93" s="23">
        <f>VLOOKUP(M93,'[1]Sheet1'!$A$350:$K$434,10,FALSE)</f>
        <v>3815</v>
      </c>
      <c r="L93" s="25">
        <f>VLOOKUP(M93,'[1]Sheet1'!$A$350:$K$434,11,FALSE)/100</f>
        <v>0.26587218621506725</v>
      </c>
      <c r="M93" s="311" t="s">
        <v>686</v>
      </c>
    </row>
    <row r="94" spans="1:13" ht="15.75" thickBot="1">
      <c r="A94" s="402" t="s">
        <v>164</v>
      </c>
      <c r="B94" s="403"/>
      <c r="C94" s="31">
        <f>VLOOKUP(M94,'[1]Sheet1'!$A$350:$K$434,2,FALSE)</f>
        <v>5718</v>
      </c>
      <c r="D94" s="29">
        <f>VLOOKUP(M94,'[1]Sheet1'!$A$350:$K$434,3,FALSE)/100</f>
        <v>1</v>
      </c>
      <c r="E94" s="31">
        <f>VLOOKUP(M94,'[1]Sheet1'!$A$350:$K$434,4,FALSE)</f>
        <v>6994</v>
      </c>
      <c r="F94" s="29">
        <f>VLOOKUP(M94,'[1]Sheet1'!$A$350:$K$434,5,FALSE)/100</f>
        <v>1</v>
      </c>
      <c r="G94" s="31">
        <f>VLOOKUP(M94,'[1]Sheet1'!$A$350:$K$434,6,FALSE)</f>
        <v>1590</v>
      </c>
      <c r="H94" s="29">
        <f>VLOOKUP(M94,'[1]Sheet1'!$A$350:$K$434,7,FALSE)/100</f>
        <v>1</v>
      </c>
      <c r="I94" s="31">
        <f>VLOOKUP(M94,'[1]Sheet1'!$A$350:$K$434,8,FALSE)</f>
        <v>47</v>
      </c>
      <c r="J94" s="29">
        <f>VLOOKUP(M94,'[1]Sheet1'!$A$350:$K$434,9,FALSE)/100</f>
        <v>1</v>
      </c>
      <c r="K94" s="30">
        <f>VLOOKUP(M94,'[1]Sheet1'!$A$350:$K$434,10,FALSE)</f>
        <v>14349</v>
      </c>
      <c r="L94" s="32">
        <f>VLOOKUP(M94,'[1]Sheet1'!$A$350:$K$434,11,FALSE)/100</f>
        <v>1</v>
      </c>
      <c r="M94" s="311" t="s">
        <v>75</v>
      </c>
    </row>
    <row r="95" spans="1:12" ht="15">
      <c r="A95" s="35"/>
      <c r="B95" s="35"/>
      <c r="C95" s="35"/>
      <c r="D95" s="63"/>
      <c r="E95" s="35"/>
      <c r="F95" s="63"/>
      <c r="G95" s="35"/>
      <c r="H95" s="63"/>
      <c r="I95" s="35"/>
      <c r="J95" s="63"/>
      <c r="K95" s="35"/>
      <c r="L95" s="57"/>
    </row>
    <row r="96" spans="1:12" ht="15">
      <c r="A96" s="35"/>
      <c r="B96" s="35"/>
      <c r="C96" s="35"/>
      <c r="D96" s="63"/>
      <c r="E96" s="35"/>
      <c r="F96" s="63"/>
      <c r="G96" s="35"/>
      <c r="H96" s="63"/>
      <c r="I96" s="35"/>
      <c r="J96" s="63"/>
      <c r="K96" s="105"/>
      <c r="L96" s="57"/>
    </row>
    <row r="97" spans="1:12" ht="15">
      <c r="A97" s="35"/>
      <c r="B97" s="35"/>
      <c r="C97" s="35"/>
      <c r="D97" s="63"/>
      <c r="E97" s="35"/>
      <c r="F97" s="63"/>
      <c r="G97" s="35"/>
      <c r="H97" s="63"/>
      <c r="I97" s="35"/>
      <c r="J97" s="63"/>
      <c r="K97" s="105"/>
      <c r="L97" s="57"/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5"/>
  <sheetViews>
    <sheetView zoomScalePageLayoutView="0" workbookViewId="0" topLeftCell="F1">
      <selection activeCell="N5" sqref="N5"/>
    </sheetView>
  </sheetViews>
  <sheetFormatPr defaultColWidth="11.421875" defaultRowHeight="15"/>
  <cols>
    <col min="1" max="1" width="20.7109375" style="151" customWidth="1"/>
    <col min="2" max="15" width="17.140625" style="151" customWidth="1"/>
    <col min="16" max="16" width="19.00390625" style="151" customWidth="1"/>
    <col min="17" max="17" width="11.421875" style="311" customWidth="1"/>
    <col min="18" max="16384" width="11.421875" style="151" customWidth="1"/>
  </cols>
  <sheetData>
    <row r="1" spans="1:16" ht="24.75" customHeight="1" thickBot="1" thickTop="1">
      <c r="A1" s="364" t="s">
        <v>649</v>
      </c>
      <c r="B1" s="409"/>
      <c r="C1" s="409"/>
      <c r="D1" s="409"/>
      <c r="E1" s="409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9"/>
    </row>
    <row r="2" spans="1:16" ht="24.75" customHeight="1" thickBot="1" thickTop="1">
      <c r="A2" s="364" t="s">
        <v>1034</v>
      </c>
      <c r="B2" s="409"/>
      <c r="C2" s="409"/>
      <c r="D2" s="409"/>
      <c r="E2" s="409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9"/>
    </row>
    <row r="3" spans="1:16" ht="24.75" customHeight="1" thickBot="1" thickTop="1">
      <c r="A3" s="367" t="s">
        <v>344</v>
      </c>
      <c r="B3" s="396">
        <v>2012</v>
      </c>
      <c r="C3" s="393"/>
      <c r="D3" s="396">
        <v>2013</v>
      </c>
      <c r="E3" s="398"/>
      <c r="F3" s="383">
        <v>2014</v>
      </c>
      <c r="G3" s="410"/>
      <c r="H3" s="407">
        <v>2015</v>
      </c>
      <c r="I3" s="408"/>
      <c r="J3" s="407">
        <v>2016</v>
      </c>
      <c r="K3" s="408"/>
      <c r="L3" s="407">
        <v>2017</v>
      </c>
      <c r="M3" s="408"/>
      <c r="N3" s="407">
        <v>2018</v>
      </c>
      <c r="O3" s="408"/>
      <c r="P3" s="356" t="s">
        <v>1015</v>
      </c>
    </row>
    <row r="4" spans="1:16" ht="24.75" customHeight="1" thickBot="1">
      <c r="A4" s="352"/>
      <c r="B4" s="123" t="s">
        <v>70</v>
      </c>
      <c r="C4" s="124" t="s">
        <v>69</v>
      </c>
      <c r="D4" s="123" t="s">
        <v>70</v>
      </c>
      <c r="E4" s="124" t="s">
        <v>69</v>
      </c>
      <c r="F4" s="123" t="s">
        <v>70</v>
      </c>
      <c r="G4" s="124" t="s">
        <v>69</v>
      </c>
      <c r="H4" s="122" t="s">
        <v>70</v>
      </c>
      <c r="I4" s="119" t="s">
        <v>69</v>
      </c>
      <c r="J4" s="122" t="s">
        <v>70</v>
      </c>
      <c r="K4" s="119" t="s">
        <v>69</v>
      </c>
      <c r="L4" s="122" t="s">
        <v>70</v>
      </c>
      <c r="M4" s="119" t="s">
        <v>69</v>
      </c>
      <c r="N4" s="122" t="s">
        <v>70</v>
      </c>
      <c r="O4" s="119" t="s">
        <v>69</v>
      </c>
      <c r="P4" s="356"/>
    </row>
    <row r="5" spans="1:17" ht="15">
      <c r="A5" s="212" t="s">
        <v>345</v>
      </c>
      <c r="B5" s="89">
        <v>4805</v>
      </c>
      <c r="C5" s="14">
        <v>0.37571350379232155</v>
      </c>
      <c r="D5" s="89">
        <v>5382</v>
      </c>
      <c r="E5" s="14">
        <v>0.4009535871265738</v>
      </c>
      <c r="F5" s="89">
        <v>5188</v>
      </c>
      <c r="G5" s="14">
        <v>0.40885806604145325</v>
      </c>
      <c r="H5" s="89">
        <v>5242</v>
      </c>
      <c r="I5" s="14">
        <v>0.40372766481823785</v>
      </c>
      <c r="J5" s="89">
        <v>5711</v>
      </c>
      <c r="K5" s="14">
        <v>0.4116036036036036</v>
      </c>
      <c r="L5" s="89">
        <v>5868</v>
      </c>
      <c r="M5" s="14">
        <v>0.4142020187760288</v>
      </c>
      <c r="N5" s="89">
        <f>VLOOKUP(Q5,'[1]Sheet1'!$A$439:$C$447,2,FALSE)</f>
        <v>5976</v>
      </c>
      <c r="O5" s="14">
        <f>VLOOKUP(Q5,'[1]Sheet1'!$A$439:$C$447,3,FALSE)/100</f>
        <v>0.4164750156805353</v>
      </c>
      <c r="P5" s="112">
        <f>(N5-L5)/L5</f>
        <v>0.018404907975460124</v>
      </c>
      <c r="Q5" s="311" t="s">
        <v>732</v>
      </c>
    </row>
    <row r="6" spans="1:17" ht="15">
      <c r="A6" s="154" t="s">
        <v>346</v>
      </c>
      <c r="B6" s="90">
        <v>2106</v>
      </c>
      <c r="C6" s="20">
        <v>0.16467276565798733</v>
      </c>
      <c r="D6" s="90">
        <v>2152</v>
      </c>
      <c r="E6" s="20">
        <v>0.16032183565521865</v>
      </c>
      <c r="F6" s="90">
        <v>2043</v>
      </c>
      <c r="G6" s="20">
        <v>0.16100559539758846</v>
      </c>
      <c r="H6" s="90">
        <v>2155</v>
      </c>
      <c r="I6" s="20">
        <v>0.165973505853358</v>
      </c>
      <c r="J6" s="90">
        <v>2250</v>
      </c>
      <c r="K6" s="20">
        <v>0.16216216216216217</v>
      </c>
      <c r="L6" s="90">
        <v>2333</v>
      </c>
      <c r="M6" s="20">
        <v>0.1646784781534552</v>
      </c>
      <c r="N6" s="90">
        <f>VLOOKUP(Q6,'[1]Sheet1'!$A$439:$C$447,2,FALSE)</f>
        <v>2267</v>
      </c>
      <c r="O6" s="20">
        <f>VLOOKUP(Q6,'[1]Sheet1'!$A$439:$C$447,3,FALSE)/100</f>
        <v>0.15799010383998882</v>
      </c>
      <c r="P6" s="114">
        <f aca="true" t="shared" si="0" ref="P6:P13">(N6-L6)/L6</f>
        <v>-0.02828975567938277</v>
      </c>
      <c r="Q6" s="311" t="s">
        <v>733</v>
      </c>
    </row>
    <row r="7" spans="1:17" ht="15">
      <c r="A7" s="154" t="s">
        <v>347</v>
      </c>
      <c r="B7" s="90">
        <v>1493</v>
      </c>
      <c r="C7" s="20">
        <v>0.11674094925326453</v>
      </c>
      <c r="D7" s="90">
        <v>1547</v>
      </c>
      <c r="E7" s="20">
        <v>0.1152499441257543</v>
      </c>
      <c r="F7" s="90">
        <v>1375</v>
      </c>
      <c r="G7" s="20">
        <v>0.10836157301599811</v>
      </c>
      <c r="H7" s="90">
        <v>1455</v>
      </c>
      <c r="I7" s="20">
        <v>0.11206099815157117</v>
      </c>
      <c r="J7" s="90">
        <v>1491</v>
      </c>
      <c r="K7" s="20">
        <v>0.10745945945945946</v>
      </c>
      <c r="L7" s="90">
        <v>1544</v>
      </c>
      <c r="M7" s="20">
        <v>0.10898567092538998</v>
      </c>
      <c r="N7" s="90">
        <f>VLOOKUP(Q7,'[1]Sheet1'!$A$439:$C$447,2,FALSE)</f>
        <v>1569</v>
      </c>
      <c r="O7" s="20">
        <f>VLOOKUP(Q7,'[1]Sheet1'!$A$439:$C$447,3,FALSE)/100</f>
        <v>0.10934559899644575</v>
      </c>
      <c r="P7" s="114">
        <f t="shared" si="0"/>
        <v>0.016191709844559584</v>
      </c>
      <c r="Q7" s="311" t="s">
        <v>734</v>
      </c>
    </row>
    <row r="8" spans="1:17" ht="15">
      <c r="A8" s="154" t="s">
        <v>348</v>
      </c>
      <c r="B8" s="90">
        <v>1399</v>
      </c>
      <c r="C8" s="20">
        <v>0.10939088278989757</v>
      </c>
      <c r="D8" s="90">
        <v>1426</v>
      </c>
      <c r="E8" s="20">
        <v>0.10623556581986143</v>
      </c>
      <c r="F8" s="90">
        <v>1323</v>
      </c>
      <c r="G8" s="20">
        <v>0.1042635353455749</v>
      </c>
      <c r="H8" s="90">
        <v>1328</v>
      </c>
      <c r="I8" s="20">
        <v>0.10227972889710413</v>
      </c>
      <c r="J8" s="90">
        <v>1419</v>
      </c>
      <c r="K8" s="20">
        <v>0.10227027027027027</v>
      </c>
      <c r="L8" s="90">
        <v>1399</v>
      </c>
      <c r="M8" s="20">
        <v>0.0987506176325263</v>
      </c>
      <c r="N8" s="90">
        <f>VLOOKUP(Q8,'[1]Sheet1'!$A$439:$C$447,2,FALSE)</f>
        <v>1465</v>
      </c>
      <c r="O8" s="20">
        <f>VLOOKUP(Q8,'[1]Sheet1'!$A$439:$C$447,3,FALSE)/100</f>
        <v>0.10209770715729319</v>
      </c>
      <c r="P8" s="114">
        <f t="shared" si="0"/>
        <v>0.04717655468191565</v>
      </c>
      <c r="Q8" s="311" t="s">
        <v>735</v>
      </c>
    </row>
    <row r="9" spans="1:17" ht="15">
      <c r="A9" s="154" t="s">
        <v>349</v>
      </c>
      <c r="B9" s="90">
        <v>986</v>
      </c>
      <c r="C9" s="20">
        <v>0.07709750566893424</v>
      </c>
      <c r="D9" s="90">
        <v>1012</v>
      </c>
      <c r="E9" s="20">
        <v>0.07539298219474037</v>
      </c>
      <c r="F9" s="90">
        <v>981</v>
      </c>
      <c r="G9" s="20">
        <v>0.07731105682086847</v>
      </c>
      <c r="H9" s="90">
        <v>899</v>
      </c>
      <c r="I9" s="20">
        <v>0.06923906346272335</v>
      </c>
      <c r="J9" s="90">
        <v>986</v>
      </c>
      <c r="K9" s="20">
        <v>0.07106306306306306</v>
      </c>
      <c r="L9" s="90">
        <v>969</v>
      </c>
      <c r="M9" s="20">
        <v>0.06839839062610292</v>
      </c>
      <c r="N9" s="90">
        <f>VLOOKUP(Q9,'[1]Sheet1'!$A$439:$C$447,2,FALSE)</f>
        <v>1012</v>
      </c>
      <c r="O9" s="20">
        <f>VLOOKUP(Q9,'[1]Sheet1'!$A$439:$C$447,3,FALSE)/100</f>
        <v>0.07052756289636908</v>
      </c>
      <c r="P9" s="114">
        <f t="shared" si="0"/>
        <v>0.04437564499484004</v>
      </c>
      <c r="Q9" s="311" t="s">
        <v>736</v>
      </c>
    </row>
    <row r="10" spans="1:17" ht="15">
      <c r="A10" s="154" t="s">
        <v>350</v>
      </c>
      <c r="B10" s="90">
        <v>1392</v>
      </c>
      <c r="C10" s="20">
        <v>0.10884353741496598</v>
      </c>
      <c r="D10" s="90">
        <v>1344</v>
      </c>
      <c r="E10" s="20">
        <v>0.10012664829024809</v>
      </c>
      <c r="F10" s="90">
        <v>1217</v>
      </c>
      <c r="G10" s="20">
        <v>0.09590984317125069</v>
      </c>
      <c r="H10" s="90">
        <v>1306</v>
      </c>
      <c r="I10" s="20">
        <v>0.10058533579790511</v>
      </c>
      <c r="J10" s="90">
        <v>1406</v>
      </c>
      <c r="K10" s="20">
        <v>0.10133333333333333</v>
      </c>
      <c r="L10" s="90">
        <v>1428</v>
      </c>
      <c r="M10" s="20">
        <v>0.10079762829109903</v>
      </c>
      <c r="N10" s="90">
        <f>VLOOKUP(Q10,'[1]Sheet1'!$A$439:$C$447,2,FALSE)</f>
        <v>1429</v>
      </c>
      <c r="O10" s="20">
        <f>VLOOKUP(Q10,'[1]Sheet1'!$A$439:$C$447,3,FALSE)/100</f>
        <v>0.09958882152066346</v>
      </c>
      <c r="P10" s="114">
        <f t="shared" si="0"/>
        <v>0.0007002801120448179</v>
      </c>
      <c r="Q10" s="311" t="s">
        <v>737</v>
      </c>
    </row>
    <row r="11" spans="1:17" ht="15">
      <c r="A11" s="154" t="s">
        <v>351</v>
      </c>
      <c r="B11" s="90">
        <v>420</v>
      </c>
      <c r="C11" s="20">
        <v>0.03284072249589491</v>
      </c>
      <c r="D11" s="90">
        <v>398</v>
      </c>
      <c r="E11" s="20">
        <v>0.02965059971690382</v>
      </c>
      <c r="F11" s="90">
        <v>393</v>
      </c>
      <c r="G11" s="20">
        <v>0.03097170777839073</v>
      </c>
      <c r="H11" s="90">
        <v>439</v>
      </c>
      <c r="I11" s="20">
        <v>0.033810844115834876</v>
      </c>
      <c r="J11" s="90">
        <v>431</v>
      </c>
      <c r="K11" s="20">
        <v>0.031063063063063067</v>
      </c>
      <c r="L11" s="90">
        <v>458</v>
      </c>
      <c r="M11" s="20">
        <v>0.03232865109056258</v>
      </c>
      <c r="N11" s="90">
        <f>VLOOKUP(Q11,'[1]Sheet1'!$A$439:$C$447,2,FALSE)</f>
        <v>457</v>
      </c>
      <c r="O11" s="20">
        <f>VLOOKUP(Q11,'[1]Sheet1'!$A$439:$C$447,3,FALSE)/100</f>
        <v>0.03184890933166075</v>
      </c>
      <c r="P11" s="114">
        <f t="shared" si="0"/>
        <v>-0.002183406113537118</v>
      </c>
      <c r="Q11" s="311" t="s">
        <v>738</v>
      </c>
    </row>
    <row r="12" spans="1:17" ht="15.75" thickBot="1">
      <c r="A12" s="154" t="s">
        <v>352</v>
      </c>
      <c r="B12" s="90">
        <v>172</v>
      </c>
      <c r="C12" s="20">
        <v>0.013449057784033153</v>
      </c>
      <c r="D12" s="90">
        <v>162</v>
      </c>
      <c r="E12" s="20">
        <v>0.012068837070699546</v>
      </c>
      <c r="F12" s="90">
        <v>169</v>
      </c>
      <c r="G12" s="20">
        <v>0.013318622428875404</v>
      </c>
      <c r="H12" s="90">
        <v>160</v>
      </c>
      <c r="I12" s="20">
        <v>0.012322858903265557</v>
      </c>
      <c r="J12" s="90">
        <v>181</v>
      </c>
      <c r="K12" s="20">
        <v>0.013045045045045046</v>
      </c>
      <c r="L12" s="90">
        <v>168</v>
      </c>
      <c r="M12" s="20">
        <v>0.01185854450483518</v>
      </c>
      <c r="N12" s="90">
        <f>VLOOKUP(Q12,'[1]Sheet1'!$A$439:$C$447,2,FALSE)</f>
        <v>174</v>
      </c>
      <c r="O12" s="20">
        <f>VLOOKUP(Q12,'[1]Sheet1'!$A$439:$C$447,3,FALSE)/100</f>
        <v>0.012126280577043697</v>
      </c>
      <c r="P12" s="114">
        <f t="shared" si="0"/>
        <v>0.03571428571428571</v>
      </c>
      <c r="Q12" s="311" t="s">
        <v>739</v>
      </c>
    </row>
    <row r="13" spans="1:17" ht="15.75" thickBot="1">
      <c r="A13" s="27" t="s">
        <v>164</v>
      </c>
      <c r="B13" s="125">
        <v>12789</v>
      </c>
      <c r="C13" s="32">
        <v>1</v>
      </c>
      <c r="D13" s="125">
        <v>13423</v>
      </c>
      <c r="E13" s="32">
        <v>1</v>
      </c>
      <c r="F13" s="125">
        <v>12689</v>
      </c>
      <c r="G13" s="32">
        <v>1</v>
      </c>
      <c r="H13" s="125">
        <v>12984</v>
      </c>
      <c r="I13" s="32">
        <v>1</v>
      </c>
      <c r="J13" s="125">
        <v>13875</v>
      </c>
      <c r="K13" s="32">
        <v>1</v>
      </c>
      <c r="L13" s="125">
        <v>14167</v>
      </c>
      <c r="M13" s="32">
        <v>1</v>
      </c>
      <c r="N13" s="125">
        <f>VLOOKUP(Q13,'[1]Sheet1'!$A$439:$C$447,2,FALSE)</f>
        <v>14349</v>
      </c>
      <c r="O13" s="32">
        <f>VLOOKUP(Q13,'[1]Sheet1'!$A$439:$C$447,3,FALSE)/100</f>
        <v>1</v>
      </c>
      <c r="P13" s="33">
        <f t="shared" si="0"/>
        <v>0.01284675654690478</v>
      </c>
      <c r="Q13" s="311" t="s">
        <v>75</v>
      </c>
    </row>
    <row r="14" spans="1:16" ht="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2:14" ht="15">
      <c r="L15" s="314"/>
      <c r="N15" s="314"/>
    </row>
  </sheetData>
  <sheetProtection/>
  <mergeCells count="11">
    <mergeCell ref="P3:P4"/>
    <mergeCell ref="N3:O3"/>
    <mergeCell ref="J3:K3"/>
    <mergeCell ref="L3:M3"/>
    <mergeCell ref="A1:P1"/>
    <mergeCell ref="A2:P2"/>
    <mergeCell ref="A3:A4"/>
    <mergeCell ref="H3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5"/>
  <sheetViews>
    <sheetView zoomScalePageLayoutView="0" workbookViewId="0" topLeftCell="A1">
      <selection activeCell="J12" sqref="J12"/>
    </sheetView>
  </sheetViews>
  <sheetFormatPr defaultColWidth="11.421875" defaultRowHeight="15"/>
  <cols>
    <col min="1" max="1" width="20.7109375" style="151" customWidth="1"/>
    <col min="2" max="11" width="16.421875" style="151" customWidth="1"/>
    <col min="12" max="12" width="11.421875" style="311" customWidth="1"/>
    <col min="13" max="16384" width="11.421875" style="151" customWidth="1"/>
  </cols>
  <sheetData>
    <row r="1" spans="1:11" ht="24.75" customHeight="1" thickBot="1" thickTop="1">
      <c r="A1" s="364" t="s">
        <v>1035</v>
      </c>
      <c r="B1" s="365"/>
      <c r="C1" s="365"/>
      <c r="D1" s="365"/>
      <c r="E1" s="365"/>
      <c r="F1" s="365"/>
      <c r="G1" s="365"/>
      <c r="H1" s="365"/>
      <c r="I1" s="365"/>
      <c r="J1" s="365"/>
      <c r="K1" s="366"/>
    </row>
    <row r="2" spans="1:11" ht="19.5" customHeight="1" thickTop="1">
      <c r="A2" s="350" t="s">
        <v>344</v>
      </c>
      <c r="B2" s="374" t="s">
        <v>147</v>
      </c>
      <c r="C2" s="368"/>
      <c r="D2" s="368"/>
      <c r="E2" s="368"/>
      <c r="F2" s="368"/>
      <c r="G2" s="368"/>
      <c r="H2" s="368"/>
      <c r="I2" s="369"/>
      <c r="J2" s="358" t="s">
        <v>75</v>
      </c>
      <c r="K2" s="359"/>
    </row>
    <row r="3" spans="1:11" ht="19.5" customHeight="1">
      <c r="A3" s="351"/>
      <c r="B3" s="375" t="s">
        <v>71</v>
      </c>
      <c r="C3" s="372"/>
      <c r="D3" s="372" t="s">
        <v>72</v>
      </c>
      <c r="E3" s="372"/>
      <c r="F3" s="372" t="s">
        <v>73</v>
      </c>
      <c r="G3" s="372"/>
      <c r="H3" s="372" t="s">
        <v>74</v>
      </c>
      <c r="I3" s="373"/>
      <c r="J3" s="370"/>
      <c r="K3" s="371"/>
    </row>
    <row r="4" spans="1:11" ht="19.5" customHeight="1" thickBot="1">
      <c r="A4" s="352"/>
      <c r="B4" s="58" t="s">
        <v>70</v>
      </c>
      <c r="C4" s="126" t="s">
        <v>69</v>
      </c>
      <c r="D4" s="126" t="s">
        <v>70</v>
      </c>
      <c r="E4" s="126" t="s">
        <v>69</v>
      </c>
      <c r="F4" s="126" t="s">
        <v>70</v>
      </c>
      <c r="G4" s="126" t="s">
        <v>69</v>
      </c>
      <c r="H4" s="126" t="s">
        <v>70</v>
      </c>
      <c r="I4" s="127" t="s">
        <v>69</v>
      </c>
      <c r="J4" s="60" t="s">
        <v>70</v>
      </c>
      <c r="K4" s="98" t="s">
        <v>69</v>
      </c>
    </row>
    <row r="5" spans="1:12" ht="15">
      <c r="A5" s="212" t="s">
        <v>345</v>
      </c>
      <c r="B5" s="128">
        <f>VLOOKUP(L5,'[1]Sheet1'!$A$452:$K$460,2,FALSE)</f>
        <v>5718</v>
      </c>
      <c r="C5" s="129">
        <f>VLOOKUP(L5,'[1]Sheet1'!$A$452:$K$460,3,FALSE)/100</f>
        <v>1</v>
      </c>
      <c r="D5" s="130">
        <f>VLOOKUP(L5,'[1]Sheet1'!$A$452:$K$460,4,FALSE)</f>
        <v>5</v>
      </c>
      <c r="E5" s="129">
        <f>VLOOKUP(L5,'[1]Sheet1'!$A$452:$K$460,5,FALSE)/100</f>
        <v>0.0007148984844152132</v>
      </c>
      <c r="F5" s="130">
        <f>VLOOKUP(L5,'[1]Sheet1'!$A$452:$K$460,6,FALSE)</f>
        <v>213</v>
      </c>
      <c r="G5" s="129">
        <f>VLOOKUP(L5,'[1]Sheet1'!$A$452:$K$460,7,FALSE)/100</f>
        <v>0.1339622641509434</v>
      </c>
      <c r="H5" s="130">
        <f>VLOOKUP(L5,'[1]Sheet1'!$A$452:$K$460,8,FALSE)</f>
        <v>40</v>
      </c>
      <c r="I5" s="131">
        <f>VLOOKUP(L5,'[1]Sheet1'!$A$452:$K$460,9,FALSE)/100</f>
        <v>0.8510638297872339</v>
      </c>
      <c r="J5" s="96">
        <f>VLOOKUP(L5,'[1]Sheet1'!$A$452:$K$460,10,FALSE)</f>
        <v>5976</v>
      </c>
      <c r="K5" s="97">
        <f>VLOOKUP(L5,'[1]Sheet1'!$A$452:$K$460,11,FALSE)/100</f>
        <v>0.4164750156805353</v>
      </c>
      <c r="L5" s="311" t="s">
        <v>732</v>
      </c>
    </row>
    <row r="6" spans="1:12" ht="15">
      <c r="A6" s="154" t="s">
        <v>346</v>
      </c>
      <c r="B6" s="132">
        <f>VLOOKUP(L6,'[1]Sheet1'!$A$452:$K$460,2,FALSE)</f>
        <v>0</v>
      </c>
      <c r="C6" s="42">
        <f>VLOOKUP(L6,'[1]Sheet1'!$A$452:$K$460,3,FALSE)/100</f>
        <v>0</v>
      </c>
      <c r="D6" s="133">
        <f>VLOOKUP(L6,'[1]Sheet1'!$A$452:$K$460,4,FALSE)</f>
        <v>2237</v>
      </c>
      <c r="E6" s="42">
        <f>VLOOKUP(L6,'[1]Sheet1'!$A$452:$K$460,5,FALSE)/100</f>
        <v>0.31984558192736634</v>
      </c>
      <c r="F6" s="133">
        <f>VLOOKUP(L6,'[1]Sheet1'!$A$452:$K$460,6,FALSE)</f>
        <v>27</v>
      </c>
      <c r="G6" s="42">
        <f>VLOOKUP(L6,'[1]Sheet1'!$A$452:$K$460,7,FALSE)/100</f>
        <v>0.016981132075471698</v>
      </c>
      <c r="H6" s="133">
        <f>VLOOKUP(L6,'[1]Sheet1'!$A$452:$K$460,8,FALSE)</f>
        <v>3</v>
      </c>
      <c r="I6" s="73">
        <f>VLOOKUP(L6,'[1]Sheet1'!$A$452:$K$460,9,FALSE)/100</f>
        <v>0.06382978723404255</v>
      </c>
      <c r="J6" s="90">
        <f>VLOOKUP(L6,'[1]Sheet1'!$A$452:$K$460,10,FALSE)</f>
        <v>2267</v>
      </c>
      <c r="K6" s="20">
        <f>VLOOKUP(L6,'[1]Sheet1'!$A$452:$K$460,11,FALSE)/100</f>
        <v>0.15799010383998882</v>
      </c>
      <c r="L6" s="311" t="s">
        <v>733</v>
      </c>
    </row>
    <row r="7" spans="1:12" ht="15">
      <c r="A7" s="154" t="s">
        <v>347</v>
      </c>
      <c r="B7" s="132">
        <f>VLOOKUP(L7,'[1]Sheet1'!$A$452:$K$460,2,FALSE)</f>
        <v>0</v>
      </c>
      <c r="C7" s="42">
        <f>VLOOKUP(L7,'[1]Sheet1'!$A$452:$K$460,3,FALSE)/100</f>
        <v>0</v>
      </c>
      <c r="D7" s="133">
        <f>VLOOKUP(L7,'[1]Sheet1'!$A$452:$K$460,4,FALSE)</f>
        <v>1536</v>
      </c>
      <c r="E7" s="42">
        <f>VLOOKUP(L7,'[1]Sheet1'!$A$452:$K$460,5,FALSE)/100</f>
        <v>0.21961681441235345</v>
      </c>
      <c r="F7" s="133">
        <f>VLOOKUP(L7,'[1]Sheet1'!$A$452:$K$460,6,FALSE)</f>
        <v>32</v>
      </c>
      <c r="G7" s="42">
        <f>VLOOKUP(L7,'[1]Sheet1'!$A$452:$K$460,7,FALSE)/100</f>
        <v>0.02012578616352201</v>
      </c>
      <c r="H7" s="133">
        <f>VLOOKUP(L7,'[1]Sheet1'!$A$452:$K$460,8,FALSE)</f>
        <v>1</v>
      </c>
      <c r="I7" s="73">
        <f>VLOOKUP(L7,'[1]Sheet1'!$A$452:$K$460,9,FALSE)/100</f>
        <v>0.02127659574468085</v>
      </c>
      <c r="J7" s="90">
        <f>VLOOKUP(L7,'[1]Sheet1'!$A$452:$K$460,10,FALSE)</f>
        <v>1569</v>
      </c>
      <c r="K7" s="20">
        <f>VLOOKUP(L7,'[1]Sheet1'!$A$452:$K$460,11,FALSE)/100</f>
        <v>0.10934559899644575</v>
      </c>
      <c r="L7" s="311" t="s">
        <v>734</v>
      </c>
    </row>
    <row r="8" spans="1:12" ht="15">
      <c r="A8" s="154" t="s">
        <v>348</v>
      </c>
      <c r="B8" s="132">
        <f>VLOOKUP(L8,'[1]Sheet1'!$A$452:$K$460,2,FALSE)</f>
        <v>0</v>
      </c>
      <c r="C8" s="42">
        <f>VLOOKUP(L8,'[1]Sheet1'!$A$452:$K$460,3,FALSE)/100</f>
        <v>0</v>
      </c>
      <c r="D8" s="133">
        <f>VLOOKUP(L8,'[1]Sheet1'!$A$452:$K$460,4,FALSE)</f>
        <v>1404</v>
      </c>
      <c r="E8" s="42">
        <f>VLOOKUP(L8,'[1]Sheet1'!$A$452:$K$460,5,FALSE)/100</f>
        <v>0.20074349442379183</v>
      </c>
      <c r="F8" s="133">
        <f>VLOOKUP(L8,'[1]Sheet1'!$A$452:$K$460,6,FALSE)</f>
        <v>61</v>
      </c>
      <c r="G8" s="42">
        <f>VLOOKUP(L8,'[1]Sheet1'!$A$452:$K$460,7,FALSE)/100</f>
        <v>0.038364779874213835</v>
      </c>
      <c r="H8" s="133">
        <f>VLOOKUP(L8,'[1]Sheet1'!$A$452:$K$460,8,FALSE)</f>
        <v>0</v>
      </c>
      <c r="I8" s="73">
        <f>VLOOKUP(L8,'[1]Sheet1'!$A$452:$K$460,9,FALSE)/100</f>
        <v>0</v>
      </c>
      <c r="J8" s="90">
        <f>VLOOKUP(L8,'[1]Sheet1'!$A$452:$K$460,10,FALSE)</f>
        <v>1465</v>
      </c>
      <c r="K8" s="20">
        <f>VLOOKUP(L8,'[1]Sheet1'!$A$452:$K$460,11,FALSE)/100</f>
        <v>0.10209770715729319</v>
      </c>
      <c r="L8" s="311" t="s">
        <v>735</v>
      </c>
    </row>
    <row r="9" spans="1:12" ht="15">
      <c r="A9" s="154" t="s">
        <v>349</v>
      </c>
      <c r="B9" s="132">
        <f>VLOOKUP(L9,'[1]Sheet1'!$A$452:$K$460,2,FALSE)</f>
        <v>0</v>
      </c>
      <c r="C9" s="42">
        <f>VLOOKUP(L9,'[1]Sheet1'!$A$452:$K$460,3,FALSE)/100</f>
        <v>0</v>
      </c>
      <c r="D9" s="133">
        <f>VLOOKUP(L9,'[1]Sheet1'!$A$452:$K$460,4,FALSE)</f>
        <v>885</v>
      </c>
      <c r="E9" s="42">
        <f>VLOOKUP(L9,'[1]Sheet1'!$A$452:$K$460,5,FALSE)/100</f>
        <v>0.12653703174149267</v>
      </c>
      <c r="F9" s="133">
        <f>VLOOKUP(L9,'[1]Sheet1'!$A$452:$K$460,6,FALSE)</f>
        <v>126</v>
      </c>
      <c r="G9" s="42">
        <f>VLOOKUP(L9,'[1]Sheet1'!$A$452:$K$460,7,FALSE)/100</f>
        <v>0.07924528301886792</v>
      </c>
      <c r="H9" s="133">
        <f>VLOOKUP(L9,'[1]Sheet1'!$A$452:$K$460,8,FALSE)</f>
        <v>1</v>
      </c>
      <c r="I9" s="73">
        <f>VLOOKUP(L9,'[1]Sheet1'!$A$452:$K$460,9,FALSE)/100</f>
        <v>0.02127659574468085</v>
      </c>
      <c r="J9" s="90">
        <f>VLOOKUP(L9,'[1]Sheet1'!$A$452:$K$460,10,FALSE)</f>
        <v>1012</v>
      </c>
      <c r="K9" s="20">
        <f>VLOOKUP(L9,'[1]Sheet1'!$A$452:$K$460,11,FALSE)/100</f>
        <v>0.07052756289636908</v>
      </c>
      <c r="L9" s="311" t="s">
        <v>736</v>
      </c>
    </row>
    <row r="10" spans="1:12" ht="15">
      <c r="A10" s="154" t="s">
        <v>350</v>
      </c>
      <c r="B10" s="132">
        <f>VLOOKUP(L10,'[1]Sheet1'!$A$452:$K$460,2,FALSE)</f>
        <v>0</v>
      </c>
      <c r="C10" s="42">
        <f>VLOOKUP(L10,'[1]Sheet1'!$A$452:$K$460,3,FALSE)/100</f>
        <v>0</v>
      </c>
      <c r="D10" s="133">
        <f>VLOOKUP(L10,'[1]Sheet1'!$A$452:$K$460,4,FALSE)</f>
        <v>811</v>
      </c>
      <c r="E10" s="42">
        <f>VLOOKUP(L10,'[1]Sheet1'!$A$452:$K$460,5,FALSE)/100</f>
        <v>0.11595653417214756</v>
      </c>
      <c r="F10" s="133">
        <f>VLOOKUP(L10,'[1]Sheet1'!$A$452:$K$460,6,FALSE)</f>
        <v>617</v>
      </c>
      <c r="G10" s="42">
        <f>VLOOKUP(L10,'[1]Sheet1'!$A$452:$K$460,7,FALSE)/100</f>
        <v>0.38805031446540883</v>
      </c>
      <c r="H10" s="133">
        <f>VLOOKUP(L10,'[1]Sheet1'!$A$452:$K$460,8,FALSE)</f>
        <v>1</v>
      </c>
      <c r="I10" s="73">
        <f>VLOOKUP(L10,'[1]Sheet1'!$A$452:$K$460,9,FALSE)/100</f>
        <v>0.02127659574468085</v>
      </c>
      <c r="J10" s="90">
        <f>VLOOKUP(L10,'[1]Sheet1'!$A$452:$K$460,10,FALSE)</f>
        <v>1429</v>
      </c>
      <c r="K10" s="20">
        <f>VLOOKUP(L10,'[1]Sheet1'!$A$452:$K$460,11,FALSE)/100</f>
        <v>0.09958882152066346</v>
      </c>
      <c r="L10" s="311" t="s">
        <v>737</v>
      </c>
    </row>
    <row r="11" spans="1:12" ht="15">
      <c r="A11" s="154" t="s">
        <v>351</v>
      </c>
      <c r="B11" s="132">
        <f>VLOOKUP(L11,'[1]Sheet1'!$A$452:$K$460,2,FALSE)</f>
        <v>0</v>
      </c>
      <c r="C11" s="42">
        <f>VLOOKUP(L11,'[1]Sheet1'!$A$452:$K$460,3,FALSE)/100</f>
        <v>0</v>
      </c>
      <c r="D11" s="133">
        <f>VLOOKUP(L11,'[1]Sheet1'!$A$452:$K$460,4,FALSE)</f>
        <v>109</v>
      </c>
      <c r="E11" s="42">
        <f>VLOOKUP(L11,'[1]Sheet1'!$A$452:$K$460,5,FALSE)/100</f>
        <v>0.015584786960251647</v>
      </c>
      <c r="F11" s="133">
        <f>VLOOKUP(L11,'[1]Sheet1'!$A$452:$K$460,6,FALSE)</f>
        <v>348</v>
      </c>
      <c r="G11" s="42">
        <f>VLOOKUP(L11,'[1]Sheet1'!$A$452:$K$460,7,FALSE)/100</f>
        <v>0.21886792452830192</v>
      </c>
      <c r="H11" s="133">
        <f>VLOOKUP(L11,'[1]Sheet1'!$A$452:$K$460,8,FALSE)</f>
        <v>0</v>
      </c>
      <c r="I11" s="73">
        <f>VLOOKUP(L11,'[1]Sheet1'!$A$452:$K$460,9,FALSE)/100</f>
        <v>0</v>
      </c>
      <c r="J11" s="90">
        <f>VLOOKUP(L11,'[1]Sheet1'!$A$452:$K$460,10,FALSE)</f>
        <v>457</v>
      </c>
      <c r="K11" s="20">
        <f>VLOOKUP(L11,'[1]Sheet1'!$A$452:$K$460,11,FALSE)/100</f>
        <v>0.03184890933166075</v>
      </c>
      <c r="L11" s="311" t="s">
        <v>738</v>
      </c>
    </row>
    <row r="12" spans="1:12" ht="15.75" thickBot="1">
      <c r="A12" s="154" t="s">
        <v>352</v>
      </c>
      <c r="B12" s="132">
        <f>VLOOKUP(L12,'[1]Sheet1'!$A$452:$K$460,2,FALSE)</f>
        <v>0</v>
      </c>
      <c r="C12" s="42">
        <f>VLOOKUP(L12,'[1]Sheet1'!$A$452:$K$460,3,FALSE)/100</f>
        <v>0</v>
      </c>
      <c r="D12" s="133">
        <f>VLOOKUP(L12,'[1]Sheet1'!$A$452:$K$460,4,FALSE)</f>
        <v>7</v>
      </c>
      <c r="E12" s="42">
        <f>VLOOKUP(L12,'[1]Sheet1'!$A$452:$K$460,5,FALSE)/100</f>
        <v>0.0010008578781812983</v>
      </c>
      <c r="F12" s="133">
        <f>VLOOKUP(L12,'[1]Sheet1'!$A$452:$K$460,6,FALSE)</f>
        <v>166</v>
      </c>
      <c r="G12" s="42">
        <f>VLOOKUP(L12,'[1]Sheet1'!$A$452:$K$460,7,FALSE)/100</f>
        <v>0.10440251572327044</v>
      </c>
      <c r="H12" s="133">
        <f>VLOOKUP(L12,'[1]Sheet1'!$A$452:$K$460,8,FALSE)</f>
        <v>1</v>
      </c>
      <c r="I12" s="73">
        <f>VLOOKUP(L12,'[1]Sheet1'!$A$452:$K$460,9,FALSE)/100</f>
        <v>0.02127659574468085</v>
      </c>
      <c r="J12" s="90">
        <f>VLOOKUP(L12,'[1]Sheet1'!$A$452:$K$460,10,FALSE)</f>
        <v>174</v>
      </c>
      <c r="K12" s="20">
        <f>VLOOKUP(L12,'[1]Sheet1'!$A$452:$K$460,11,FALSE)/100</f>
        <v>0.012126280577043697</v>
      </c>
      <c r="L12" s="311" t="s">
        <v>739</v>
      </c>
    </row>
    <row r="13" spans="1:12" ht="15.75" thickBot="1">
      <c r="A13" s="27" t="s">
        <v>164</v>
      </c>
      <c r="B13" s="134">
        <f>VLOOKUP(L13,'[1]Sheet1'!$A$452:$K$460,2,FALSE)</f>
        <v>5718</v>
      </c>
      <c r="C13" s="46">
        <f>VLOOKUP(L13,'[1]Sheet1'!$A$452:$K$460,3,FALSE)/100</f>
        <v>1</v>
      </c>
      <c r="D13" s="135">
        <f>VLOOKUP(L13,'[1]Sheet1'!$A$452:$K$460,4,FALSE)</f>
        <v>6994</v>
      </c>
      <c r="E13" s="46">
        <f>VLOOKUP(L13,'[1]Sheet1'!$A$452:$K$460,5,FALSE)/100</f>
        <v>1</v>
      </c>
      <c r="F13" s="135">
        <f>VLOOKUP(L13,'[1]Sheet1'!$A$452:$K$460,6,FALSE)</f>
        <v>1590</v>
      </c>
      <c r="G13" s="46">
        <f>VLOOKUP(L13,'[1]Sheet1'!$A$452:$K$460,7,FALSE)/100</f>
        <v>1</v>
      </c>
      <c r="H13" s="135">
        <f>VLOOKUP(L13,'[1]Sheet1'!$A$452:$K$460,8,FALSE)</f>
        <v>47</v>
      </c>
      <c r="I13" s="136">
        <f>VLOOKUP(L13,'[1]Sheet1'!$A$452:$K$460,9,FALSE)/100</f>
        <v>1</v>
      </c>
      <c r="J13" s="125">
        <f>VLOOKUP(L13,'[1]Sheet1'!$A$452:$K$460,10,FALSE)</f>
        <v>14349</v>
      </c>
      <c r="K13" s="32">
        <f>VLOOKUP(L13,'[1]Sheet1'!$A$452:$K$460,11,FALSE)/100</f>
        <v>1</v>
      </c>
      <c r="L13" s="311" t="s">
        <v>75</v>
      </c>
    </row>
    <row r="15" ht="15">
      <c r="J15" s="314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6"/>
  <sheetViews>
    <sheetView zoomScale="80" zoomScaleNormal="80" zoomScalePageLayoutView="0" workbookViewId="0" topLeftCell="A1">
      <selection activeCell="N13" sqref="N13"/>
    </sheetView>
  </sheetViews>
  <sheetFormatPr defaultColWidth="11.421875" defaultRowHeight="15"/>
  <cols>
    <col min="1" max="1" width="20.7109375" style="151" customWidth="1"/>
    <col min="2" max="16" width="18.28125" style="151" customWidth="1"/>
    <col min="17" max="17" width="11.421875" style="311" customWidth="1"/>
    <col min="18" max="16384" width="11.421875" style="151" customWidth="1"/>
  </cols>
  <sheetData>
    <row r="1" spans="1:16" ht="24.75" customHeight="1" thickBot="1" thickTop="1">
      <c r="A1" s="347" t="s">
        <v>650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9"/>
    </row>
    <row r="2" spans="1:16" ht="24.75" customHeight="1" thickBot="1" thickTop="1">
      <c r="A2" s="347" t="s">
        <v>1036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9"/>
    </row>
    <row r="3" spans="1:16" ht="19.5" customHeight="1" thickTop="1">
      <c r="A3" s="356" t="s">
        <v>353</v>
      </c>
      <c r="B3" s="374">
        <v>2012</v>
      </c>
      <c r="C3" s="359"/>
      <c r="D3" s="374">
        <v>2013</v>
      </c>
      <c r="E3" s="359"/>
      <c r="F3" s="374">
        <v>2014</v>
      </c>
      <c r="G3" s="359"/>
      <c r="H3" s="379">
        <v>2015</v>
      </c>
      <c r="I3" s="380"/>
      <c r="J3" s="379">
        <v>2016</v>
      </c>
      <c r="K3" s="380"/>
      <c r="L3" s="379">
        <v>2017</v>
      </c>
      <c r="M3" s="380"/>
      <c r="N3" s="379">
        <v>2018</v>
      </c>
      <c r="O3" s="380"/>
      <c r="P3" s="356" t="s">
        <v>1015</v>
      </c>
    </row>
    <row r="4" spans="1:16" ht="19.5" customHeight="1" thickBot="1">
      <c r="A4" s="357"/>
      <c r="B4" s="7" t="s">
        <v>70</v>
      </c>
      <c r="C4" s="8" t="s">
        <v>69</v>
      </c>
      <c r="D4" s="7" t="s">
        <v>70</v>
      </c>
      <c r="E4" s="8" t="s">
        <v>69</v>
      </c>
      <c r="F4" s="7" t="s">
        <v>70</v>
      </c>
      <c r="G4" s="8" t="s">
        <v>69</v>
      </c>
      <c r="H4" s="7" t="s">
        <v>70</v>
      </c>
      <c r="I4" s="8" t="s">
        <v>69</v>
      </c>
      <c r="J4" s="7" t="s">
        <v>70</v>
      </c>
      <c r="K4" s="8" t="s">
        <v>69</v>
      </c>
      <c r="L4" s="7" t="s">
        <v>70</v>
      </c>
      <c r="M4" s="8" t="s">
        <v>69</v>
      </c>
      <c r="N4" s="7" t="s">
        <v>70</v>
      </c>
      <c r="O4" s="8" t="s">
        <v>69</v>
      </c>
      <c r="P4" s="357"/>
    </row>
    <row r="5" spans="1:17" ht="15">
      <c r="A5" s="213">
        <v>0</v>
      </c>
      <c r="B5" s="128">
        <v>11183</v>
      </c>
      <c r="C5" s="97">
        <v>0.8744233325514114</v>
      </c>
      <c r="D5" s="132">
        <v>11859</v>
      </c>
      <c r="E5" s="97">
        <v>0.8834835729717648</v>
      </c>
      <c r="F5" s="132">
        <v>11136</v>
      </c>
      <c r="G5" s="97">
        <v>0.8776105288044763</v>
      </c>
      <c r="H5" s="128">
        <v>11307</v>
      </c>
      <c r="I5" s="97">
        <v>0.8708410351201479</v>
      </c>
      <c r="J5" s="128">
        <v>12194</v>
      </c>
      <c r="K5" s="97">
        <v>0.8788468468468469</v>
      </c>
      <c r="L5" s="128">
        <v>12464</v>
      </c>
      <c r="M5" s="97">
        <v>0.8797910637396769</v>
      </c>
      <c r="N5" s="128">
        <f>VLOOKUP(Q5,'[1]Sheet1'!$A$465:$C$474,2,FALSE)</f>
        <v>12712</v>
      </c>
      <c r="O5" s="97">
        <f>VLOOKUP(Q5,'[1]Sheet1'!$A$465:$C$474,3,FALSE)/100</f>
        <v>0.8859153948010312</v>
      </c>
      <c r="P5" s="97">
        <f>(N5-L5)/L5</f>
        <v>0.01989730423620026</v>
      </c>
      <c r="Q5" s="311" t="s">
        <v>740</v>
      </c>
    </row>
    <row r="6" spans="1:17" ht="15">
      <c r="A6" s="154" t="s">
        <v>354</v>
      </c>
      <c r="B6" s="132">
        <v>750</v>
      </c>
      <c r="C6" s="97">
        <v>0.058644147314098054</v>
      </c>
      <c r="D6" s="132">
        <v>691</v>
      </c>
      <c r="E6" s="97">
        <v>0.05147880503613201</v>
      </c>
      <c r="F6" s="132">
        <v>743</v>
      </c>
      <c r="G6" s="97">
        <v>0.05855465363700843</v>
      </c>
      <c r="H6" s="132">
        <v>791</v>
      </c>
      <c r="I6" s="97">
        <v>0.060921133703019104</v>
      </c>
      <c r="J6" s="132">
        <v>781</v>
      </c>
      <c r="K6" s="97">
        <v>0.05628828828828829</v>
      </c>
      <c r="L6" s="132">
        <v>761</v>
      </c>
      <c r="M6" s="97">
        <v>0.053716383143926016</v>
      </c>
      <c r="N6" s="132">
        <f>VLOOKUP(Q6,'[1]Sheet1'!$A$465:$C$474,2,FALSE)</f>
        <v>714</v>
      </c>
      <c r="O6" s="97">
        <f>VLOOKUP(Q6,'[1]Sheet1'!$A$465:$C$474,3,FALSE)/100</f>
        <v>0.04975956512648965</v>
      </c>
      <c r="P6" s="97">
        <f aca="true" t="shared" si="0" ref="P6:P14">(N6-L6)/L6</f>
        <v>-0.06176084099868594</v>
      </c>
      <c r="Q6" s="311" t="s">
        <v>741</v>
      </c>
    </row>
    <row r="7" spans="1:17" ht="15">
      <c r="A7" s="154" t="s">
        <v>355</v>
      </c>
      <c r="B7" s="132">
        <v>551</v>
      </c>
      <c r="C7" s="97">
        <v>0.04308390022675737</v>
      </c>
      <c r="D7" s="132">
        <v>587</v>
      </c>
      <c r="E7" s="97">
        <v>0.04373090963271996</v>
      </c>
      <c r="F7" s="132">
        <v>516</v>
      </c>
      <c r="G7" s="97">
        <v>0.040665143037276384</v>
      </c>
      <c r="H7" s="132">
        <v>592</v>
      </c>
      <c r="I7" s="97">
        <v>0.04559457794208256</v>
      </c>
      <c r="J7" s="132">
        <v>579</v>
      </c>
      <c r="K7" s="97">
        <v>0.04172972972972973</v>
      </c>
      <c r="L7" s="132">
        <v>637</v>
      </c>
      <c r="M7" s="97">
        <v>0.044963647914166724</v>
      </c>
      <c r="N7" s="132">
        <f>VLOOKUP(Q7,'[1]Sheet1'!$A$465:$C$474,2,FALSE)</f>
        <v>590</v>
      </c>
      <c r="O7" s="97">
        <f>VLOOKUP(Q7,'[1]Sheet1'!$A$465:$C$474,3,FALSE)/100</f>
        <v>0.04111784793365391</v>
      </c>
      <c r="P7" s="97">
        <f t="shared" si="0"/>
        <v>-0.07378335949764521</v>
      </c>
      <c r="Q7" s="311" t="s">
        <v>742</v>
      </c>
    </row>
    <row r="8" spans="1:17" ht="15">
      <c r="A8" s="154" t="s">
        <v>356</v>
      </c>
      <c r="B8" s="132">
        <v>177</v>
      </c>
      <c r="C8" s="97">
        <v>0.01384001876612714</v>
      </c>
      <c r="D8" s="132">
        <v>171</v>
      </c>
      <c r="E8" s="97">
        <v>0.012739328019071742</v>
      </c>
      <c r="F8" s="132">
        <v>170</v>
      </c>
      <c r="G8" s="97">
        <v>0.013397430845614311</v>
      </c>
      <c r="H8" s="132">
        <v>187</v>
      </c>
      <c r="I8" s="97">
        <v>0.01440234134319162</v>
      </c>
      <c r="J8" s="132">
        <v>196</v>
      </c>
      <c r="K8" s="97">
        <v>0.014126126126126126</v>
      </c>
      <c r="L8" s="132">
        <v>192</v>
      </c>
      <c r="M8" s="97">
        <v>0.013552622291240206</v>
      </c>
      <c r="N8" s="132">
        <f>VLOOKUP(Q8,'[1]Sheet1'!$A$465:$C$474,2,FALSE)</f>
        <v>215</v>
      </c>
      <c r="O8" s="97">
        <f>VLOOKUP(Q8,'[1]Sheet1'!$A$465:$C$474,3,FALSE)/100</f>
        <v>0.014983622552094225</v>
      </c>
      <c r="P8" s="97">
        <f t="shared" si="0"/>
        <v>0.11979166666666667</v>
      </c>
      <c r="Q8" s="311" t="s">
        <v>743</v>
      </c>
    </row>
    <row r="9" spans="1:17" ht="15">
      <c r="A9" s="154" t="s">
        <v>357</v>
      </c>
      <c r="B9" s="132">
        <v>23</v>
      </c>
      <c r="C9" s="97">
        <v>0.0017984205176323402</v>
      </c>
      <c r="D9" s="132">
        <v>8</v>
      </c>
      <c r="E9" s="97">
        <v>0.0005959919541086195</v>
      </c>
      <c r="F9" s="132">
        <v>12</v>
      </c>
      <c r="G9" s="97">
        <v>0.0009457010008668926</v>
      </c>
      <c r="H9" s="132">
        <v>17</v>
      </c>
      <c r="I9" s="97">
        <v>0.0013093037584719655</v>
      </c>
      <c r="J9" s="132">
        <v>19</v>
      </c>
      <c r="K9" s="97">
        <v>0.0013693693693693693</v>
      </c>
      <c r="L9" s="132">
        <v>17</v>
      </c>
      <c r="M9" s="97">
        <v>0.0011999717653702266</v>
      </c>
      <c r="N9" s="132">
        <f>VLOOKUP(Q9,'[1]Sheet1'!$A$465:$C$474,2,FALSE)</f>
        <v>15</v>
      </c>
      <c r="O9" s="97">
        <f>VLOOKUP(Q9,'[1]Sheet1'!$A$465:$C$474,3,FALSE)/100</f>
        <v>0.0010453690152623877</v>
      </c>
      <c r="P9" s="97">
        <f t="shared" si="0"/>
        <v>-0.11764705882352941</v>
      </c>
      <c r="Q9" s="311" t="s">
        <v>744</v>
      </c>
    </row>
    <row r="10" spans="1:17" ht="15">
      <c r="A10" s="154" t="s">
        <v>358</v>
      </c>
      <c r="B10" s="132">
        <v>54</v>
      </c>
      <c r="C10" s="97">
        <v>0.00422237860661506</v>
      </c>
      <c r="D10" s="132">
        <v>44</v>
      </c>
      <c r="E10" s="97">
        <v>0.0032779557475974075</v>
      </c>
      <c r="F10" s="132">
        <v>52</v>
      </c>
      <c r="G10" s="97">
        <v>0.004098037670423201</v>
      </c>
      <c r="H10" s="132">
        <v>42</v>
      </c>
      <c r="I10" s="97">
        <v>0.003234750462107209</v>
      </c>
      <c r="J10" s="132">
        <v>56</v>
      </c>
      <c r="K10" s="97">
        <v>0.004036036036036036</v>
      </c>
      <c r="L10" s="132">
        <v>34</v>
      </c>
      <c r="M10" s="97">
        <v>0.002399943530740453</v>
      </c>
      <c r="N10" s="132">
        <f>VLOOKUP(Q10,'[1]Sheet1'!$A$465:$C$474,2,FALSE)</f>
        <v>43</v>
      </c>
      <c r="O10" s="97">
        <f>VLOOKUP(Q10,'[1]Sheet1'!$A$465:$C$474,3,FALSE)/100</f>
        <v>0.0029967245104188444</v>
      </c>
      <c r="P10" s="97">
        <f t="shared" si="0"/>
        <v>0.2647058823529412</v>
      </c>
      <c r="Q10" s="311" t="s">
        <v>745</v>
      </c>
    </row>
    <row r="11" spans="1:17" ht="15">
      <c r="A11" s="154" t="s">
        <v>359</v>
      </c>
      <c r="B11" s="132">
        <v>6</v>
      </c>
      <c r="C11" s="97">
        <v>0.0004691531785127844</v>
      </c>
      <c r="D11" s="132">
        <v>13</v>
      </c>
      <c r="E11" s="97">
        <v>0.0009684869254265068</v>
      </c>
      <c r="F11" s="132">
        <v>16</v>
      </c>
      <c r="G11" s="97">
        <v>0.0012609346678225234</v>
      </c>
      <c r="H11" s="132">
        <v>8</v>
      </c>
      <c r="I11" s="97">
        <v>0.0006161429451632779</v>
      </c>
      <c r="J11" s="132">
        <v>13</v>
      </c>
      <c r="K11" s="97">
        <v>0.000936936936936937</v>
      </c>
      <c r="L11" s="132">
        <v>10</v>
      </c>
      <c r="M11" s="97">
        <v>0.0007058657443354272</v>
      </c>
      <c r="N11" s="132">
        <f>VLOOKUP(Q11,'[1]Sheet1'!$A$465:$C$474,2,FALSE)</f>
        <v>5</v>
      </c>
      <c r="O11" s="97">
        <f>VLOOKUP(Q11,'[1]Sheet1'!$A$465:$C$474,3,FALSE)/100</f>
        <v>0.00034845633842079586</v>
      </c>
      <c r="P11" s="97">
        <f t="shared" si="0"/>
        <v>-0.5</v>
      </c>
      <c r="Q11" s="311" t="s">
        <v>746</v>
      </c>
    </row>
    <row r="12" spans="1:17" ht="15">
      <c r="A12" s="154" t="s">
        <v>360</v>
      </c>
      <c r="B12" s="132">
        <v>2</v>
      </c>
      <c r="C12" s="97">
        <v>0.0001563843928375948</v>
      </c>
      <c r="D12" s="132">
        <v>7</v>
      </c>
      <c r="E12" s="97">
        <v>0.0005214929598450421</v>
      </c>
      <c r="F12" s="132">
        <v>5</v>
      </c>
      <c r="G12" s="97">
        <v>0.0003940420836945386</v>
      </c>
      <c r="H12" s="132">
        <v>10</v>
      </c>
      <c r="I12" s="97">
        <v>0.0007701786814540973</v>
      </c>
      <c r="J12" s="132">
        <v>3</v>
      </c>
      <c r="K12" s="97">
        <v>0.00021621621621621624</v>
      </c>
      <c r="L12" s="132">
        <v>7</v>
      </c>
      <c r="M12" s="97">
        <v>0.0004941060210347991</v>
      </c>
      <c r="N12" s="132">
        <f>VLOOKUP(Q12,'[1]Sheet1'!$A$465:$C$474,2,FALSE)</f>
        <v>8</v>
      </c>
      <c r="O12" s="97">
        <f>VLOOKUP(Q12,'[1]Sheet1'!$A$465:$C$474,3,FALSE)/100</f>
        <v>0.0005575301414732734</v>
      </c>
      <c r="P12" s="97">
        <f t="shared" si="0"/>
        <v>0.14285714285714285</v>
      </c>
      <c r="Q12" s="311" t="s">
        <v>747</v>
      </c>
    </row>
    <row r="13" spans="1:17" ht="15.75" thickBot="1">
      <c r="A13" s="154" t="s">
        <v>361</v>
      </c>
      <c r="B13" s="132">
        <v>42</v>
      </c>
      <c r="C13" s="97">
        <v>0.003284072249589491</v>
      </c>
      <c r="D13" s="90">
        <v>43</v>
      </c>
      <c r="E13" s="20">
        <v>0.00320345675333383</v>
      </c>
      <c r="F13" s="90">
        <v>39</v>
      </c>
      <c r="G13" s="20">
        <v>0.003073528252817401</v>
      </c>
      <c r="H13" s="132">
        <v>30</v>
      </c>
      <c r="I13" s="97">
        <v>0.0023105360443622922</v>
      </c>
      <c r="J13" s="132">
        <v>34</v>
      </c>
      <c r="K13" s="97">
        <v>0.0024504504504504507</v>
      </c>
      <c r="L13" s="132">
        <v>45</v>
      </c>
      <c r="M13" s="97">
        <v>0.003176395849509423</v>
      </c>
      <c r="N13" s="132">
        <f>VLOOKUP(Q13,'[1]Sheet1'!$A$465:$C$474,2,FALSE)</f>
        <v>47</v>
      </c>
      <c r="O13" s="97">
        <f>VLOOKUP(Q13,'[1]Sheet1'!$A$465:$C$474,3,FALSE)/100</f>
        <v>0.0032754895811554813</v>
      </c>
      <c r="P13" s="97">
        <f t="shared" si="0"/>
        <v>0.044444444444444446</v>
      </c>
      <c r="Q13" s="311" t="s">
        <v>748</v>
      </c>
    </row>
    <row r="14" spans="1:17" ht="15.75" thickBot="1">
      <c r="A14" s="27" t="s">
        <v>75</v>
      </c>
      <c r="B14" s="137">
        <v>12789</v>
      </c>
      <c r="C14" s="77">
        <v>1</v>
      </c>
      <c r="D14" s="137">
        <v>13423</v>
      </c>
      <c r="E14" s="77">
        <v>1</v>
      </c>
      <c r="F14" s="137">
        <v>12689</v>
      </c>
      <c r="G14" s="77">
        <v>1</v>
      </c>
      <c r="H14" s="125">
        <v>12984</v>
      </c>
      <c r="I14" s="33">
        <v>1</v>
      </c>
      <c r="J14" s="125">
        <v>13875</v>
      </c>
      <c r="K14" s="33">
        <v>1</v>
      </c>
      <c r="L14" s="125">
        <v>14167</v>
      </c>
      <c r="M14" s="33">
        <v>1</v>
      </c>
      <c r="N14" s="125">
        <f>VLOOKUP(Q14,'[1]Sheet1'!$A$465:$C$474,2,FALSE)</f>
        <v>14349</v>
      </c>
      <c r="O14" s="33">
        <f>VLOOKUP(Q14,'[1]Sheet1'!$A$465:$C$474,3,FALSE)/100</f>
        <v>1</v>
      </c>
      <c r="P14" s="77">
        <f t="shared" si="0"/>
        <v>0.01284675654690478</v>
      </c>
      <c r="Q14" s="311" t="s">
        <v>75</v>
      </c>
    </row>
    <row r="16" spans="12:14" ht="15">
      <c r="L16" s="314"/>
      <c r="N16" s="314"/>
    </row>
  </sheetData>
  <sheetProtection/>
  <mergeCells count="11">
    <mergeCell ref="P3:P4"/>
    <mergeCell ref="N3:O3"/>
    <mergeCell ref="J3:K3"/>
    <mergeCell ref="L3:M3"/>
    <mergeCell ref="A1:P1"/>
    <mergeCell ref="A2:P2"/>
    <mergeCell ref="A3:A4"/>
    <mergeCell ref="H3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zoomScalePageLayoutView="0" workbookViewId="0" topLeftCell="A1">
      <selection activeCell="B4" sqref="B4:C13"/>
    </sheetView>
  </sheetViews>
  <sheetFormatPr defaultColWidth="11.421875" defaultRowHeight="15"/>
  <cols>
    <col min="1" max="1" width="20.7109375" style="151" customWidth="1"/>
    <col min="2" max="3" width="34.00390625" style="151" customWidth="1"/>
    <col min="4" max="16384" width="11.421875" style="151" customWidth="1"/>
  </cols>
  <sheetData>
    <row r="1" spans="1:3" ht="49.5" customHeight="1" thickBot="1" thickTop="1">
      <c r="A1" s="347" t="s">
        <v>1037</v>
      </c>
      <c r="B1" s="348"/>
      <c r="C1" s="349"/>
    </row>
    <row r="2" spans="1:3" ht="19.5" customHeight="1" thickTop="1">
      <c r="A2" s="350" t="s">
        <v>353</v>
      </c>
      <c r="B2" s="374">
        <v>2018</v>
      </c>
      <c r="C2" s="359"/>
    </row>
    <row r="3" spans="1:3" ht="19.5" customHeight="1" thickBot="1">
      <c r="A3" s="352"/>
      <c r="B3" s="7" t="s">
        <v>70</v>
      </c>
      <c r="C3" s="8" t="s">
        <v>69</v>
      </c>
    </row>
    <row r="4" spans="1:8" ht="15">
      <c r="A4" s="213">
        <v>0</v>
      </c>
      <c r="B4" s="128">
        <v>12712</v>
      </c>
      <c r="C4" s="97">
        <v>0.886</v>
      </c>
      <c r="F4" s="315"/>
      <c r="G4" s="316"/>
      <c r="H4" s="324"/>
    </row>
    <row r="5" spans="1:8" ht="15">
      <c r="A5" s="154" t="s">
        <v>354</v>
      </c>
      <c r="B5" s="132">
        <v>714</v>
      </c>
      <c r="C5" s="97">
        <v>0.05</v>
      </c>
      <c r="F5" s="315"/>
      <c r="G5" s="316"/>
      <c r="H5" s="324"/>
    </row>
    <row r="6" spans="1:8" ht="15">
      <c r="A6" s="154" t="s">
        <v>355</v>
      </c>
      <c r="B6" s="132">
        <v>590</v>
      </c>
      <c r="C6" s="97">
        <v>0.041</v>
      </c>
      <c r="F6" s="315"/>
      <c r="G6" s="316"/>
      <c r="H6" s="324"/>
    </row>
    <row r="7" spans="1:8" ht="15">
      <c r="A7" s="154" t="s">
        <v>356</v>
      </c>
      <c r="B7" s="132">
        <v>215</v>
      </c>
      <c r="C7" s="97">
        <v>0.015</v>
      </c>
      <c r="F7" s="315"/>
      <c r="G7" s="316"/>
      <c r="H7" s="324"/>
    </row>
    <row r="8" spans="1:8" ht="15">
      <c r="A8" s="154" t="s">
        <v>357</v>
      </c>
      <c r="B8" s="132">
        <v>15</v>
      </c>
      <c r="C8" s="97">
        <v>0.001</v>
      </c>
      <c r="F8" s="315"/>
      <c r="G8" s="316"/>
      <c r="H8" s="324"/>
    </row>
    <row r="9" spans="1:8" ht="15">
      <c r="A9" s="154" t="s">
        <v>358</v>
      </c>
      <c r="B9" s="132">
        <v>43</v>
      </c>
      <c r="C9" s="97">
        <v>0.003</v>
      </c>
      <c r="F9" s="315"/>
      <c r="G9" s="316"/>
      <c r="H9" s="324"/>
    </row>
    <row r="10" spans="1:8" ht="15">
      <c r="A10" s="154" t="s">
        <v>359</v>
      </c>
      <c r="B10" s="132">
        <v>5</v>
      </c>
      <c r="C10" s="97">
        <v>0</v>
      </c>
      <c r="F10" s="315"/>
      <c r="G10" s="316"/>
      <c r="H10" s="324"/>
    </row>
    <row r="11" spans="1:8" ht="15">
      <c r="A11" s="154" t="s">
        <v>360</v>
      </c>
      <c r="B11" s="132">
        <v>8</v>
      </c>
      <c r="C11" s="97">
        <v>0.001</v>
      </c>
      <c r="F11" s="315"/>
      <c r="G11" s="316"/>
      <c r="H11" s="324"/>
    </row>
    <row r="12" spans="1:8" ht="15.75" thickBot="1">
      <c r="A12" s="154" t="s">
        <v>361</v>
      </c>
      <c r="B12" s="132">
        <v>47</v>
      </c>
      <c r="C12" s="97">
        <v>0.003</v>
      </c>
      <c r="F12" s="315"/>
      <c r="G12" s="316"/>
      <c r="H12" s="324"/>
    </row>
    <row r="13" spans="1:8" ht="15.75" thickBot="1">
      <c r="A13" s="27" t="s">
        <v>75</v>
      </c>
      <c r="B13" s="125">
        <v>14349</v>
      </c>
      <c r="C13" s="306">
        <v>1</v>
      </c>
      <c r="F13" s="317"/>
      <c r="G13" s="316"/>
      <c r="H13" s="325"/>
    </row>
    <row r="15" ht="15">
      <c r="B15" s="314"/>
    </row>
  </sheetData>
  <sheetProtection/>
  <mergeCells count="3">
    <mergeCell ref="A1:C1"/>
    <mergeCell ref="A2:A3"/>
    <mergeCell ref="B2:C2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2"/>
  <sheetViews>
    <sheetView zoomScale="90" zoomScaleNormal="90" zoomScalePageLayoutView="0" workbookViewId="0" topLeftCell="A2">
      <selection activeCell="M5" sqref="M5:N41"/>
    </sheetView>
  </sheetViews>
  <sheetFormatPr defaultColWidth="11.421875" defaultRowHeight="15"/>
  <cols>
    <col min="1" max="1" width="10.7109375" style="152" customWidth="1"/>
    <col min="2" max="2" width="79.7109375" style="152" bestFit="1" customWidth="1"/>
    <col min="3" max="16" width="12.28125" style="152" customWidth="1"/>
    <col min="17" max="17" width="20.00390625" style="152" customWidth="1"/>
    <col min="18" max="18" width="11.421875" style="307" customWidth="1"/>
    <col min="19" max="16384" width="11.421875" style="152" customWidth="1"/>
  </cols>
  <sheetData>
    <row r="1" spans="1:17" ht="24.75" customHeight="1" thickBot="1" thickTop="1">
      <c r="A1" s="419" t="s">
        <v>651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1"/>
    </row>
    <row r="2" spans="1:17" ht="24.75" customHeight="1" thickBot="1" thickTop="1">
      <c r="A2" s="419" t="s">
        <v>1038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1"/>
    </row>
    <row r="3" spans="1:17" ht="19.5" customHeight="1" thickTop="1">
      <c r="A3" s="411" t="s">
        <v>362</v>
      </c>
      <c r="B3" s="412" t="s">
        <v>363</v>
      </c>
      <c r="C3" s="411">
        <v>2012</v>
      </c>
      <c r="D3" s="412"/>
      <c r="E3" s="411">
        <v>2013</v>
      </c>
      <c r="F3" s="412"/>
      <c r="G3" s="411">
        <v>2014</v>
      </c>
      <c r="H3" s="412"/>
      <c r="I3" s="415">
        <v>2015</v>
      </c>
      <c r="J3" s="416"/>
      <c r="K3" s="415">
        <v>2016</v>
      </c>
      <c r="L3" s="416"/>
      <c r="M3" s="415">
        <v>2017</v>
      </c>
      <c r="N3" s="416"/>
      <c r="O3" s="415">
        <v>2018</v>
      </c>
      <c r="P3" s="416"/>
      <c r="Q3" s="413" t="s">
        <v>1015</v>
      </c>
    </row>
    <row r="4" spans="1:17" ht="19.5" customHeight="1" thickBot="1">
      <c r="A4" s="422"/>
      <c r="B4" s="423"/>
      <c r="C4" s="227" t="s">
        <v>70</v>
      </c>
      <c r="D4" s="228" t="s">
        <v>69</v>
      </c>
      <c r="E4" s="227" t="s">
        <v>70</v>
      </c>
      <c r="F4" s="228" t="s">
        <v>69</v>
      </c>
      <c r="G4" s="227" t="s">
        <v>70</v>
      </c>
      <c r="H4" s="228" t="s">
        <v>69</v>
      </c>
      <c r="I4" s="229" t="s">
        <v>70</v>
      </c>
      <c r="J4" s="228" t="s">
        <v>69</v>
      </c>
      <c r="K4" s="229" t="s">
        <v>70</v>
      </c>
      <c r="L4" s="228" t="s">
        <v>69</v>
      </c>
      <c r="M4" s="229" t="s">
        <v>70</v>
      </c>
      <c r="N4" s="228" t="s">
        <v>69</v>
      </c>
      <c r="O4" s="229" t="s">
        <v>70</v>
      </c>
      <c r="P4" s="228" t="s">
        <v>69</v>
      </c>
      <c r="Q4" s="414"/>
    </row>
    <row r="5" spans="1:18" ht="15">
      <c r="A5" s="225" t="s">
        <v>364</v>
      </c>
      <c r="B5" s="214" t="s">
        <v>365</v>
      </c>
      <c r="C5" s="333">
        <v>1343</v>
      </c>
      <c r="D5" s="215">
        <v>0.10501211979044492</v>
      </c>
      <c r="E5" s="333">
        <v>1462</v>
      </c>
      <c r="F5" s="215">
        <v>0.10891752961335022</v>
      </c>
      <c r="G5" s="333">
        <v>1400</v>
      </c>
      <c r="H5" s="215">
        <v>0.1103317834344708</v>
      </c>
      <c r="I5" s="333">
        <v>1534</v>
      </c>
      <c r="J5" s="215">
        <v>0.11814540973505853</v>
      </c>
      <c r="K5" s="333">
        <v>1817</v>
      </c>
      <c r="L5" s="215">
        <v>0.13095495495495496</v>
      </c>
      <c r="M5" s="333">
        <v>1884</v>
      </c>
      <c r="N5" s="215">
        <v>0.13298510623279453</v>
      </c>
      <c r="O5" s="333">
        <f>VLOOKUP(R5,'[1]Sheet1'!$A$479:$C$515,2,FALSE)</f>
        <v>1841</v>
      </c>
      <c r="P5" s="215">
        <f>VLOOKUP(R5,'[1]Sheet1'!$A$479:$C$515,3,FALSE)/100</f>
        <v>0.12830162380653704</v>
      </c>
      <c r="Q5" s="215">
        <f>(O5-M5)/M5</f>
        <v>-0.022823779193205943</v>
      </c>
      <c r="R5" s="312" t="s">
        <v>749</v>
      </c>
    </row>
    <row r="6" spans="1:18" ht="15">
      <c r="A6" s="216">
        <v>10</v>
      </c>
      <c r="B6" s="217" t="s">
        <v>366</v>
      </c>
      <c r="C6" s="334">
        <v>405</v>
      </c>
      <c r="D6" s="218">
        <v>0.03166783954961295</v>
      </c>
      <c r="E6" s="334">
        <v>393</v>
      </c>
      <c r="F6" s="218">
        <v>0.029278104745585936</v>
      </c>
      <c r="G6" s="334">
        <v>377</v>
      </c>
      <c r="H6" s="218">
        <v>0.02971077311056821</v>
      </c>
      <c r="I6" s="334">
        <v>367</v>
      </c>
      <c r="J6" s="218">
        <v>0.028265557609365374</v>
      </c>
      <c r="K6" s="334">
        <v>351</v>
      </c>
      <c r="L6" s="218">
        <v>0.025297297297297298</v>
      </c>
      <c r="M6" s="334">
        <v>300</v>
      </c>
      <c r="N6" s="218">
        <v>0.021175972330062822</v>
      </c>
      <c r="O6" s="334">
        <f>VLOOKUP(R6,'[1]Sheet1'!$A$479:$C$515,2,FALSE)</f>
        <v>263</v>
      </c>
      <c r="P6" s="218">
        <f>VLOOKUP(R6,'[1]Sheet1'!$A$479:$C$515,3,FALSE)/100</f>
        <v>0.018328803400933864</v>
      </c>
      <c r="Q6" s="218">
        <f aca="true" t="shared" si="0" ref="Q6:Q41">(O6-M6)/M6</f>
        <v>-0.12333333333333334</v>
      </c>
      <c r="R6" s="312" t="s">
        <v>750</v>
      </c>
    </row>
    <row r="7" spans="1:18" ht="15">
      <c r="A7" s="216">
        <v>11</v>
      </c>
      <c r="B7" s="217" t="s">
        <v>367</v>
      </c>
      <c r="C7" s="334">
        <v>664</v>
      </c>
      <c r="D7" s="218">
        <v>0.051919618422081475</v>
      </c>
      <c r="E7" s="334">
        <v>615</v>
      </c>
      <c r="F7" s="218">
        <v>0.04581688147210013</v>
      </c>
      <c r="G7" s="334">
        <v>609</v>
      </c>
      <c r="H7" s="218">
        <v>0.0479943257939948</v>
      </c>
      <c r="I7" s="334">
        <v>626</v>
      </c>
      <c r="J7" s="218">
        <v>0.048213185459026496</v>
      </c>
      <c r="K7" s="334">
        <v>623</v>
      </c>
      <c r="L7" s="218">
        <v>0.0449009009009009</v>
      </c>
      <c r="M7" s="334">
        <v>576</v>
      </c>
      <c r="N7" s="218">
        <v>0.04065786687372062</v>
      </c>
      <c r="O7" s="334">
        <f>VLOOKUP(R7,'[1]Sheet1'!$A$479:$C$515,2,FALSE)</f>
        <v>667</v>
      </c>
      <c r="P7" s="218">
        <f>VLOOKUP(R7,'[1]Sheet1'!$A$479:$C$515,3,FALSE)/100</f>
        <v>0.04648407554533416</v>
      </c>
      <c r="Q7" s="218">
        <f t="shared" si="0"/>
        <v>0.1579861111111111</v>
      </c>
      <c r="R7" s="312" t="s">
        <v>751</v>
      </c>
    </row>
    <row r="8" spans="1:18" ht="15">
      <c r="A8" s="216">
        <v>12</v>
      </c>
      <c r="B8" s="217" t="s">
        <v>368</v>
      </c>
      <c r="C8" s="334">
        <v>147</v>
      </c>
      <c r="D8" s="218">
        <v>0.011494252873563218</v>
      </c>
      <c r="E8" s="334">
        <v>142</v>
      </c>
      <c r="F8" s="218">
        <v>0.010578857185427996</v>
      </c>
      <c r="G8" s="334">
        <v>120</v>
      </c>
      <c r="H8" s="218">
        <v>0.009457010008668925</v>
      </c>
      <c r="I8" s="334">
        <v>126</v>
      </c>
      <c r="J8" s="218">
        <v>0.009704251386321626</v>
      </c>
      <c r="K8" s="334">
        <v>140</v>
      </c>
      <c r="L8" s="218">
        <v>0.01009009009009009</v>
      </c>
      <c r="M8" s="334">
        <v>144</v>
      </c>
      <c r="N8" s="218">
        <v>0.010164466718430154</v>
      </c>
      <c r="O8" s="334">
        <f>VLOOKUP(R8,'[1]Sheet1'!$A$479:$C$515,2,FALSE)</f>
        <v>180</v>
      </c>
      <c r="P8" s="218">
        <f>VLOOKUP(R8,'[1]Sheet1'!$A$479:$C$515,3,FALSE)/100</f>
        <v>0.012544428183148652</v>
      </c>
      <c r="Q8" s="218">
        <f t="shared" si="0"/>
        <v>0.25</v>
      </c>
      <c r="R8" s="312" t="s">
        <v>752</v>
      </c>
    </row>
    <row r="9" spans="1:18" ht="15">
      <c r="A9" s="216">
        <v>19</v>
      </c>
      <c r="B9" s="217" t="s">
        <v>369</v>
      </c>
      <c r="C9" s="334">
        <v>36</v>
      </c>
      <c r="D9" s="218">
        <v>0.0028149190710767065</v>
      </c>
      <c r="E9" s="334">
        <v>22</v>
      </c>
      <c r="F9" s="218">
        <v>0.0016389778737987038</v>
      </c>
      <c r="G9" s="334">
        <v>29</v>
      </c>
      <c r="H9" s="218">
        <v>0.002285444085428324</v>
      </c>
      <c r="I9" s="334">
        <v>23</v>
      </c>
      <c r="J9" s="218">
        <v>0.001771410967344424</v>
      </c>
      <c r="K9" s="334">
        <v>24</v>
      </c>
      <c r="L9" s="218">
        <v>0.00172972972972973</v>
      </c>
      <c r="M9" s="334">
        <v>30</v>
      </c>
      <c r="N9" s="218">
        <v>0.0021175972330062824</v>
      </c>
      <c r="O9" s="334">
        <f>VLOOKUP(R9,'[1]Sheet1'!$A$479:$C$515,2,FALSE)</f>
        <v>34</v>
      </c>
      <c r="P9" s="218">
        <f>VLOOKUP(R9,'[1]Sheet1'!$A$479:$C$515,3,FALSE)/100</f>
        <v>0.0023695031012614114</v>
      </c>
      <c r="Q9" s="218">
        <f t="shared" si="0"/>
        <v>0.13333333333333333</v>
      </c>
      <c r="R9" s="312" t="s">
        <v>753</v>
      </c>
    </row>
    <row r="10" spans="1:18" ht="15">
      <c r="A10" s="216">
        <v>20</v>
      </c>
      <c r="B10" s="217" t="s">
        <v>370</v>
      </c>
      <c r="C10" s="334">
        <v>12</v>
      </c>
      <c r="D10" s="218">
        <v>0.0009383063570255688</v>
      </c>
      <c r="E10" s="334">
        <v>11</v>
      </c>
      <c r="F10" s="218">
        <v>0.0008194889368993519</v>
      </c>
      <c r="G10" s="334">
        <v>24</v>
      </c>
      <c r="H10" s="218">
        <v>0.0018914020017337851</v>
      </c>
      <c r="I10" s="334">
        <v>24</v>
      </c>
      <c r="J10" s="218">
        <v>0.0018484288354898336</v>
      </c>
      <c r="K10" s="334">
        <v>15</v>
      </c>
      <c r="L10" s="218">
        <v>0.001081081081081081</v>
      </c>
      <c r="M10" s="334">
        <v>7</v>
      </c>
      <c r="N10" s="218">
        <v>0.0004941060210347991</v>
      </c>
      <c r="O10" s="334">
        <f>VLOOKUP(R10,'[1]Sheet1'!$A$479:$C$515,2,FALSE)</f>
        <v>14</v>
      </c>
      <c r="P10" s="218">
        <f>VLOOKUP(R10,'[1]Sheet1'!$A$479:$C$515,3,FALSE)/100</f>
        <v>0.0009756777475782284</v>
      </c>
      <c r="Q10" s="218">
        <f t="shared" si="0"/>
        <v>1</v>
      </c>
      <c r="R10" s="312" t="s">
        <v>754</v>
      </c>
    </row>
    <row r="11" spans="1:18" ht="15">
      <c r="A11" s="216">
        <v>21</v>
      </c>
      <c r="B11" s="217" t="s">
        <v>371</v>
      </c>
      <c r="C11" s="334">
        <v>4</v>
      </c>
      <c r="D11" s="218">
        <v>0.0003127687856751896</v>
      </c>
      <c r="E11" s="334">
        <v>8</v>
      </c>
      <c r="F11" s="222">
        <v>0.0005959919541086195</v>
      </c>
      <c r="G11" s="334">
        <v>7</v>
      </c>
      <c r="H11" s="222">
        <v>0.000551658917172354</v>
      </c>
      <c r="I11" s="334">
        <v>2</v>
      </c>
      <c r="J11" s="218">
        <v>0.00015403573629081948</v>
      </c>
      <c r="K11" s="334">
        <v>2</v>
      </c>
      <c r="L11" s="218">
        <v>0.00014414414414414412</v>
      </c>
      <c r="M11" s="334">
        <v>9</v>
      </c>
      <c r="N11" s="218">
        <v>0.0006352791699018846</v>
      </c>
      <c r="O11" s="334">
        <f>VLOOKUP(R11,'[1]Sheet1'!$A$479:$C$515,2,FALSE)</f>
        <v>5</v>
      </c>
      <c r="P11" s="218">
        <f>VLOOKUP(R11,'[1]Sheet1'!$A$479:$C$515,3,FALSE)/100</f>
        <v>0.00034845633842079586</v>
      </c>
      <c r="Q11" s="222">
        <f t="shared" si="0"/>
        <v>-0.4444444444444444</v>
      </c>
      <c r="R11" s="312" t="s">
        <v>755</v>
      </c>
    </row>
    <row r="12" spans="1:18" ht="15">
      <c r="A12" s="216">
        <v>22</v>
      </c>
      <c r="B12" s="217" t="s">
        <v>372</v>
      </c>
      <c r="C12" s="334">
        <v>57</v>
      </c>
      <c r="D12" s="218">
        <v>0.004456955195871452</v>
      </c>
      <c r="E12" s="334">
        <v>40</v>
      </c>
      <c r="F12" s="218">
        <v>0.0029799597705430976</v>
      </c>
      <c r="G12" s="334">
        <v>48</v>
      </c>
      <c r="H12" s="218">
        <v>0.0037828040034675703</v>
      </c>
      <c r="I12" s="334">
        <v>49</v>
      </c>
      <c r="J12" s="218">
        <v>0.003773875539125077</v>
      </c>
      <c r="K12" s="334">
        <v>67</v>
      </c>
      <c r="L12" s="218">
        <v>0.00482882882882883</v>
      </c>
      <c r="M12" s="334">
        <v>53</v>
      </c>
      <c r="N12" s="218">
        <v>0.003741088444977765</v>
      </c>
      <c r="O12" s="334">
        <f>VLOOKUP(R12,'[1]Sheet1'!$A$479:$C$515,2,FALSE)</f>
        <v>52</v>
      </c>
      <c r="P12" s="218">
        <f>VLOOKUP(R12,'[1]Sheet1'!$A$479:$C$515,3,FALSE)/100</f>
        <v>0.003623945919576277</v>
      </c>
      <c r="Q12" s="222">
        <f t="shared" si="0"/>
        <v>-0.018867924528301886</v>
      </c>
      <c r="R12" s="312" t="s">
        <v>756</v>
      </c>
    </row>
    <row r="13" spans="1:18" ht="28.5">
      <c r="A13" s="216">
        <v>23</v>
      </c>
      <c r="B13" s="217" t="s">
        <v>373</v>
      </c>
      <c r="C13" s="334">
        <v>11</v>
      </c>
      <c r="D13" s="218">
        <v>0.0008601141606067714</v>
      </c>
      <c r="E13" s="334">
        <v>6</v>
      </c>
      <c r="F13" s="218">
        <v>0.00044699396558146463</v>
      </c>
      <c r="G13" s="334">
        <v>8</v>
      </c>
      <c r="H13" s="218">
        <v>0.0006304673339112617</v>
      </c>
      <c r="I13" s="334">
        <v>6</v>
      </c>
      <c r="J13" s="218">
        <v>0.0004621072088724584</v>
      </c>
      <c r="K13" s="334">
        <v>5</v>
      </c>
      <c r="L13" s="218">
        <v>0.00036036036036036037</v>
      </c>
      <c r="M13" s="334">
        <v>4</v>
      </c>
      <c r="N13" s="218">
        <v>0.000282346297734171</v>
      </c>
      <c r="O13" s="334">
        <f>VLOOKUP(R13,'[1]Sheet1'!$A$479:$C$515,2,FALSE)</f>
        <v>9</v>
      </c>
      <c r="P13" s="218">
        <f>VLOOKUP(R13,'[1]Sheet1'!$A$479:$C$515,3,FALSE)/100</f>
        <v>0.0006272214091574327</v>
      </c>
      <c r="Q13" s="222">
        <f t="shared" si="0"/>
        <v>1.25</v>
      </c>
      <c r="R13" s="312" t="s">
        <v>757</v>
      </c>
    </row>
    <row r="14" spans="1:18" ht="15">
      <c r="A14" s="216">
        <v>24</v>
      </c>
      <c r="B14" s="217" t="s">
        <v>374</v>
      </c>
      <c r="C14" s="334">
        <v>64</v>
      </c>
      <c r="D14" s="218">
        <v>0.005004300570803034</v>
      </c>
      <c r="E14" s="334">
        <v>29</v>
      </c>
      <c r="F14" s="218">
        <v>0.002160470833643746</v>
      </c>
      <c r="G14" s="334">
        <v>36</v>
      </c>
      <c r="H14" s="218">
        <v>0.0028371030026006776</v>
      </c>
      <c r="I14" s="334">
        <v>35</v>
      </c>
      <c r="J14" s="218">
        <v>0.0026956253850893407</v>
      </c>
      <c r="K14" s="334">
        <v>45</v>
      </c>
      <c r="L14" s="218">
        <v>0.003243243243243243</v>
      </c>
      <c r="M14" s="334">
        <v>49</v>
      </c>
      <c r="N14" s="218">
        <v>0.0034587421472435944</v>
      </c>
      <c r="O14" s="334">
        <f>VLOOKUP(R14,'[1]Sheet1'!$A$479:$C$515,2,FALSE)</f>
        <v>25</v>
      </c>
      <c r="P14" s="218">
        <f>VLOOKUP(R14,'[1]Sheet1'!$A$479:$C$515,3,FALSE)/100</f>
        <v>0.0017422816921039794</v>
      </c>
      <c r="Q14" s="222">
        <f t="shared" si="0"/>
        <v>-0.4897959183673469</v>
      </c>
      <c r="R14" s="312" t="s">
        <v>758</v>
      </c>
    </row>
    <row r="15" spans="1:18" ht="15">
      <c r="A15" s="216">
        <v>25</v>
      </c>
      <c r="B15" s="217" t="s">
        <v>375</v>
      </c>
      <c r="C15" s="334">
        <v>0</v>
      </c>
      <c r="D15" s="218">
        <v>0</v>
      </c>
      <c r="E15" s="334">
        <v>0</v>
      </c>
      <c r="F15" s="222">
        <v>0</v>
      </c>
      <c r="G15" s="334">
        <v>4</v>
      </c>
      <c r="H15" s="222">
        <v>0.00031523366695563086</v>
      </c>
      <c r="I15" s="334">
        <v>0</v>
      </c>
      <c r="J15" s="218">
        <v>0</v>
      </c>
      <c r="K15" s="334">
        <v>2</v>
      </c>
      <c r="L15" s="218">
        <v>0.00014414414414414412</v>
      </c>
      <c r="M15" s="334">
        <v>1</v>
      </c>
      <c r="N15" s="218">
        <v>7.058657443354274E-05</v>
      </c>
      <c r="O15" s="334">
        <f>VLOOKUP(R15,'[1]Sheet1'!$A$479:$C$515,2,FALSE)</f>
        <v>6</v>
      </c>
      <c r="P15" s="218">
        <f>VLOOKUP(R15,'[1]Sheet1'!$A$479:$C$515,3,FALSE)/100</f>
        <v>0.000418147606104955</v>
      </c>
      <c r="Q15" s="222">
        <f t="shared" si="0"/>
        <v>5</v>
      </c>
      <c r="R15" s="312" t="s">
        <v>759</v>
      </c>
    </row>
    <row r="16" spans="1:18" ht="15">
      <c r="A16" s="216">
        <v>29</v>
      </c>
      <c r="B16" s="217" t="s">
        <v>376</v>
      </c>
      <c r="C16" s="334">
        <v>9</v>
      </c>
      <c r="D16" s="218">
        <v>0.0007037297677691766</v>
      </c>
      <c r="E16" s="334">
        <v>18</v>
      </c>
      <c r="F16" s="218">
        <v>0.001340981896744394</v>
      </c>
      <c r="G16" s="334">
        <v>7</v>
      </c>
      <c r="H16" s="218">
        <v>0.000551658917172354</v>
      </c>
      <c r="I16" s="334">
        <v>8</v>
      </c>
      <c r="J16" s="218">
        <v>0.0006161429451632779</v>
      </c>
      <c r="K16" s="334">
        <v>7</v>
      </c>
      <c r="L16" s="218">
        <v>0.0005045045045045045</v>
      </c>
      <c r="M16" s="334">
        <v>7</v>
      </c>
      <c r="N16" s="218">
        <v>0.0004941060210347991</v>
      </c>
      <c r="O16" s="334">
        <f>VLOOKUP(R16,'[1]Sheet1'!$A$479:$C$515,2,FALSE)</f>
        <v>4</v>
      </c>
      <c r="P16" s="218">
        <f>VLOOKUP(R16,'[1]Sheet1'!$A$479:$C$515,3,FALSE)/100</f>
        <v>0.0002787650707366367</v>
      </c>
      <c r="Q16" s="222">
        <f t="shared" si="0"/>
        <v>-0.42857142857142855</v>
      </c>
      <c r="R16" s="312" t="s">
        <v>760</v>
      </c>
    </row>
    <row r="17" spans="1:18" ht="28.5">
      <c r="A17" s="216">
        <v>30</v>
      </c>
      <c r="B17" s="217" t="s">
        <v>377</v>
      </c>
      <c r="C17" s="334">
        <v>3</v>
      </c>
      <c r="D17" s="218">
        <v>0.0002345765892563922</v>
      </c>
      <c r="E17" s="334">
        <v>3</v>
      </c>
      <c r="F17" s="218">
        <v>0.00022349698279073232</v>
      </c>
      <c r="G17" s="334">
        <v>5</v>
      </c>
      <c r="H17" s="218">
        <v>0.0003940420836945386</v>
      </c>
      <c r="I17" s="334">
        <v>3</v>
      </c>
      <c r="J17" s="218">
        <v>0.0002310536044362292</v>
      </c>
      <c r="K17" s="334">
        <v>5</v>
      </c>
      <c r="L17" s="218">
        <v>0.00036036036036036037</v>
      </c>
      <c r="M17" s="334">
        <v>3</v>
      </c>
      <c r="N17" s="218">
        <v>0.00021175972330062822</v>
      </c>
      <c r="O17" s="334">
        <f>VLOOKUP(R17,'[1]Sheet1'!$A$479:$C$515,2,FALSE)</f>
        <v>3</v>
      </c>
      <c r="P17" s="218">
        <f>VLOOKUP(R17,'[1]Sheet1'!$A$479:$C$515,3,FALSE)/100</f>
        <v>0.0002090738030524775</v>
      </c>
      <c r="Q17" s="218">
        <f t="shared" si="0"/>
        <v>0</v>
      </c>
      <c r="R17" s="312" t="s">
        <v>761</v>
      </c>
    </row>
    <row r="18" spans="1:18" ht="15">
      <c r="A18" s="216">
        <v>31</v>
      </c>
      <c r="B18" s="217" t="s">
        <v>378</v>
      </c>
      <c r="C18" s="334">
        <v>3</v>
      </c>
      <c r="D18" s="218">
        <v>0.0002345765892563922</v>
      </c>
      <c r="E18" s="334">
        <v>4</v>
      </c>
      <c r="F18" s="218">
        <v>0.00029799597705430976</v>
      </c>
      <c r="G18" s="334">
        <v>1</v>
      </c>
      <c r="H18" s="218">
        <v>7.880841673890771E-05</v>
      </c>
      <c r="I18" s="334">
        <v>3</v>
      </c>
      <c r="J18" s="218">
        <v>0.0002310536044362292</v>
      </c>
      <c r="K18" s="334">
        <v>3</v>
      </c>
      <c r="L18" s="218">
        <v>0.00021621621621621624</v>
      </c>
      <c r="M18" s="334">
        <v>0</v>
      </c>
      <c r="N18" s="218">
        <v>0</v>
      </c>
      <c r="O18" s="334">
        <f>VLOOKUP(R18,'[1]Sheet1'!$A$479:$C$515,2,FALSE)</f>
        <v>4</v>
      </c>
      <c r="P18" s="218">
        <f>VLOOKUP(R18,'[1]Sheet1'!$A$479:$C$515,3,FALSE)/100</f>
        <v>0.0002787650707366367</v>
      </c>
      <c r="Q18" s="218" t="e">
        <f t="shared" si="0"/>
        <v>#DIV/0!</v>
      </c>
      <c r="R18" s="312" t="s">
        <v>762</v>
      </c>
    </row>
    <row r="19" spans="1:18" ht="15">
      <c r="A19" s="216">
        <v>32</v>
      </c>
      <c r="B19" s="217" t="s">
        <v>379</v>
      </c>
      <c r="C19" s="334">
        <v>10</v>
      </c>
      <c r="D19" s="218">
        <v>0.000781921964187974</v>
      </c>
      <c r="E19" s="334">
        <v>19</v>
      </c>
      <c r="F19" s="218">
        <v>0.0014154808910079714</v>
      </c>
      <c r="G19" s="334">
        <v>16</v>
      </c>
      <c r="H19" s="218">
        <v>0.0012609346678225234</v>
      </c>
      <c r="I19" s="334">
        <v>12</v>
      </c>
      <c r="J19" s="218">
        <v>0.0009242144177449168</v>
      </c>
      <c r="K19" s="334">
        <v>28</v>
      </c>
      <c r="L19" s="218">
        <v>0.002018018018018018</v>
      </c>
      <c r="M19" s="334">
        <v>25</v>
      </c>
      <c r="N19" s="218">
        <v>0.0017646643608385684</v>
      </c>
      <c r="O19" s="334">
        <f>VLOOKUP(R19,'[1]Sheet1'!$A$479:$C$515,2,FALSE)</f>
        <v>20</v>
      </c>
      <c r="P19" s="218">
        <f>VLOOKUP(R19,'[1]Sheet1'!$A$479:$C$515,3,FALSE)/100</f>
        <v>0.0013938253536831834</v>
      </c>
      <c r="Q19" s="218">
        <f t="shared" si="0"/>
        <v>-0.2</v>
      </c>
      <c r="R19" s="312" t="s">
        <v>763</v>
      </c>
    </row>
    <row r="20" spans="1:18" ht="15">
      <c r="A20" s="216">
        <v>33</v>
      </c>
      <c r="B20" s="217" t="s">
        <v>380</v>
      </c>
      <c r="C20" s="334">
        <v>4</v>
      </c>
      <c r="D20" s="218">
        <v>0.0003127687856751896</v>
      </c>
      <c r="E20" s="334">
        <v>2</v>
      </c>
      <c r="F20" s="218">
        <v>0.00014899798852715488</v>
      </c>
      <c r="G20" s="334">
        <v>4</v>
      </c>
      <c r="H20" s="218">
        <v>0.00031523366695563086</v>
      </c>
      <c r="I20" s="334">
        <v>4</v>
      </c>
      <c r="J20" s="218">
        <v>0.00030807147258163895</v>
      </c>
      <c r="K20" s="334">
        <v>2</v>
      </c>
      <c r="L20" s="218">
        <v>0.00014414414414414412</v>
      </c>
      <c r="M20" s="334">
        <v>13</v>
      </c>
      <c r="N20" s="218">
        <v>0.0009176254676360557</v>
      </c>
      <c r="O20" s="334">
        <f>VLOOKUP(R20,'[1]Sheet1'!$A$479:$C$515,2,FALSE)</f>
        <v>11</v>
      </c>
      <c r="P20" s="218">
        <f>VLOOKUP(R20,'[1]Sheet1'!$A$479:$C$515,3,FALSE)/100</f>
        <v>0.0007666039445257509</v>
      </c>
      <c r="Q20" s="218">
        <f t="shared" si="0"/>
        <v>-0.15384615384615385</v>
      </c>
      <c r="R20" s="312" t="s">
        <v>764</v>
      </c>
    </row>
    <row r="21" spans="1:18" ht="15">
      <c r="A21" s="216">
        <v>34</v>
      </c>
      <c r="B21" s="217" t="s">
        <v>381</v>
      </c>
      <c r="C21" s="334">
        <v>2</v>
      </c>
      <c r="D21" s="218">
        <v>0.0001563843928375948</v>
      </c>
      <c r="E21" s="334">
        <v>4</v>
      </c>
      <c r="F21" s="218">
        <v>0.00029799597705430976</v>
      </c>
      <c r="G21" s="334">
        <v>1</v>
      </c>
      <c r="H21" s="218">
        <v>7.880841673890771E-05</v>
      </c>
      <c r="I21" s="334">
        <v>1</v>
      </c>
      <c r="J21" s="218">
        <v>7.701786814540974E-05</v>
      </c>
      <c r="K21" s="334">
        <v>2</v>
      </c>
      <c r="L21" s="218">
        <v>0.00014414414414414412</v>
      </c>
      <c r="M21" s="334">
        <v>1</v>
      </c>
      <c r="N21" s="218">
        <v>7.058657443354274E-05</v>
      </c>
      <c r="O21" s="334">
        <f>VLOOKUP(R21,'[1]Sheet1'!$A$479:$C$515,2,FALSE)</f>
        <v>5</v>
      </c>
      <c r="P21" s="218">
        <f>VLOOKUP(R21,'[1]Sheet1'!$A$479:$C$515,3,FALSE)/100</f>
        <v>0.00034845633842079586</v>
      </c>
      <c r="Q21" s="218">
        <f t="shared" si="0"/>
        <v>4</v>
      </c>
      <c r="R21" s="312" t="s">
        <v>765</v>
      </c>
    </row>
    <row r="22" spans="1:18" ht="15">
      <c r="A22" s="216">
        <v>35</v>
      </c>
      <c r="B22" s="217" t="s">
        <v>382</v>
      </c>
      <c r="C22" s="334">
        <v>0</v>
      </c>
      <c r="D22" s="218">
        <v>0</v>
      </c>
      <c r="E22" s="334">
        <v>0</v>
      </c>
      <c r="F22" s="218">
        <v>0</v>
      </c>
      <c r="G22" s="334">
        <v>0</v>
      </c>
      <c r="H22" s="218">
        <v>0</v>
      </c>
      <c r="I22" s="334">
        <v>0</v>
      </c>
      <c r="J22" s="218">
        <v>0</v>
      </c>
      <c r="K22" s="334">
        <v>0</v>
      </c>
      <c r="L22" s="218">
        <v>0</v>
      </c>
      <c r="M22" s="334">
        <v>1</v>
      </c>
      <c r="N22" s="218">
        <v>7.058657443354274E-05</v>
      </c>
      <c r="O22" s="334">
        <f>VLOOKUP(R22,'[1]Sheet1'!$A$479:$C$515,2,FALSE)</f>
        <v>1</v>
      </c>
      <c r="P22" s="218">
        <f>VLOOKUP(R22,'[1]Sheet1'!$A$479:$C$515,3,FALSE)/100</f>
        <v>6.969126768415918E-05</v>
      </c>
      <c r="Q22" s="218">
        <f t="shared" si="0"/>
        <v>0</v>
      </c>
      <c r="R22" s="307" t="s">
        <v>972</v>
      </c>
    </row>
    <row r="23" spans="1:18" ht="15">
      <c r="A23" s="216">
        <v>39</v>
      </c>
      <c r="B23" s="217" t="s">
        <v>383</v>
      </c>
      <c r="C23" s="334">
        <v>15</v>
      </c>
      <c r="D23" s="218">
        <v>0.001172882946281961</v>
      </c>
      <c r="E23" s="334">
        <v>16</v>
      </c>
      <c r="F23" s="218">
        <v>0.001191983908217239</v>
      </c>
      <c r="G23" s="334">
        <v>8</v>
      </c>
      <c r="H23" s="218">
        <v>0.0006304673339112617</v>
      </c>
      <c r="I23" s="334">
        <v>3</v>
      </c>
      <c r="J23" s="218">
        <v>0.0002310536044362292</v>
      </c>
      <c r="K23" s="334">
        <v>7</v>
      </c>
      <c r="L23" s="218">
        <v>0.0005045045045045045</v>
      </c>
      <c r="M23" s="334">
        <v>6</v>
      </c>
      <c r="N23" s="218">
        <v>0.00042351944660125643</v>
      </c>
      <c r="O23" s="334">
        <f>VLOOKUP(R23,'[1]Sheet1'!$A$479:$C$515,2,FALSE)</f>
        <v>7</v>
      </c>
      <c r="P23" s="218">
        <f>VLOOKUP(R23,'[1]Sheet1'!$A$479:$C$515,3,FALSE)/100</f>
        <v>0.0004878388737891142</v>
      </c>
      <c r="Q23" s="218">
        <f t="shared" si="0"/>
        <v>0.16666666666666666</v>
      </c>
      <c r="R23" s="312" t="s">
        <v>766</v>
      </c>
    </row>
    <row r="24" spans="1:18" ht="28.5">
      <c r="A24" s="216">
        <v>40</v>
      </c>
      <c r="B24" s="217" t="s">
        <v>384</v>
      </c>
      <c r="C24" s="334">
        <v>284</v>
      </c>
      <c r="D24" s="218">
        <v>0.022206583782938463</v>
      </c>
      <c r="E24" s="334">
        <v>393</v>
      </c>
      <c r="F24" s="218">
        <v>0.029278104745585936</v>
      </c>
      <c r="G24" s="334">
        <v>489</v>
      </c>
      <c r="H24" s="218">
        <v>0.03853731578532587</v>
      </c>
      <c r="I24" s="334">
        <v>413</v>
      </c>
      <c r="J24" s="218">
        <v>0.03180837954405422</v>
      </c>
      <c r="K24" s="334">
        <v>422</v>
      </c>
      <c r="L24" s="218">
        <v>0.030414414414414413</v>
      </c>
      <c r="M24" s="334">
        <v>404</v>
      </c>
      <c r="N24" s="218">
        <v>0.028516976071151265</v>
      </c>
      <c r="O24" s="334">
        <f>VLOOKUP(R24,'[1]Sheet1'!$A$479:$C$515,2,FALSE)</f>
        <v>363</v>
      </c>
      <c r="P24" s="218">
        <f>VLOOKUP(R24,'[1]Sheet1'!$A$479:$C$515,3,FALSE)/100</f>
        <v>0.02529793016934978</v>
      </c>
      <c r="Q24" s="218">
        <f t="shared" si="0"/>
        <v>-0.10148514851485149</v>
      </c>
      <c r="R24" s="312" t="s">
        <v>767</v>
      </c>
    </row>
    <row r="25" spans="1:18" ht="15">
      <c r="A25" s="216">
        <v>41</v>
      </c>
      <c r="B25" s="217" t="s">
        <v>385</v>
      </c>
      <c r="C25" s="334">
        <v>495</v>
      </c>
      <c r="D25" s="218">
        <v>0.03870513722730472</v>
      </c>
      <c r="E25" s="334">
        <v>606</v>
      </c>
      <c r="F25" s="218">
        <v>0.04514639052372793</v>
      </c>
      <c r="G25" s="334">
        <v>568</v>
      </c>
      <c r="H25" s="218">
        <v>0.04476318070769958</v>
      </c>
      <c r="I25" s="334">
        <v>594</v>
      </c>
      <c r="J25" s="218">
        <v>0.045748613678373386</v>
      </c>
      <c r="K25" s="334">
        <v>616</v>
      </c>
      <c r="L25" s="218">
        <v>0.04439639639639639</v>
      </c>
      <c r="M25" s="334">
        <v>502</v>
      </c>
      <c r="N25" s="218">
        <v>0.03543446036563846</v>
      </c>
      <c r="O25" s="334">
        <f>VLOOKUP(R25,'[1]Sheet1'!$A$479:$C$515,2,FALSE)</f>
        <v>1141</v>
      </c>
      <c r="P25" s="218">
        <f>VLOOKUP(R25,'[1]Sheet1'!$A$479:$C$515,3,FALSE)/100</f>
        <v>0.07951773642762563</v>
      </c>
      <c r="Q25" s="218">
        <f t="shared" si="0"/>
        <v>1.2729083665338645</v>
      </c>
      <c r="R25" s="312" t="s">
        <v>768</v>
      </c>
    </row>
    <row r="26" spans="1:18" ht="28.5">
      <c r="A26" s="216">
        <v>42</v>
      </c>
      <c r="B26" s="217" t="s">
        <v>386</v>
      </c>
      <c r="C26" s="334">
        <v>858</v>
      </c>
      <c r="D26" s="218">
        <v>0.06708890452732817</v>
      </c>
      <c r="E26" s="334">
        <v>906</v>
      </c>
      <c r="F26" s="218">
        <v>0.06749608880280117</v>
      </c>
      <c r="G26" s="334">
        <v>840</v>
      </c>
      <c r="H26" s="218">
        <v>0.06619907006068249</v>
      </c>
      <c r="I26" s="334">
        <v>818</v>
      </c>
      <c r="J26" s="218">
        <v>0.06300061614294516</v>
      </c>
      <c r="K26" s="334">
        <v>776</v>
      </c>
      <c r="L26" s="218">
        <v>0.05592792792792793</v>
      </c>
      <c r="M26" s="334">
        <v>691</v>
      </c>
      <c r="N26" s="218">
        <v>0.04877532293357803</v>
      </c>
      <c r="O26" s="334">
        <f>VLOOKUP(R26,'[1]Sheet1'!$A$479:$C$515,2,FALSE)</f>
        <v>1101</v>
      </c>
      <c r="P26" s="218">
        <f>VLOOKUP(R26,'[1]Sheet1'!$A$479:$C$515,3,FALSE)/100</f>
        <v>0.07673008572025924</v>
      </c>
      <c r="Q26" s="218">
        <f t="shared" si="0"/>
        <v>0.5933429811866859</v>
      </c>
      <c r="R26" s="312" t="s">
        <v>769</v>
      </c>
    </row>
    <row r="27" spans="1:18" ht="15">
      <c r="A27" s="216">
        <v>43</v>
      </c>
      <c r="B27" s="217" t="s">
        <v>387</v>
      </c>
      <c r="C27" s="334">
        <v>624</v>
      </c>
      <c r="D27" s="218">
        <v>0.04879193056532958</v>
      </c>
      <c r="E27" s="334">
        <v>551</v>
      </c>
      <c r="F27" s="218">
        <v>0.04104894583923117</v>
      </c>
      <c r="G27" s="334">
        <v>494</v>
      </c>
      <c r="H27" s="218">
        <v>0.03893135786902041</v>
      </c>
      <c r="I27" s="334">
        <v>470</v>
      </c>
      <c r="J27" s="218">
        <v>0.03619839802834258</v>
      </c>
      <c r="K27" s="334">
        <v>536</v>
      </c>
      <c r="L27" s="218">
        <v>0.03863063063063064</v>
      </c>
      <c r="M27" s="334">
        <v>555</v>
      </c>
      <c r="N27" s="218">
        <v>0.03917554881061622</v>
      </c>
      <c r="O27" s="334">
        <f>VLOOKUP(R27,'[1]Sheet1'!$A$479:$C$515,2,FALSE)</f>
        <v>564</v>
      </c>
      <c r="P27" s="218">
        <f>VLOOKUP(R27,'[1]Sheet1'!$A$479:$C$515,3,FALSE)/100</f>
        <v>0.03930587497386577</v>
      </c>
      <c r="Q27" s="218">
        <f t="shared" si="0"/>
        <v>0.016216216216216217</v>
      </c>
      <c r="R27" s="312" t="s">
        <v>770</v>
      </c>
    </row>
    <row r="28" spans="1:18" ht="15">
      <c r="A28" s="216">
        <v>49</v>
      </c>
      <c r="B28" s="217" t="s">
        <v>388</v>
      </c>
      <c r="C28" s="334">
        <v>57</v>
      </c>
      <c r="D28" s="218">
        <v>0.004456955195871452</v>
      </c>
      <c r="E28" s="334">
        <v>50</v>
      </c>
      <c r="F28" s="218">
        <v>0.0037249497131788723</v>
      </c>
      <c r="G28" s="334">
        <v>44</v>
      </c>
      <c r="H28" s="218">
        <v>0.0034675703365119395</v>
      </c>
      <c r="I28" s="334">
        <v>56</v>
      </c>
      <c r="J28" s="218">
        <v>0.004313000616142945</v>
      </c>
      <c r="K28" s="334">
        <v>39</v>
      </c>
      <c r="L28" s="218">
        <v>0.002810810810810811</v>
      </c>
      <c r="M28" s="334">
        <v>34</v>
      </c>
      <c r="N28" s="218">
        <v>0.002399943530740453</v>
      </c>
      <c r="O28" s="334">
        <f>VLOOKUP(R28,'[1]Sheet1'!$A$479:$C$515,2,FALSE)</f>
        <v>137</v>
      </c>
      <c r="P28" s="218">
        <f>VLOOKUP(R28,'[1]Sheet1'!$A$479:$C$515,3,FALSE)/100</f>
        <v>0.009547703672729807</v>
      </c>
      <c r="Q28" s="218">
        <f t="shared" si="0"/>
        <v>3.0294117647058822</v>
      </c>
      <c r="R28" s="312" t="s">
        <v>771</v>
      </c>
    </row>
    <row r="29" spans="1:18" ht="15">
      <c r="A29" s="216">
        <v>50</v>
      </c>
      <c r="B29" s="217" t="s">
        <v>389</v>
      </c>
      <c r="C29" s="334">
        <v>17</v>
      </c>
      <c r="D29" s="218">
        <v>0.0013292673391195559</v>
      </c>
      <c r="E29" s="334">
        <v>8</v>
      </c>
      <c r="F29" s="218">
        <v>0.0005959919541086195</v>
      </c>
      <c r="G29" s="334">
        <v>8</v>
      </c>
      <c r="H29" s="218">
        <v>0.0006304673339112617</v>
      </c>
      <c r="I29" s="334">
        <v>10</v>
      </c>
      <c r="J29" s="218">
        <v>0.0007701786814540973</v>
      </c>
      <c r="K29" s="334">
        <v>9</v>
      </c>
      <c r="L29" s="218">
        <v>0.0006486486486486487</v>
      </c>
      <c r="M29" s="334">
        <v>4</v>
      </c>
      <c r="N29" s="218">
        <v>0.000282346297734171</v>
      </c>
      <c r="O29" s="334">
        <f>VLOOKUP(R29,'[1]Sheet1'!$A$479:$C$515,2,FALSE)</f>
        <v>1</v>
      </c>
      <c r="P29" s="218">
        <f>VLOOKUP(R29,'[1]Sheet1'!$A$479:$C$515,3,FALSE)/100</f>
        <v>6.969126768415918E-05</v>
      </c>
      <c r="Q29" s="218">
        <f t="shared" si="0"/>
        <v>-0.75</v>
      </c>
      <c r="R29" s="312" t="s">
        <v>772</v>
      </c>
    </row>
    <row r="30" spans="1:18" ht="15">
      <c r="A30" s="216">
        <v>51</v>
      </c>
      <c r="B30" s="217" t="s">
        <v>390</v>
      </c>
      <c r="C30" s="334">
        <v>139</v>
      </c>
      <c r="D30" s="218">
        <v>0.010868715302212839</v>
      </c>
      <c r="E30" s="334">
        <v>126</v>
      </c>
      <c r="F30" s="218">
        <v>0.009386873277210758</v>
      </c>
      <c r="G30" s="334">
        <v>116</v>
      </c>
      <c r="H30" s="218">
        <v>0.009141776341713296</v>
      </c>
      <c r="I30" s="334">
        <v>139</v>
      </c>
      <c r="J30" s="218">
        <v>0.010705483672211953</v>
      </c>
      <c r="K30" s="334">
        <v>184</v>
      </c>
      <c r="L30" s="218">
        <v>0.01326126126126126</v>
      </c>
      <c r="M30" s="334">
        <v>129</v>
      </c>
      <c r="N30" s="218">
        <v>0.009105668101927013</v>
      </c>
      <c r="O30" s="334">
        <f>VLOOKUP(R30,'[1]Sheet1'!$A$479:$C$515,2,FALSE)</f>
        <v>159</v>
      </c>
      <c r="P30" s="218">
        <f>VLOOKUP(R30,'[1]Sheet1'!$A$479:$C$515,3,FALSE)/100</f>
        <v>0.01108091156178131</v>
      </c>
      <c r="Q30" s="218">
        <f t="shared" si="0"/>
        <v>0.23255813953488372</v>
      </c>
      <c r="R30" s="312" t="s">
        <v>773</v>
      </c>
    </row>
    <row r="31" spans="1:18" ht="15">
      <c r="A31" s="216">
        <v>52</v>
      </c>
      <c r="B31" s="217" t="s">
        <v>391</v>
      </c>
      <c r="C31" s="334">
        <v>104</v>
      </c>
      <c r="D31" s="218">
        <v>0.00813198842755493</v>
      </c>
      <c r="E31" s="334">
        <v>76</v>
      </c>
      <c r="F31" s="218">
        <v>0.0056619235640318856</v>
      </c>
      <c r="G31" s="334">
        <v>81</v>
      </c>
      <c r="H31" s="218">
        <v>0.006383481755851525</v>
      </c>
      <c r="I31" s="334">
        <v>81</v>
      </c>
      <c r="J31" s="218">
        <v>0.006238447319778189</v>
      </c>
      <c r="K31" s="334">
        <v>109</v>
      </c>
      <c r="L31" s="218">
        <v>0.007855855855855855</v>
      </c>
      <c r="M31" s="334">
        <v>90</v>
      </c>
      <c r="N31" s="218">
        <v>0.006352791699018846</v>
      </c>
      <c r="O31" s="334">
        <f>VLOOKUP(R31,'[1]Sheet1'!$A$479:$C$515,2,FALSE)</f>
        <v>101</v>
      </c>
      <c r="P31" s="218">
        <f>VLOOKUP(R31,'[1]Sheet1'!$A$479:$C$515,3,FALSE)/100</f>
        <v>0.0070388180361000766</v>
      </c>
      <c r="Q31" s="218">
        <f t="shared" si="0"/>
        <v>0.12222222222222222</v>
      </c>
      <c r="R31" s="312" t="s">
        <v>774</v>
      </c>
    </row>
    <row r="32" spans="1:18" ht="15">
      <c r="A32" s="216">
        <v>53</v>
      </c>
      <c r="B32" s="217" t="s">
        <v>392</v>
      </c>
      <c r="C32" s="334">
        <v>327</v>
      </c>
      <c r="D32" s="218">
        <v>0.025568848228946752</v>
      </c>
      <c r="E32" s="334">
        <v>330</v>
      </c>
      <c r="F32" s="218">
        <v>0.024584668106980557</v>
      </c>
      <c r="G32" s="334">
        <v>278</v>
      </c>
      <c r="H32" s="218">
        <v>0.021908739853416345</v>
      </c>
      <c r="I32" s="334">
        <v>272</v>
      </c>
      <c r="J32" s="218">
        <v>0.020948860135551448</v>
      </c>
      <c r="K32" s="334">
        <v>315</v>
      </c>
      <c r="L32" s="218">
        <v>0.022702702702702703</v>
      </c>
      <c r="M32" s="334">
        <v>274</v>
      </c>
      <c r="N32" s="218">
        <v>0.019340721394790712</v>
      </c>
      <c r="O32" s="334">
        <f>VLOOKUP(R32,'[1]Sheet1'!$A$479:$C$515,2,FALSE)</f>
        <v>309</v>
      </c>
      <c r="P32" s="218">
        <f>VLOOKUP(R32,'[1]Sheet1'!$A$479:$C$515,3,FALSE)/100</f>
        <v>0.021534601714405185</v>
      </c>
      <c r="Q32" s="218">
        <f t="shared" si="0"/>
        <v>0.12773722627737227</v>
      </c>
      <c r="R32" s="312" t="s">
        <v>775</v>
      </c>
    </row>
    <row r="33" spans="1:18" ht="15">
      <c r="A33" s="216">
        <v>54</v>
      </c>
      <c r="B33" s="217" t="s">
        <v>393</v>
      </c>
      <c r="C33" s="334">
        <v>4</v>
      </c>
      <c r="D33" s="218">
        <v>0.0003127687856751896</v>
      </c>
      <c r="E33" s="334">
        <v>8</v>
      </c>
      <c r="F33" s="218">
        <v>0.0005959919541086195</v>
      </c>
      <c r="G33" s="334">
        <v>8</v>
      </c>
      <c r="H33" s="218">
        <v>0.0006304673339112617</v>
      </c>
      <c r="I33" s="334">
        <v>13</v>
      </c>
      <c r="J33" s="218">
        <v>0.0010012322858903265</v>
      </c>
      <c r="K33" s="334">
        <v>6</v>
      </c>
      <c r="L33" s="218">
        <v>0.0004324324324324325</v>
      </c>
      <c r="M33" s="334">
        <v>10</v>
      </c>
      <c r="N33" s="218">
        <v>0.0007058657443354272</v>
      </c>
      <c r="O33" s="334">
        <f>VLOOKUP(R33,'[1]Sheet1'!$A$479:$C$515,2,FALSE)</f>
        <v>31</v>
      </c>
      <c r="P33" s="218">
        <f>VLOOKUP(R33,'[1]Sheet1'!$A$479:$C$515,3,FALSE)/100</f>
        <v>0.0021604292982089343</v>
      </c>
      <c r="Q33" s="218">
        <f t="shared" si="0"/>
        <v>2.1</v>
      </c>
      <c r="R33" s="312" t="s">
        <v>776</v>
      </c>
    </row>
    <row r="34" spans="1:18" ht="28.5">
      <c r="A34" s="216">
        <v>55</v>
      </c>
      <c r="B34" s="217" t="s">
        <v>394</v>
      </c>
      <c r="C34" s="334">
        <v>27</v>
      </c>
      <c r="D34" s="218">
        <v>0.00211118930330753</v>
      </c>
      <c r="E34" s="334">
        <v>22</v>
      </c>
      <c r="F34" s="218">
        <v>0.0016389778737987038</v>
      </c>
      <c r="G34" s="334">
        <v>22</v>
      </c>
      <c r="H34" s="218">
        <v>0.0017337851682559698</v>
      </c>
      <c r="I34" s="334">
        <v>23</v>
      </c>
      <c r="J34" s="218">
        <v>0.001771410967344424</v>
      </c>
      <c r="K34" s="334">
        <v>20</v>
      </c>
      <c r="L34" s="218">
        <v>0.0014414414414414415</v>
      </c>
      <c r="M34" s="334">
        <v>68</v>
      </c>
      <c r="N34" s="218">
        <v>0.004799887061480906</v>
      </c>
      <c r="O34" s="334">
        <f>VLOOKUP(R34,'[1]Sheet1'!$A$479:$C$515,2,FALSE)</f>
        <v>43</v>
      </c>
      <c r="P34" s="218">
        <f>VLOOKUP(R34,'[1]Sheet1'!$A$479:$C$515,3,FALSE)/100</f>
        <v>0.0029967245104188444</v>
      </c>
      <c r="Q34" s="218">
        <f t="shared" si="0"/>
        <v>-0.36764705882352944</v>
      </c>
      <c r="R34" s="312" t="s">
        <v>777</v>
      </c>
    </row>
    <row r="35" spans="1:18" ht="15">
      <c r="A35" s="216">
        <v>59</v>
      </c>
      <c r="B35" s="217" t="s">
        <v>395</v>
      </c>
      <c r="C35" s="334">
        <v>13</v>
      </c>
      <c r="D35" s="218">
        <v>0.0010164985534443663</v>
      </c>
      <c r="E35" s="334">
        <v>17</v>
      </c>
      <c r="F35" s="218">
        <v>0.0012664829024808164</v>
      </c>
      <c r="G35" s="334">
        <v>22</v>
      </c>
      <c r="H35" s="218">
        <v>0.0017337851682559698</v>
      </c>
      <c r="I35" s="334">
        <v>14</v>
      </c>
      <c r="J35" s="218">
        <v>0.0010782501540357362</v>
      </c>
      <c r="K35" s="334">
        <v>13</v>
      </c>
      <c r="L35" s="218">
        <v>0.000936936936936937</v>
      </c>
      <c r="M35" s="334">
        <v>23</v>
      </c>
      <c r="N35" s="218">
        <v>0.001623491211971483</v>
      </c>
      <c r="O35" s="334">
        <f>VLOOKUP(R35,'[1]Sheet1'!$A$479:$C$515,2,FALSE)</f>
        <v>9</v>
      </c>
      <c r="P35" s="218">
        <f>VLOOKUP(R35,'[1]Sheet1'!$A$479:$C$515,3,FALSE)/100</f>
        <v>0.0006272214091574327</v>
      </c>
      <c r="Q35" s="218">
        <f t="shared" si="0"/>
        <v>-0.6086956521739131</v>
      </c>
      <c r="R35" s="312" t="s">
        <v>778</v>
      </c>
    </row>
    <row r="36" spans="1:18" ht="15">
      <c r="A36" s="216">
        <v>60</v>
      </c>
      <c r="B36" s="217" t="s">
        <v>396</v>
      </c>
      <c r="C36" s="334">
        <v>205</v>
      </c>
      <c r="D36" s="218">
        <v>0.016029400265853467</v>
      </c>
      <c r="E36" s="334">
        <v>160</v>
      </c>
      <c r="F36" s="218">
        <v>0.01191983908217239</v>
      </c>
      <c r="G36" s="334">
        <v>138</v>
      </c>
      <c r="H36" s="218">
        <v>0.010875561509969265</v>
      </c>
      <c r="I36" s="334">
        <v>159</v>
      </c>
      <c r="J36" s="218">
        <v>0.012245841035120148</v>
      </c>
      <c r="K36" s="334">
        <v>118</v>
      </c>
      <c r="L36" s="218">
        <v>0.008504504504504504</v>
      </c>
      <c r="M36" s="334">
        <v>137</v>
      </c>
      <c r="N36" s="218">
        <v>0.009670360697395356</v>
      </c>
      <c r="O36" s="334">
        <f>VLOOKUP(R36,'[1]Sheet1'!$A$479:$C$515,2,FALSE)</f>
        <v>237</v>
      </c>
      <c r="P36" s="218">
        <f>VLOOKUP(R36,'[1]Sheet1'!$A$479:$C$515,3,FALSE)/100</f>
        <v>0.016516830441145727</v>
      </c>
      <c r="Q36" s="218">
        <f t="shared" si="0"/>
        <v>0.7299270072992701</v>
      </c>
      <c r="R36" s="312" t="s">
        <v>779</v>
      </c>
    </row>
    <row r="37" spans="1:18" ht="15">
      <c r="A37" s="216">
        <v>61</v>
      </c>
      <c r="B37" s="217" t="s">
        <v>397</v>
      </c>
      <c r="C37" s="334">
        <v>6345</v>
      </c>
      <c r="D37" s="218">
        <v>0.49612948627726955</v>
      </c>
      <c r="E37" s="334">
        <v>6868</v>
      </c>
      <c r="F37" s="218">
        <v>0.5116590926022498</v>
      </c>
      <c r="G37" s="334">
        <v>6426</v>
      </c>
      <c r="H37" s="218">
        <v>0.506422885964221</v>
      </c>
      <c r="I37" s="334">
        <v>6662</v>
      </c>
      <c r="J37" s="218">
        <v>0.5130930375847197</v>
      </c>
      <c r="K37" s="334">
        <v>7173</v>
      </c>
      <c r="L37" s="218">
        <v>0.516972972972973</v>
      </c>
      <c r="M37" s="334">
        <v>7773</v>
      </c>
      <c r="N37" s="218">
        <v>0.5486694430719277</v>
      </c>
      <c r="O37" s="334">
        <f>VLOOKUP(R37,'[1]Sheet1'!$A$479:$C$515,2,FALSE)</f>
        <v>6668</v>
      </c>
      <c r="P37" s="218">
        <f>VLOOKUP(R37,'[1]Sheet1'!$A$479:$C$515,3,FALSE)/100</f>
        <v>0.46470137291797337</v>
      </c>
      <c r="Q37" s="218">
        <f t="shared" si="0"/>
        <v>-0.14215875466357905</v>
      </c>
      <c r="R37" s="312" t="s">
        <v>780</v>
      </c>
    </row>
    <row r="38" spans="1:18" ht="15">
      <c r="A38" s="216">
        <v>62</v>
      </c>
      <c r="B38" s="217" t="s">
        <v>398</v>
      </c>
      <c r="C38" s="334">
        <v>10</v>
      </c>
      <c r="D38" s="218">
        <v>0.000781921964187974</v>
      </c>
      <c r="E38" s="334">
        <v>12</v>
      </c>
      <c r="F38" s="218">
        <v>0.0008939879311629293</v>
      </c>
      <c r="G38" s="334">
        <v>13</v>
      </c>
      <c r="H38" s="218">
        <v>0.0010245094176058003</v>
      </c>
      <c r="I38" s="334">
        <v>10</v>
      </c>
      <c r="J38" s="218">
        <v>0.0007701786814540973</v>
      </c>
      <c r="K38" s="334">
        <v>12</v>
      </c>
      <c r="L38" s="218">
        <v>0.000864864864864865</v>
      </c>
      <c r="M38" s="334">
        <v>9</v>
      </c>
      <c r="N38" s="218">
        <v>0.0006352791699018846</v>
      </c>
      <c r="O38" s="334">
        <f>VLOOKUP(R38,'[1]Sheet1'!$A$479:$C$515,2,FALSE)</f>
        <v>38</v>
      </c>
      <c r="P38" s="218">
        <f>VLOOKUP(R38,'[1]Sheet1'!$A$479:$C$515,3,FALSE)/100</f>
        <v>0.0026482681719980487</v>
      </c>
      <c r="Q38" s="218">
        <f t="shared" si="0"/>
        <v>3.2222222222222223</v>
      </c>
      <c r="R38" s="312" t="s">
        <v>781</v>
      </c>
    </row>
    <row r="39" spans="1:18" ht="15">
      <c r="A39" s="216">
        <v>69</v>
      </c>
      <c r="B39" s="217" t="s">
        <v>399</v>
      </c>
      <c r="C39" s="334">
        <v>16</v>
      </c>
      <c r="D39" s="218">
        <v>0.0012510751427007585</v>
      </c>
      <c r="E39" s="334">
        <v>17</v>
      </c>
      <c r="F39" s="218">
        <v>0.0012664829024808164</v>
      </c>
      <c r="G39" s="334">
        <v>6</v>
      </c>
      <c r="H39" s="218">
        <v>0.0004728505004334463</v>
      </c>
      <c r="I39" s="334">
        <v>3</v>
      </c>
      <c r="J39" s="218">
        <v>0.0002310536044362292</v>
      </c>
      <c r="K39" s="334">
        <v>5</v>
      </c>
      <c r="L39" s="218">
        <v>0.00036036036036036037</v>
      </c>
      <c r="M39" s="334">
        <v>9</v>
      </c>
      <c r="N39" s="218">
        <v>0.0006352791699018846</v>
      </c>
      <c r="O39" s="334">
        <f>VLOOKUP(R39,'[1]Sheet1'!$A$479:$C$515,2,FALSE)</f>
        <v>11</v>
      </c>
      <c r="P39" s="218">
        <f>VLOOKUP(R39,'[1]Sheet1'!$A$479:$C$515,3,FALSE)/100</f>
        <v>0.0007666039445257509</v>
      </c>
      <c r="Q39" s="218">
        <f t="shared" si="0"/>
        <v>0.2222222222222222</v>
      </c>
      <c r="R39" s="312" t="s">
        <v>782</v>
      </c>
    </row>
    <row r="40" spans="1:18" ht="15.75" thickBot="1">
      <c r="A40" s="219">
        <v>99</v>
      </c>
      <c r="B40" s="220" t="s">
        <v>400</v>
      </c>
      <c r="C40" s="335">
        <v>475</v>
      </c>
      <c r="D40" s="221">
        <v>0.03714129329892877</v>
      </c>
      <c r="E40" s="335">
        <v>479</v>
      </c>
      <c r="F40" s="221">
        <v>0.03568501825225359</v>
      </c>
      <c r="G40" s="335">
        <v>432</v>
      </c>
      <c r="H40" s="221">
        <v>0.03404523603120813</v>
      </c>
      <c r="I40" s="335">
        <v>421</v>
      </c>
      <c r="J40" s="221">
        <v>0.0324245224892175</v>
      </c>
      <c r="K40" s="335">
        <v>377</v>
      </c>
      <c r="L40" s="221">
        <v>0.02717117117117118</v>
      </c>
      <c r="M40" s="335">
        <v>342</v>
      </c>
      <c r="N40" s="221">
        <v>0.02414060845627162</v>
      </c>
      <c r="O40" s="335">
        <f>VLOOKUP(R40,'[1]Sheet1'!$A$479:$C$515,2,FALSE)</f>
        <v>285</v>
      </c>
      <c r="P40" s="221">
        <f>VLOOKUP(R40,'[1]Sheet1'!$A$479:$C$515,3,FALSE)/100</f>
        <v>0.019862011289985364</v>
      </c>
      <c r="Q40" s="226">
        <f t="shared" si="0"/>
        <v>-0.16666666666666666</v>
      </c>
      <c r="R40" s="312" t="s">
        <v>783</v>
      </c>
    </row>
    <row r="41" spans="1:18" ht="15.75" thickBot="1">
      <c r="A41" s="417" t="s">
        <v>164</v>
      </c>
      <c r="B41" s="418"/>
      <c r="C41" s="336">
        <v>12789</v>
      </c>
      <c r="D41" s="230">
        <v>1</v>
      </c>
      <c r="E41" s="336">
        <v>13423</v>
      </c>
      <c r="F41" s="230">
        <v>1</v>
      </c>
      <c r="G41" s="336">
        <v>12689</v>
      </c>
      <c r="H41" s="230">
        <v>1</v>
      </c>
      <c r="I41" s="336">
        <v>12984</v>
      </c>
      <c r="J41" s="230">
        <v>1</v>
      </c>
      <c r="K41" s="336">
        <v>13875</v>
      </c>
      <c r="L41" s="230">
        <v>1</v>
      </c>
      <c r="M41" s="336">
        <v>14167</v>
      </c>
      <c r="N41" s="230">
        <v>1</v>
      </c>
      <c r="O41" s="336">
        <f>VLOOKUP(R41,'[1]Sheet1'!$A$479:$C$515,2,FALSE)</f>
        <v>14349</v>
      </c>
      <c r="P41" s="230">
        <f>VLOOKUP(R41,'[1]Sheet1'!$A$479:$C$515,3,FALSE)/100</f>
        <v>1</v>
      </c>
      <c r="Q41" s="231">
        <f t="shared" si="0"/>
        <v>0.01284675654690478</v>
      </c>
      <c r="R41" s="313" t="s">
        <v>75</v>
      </c>
    </row>
    <row r="42" spans="1:17" ht="15">
      <c r="A42" s="223"/>
      <c r="B42" s="223"/>
      <c r="C42" s="223"/>
      <c r="D42" s="224"/>
      <c r="E42" s="223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3"/>
    </row>
  </sheetData>
  <sheetProtection/>
  <mergeCells count="13">
    <mergeCell ref="E3:F3"/>
    <mergeCell ref="M3:N3"/>
    <mergeCell ref="O3:P3"/>
    <mergeCell ref="G3:H3"/>
    <mergeCell ref="Q3:Q4"/>
    <mergeCell ref="K3:L3"/>
    <mergeCell ref="A41:B41"/>
    <mergeCell ref="A1:Q1"/>
    <mergeCell ref="A2:Q2"/>
    <mergeCell ref="A3:A4"/>
    <mergeCell ref="B3:B4"/>
    <mergeCell ref="I3:J3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2"/>
  <sheetViews>
    <sheetView zoomScale="80" zoomScaleNormal="80" zoomScalePageLayoutView="0" workbookViewId="0" topLeftCell="A1">
      <selection activeCell="K43" sqref="K43"/>
    </sheetView>
  </sheetViews>
  <sheetFormatPr defaultColWidth="11.421875" defaultRowHeight="15"/>
  <cols>
    <col min="1" max="1" width="10.7109375" style="152" customWidth="1"/>
    <col min="2" max="2" width="79.7109375" style="152" bestFit="1" customWidth="1"/>
    <col min="3" max="12" width="14.421875" style="152" customWidth="1"/>
    <col min="13" max="13" width="11.421875" style="307" customWidth="1"/>
    <col min="14" max="16384" width="11.421875" style="152" customWidth="1"/>
  </cols>
  <sheetData>
    <row r="1" spans="1:12" ht="24.75" customHeight="1" thickBot="1" thickTop="1">
      <c r="A1" s="424" t="s">
        <v>1039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6"/>
    </row>
    <row r="2" spans="1:12" ht="19.5" customHeight="1" thickTop="1">
      <c r="A2" s="411" t="s">
        <v>362</v>
      </c>
      <c r="B2" s="412" t="s">
        <v>363</v>
      </c>
      <c r="C2" s="429" t="s">
        <v>147</v>
      </c>
      <c r="D2" s="430"/>
      <c r="E2" s="430"/>
      <c r="F2" s="430"/>
      <c r="G2" s="430"/>
      <c r="H2" s="430"/>
      <c r="I2" s="430"/>
      <c r="J2" s="431"/>
      <c r="K2" s="411" t="s">
        <v>75</v>
      </c>
      <c r="L2" s="412"/>
    </row>
    <row r="3" spans="1:12" ht="19.5" customHeight="1">
      <c r="A3" s="427"/>
      <c r="B3" s="428"/>
      <c r="C3" s="432" t="s">
        <v>71</v>
      </c>
      <c r="D3" s="433"/>
      <c r="E3" s="433" t="s">
        <v>72</v>
      </c>
      <c r="F3" s="433"/>
      <c r="G3" s="433" t="s">
        <v>73</v>
      </c>
      <c r="H3" s="433"/>
      <c r="I3" s="433" t="s">
        <v>74</v>
      </c>
      <c r="J3" s="434"/>
      <c r="K3" s="427"/>
      <c r="L3" s="428"/>
    </row>
    <row r="4" spans="1:12" ht="19.5" customHeight="1" thickBot="1">
      <c r="A4" s="422"/>
      <c r="B4" s="423"/>
      <c r="C4" s="229" t="s">
        <v>70</v>
      </c>
      <c r="D4" s="232" t="s">
        <v>69</v>
      </c>
      <c r="E4" s="233" t="s">
        <v>70</v>
      </c>
      <c r="F4" s="232" t="s">
        <v>69</v>
      </c>
      <c r="G4" s="270" t="s">
        <v>70</v>
      </c>
      <c r="H4" s="232" t="s">
        <v>69</v>
      </c>
      <c r="I4" s="233" t="s">
        <v>70</v>
      </c>
      <c r="J4" s="234" t="s">
        <v>69</v>
      </c>
      <c r="K4" s="227" t="s">
        <v>70</v>
      </c>
      <c r="L4" s="228" t="s">
        <v>69</v>
      </c>
    </row>
    <row r="5" spans="1:13" ht="15">
      <c r="A5" s="225" t="s">
        <v>364</v>
      </c>
      <c r="B5" s="214" t="s">
        <v>365</v>
      </c>
      <c r="C5" s="341">
        <f>VLOOKUP(M5,'[1]Sheet1'!$A$519:$K$555,2,FALSE)</f>
        <v>944</v>
      </c>
      <c r="D5" s="242">
        <f>VLOOKUP(M5,'[1]Sheet1'!$A$519:$K$555,3,FALSE)/100</f>
        <v>0.16509268975166141</v>
      </c>
      <c r="E5" s="337">
        <f>VLOOKUP(M5,'[1]Sheet1'!$A$519:$K$555,4,FALSE)</f>
        <v>780</v>
      </c>
      <c r="F5" s="242">
        <f>VLOOKUP(M5,'[1]Sheet1'!$A$519:$K$555,5,FALSE)/100</f>
        <v>0.11152416356877323</v>
      </c>
      <c r="G5" s="337">
        <f>VLOOKUP(M5,'[1]Sheet1'!$A$519:$K$555,6,FALSE)</f>
        <v>115</v>
      </c>
      <c r="H5" s="242">
        <f>VLOOKUP(M5,'[1]Sheet1'!$A$519:$K$555,7,FALSE)/100</f>
        <v>0.07232704402515723</v>
      </c>
      <c r="I5" s="235">
        <f>VLOOKUP(M5,'[1]Sheet1'!$A$519:$K$555,8,FALSE)</f>
        <v>2</v>
      </c>
      <c r="J5" s="243">
        <f>VLOOKUP(M5,'[1]Sheet1'!$A$519:$K$555,9,FALSE)/100</f>
        <v>0.0425531914893617</v>
      </c>
      <c r="K5" s="333">
        <f>VLOOKUP(M5,'[1]Sheet1'!$A$519:$K$555,10,FALSE)</f>
        <v>1841</v>
      </c>
      <c r="L5" s="215">
        <f>VLOOKUP(M5,'[1]Sheet1'!$A$519:$K$555,11,FALSE)/100</f>
        <v>0.12830162380653704</v>
      </c>
      <c r="M5" s="307" t="s">
        <v>749</v>
      </c>
    </row>
    <row r="6" spans="1:13" ht="15">
      <c r="A6" s="216">
        <v>10</v>
      </c>
      <c r="B6" s="217" t="s">
        <v>366</v>
      </c>
      <c r="C6" s="342">
        <f>VLOOKUP(M6,'[1]Sheet1'!$A$519:$K$555,2,FALSE)</f>
        <v>73</v>
      </c>
      <c r="D6" s="244">
        <f>VLOOKUP(M6,'[1]Sheet1'!$A$519:$K$555,3,FALSE)/100</f>
        <v>0.012766701643931445</v>
      </c>
      <c r="E6" s="338">
        <f>VLOOKUP(M6,'[1]Sheet1'!$A$519:$K$555,4,FALSE)</f>
        <v>154</v>
      </c>
      <c r="F6" s="244">
        <f>VLOOKUP(M6,'[1]Sheet1'!$A$519:$K$555,5,FALSE)/100</f>
        <v>0.02201887331998856</v>
      </c>
      <c r="G6" s="338">
        <f>VLOOKUP(M6,'[1]Sheet1'!$A$519:$K$555,6,FALSE)</f>
        <v>34</v>
      </c>
      <c r="H6" s="244">
        <f>VLOOKUP(M6,'[1]Sheet1'!$A$519:$K$555,7,FALSE)/100</f>
        <v>0.021383647798742137</v>
      </c>
      <c r="I6" s="236">
        <f>VLOOKUP(M6,'[1]Sheet1'!$A$519:$K$555,8,FALSE)</f>
        <v>2</v>
      </c>
      <c r="J6" s="245">
        <f>VLOOKUP(M6,'[1]Sheet1'!$A$519:$K$555,9,FALSE)/100</f>
        <v>0.0425531914893617</v>
      </c>
      <c r="K6" s="334">
        <f>VLOOKUP(M6,'[1]Sheet1'!$A$519:$K$555,10,FALSE)</f>
        <v>263</v>
      </c>
      <c r="L6" s="218">
        <f>VLOOKUP(M6,'[1]Sheet1'!$A$519:$K$555,11,FALSE)/100</f>
        <v>0.018328803400933864</v>
      </c>
      <c r="M6" s="307" t="s">
        <v>750</v>
      </c>
    </row>
    <row r="7" spans="1:13" ht="15">
      <c r="A7" s="216">
        <v>11</v>
      </c>
      <c r="B7" s="217" t="s">
        <v>367</v>
      </c>
      <c r="C7" s="342">
        <f>VLOOKUP(M7,'[1]Sheet1'!$A$519:$K$555,2,FALSE)</f>
        <v>211</v>
      </c>
      <c r="D7" s="244">
        <f>VLOOKUP(M7,'[1]Sheet1'!$A$519:$K$555,3,FALSE)/100</f>
        <v>0.03690101434067856</v>
      </c>
      <c r="E7" s="338">
        <f>VLOOKUP(M7,'[1]Sheet1'!$A$519:$K$555,4,FALSE)</f>
        <v>348</v>
      </c>
      <c r="F7" s="244">
        <f>VLOOKUP(M7,'[1]Sheet1'!$A$519:$K$555,5,FALSE)/100</f>
        <v>0.04975693451529883</v>
      </c>
      <c r="G7" s="338">
        <f>VLOOKUP(M7,'[1]Sheet1'!$A$519:$K$555,6,FALSE)</f>
        <v>105</v>
      </c>
      <c r="H7" s="244">
        <f>VLOOKUP(M7,'[1]Sheet1'!$A$519:$K$555,7,FALSE)/100</f>
        <v>0.0660377358490566</v>
      </c>
      <c r="I7" s="236">
        <f>VLOOKUP(M7,'[1]Sheet1'!$A$519:$K$555,8,FALSE)</f>
        <v>3</v>
      </c>
      <c r="J7" s="245">
        <f>VLOOKUP(M7,'[1]Sheet1'!$A$519:$K$555,9,FALSE)/100</f>
        <v>0.06382978723404255</v>
      </c>
      <c r="K7" s="334">
        <f>VLOOKUP(M7,'[1]Sheet1'!$A$519:$K$555,10,FALSE)</f>
        <v>667</v>
      </c>
      <c r="L7" s="218">
        <f>VLOOKUP(M7,'[1]Sheet1'!$A$519:$K$555,11,FALSE)/100</f>
        <v>0.04648407554533416</v>
      </c>
      <c r="M7" s="307" t="s">
        <v>751</v>
      </c>
    </row>
    <row r="8" spans="1:13" ht="15">
      <c r="A8" s="216">
        <v>12</v>
      </c>
      <c r="B8" s="217" t="s">
        <v>368</v>
      </c>
      <c r="C8" s="342">
        <f>VLOOKUP(M8,'[1]Sheet1'!$A$519:$K$555,2,FALSE)</f>
        <v>44</v>
      </c>
      <c r="D8" s="244">
        <f>VLOOKUP(M8,'[1]Sheet1'!$A$519:$K$555,3,FALSE)/100</f>
        <v>0.007694998251136761</v>
      </c>
      <c r="E8" s="338">
        <f>VLOOKUP(M8,'[1]Sheet1'!$A$519:$K$555,4,FALSE)</f>
        <v>107</v>
      </c>
      <c r="F8" s="244">
        <f>VLOOKUP(M8,'[1]Sheet1'!$A$519:$K$555,5,FALSE)/100</f>
        <v>0.01529882756648556</v>
      </c>
      <c r="G8" s="338">
        <f>VLOOKUP(M8,'[1]Sheet1'!$A$519:$K$555,6,FALSE)</f>
        <v>29</v>
      </c>
      <c r="H8" s="244">
        <f>VLOOKUP(M8,'[1]Sheet1'!$A$519:$K$555,7,FALSE)/100</f>
        <v>0.018238993710691823</v>
      </c>
      <c r="I8" s="236">
        <f>VLOOKUP(M8,'[1]Sheet1'!$A$519:$K$555,8,FALSE)</f>
        <v>0</v>
      </c>
      <c r="J8" s="245">
        <f>VLOOKUP(M8,'[1]Sheet1'!$A$519:$K$555,9,FALSE)/100</f>
        <v>0</v>
      </c>
      <c r="K8" s="334">
        <f>VLOOKUP(M8,'[1]Sheet1'!$A$519:$K$555,10,FALSE)</f>
        <v>180</v>
      </c>
      <c r="L8" s="218">
        <f>VLOOKUP(M8,'[1]Sheet1'!$A$519:$K$555,11,FALSE)/100</f>
        <v>0.012544428183148652</v>
      </c>
      <c r="M8" s="307" t="s">
        <v>752</v>
      </c>
    </row>
    <row r="9" spans="1:13" ht="15">
      <c r="A9" s="216">
        <v>19</v>
      </c>
      <c r="B9" s="217" t="s">
        <v>369</v>
      </c>
      <c r="C9" s="342">
        <f>VLOOKUP(M9,'[1]Sheet1'!$A$519:$K$555,2,FALSE)</f>
        <v>17</v>
      </c>
      <c r="D9" s="244">
        <f>VLOOKUP(M9,'[1]Sheet1'!$A$519:$K$555,3,FALSE)/100</f>
        <v>0.002973067506121021</v>
      </c>
      <c r="E9" s="338">
        <f>VLOOKUP(M9,'[1]Sheet1'!$A$519:$K$555,4,FALSE)</f>
        <v>12</v>
      </c>
      <c r="F9" s="244">
        <f>VLOOKUP(M9,'[1]Sheet1'!$A$519:$K$555,5,FALSE)/100</f>
        <v>0.0017157563625965113</v>
      </c>
      <c r="G9" s="338">
        <f>VLOOKUP(M9,'[1]Sheet1'!$A$519:$K$555,6,FALSE)</f>
        <v>5</v>
      </c>
      <c r="H9" s="244">
        <f>VLOOKUP(M9,'[1]Sheet1'!$A$519:$K$555,7,FALSE)/100</f>
        <v>0.003144654088050315</v>
      </c>
      <c r="I9" s="236">
        <f>VLOOKUP(M9,'[1]Sheet1'!$A$519:$K$555,8,FALSE)</f>
        <v>0</v>
      </c>
      <c r="J9" s="245">
        <f>VLOOKUP(M9,'[1]Sheet1'!$A$519:$K$555,9,FALSE)/100</f>
        <v>0</v>
      </c>
      <c r="K9" s="334">
        <f>VLOOKUP(M9,'[1]Sheet1'!$A$519:$K$555,10,FALSE)</f>
        <v>34</v>
      </c>
      <c r="L9" s="218">
        <f>VLOOKUP(M9,'[1]Sheet1'!$A$519:$K$555,11,FALSE)/100</f>
        <v>0.0023695031012614114</v>
      </c>
      <c r="M9" s="307" t="s">
        <v>753</v>
      </c>
    </row>
    <row r="10" spans="1:13" ht="15">
      <c r="A10" s="216">
        <v>20</v>
      </c>
      <c r="B10" s="217" t="s">
        <v>370</v>
      </c>
      <c r="C10" s="342">
        <f>VLOOKUP(M10,'[1]Sheet1'!$A$519:$K$555,2,FALSE)</f>
        <v>5</v>
      </c>
      <c r="D10" s="244">
        <f>VLOOKUP(M10,'[1]Sheet1'!$A$519:$K$555,3,FALSE)/100</f>
        <v>0.0008744316194473592</v>
      </c>
      <c r="E10" s="338">
        <f>VLOOKUP(M10,'[1]Sheet1'!$A$519:$K$555,4,FALSE)</f>
        <v>8</v>
      </c>
      <c r="F10" s="244">
        <f>VLOOKUP(M10,'[1]Sheet1'!$A$519:$K$555,5,FALSE)/100</f>
        <v>0.001143837575064341</v>
      </c>
      <c r="G10" s="338">
        <f>VLOOKUP(M10,'[1]Sheet1'!$A$519:$K$555,6,FALSE)</f>
        <v>1</v>
      </c>
      <c r="H10" s="244">
        <f>VLOOKUP(M10,'[1]Sheet1'!$A$519:$K$555,7,FALSE)/100</f>
        <v>0.0006289308176100629</v>
      </c>
      <c r="I10" s="236">
        <f>VLOOKUP(M10,'[1]Sheet1'!$A$519:$K$555,8,FALSE)</f>
        <v>0</v>
      </c>
      <c r="J10" s="245">
        <f>VLOOKUP(M10,'[1]Sheet1'!$A$519:$K$555,9,FALSE)/100</f>
        <v>0</v>
      </c>
      <c r="K10" s="334">
        <f>VLOOKUP(M10,'[1]Sheet1'!$A$519:$K$555,10,FALSE)</f>
        <v>14</v>
      </c>
      <c r="L10" s="218">
        <f>VLOOKUP(M10,'[1]Sheet1'!$A$519:$K$555,11,FALSE)/100</f>
        <v>0.0009756777475782284</v>
      </c>
      <c r="M10" s="307" t="s">
        <v>754</v>
      </c>
    </row>
    <row r="11" spans="1:13" ht="15">
      <c r="A11" s="216">
        <v>21</v>
      </c>
      <c r="B11" s="217" t="s">
        <v>371</v>
      </c>
      <c r="C11" s="342">
        <f>VLOOKUP(M11,'[1]Sheet1'!$A$519:$K$555,2,FALSE)</f>
        <v>3</v>
      </c>
      <c r="D11" s="244">
        <f>VLOOKUP(M11,'[1]Sheet1'!$A$519:$K$555,3,FALSE)/100</f>
        <v>0.0005246589716684155</v>
      </c>
      <c r="E11" s="338">
        <f>VLOOKUP(M11,'[1]Sheet1'!$A$519:$K$555,4,FALSE)</f>
        <v>1</v>
      </c>
      <c r="F11" s="244">
        <f>VLOOKUP(M11,'[1]Sheet1'!$A$519:$K$555,5,FALSE)/100</f>
        <v>0.00014297969688304262</v>
      </c>
      <c r="G11" s="338">
        <f>VLOOKUP(M11,'[1]Sheet1'!$A$519:$K$555,6,FALSE)</f>
        <v>1</v>
      </c>
      <c r="H11" s="244">
        <f>VLOOKUP(M11,'[1]Sheet1'!$A$519:$K$555,7,FALSE)/100</f>
        <v>0.0006289308176100629</v>
      </c>
      <c r="I11" s="236">
        <f>VLOOKUP(M11,'[1]Sheet1'!$A$519:$K$555,8,FALSE)</f>
        <v>0</v>
      </c>
      <c r="J11" s="245">
        <f>VLOOKUP(M11,'[1]Sheet1'!$A$519:$K$555,9,FALSE)/100</f>
        <v>0</v>
      </c>
      <c r="K11" s="334">
        <f>VLOOKUP(M11,'[1]Sheet1'!$A$519:$K$555,10,FALSE)</f>
        <v>5</v>
      </c>
      <c r="L11" s="218">
        <f>VLOOKUP(M11,'[1]Sheet1'!$A$519:$K$555,11,FALSE)/100</f>
        <v>0.00034845633842079586</v>
      </c>
      <c r="M11" s="307" t="s">
        <v>755</v>
      </c>
    </row>
    <row r="12" spans="1:13" ht="15">
      <c r="A12" s="216">
        <v>22</v>
      </c>
      <c r="B12" s="217" t="s">
        <v>372</v>
      </c>
      <c r="C12" s="342">
        <f>VLOOKUP(M12,'[1]Sheet1'!$A$519:$K$555,2,FALSE)</f>
        <v>20</v>
      </c>
      <c r="D12" s="244">
        <f>VLOOKUP(M12,'[1]Sheet1'!$A$519:$K$555,3,FALSE)/100</f>
        <v>0.003497726477789437</v>
      </c>
      <c r="E12" s="338">
        <f>VLOOKUP(M12,'[1]Sheet1'!$A$519:$K$555,4,FALSE)</f>
        <v>28</v>
      </c>
      <c r="F12" s="244">
        <f>VLOOKUP(M12,'[1]Sheet1'!$A$519:$K$555,5,FALSE)/100</f>
        <v>0.004003431512725193</v>
      </c>
      <c r="G12" s="338">
        <f>VLOOKUP(M12,'[1]Sheet1'!$A$519:$K$555,6,FALSE)</f>
        <v>4</v>
      </c>
      <c r="H12" s="244">
        <f>VLOOKUP(M12,'[1]Sheet1'!$A$519:$K$555,7,FALSE)/100</f>
        <v>0.0025157232704402514</v>
      </c>
      <c r="I12" s="236">
        <f>VLOOKUP(M12,'[1]Sheet1'!$A$519:$K$555,8,FALSE)</f>
        <v>0</v>
      </c>
      <c r="J12" s="245">
        <f>VLOOKUP(M12,'[1]Sheet1'!$A$519:$K$555,9,FALSE)/100</f>
        <v>0</v>
      </c>
      <c r="K12" s="334">
        <f>VLOOKUP(M12,'[1]Sheet1'!$A$519:$K$555,10,FALSE)</f>
        <v>52</v>
      </c>
      <c r="L12" s="218">
        <f>VLOOKUP(M12,'[1]Sheet1'!$A$519:$K$555,11,FALSE)/100</f>
        <v>0.003623945919576277</v>
      </c>
      <c r="M12" s="307" t="s">
        <v>756</v>
      </c>
    </row>
    <row r="13" spans="1:13" ht="28.5">
      <c r="A13" s="216">
        <v>23</v>
      </c>
      <c r="B13" s="217" t="s">
        <v>373</v>
      </c>
      <c r="C13" s="342">
        <f>VLOOKUP(M13,'[1]Sheet1'!$A$519:$K$555,2,FALSE)</f>
        <v>3</v>
      </c>
      <c r="D13" s="244">
        <f>VLOOKUP(M13,'[1]Sheet1'!$A$519:$K$555,3,FALSE)/100</f>
        <v>0.0005246589716684155</v>
      </c>
      <c r="E13" s="338">
        <f>VLOOKUP(M13,'[1]Sheet1'!$A$519:$K$555,4,FALSE)</f>
        <v>6</v>
      </c>
      <c r="F13" s="244">
        <f>VLOOKUP(M13,'[1]Sheet1'!$A$519:$K$555,5,FALSE)/100</f>
        <v>0.0008578781812982557</v>
      </c>
      <c r="G13" s="338">
        <f>VLOOKUP(M13,'[1]Sheet1'!$A$519:$K$555,6,FALSE)</f>
        <v>0</v>
      </c>
      <c r="H13" s="244">
        <f>VLOOKUP(M13,'[1]Sheet1'!$A$519:$K$555,7,FALSE)/100</f>
        <v>0</v>
      </c>
      <c r="I13" s="236">
        <f>VLOOKUP(M13,'[1]Sheet1'!$A$519:$K$555,8,FALSE)</f>
        <v>0</v>
      </c>
      <c r="J13" s="245">
        <f>VLOOKUP(M13,'[1]Sheet1'!$A$519:$K$555,9,FALSE)/100</f>
        <v>0</v>
      </c>
      <c r="K13" s="334">
        <f>VLOOKUP(M13,'[1]Sheet1'!$A$519:$K$555,10,FALSE)</f>
        <v>9</v>
      </c>
      <c r="L13" s="218">
        <f>VLOOKUP(M13,'[1]Sheet1'!$A$519:$K$555,11,FALSE)/100</f>
        <v>0.0006272214091574327</v>
      </c>
      <c r="M13" s="307" t="s">
        <v>757</v>
      </c>
    </row>
    <row r="14" spans="1:13" ht="15">
      <c r="A14" s="216">
        <v>24</v>
      </c>
      <c r="B14" s="217" t="s">
        <v>374</v>
      </c>
      <c r="C14" s="342">
        <f>VLOOKUP(M14,'[1]Sheet1'!$A$519:$K$555,2,FALSE)</f>
        <v>8</v>
      </c>
      <c r="D14" s="244">
        <f>VLOOKUP(M14,'[1]Sheet1'!$A$519:$K$555,3,FALSE)/100</f>
        <v>0.0013990905911157748</v>
      </c>
      <c r="E14" s="338">
        <f>VLOOKUP(M14,'[1]Sheet1'!$A$519:$K$555,4,FALSE)</f>
        <v>14</v>
      </c>
      <c r="F14" s="244">
        <f>VLOOKUP(M14,'[1]Sheet1'!$A$519:$K$555,5,FALSE)/100</f>
        <v>0.0020017157563625965</v>
      </c>
      <c r="G14" s="338">
        <f>VLOOKUP(M14,'[1]Sheet1'!$A$519:$K$555,6,FALSE)</f>
        <v>3</v>
      </c>
      <c r="H14" s="244">
        <f>VLOOKUP(M14,'[1]Sheet1'!$A$519:$K$555,7,FALSE)/100</f>
        <v>0.001886792452830189</v>
      </c>
      <c r="I14" s="236">
        <f>VLOOKUP(M14,'[1]Sheet1'!$A$519:$K$555,8,FALSE)</f>
        <v>0</v>
      </c>
      <c r="J14" s="245">
        <f>VLOOKUP(M14,'[1]Sheet1'!$A$519:$K$555,9,FALSE)/100</f>
        <v>0</v>
      </c>
      <c r="K14" s="334">
        <f>VLOOKUP(M14,'[1]Sheet1'!$A$519:$K$555,10,FALSE)</f>
        <v>25</v>
      </c>
      <c r="L14" s="218">
        <f>VLOOKUP(M14,'[1]Sheet1'!$A$519:$K$555,11,FALSE)/100</f>
        <v>0.0017422816921039794</v>
      </c>
      <c r="M14" s="307" t="s">
        <v>758</v>
      </c>
    </row>
    <row r="15" spans="1:13" ht="15">
      <c r="A15" s="216">
        <v>25</v>
      </c>
      <c r="B15" s="217" t="s">
        <v>375</v>
      </c>
      <c r="C15" s="342">
        <f>VLOOKUP(M15,'[1]Sheet1'!$A$519:$K$555,2,FALSE)</f>
        <v>0</v>
      </c>
      <c r="D15" s="244">
        <f>VLOOKUP(M15,'[1]Sheet1'!$A$519:$K$555,3,FALSE)/100</f>
        <v>0</v>
      </c>
      <c r="E15" s="338">
        <f>VLOOKUP(M15,'[1]Sheet1'!$A$519:$K$555,4,FALSE)</f>
        <v>6</v>
      </c>
      <c r="F15" s="244">
        <f>VLOOKUP(M15,'[1]Sheet1'!$A$519:$K$555,5,FALSE)/100</f>
        <v>0.0008578781812982557</v>
      </c>
      <c r="G15" s="338">
        <f>VLOOKUP(M15,'[1]Sheet1'!$A$519:$K$555,6,FALSE)</f>
        <v>0</v>
      </c>
      <c r="H15" s="244">
        <f>VLOOKUP(M15,'[1]Sheet1'!$A$519:$K$555,7,FALSE)/100</f>
        <v>0</v>
      </c>
      <c r="I15" s="236">
        <f>VLOOKUP(M15,'[1]Sheet1'!$A$519:$K$555,8,FALSE)</f>
        <v>0</v>
      </c>
      <c r="J15" s="245">
        <f>VLOOKUP(M15,'[1]Sheet1'!$A$519:$K$555,9,FALSE)/100</f>
        <v>0</v>
      </c>
      <c r="K15" s="334">
        <f>VLOOKUP(M15,'[1]Sheet1'!$A$519:$K$555,10,FALSE)</f>
        <v>6</v>
      </c>
      <c r="L15" s="218">
        <f>VLOOKUP(M15,'[1]Sheet1'!$A$519:$K$555,11,FALSE)/100</f>
        <v>0.000418147606104955</v>
      </c>
      <c r="M15" s="307" t="s">
        <v>759</v>
      </c>
    </row>
    <row r="16" spans="1:13" ht="15">
      <c r="A16" s="216">
        <v>29</v>
      </c>
      <c r="B16" s="217" t="s">
        <v>376</v>
      </c>
      <c r="C16" s="342">
        <f>VLOOKUP(M16,'[1]Sheet1'!$A$519:$K$555,2,FALSE)</f>
        <v>0</v>
      </c>
      <c r="D16" s="244">
        <f>VLOOKUP(M16,'[1]Sheet1'!$A$519:$K$555,3,FALSE)/100</f>
        <v>0</v>
      </c>
      <c r="E16" s="338">
        <f>VLOOKUP(M16,'[1]Sheet1'!$A$519:$K$555,4,FALSE)</f>
        <v>2</v>
      </c>
      <c r="F16" s="244">
        <f>VLOOKUP(M16,'[1]Sheet1'!$A$519:$K$555,5,FALSE)/100</f>
        <v>0.00028595939376608524</v>
      </c>
      <c r="G16" s="338">
        <f>VLOOKUP(M16,'[1]Sheet1'!$A$519:$K$555,6,FALSE)</f>
        <v>2</v>
      </c>
      <c r="H16" s="244">
        <f>VLOOKUP(M16,'[1]Sheet1'!$A$519:$K$555,7,FALSE)/100</f>
        <v>0.0012578616352201257</v>
      </c>
      <c r="I16" s="236">
        <f>VLOOKUP(M16,'[1]Sheet1'!$A$519:$K$555,8,FALSE)</f>
        <v>0</v>
      </c>
      <c r="J16" s="245">
        <f>VLOOKUP(M16,'[1]Sheet1'!$A$519:$K$555,9,FALSE)/100</f>
        <v>0</v>
      </c>
      <c r="K16" s="334">
        <f>VLOOKUP(M16,'[1]Sheet1'!$A$519:$K$555,10,FALSE)</f>
        <v>4</v>
      </c>
      <c r="L16" s="218">
        <f>VLOOKUP(M16,'[1]Sheet1'!$A$519:$K$555,11,FALSE)/100</f>
        <v>0.0002787650707366367</v>
      </c>
      <c r="M16" s="307" t="s">
        <v>760</v>
      </c>
    </row>
    <row r="17" spans="1:13" ht="28.5">
      <c r="A17" s="216">
        <v>30</v>
      </c>
      <c r="B17" s="217" t="s">
        <v>377</v>
      </c>
      <c r="C17" s="342">
        <f>VLOOKUP(M17,'[1]Sheet1'!$A$519:$K$555,2,FALSE)</f>
        <v>2</v>
      </c>
      <c r="D17" s="244">
        <f>VLOOKUP(M17,'[1]Sheet1'!$A$519:$K$555,3,FALSE)/100</f>
        <v>0.0003497726477789437</v>
      </c>
      <c r="E17" s="338">
        <f>VLOOKUP(M17,'[1]Sheet1'!$A$519:$K$555,4,FALSE)</f>
        <v>1</v>
      </c>
      <c r="F17" s="244">
        <f>VLOOKUP(M17,'[1]Sheet1'!$A$519:$K$555,5,FALSE)/100</f>
        <v>0.00014297969688304262</v>
      </c>
      <c r="G17" s="338">
        <f>VLOOKUP(M17,'[1]Sheet1'!$A$519:$K$555,6,FALSE)</f>
        <v>0</v>
      </c>
      <c r="H17" s="244">
        <f>VLOOKUP(M17,'[1]Sheet1'!$A$519:$K$555,7,FALSE)/100</f>
        <v>0</v>
      </c>
      <c r="I17" s="236">
        <f>VLOOKUP(M17,'[1]Sheet1'!$A$519:$K$555,8,FALSE)</f>
        <v>0</v>
      </c>
      <c r="J17" s="245">
        <f>VLOOKUP(M17,'[1]Sheet1'!$A$519:$K$555,9,FALSE)/100</f>
        <v>0</v>
      </c>
      <c r="K17" s="334">
        <f>VLOOKUP(M17,'[1]Sheet1'!$A$519:$K$555,10,FALSE)</f>
        <v>3</v>
      </c>
      <c r="L17" s="218">
        <f>VLOOKUP(M17,'[1]Sheet1'!$A$519:$K$555,11,FALSE)/100</f>
        <v>0.0002090738030524775</v>
      </c>
      <c r="M17" s="307" t="s">
        <v>761</v>
      </c>
    </row>
    <row r="18" spans="1:13" ht="15">
      <c r="A18" s="216">
        <v>31</v>
      </c>
      <c r="B18" s="217" t="s">
        <v>378</v>
      </c>
      <c r="C18" s="342">
        <f>VLOOKUP(M18,'[1]Sheet1'!$A$519:$K$555,2,FALSE)</f>
        <v>2</v>
      </c>
      <c r="D18" s="244">
        <f>VLOOKUP(M18,'[1]Sheet1'!$A$519:$K$555,3,FALSE)/100</f>
        <v>0.0003497726477789437</v>
      </c>
      <c r="E18" s="338">
        <f>VLOOKUP(M18,'[1]Sheet1'!$A$519:$K$555,4,FALSE)</f>
        <v>2</v>
      </c>
      <c r="F18" s="244">
        <f>VLOOKUP(M18,'[1]Sheet1'!$A$519:$K$555,5,FALSE)/100</f>
        <v>0.00028595939376608524</v>
      </c>
      <c r="G18" s="338">
        <f>VLOOKUP(M18,'[1]Sheet1'!$A$519:$K$555,6,FALSE)</f>
        <v>0</v>
      </c>
      <c r="H18" s="244">
        <f>VLOOKUP(M18,'[1]Sheet1'!$A$519:$K$555,7,FALSE)/100</f>
        <v>0</v>
      </c>
      <c r="I18" s="236">
        <f>VLOOKUP(M18,'[1]Sheet1'!$A$519:$K$555,8,FALSE)</f>
        <v>0</v>
      </c>
      <c r="J18" s="245">
        <f>VLOOKUP(M18,'[1]Sheet1'!$A$519:$K$555,9,FALSE)/100</f>
        <v>0</v>
      </c>
      <c r="K18" s="334">
        <f>VLOOKUP(M18,'[1]Sheet1'!$A$519:$K$555,10,FALSE)</f>
        <v>4</v>
      </c>
      <c r="L18" s="218">
        <f>VLOOKUP(M18,'[1]Sheet1'!$A$519:$K$555,11,FALSE)/100</f>
        <v>0.0002787650707366367</v>
      </c>
      <c r="M18" s="307" t="s">
        <v>762</v>
      </c>
    </row>
    <row r="19" spans="1:13" ht="15">
      <c r="A19" s="216">
        <v>32</v>
      </c>
      <c r="B19" s="217" t="s">
        <v>379</v>
      </c>
      <c r="C19" s="342">
        <f>VLOOKUP(M19,'[1]Sheet1'!$A$519:$K$555,2,FALSE)</f>
        <v>6</v>
      </c>
      <c r="D19" s="244">
        <f>VLOOKUP(M19,'[1]Sheet1'!$A$519:$K$555,3,FALSE)/100</f>
        <v>0.001049317943336831</v>
      </c>
      <c r="E19" s="338">
        <f>VLOOKUP(M19,'[1]Sheet1'!$A$519:$K$555,4,FALSE)</f>
        <v>10</v>
      </c>
      <c r="F19" s="244">
        <f>VLOOKUP(M19,'[1]Sheet1'!$A$519:$K$555,5,FALSE)/100</f>
        <v>0.0014297969688304264</v>
      </c>
      <c r="G19" s="338">
        <f>VLOOKUP(M19,'[1]Sheet1'!$A$519:$K$555,6,FALSE)</f>
        <v>4</v>
      </c>
      <c r="H19" s="244">
        <f>VLOOKUP(M19,'[1]Sheet1'!$A$519:$K$555,7,FALSE)/100</f>
        <v>0.0025157232704402514</v>
      </c>
      <c r="I19" s="236">
        <f>VLOOKUP(M19,'[1]Sheet1'!$A$519:$K$555,8,FALSE)</f>
        <v>0</v>
      </c>
      <c r="J19" s="245">
        <f>VLOOKUP(M19,'[1]Sheet1'!$A$519:$K$555,9,FALSE)/100</f>
        <v>0</v>
      </c>
      <c r="K19" s="334">
        <f>VLOOKUP(M19,'[1]Sheet1'!$A$519:$K$555,10,FALSE)</f>
        <v>20</v>
      </c>
      <c r="L19" s="218">
        <f>VLOOKUP(M19,'[1]Sheet1'!$A$519:$K$555,11,FALSE)/100</f>
        <v>0.0013938253536831834</v>
      </c>
      <c r="M19" s="307" t="s">
        <v>763</v>
      </c>
    </row>
    <row r="20" spans="1:13" ht="15">
      <c r="A20" s="216">
        <v>33</v>
      </c>
      <c r="B20" s="217" t="s">
        <v>380</v>
      </c>
      <c r="C20" s="342">
        <f>VLOOKUP(M20,'[1]Sheet1'!$A$519:$K$555,2,FALSE)</f>
        <v>7</v>
      </c>
      <c r="D20" s="244">
        <f>VLOOKUP(M20,'[1]Sheet1'!$A$519:$K$555,3,FALSE)/100</f>
        <v>0.001224204267226303</v>
      </c>
      <c r="E20" s="338">
        <f>VLOOKUP(M20,'[1]Sheet1'!$A$519:$K$555,4,FALSE)</f>
        <v>3</v>
      </c>
      <c r="F20" s="244">
        <f>VLOOKUP(M20,'[1]Sheet1'!$A$519:$K$555,5,FALSE)/100</f>
        <v>0.00042893909064912783</v>
      </c>
      <c r="G20" s="338">
        <f>VLOOKUP(M20,'[1]Sheet1'!$A$519:$K$555,6,FALSE)</f>
        <v>1</v>
      </c>
      <c r="H20" s="244">
        <f>VLOOKUP(M20,'[1]Sheet1'!$A$519:$K$555,7,FALSE)/100</f>
        <v>0.0006289308176100629</v>
      </c>
      <c r="I20" s="236">
        <f>VLOOKUP(M20,'[1]Sheet1'!$A$519:$K$555,8,FALSE)</f>
        <v>0</v>
      </c>
      <c r="J20" s="245">
        <f>VLOOKUP(M20,'[1]Sheet1'!$A$519:$K$555,9,FALSE)/100</f>
        <v>0</v>
      </c>
      <c r="K20" s="334">
        <f>VLOOKUP(M20,'[1]Sheet1'!$A$519:$K$555,10,FALSE)</f>
        <v>11</v>
      </c>
      <c r="L20" s="218">
        <f>VLOOKUP(M20,'[1]Sheet1'!$A$519:$K$555,11,FALSE)/100</f>
        <v>0.0007666039445257509</v>
      </c>
      <c r="M20" s="307" t="s">
        <v>764</v>
      </c>
    </row>
    <row r="21" spans="1:13" ht="15">
      <c r="A21" s="216">
        <v>34</v>
      </c>
      <c r="B21" s="217" t="s">
        <v>381</v>
      </c>
      <c r="C21" s="342">
        <f>VLOOKUP(M21,'[1]Sheet1'!$A$519:$K$555,2,FALSE)</f>
        <v>1</v>
      </c>
      <c r="D21" s="244">
        <f>VLOOKUP(M21,'[1]Sheet1'!$A$519:$K$555,3,FALSE)/100</f>
        <v>0.00017488632388947185</v>
      </c>
      <c r="E21" s="338">
        <f>VLOOKUP(M21,'[1]Sheet1'!$A$519:$K$555,4,FALSE)</f>
        <v>4</v>
      </c>
      <c r="F21" s="244">
        <f>VLOOKUP(M21,'[1]Sheet1'!$A$519:$K$555,5,FALSE)/100</f>
        <v>0.0005719187875321705</v>
      </c>
      <c r="G21" s="338">
        <f>VLOOKUP(M21,'[1]Sheet1'!$A$519:$K$555,6,FALSE)</f>
        <v>0</v>
      </c>
      <c r="H21" s="244">
        <f>VLOOKUP(M21,'[1]Sheet1'!$A$519:$K$555,7,FALSE)/100</f>
        <v>0</v>
      </c>
      <c r="I21" s="236">
        <f>VLOOKUP(M21,'[1]Sheet1'!$A$519:$K$555,8,FALSE)</f>
        <v>0</v>
      </c>
      <c r="J21" s="245">
        <f>VLOOKUP(M21,'[1]Sheet1'!$A$519:$K$555,9,FALSE)/100</f>
        <v>0</v>
      </c>
      <c r="K21" s="334">
        <f>VLOOKUP(M21,'[1]Sheet1'!$A$519:$K$555,10,FALSE)</f>
        <v>5</v>
      </c>
      <c r="L21" s="218">
        <f>VLOOKUP(M21,'[1]Sheet1'!$A$519:$K$555,11,FALSE)/100</f>
        <v>0.00034845633842079586</v>
      </c>
      <c r="M21" s="307" t="s">
        <v>765</v>
      </c>
    </row>
    <row r="22" spans="1:13" ht="15">
      <c r="A22" s="216">
        <v>35</v>
      </c>
      <c r="B22" s="217" t="s">
        <v>382</v>
      </c>
      <c r="C22" s="342">
        <v>0</v>
      </c>
      <c r="D22" s="244">
        <v>0</v>
      </c>
      <c r="E22" s="338">
        <v>0</v>
      </c>
      <c r="F22" s="244">
        <v>0</v>
      </c>
      <c r="G22" s="338">
        <v>0</v>
      </c>
      <c r="H22" s="244">
        <v>0</v>
      </c>
      <c r="I22" s="236">
        <v>0</v>
      </c>
      <c r="J22" s="245">
        <v>0</v>
      </c>
      <c r="K22" s="334">
        <f>VLOOKUP(M22,'[1]Sheet1'!$A$519:$K$555,10,FALSE)</f>
        <v>1</v>
      </c>
      <c r="L22" s="218">
        <f>VLOOKUP(M22,'[1]Sheet1'!$A$519:$K$555,11,FALSE)/100</f>
        <v>6.969126768415918E-05</v>
      </c>
      <c r="M22" s="307" t="s">
        <v>972</v>
      </c>
    </row>
    <row r="23" spans="1:13" ht="15">
      <c r="A23" s="216">
        <v>39</v>
      </c>
      <c r="B23" s="217" t="s">
        <v>383</v>
      </c>
      <c r="C23" s="342">
        <f>VLOOKUP(M23,'[1]Sheet1'!$A$519:$K$555,2,FALSE)</f>
        <v>3</v>
      </c>
      <c r="D23" s="244">
        <f>VLOOKUP(M23,'[1]Sheet1'!$A$519:$K$555,3,FALSE)/100</f>
        <v>0.0005246589716684155</v>
      </c>
      <c r="E23" s="338">
        <f>VLOOKUP(M23,'[1]Sheet1'!$A$519:$K$555,4,FALSE)</f>
        <v>4</v>
      </c>
      <c r="F23" s="244">
        <f>VLOOKUP(M23,'[1]Sheet1'!$A$519:$K$555,5,FALSE)/100</f>
        <v>0.0005719187875321705</v>
      </c>
      <c r="G23" s="338">
        <f>VLOOKUP(M23,'[1]Sheet1'!$A$519:$K$555,6,FALSE)</f>
        <v>0</v>
      </c>
      <c r="H23" s="244">
        <f>VLOOKUP(M23,'[1]Sheet1'!$A$519:$K$555,7,FALSE)/100</f>
        <v>0</v>
      </c>
      <c r="I23" s="236">
        <f>VLOOKUP(M23,'[1]Sheet1'!$A$519:$K$555,8,FALSE)</f>
        <v>0</v>
      </c>
      <c r="J23" s="245">
        <f>VLOOKUP(M23,'[1]Sheet1'!$A$519:$K$555,9,FALSE)/100</f>
        <v>0</v>
      </c>
      <c r="K23" s="334">
        <f>VLOOKUP(M23,'[1]Sheet1'!$A$519:$K$555,10,FALSE)</f>
        <v>7</v>
      </c>
      <c r="L23" s="218">
        <f>VLOOKUP(M23,'[1]Sheet1'!$A$519:$K$555,11,FALSE)/100</f>
        <v>0.0004878388737891142</v>
      </c>
      <c r="M23" s="307" t="s">
        <v>766</v>
      </c>
    </row>
    <row r="24" spans="1:13" ht="28.5">
      <c r="A24" s="216">
        <v>40</v>
      </c>
      <c r="B24" s="217" t="s">
        <v>384</v>
      </c>
      <c r="C24" s="342">
        <f>VLOOKUP(M24,'[1]Sheet1'!$A$519:$K$555,2,FALSE)</f>
        <v>148</v>
      </c>
      <c r="D24" s="244">
        <f>VLOOKUP(M24,'[1]Sheet1'!$A$519:$K$555,3,FALSE)/100</f>
        <v>0.025883175935641833</v>
      </c>
      <c r="E24" s="338">
        <f>VLOOKUP(M24,'[1]Sheet1'!$A$519:$K$555,4,FALSE)</f>
        <v>183</v>
      </c>
      <c r="F24" s="244">
        <f>VLOOKUP(M24,'[1]Sheet1'!$A$519:$K$555,5,FALSE)/100</f>
        <v>0.026165284529596794</v>
      </c>
      <c r="G24" s="338">
        <f>VLOOKUP(M24,'[1]Sheet1'!$A$519:$K$555,6,FALSE)</f>
        <v>32</v>
      </c>
      <c r="H24" s="244">
        <f>VLOOKUP(M24,'[1]Sheet1'!$A$519:$K$555,7,FALSE)/100</f>
        <v>0.02012578616352201</v>
      </c>
      <c r="I24" s="236">
        <f>VLOOKUP(M24,'[1]Sheet1'!$A$519:$K$555,8,FALSE)</f>
        <v>0</v>
      </c>
      <c r="J24" s="245">
        <f>VLOOKUP(M24,'[1]Sheet1'!$A$519:$K$555,9,FALSE)/100</f>
        <v>0</v>
      </c>
      <c r="K24" s="334">
        <f>VLOOKUP(M24,'[1]Sheet1'!$A$519:$K$555,10,FALSE)</f>
        <v>363</v>
      </c>
      <c r="L24" s="218">
        <f>VLOOKUP(M24,'[1]Sheet1'!$A$519:$K$555,11,FALSE)/100</f>
        <v>0.02529793016934978</v>
      </c>
      <c r="M24" s="307" t="s">
        <v>767</v>
      </c>
    </row>
    <row r="25" spans="1:13" ht="15">
      <c r="A25" s="216">
        <v>41</v>
      </c>
      <c r="B25" s="217" t="s">
        <v>385</v>
      </c>
      <c r="C25" s="342">
        <f>VLOOKUP(M25,'[1]Sheet1'!$A$519:$K$555,2,FALSE)</f>
        <v>513</v>
      </c>
      <c r="D25" s="244">
        <f>VLOOKUP(M25,'[1]Sheet1'!$A$519:$K$555,3,FALSE)/100</f>
        <v>0.08971668415529904</v>
      </c>
      <c r="E25" s="338">
        <f>VLOOKUP(M25,'[1]Sheet1'!$A$519:$K$555,4,FALSE)</f>
        <v>521</v>
      </c>
      <c r="F25" s="244">
        <f>VLOOKUP(M25,'[1]Sheet1'!$A$519:$K$555,5,FALSE)/100</f>
        <v>0.0744924220760652</v>
      </c>
      <c r="G25" s="338">
        <f>VLOOKUP(M25,'[1]Sheet1'!$A$519:$K$555,6,FALSE)</f>
        <v>107</v>
      </c>
      <c r="H25" s="244">
        <f>VLOOKUP(M25,'[1]Sheet1'!$A$519:$K$555,7,FALSE)/100</f>
        <v>0.06729559748427673</v>
      </c>
      <c r="I25" s="236">
        <f>VLOOKUP(M25,'[1]Sheet1'!$A$519:$K$555,8,FALSE)</f>
        <v>0</v>
      </c>
      <c r="J25" s="245">
        <f>VLOOKUP(M25,'[1]Sheet1'!$A$519:$K$555,9,FALSE)/100</f>
        <v>0</v>
      </c>
      <c r="K25" s="334">
        <f>VLOOKUP(M25,'[1]Sheet1'!$A$519:$K$555,10,FALSE)</f>
        <v>1141</v>
      </c>
      <c r="L25" s="218">
        <f>VLOOKUP(M25,'[1]Sheet1'!$A$519:$K$555,11,FALSE)/100</f>
        <v>0.07951773642762563</v>
      </c>
      <c r="M25" s="307" t="s">
        <v>768</v>
      </c>
    </row>
    <row r="26" spans="1:13" ht="28.5">
      <c r="A26" s="216">
        <v>42</v>
      </c>
      <c r="B26" s="217" t="s">
        <v>386</v>
      </c>
      <c r="C26" s="342">
        <f>VLOOKUP(M26,'[1]Sheet1'!$A$519:$K$555,2,FALSE)</f>
        <v>535</v>
      </c>
      <c r="D26" s="244">
        <f>VLOOKUP(M26,'[1]Sheet1'!$A$519:$K$555,3,FALSE)/100</f>
        <v>0.09356418328086744</v>
      </c>
      <c r="E26" s="338">
        <f>VLOOKUP(M26,'[1]Sheet1'!$A$519:$K$555,4,FALSE)</f>
        <v>448</v>
      </c>
      <c r="F26" s="244">
        <f>VLOOKUP(M26,'[1]Sheet1'!$A$519:$K$555,5,FALSE)/100</f>
        <v>0.06405490420360309</v>
      </c>
      <c r="G26" s="338">
        <f>VLOOKUP(M26,'[1]Sheet1'!$A$519:$K$555,6,FALSE)</f>
        <v>115</v>
      </c>
      <c r="H26" s="244">
        <f>VLOOKUP(M26,'[1]Sheet1'!$A$519:$K$555,7,FALSE)/100</f>
        <v>0.07232704402515723</v>
      </c>
      <c r="I26" s="236">
        <f>VLOOKUP(M26,'[1]Sheet1'!$A$519:$K$555,8,FALSE)</f>
        <v>3</v>
      </c>
      <c r="J26" s="245">
        <f>VLOOKUP(M26,'[1]Sheet1'!$A$519:$K$555,9,FALSE)/100</f>
        <v>0.06382978723404255</v>
      </c>
      <c r="K26" s="334">
        <f>VLOOKUP(M26,'[1]Sheet1'!$A$519:$K$555,10,FALSE)</f>
        <v>1101</v>
      </c>
      <c r="L26" s="218">
        <f>VLOOKUP(M26,'[1]Sheet1'!$A$519:$K$555,11,FALSE)/100</f>
        <v>0.07673008572025924</v>
      </c>
      <c r="M26" s="307" t="s">
        <v>769</v>
      </c>
    </row>
    <row r="27" spans="1:13" ht="15">
      <c r="A27" s="216">
        <v>43</v>
      </c>
      <c r="B27" s="217" t="s">
        <v>387</v>
      </c>
      <c r="C27" s="342">
        <f>VLOOKUP(M27,'[1]Sheet1'!$A$519:$K$555,2,FALSE)</f>
        <v>245</v>
      </c>
      <c r="D27" s="244">
        <f>VLOOKUP(M27,'[1]Sheet1'!$A$519:$K$555,3,FALSE)/100</f>
        <v>0.0428471493529206</v>
      </c>
      <c r="E27" s="338">
        <f>VLOOKUP(M27,'[1]Sheet1'!$A$519:$K$555,4,FALSE)</f>
        <v>263</v>
      </c>
      <c r="F27" s="244">
        <f>VLOOKUP(M27,'[1]Sheet1'!$A$519:$K$555,5,FALSE)/100</f>
        <v>0.03760366028024021</v>
      </c>
      <c r="G27" s="338">
        <f>VLOOKUP(M27,'[1]Sheet1'!$A$519:$K$555,6,FALSE)</f>
        <v>56</v>
      </c>
      <c r="H27" s="244">
        <f>VLOOKUP(M27,'[1]Sheet1'!$A$519:$K$555,7,FALSE)/100</f>
        <v>0.03522012578616352</v>
      </c>
      <c r="I27" s="236">
        <f>VLOOKUP(M27,'[1]Sheet1'!$A$519:$K$555,8,FALSE)</f>
        <v>0</v>
      </c>
      <c r="J27" s="245">
        <f>VLOOKUP(M27,'[1]Sheet1'!$A$519:$K$555,9,FALSE)/100</f>
        <v>0</v>
      </c>
      <c r="K27" s="334">
        <f>VLOOKUP(M27,'[1]Sheet1'!$A$519:$K$555,10,FALSE)</f>
        <v>564</v>
      </c>
      <c r="L27" s="218">
        <f>VLOOKUP(M27,'[1]Sheet1'!$A$519:$K$555,11,FALSE)/100</f>
        <v>0.03930587497386577</v>
      </c>
      <c r="M27" s="307" t="s">
        <v>770</v>
      </c>
    </row>
    <row r="28" spans="1:13" ht="15">
      <c r="A28" s="216">
        <v>49</v>
      </c>
      <c r="B28" s="217" t="s">
        <v>388</v>
      </c>
      <c r="C28" s="342">
        <f>VLOOKUP(M28,'[1]Sheet1'!$A$519:$K$555,2,FALSE)</f>
        <v>61</v>
      </c>
      <c r="D28" s="244">
        <f>VLOOKUP(M28,'[1]Sheet1'!$A$519:$K$555,3,FALSE)/100</f>
        <v>0.010668065757257782</v>
      </c>
      <c r="E28" s="338">
        <f>VLOOKUP(M28,'[1]Sheet1'!$A$519:$K$555,4,FALSE)</f>
        <v>61</v>
      </c>
      <c r="F28" s="244">
        <f>VLOOKUP(M28,'[1]Sheet1'!$A$519:$K$555,5,FALSE)/100</f>
        <v>0.0087217615098656</v>
      </c>
      <c r="G28" s="338">
        <f>VLOOKUP(M28,'[1]Sheet1'!$A$519:$K$555,6,FALSE)</f>
        <v>15</v>
      </c>
      <c r="H28" s="244">
        <f>VLOOKUP(M28,'[1]Sheet1'!$A$519:$K$555,7,FALSE)/100</f>
        <v>0.009433962264150943</v>
      </c>
      <c r="I28" s="236">
        <f>VLOOKUP(M28,'[1]Sheet1'!$A$519:$K$555,8,FALSE)</f>
        <v>0</v>
      </c>
      <c r="J28" s="245">
        <f>VLOOKUP(M28,'[1]Sheet1'!$A$519:$K$555,9,FALSE)/100</f>
        <v>0</v>
      </c>
      <c r="K28" s="334">
        <f>VLOOKUP(M28,'[1]Sheet1'!$A$519:$K$555,10,FALSE)</f>
        <v>137</v>
      </c>
      <c r="L28" s="218">
        <f>VLOOKUP(M28,'[1]Sheet1'!$A$519:$K$555,11,FALSE)/100</f>
        <v>0.009547703672729807</v>
      </c>
      <c r="M28" s="307" t="s">
        <v>771</v>
      </c>
    </row>
    <row r="29" spans="1:13" ht="15">
      <c r="A29" s="216">
        <v>50</v>
      </c>
      <c r="B29" s="217" t="s">
        <v>389</v>
      </c>
      <c r="C29" s="342">
        <f>VLOOKUP(M29,'[1]Sheet1'!$A$519:$K$555,2,FALSE)</f>
        <v>0</v>
      </c>
      <c r="D29" s="244">
        <f>VLOOKUP(M29,'[1]Sheet1'!$A$519:$K$555,3,FALSE)/100</f>
        <v>0</v>
      </c>
      <c r="E29" s="338">
        <f>VLOOKUP(M29,'[1]Sheet1'!$A$519:$K$555,4,FALSE)</f>
        <v>1</v>
      </c>
      <c r="F29" s="244">
        <f>VLOOKUP(M29,'[1]Sheet1'!$A$519:$K$555,5,FALSE)/100</f>
        <v>0.00014297969688304262</v>
      </c>
      <c r="G29" s="338">
        <f>VLOOKUP(M29,'[1]Sheet1'!$A$519:$K$555,6,FALSE)</f>
        <v>0</v>
      </c>
      <c r="H29" s="244">
        <f>VLOOKUP(M29,'[1]Sheet1'!$A$519:$K$555,7,FALSE)/100</f>
        <v>0</v>
      </c>
      <c r="I29" s="236">
        <f>VLOOKUP(M29,'[1]Sheet1'!$A$519:$K$555,8,FALSE)</f>
        <v>0</v>
      </c>
      <c r="J29" s="245">
        <f>VLOOKUP(M29,'[1]Sheet1'!$A$519:$K$555,9,FALSE)/100</f>
        <v>0</v>
      </c>
      <c r="K29" s="334">
        <f>VLOOKUP(M29,'[1]Sheet1'!$A$519:$K$555,10,FALSE)</f>
        <v>1</v>
      </c>
      <c r="L29" s="218">
        <f>VLOOKUP(M29,'[1]Sheet1'!$A$519:$K$555,11,FALSE)/100</f>
        <v>6.969126768415918E-05</v>
      </c>
      <c r="M29" s="307" t="s">
        <v>772</v>
      </c>
    </row>
    <row r="30" spans="1:13" ht="15">
      <c r="A30" s="216">
        <v>51</v>
      </c>
      <c r="B30" s="217" t="s">
        <v>390</v>
      </c>
      <c r="C30" s="342">
        <f>VLOOKUP(M30,'[1]Sheet1'!$A$519:$K$555,2,FALSE)</f>
        <v>50</v>
      </c>
      <c r="D30" s="244">
        <f>VLOOKUP(M30,'[1]Sheet1'!$A$519:$K$555,3,FALSE)/100</f>
        <v>0.008744316194473592</v>
      </c>
      <c r="E30" s="338">
        <f>VLOOKUP(M30,'[1]Sheet1'!$A$519:$K$555,4,FALSE)</f>
        <v>90</v>
      </c>
      <c r="F30" s="244">
        <f>VLOOKUP(M30,'[1]Sheet1'!$A$519:$K$555,5,FALSE)/100</f>
        <v>0.012868172719473835</v>
      </c>
      <c r="G30" s="338">
        <f>VLOOKUP(M30,'[1]Sheet1'!$A$519:$K$555,6,FALSE)</f>
        <v>19</v>
      </c>
      <c r="H30" s="244">
        <f>VLOOKUP(M30,'[1]Sheet1'!$A$519:$K$555,7,FALSE)/100</f>
        <v>0.011949685534591198</v>
      </c>
      <c r="I30" s="236">
        <f>VLOOKUP(M30,'[1]Sheet1'!$A$519:$K$555,8,FALSE)</f>
        <v>0</v>
      </c>
      <c r="J30" s="245">
        <f>VLOOKUP(M30,'[1]Sheet1'!$A$519:$K$555,9,FALSE)/100</f>
        <v>0</v>
      </c>
      <c r="K30" s="334">
        <f>VLOOKUP(M30,'[1]Sheet1'!$A$519:$K$555,10,FALSE)</f>
        <v>159</v>
      </c>
      <c r="L30" s="218">
        <f>VLOOKUP(M30,'[1]Sheet1'!$A$519:$K$555,11,FALSE)/100</f>
        <v>0.01108091156178131</v>
      </c>
      <c r="M30" s="307" t="s">
        <v>773</v>
      </c>
    </row>
    <row r="31" spans="1:13" ht="15">
      <c r="A31" s="216">
        <v>52</v>
      </c>
      <c r="B31" s="217" t="s">
        <v>391</v>
      </c>
      <c r="C31" s="342">
        <f>VLOOKUP(M31,'[1]Sheet1'!$A$519:$K$555,2,FALSE)</f>
        <v>35</v>
      </c>
      <c r="D31" s="244">
        <f>VLOOKUP(M31,'[1]Sheet1'!$A$519:$K$555,3,FALSE)/100</f>
        <v>0.006121021336131515</v>
      </c>
      <c r="E31" s="338">
        <f>VLOOKUP(M31,'[1]Sheet1'!$A$519:$K$555,4,FALSE)</f>
        <v>47</v>
      </c>
      <c r="F31" s="244">
        <f>VLOOKUP(M31,'[1]Sheet1'!$A$519:$K$555,5,FALSE)/100</f>
        <v>0.006720045753503002</v>
      </c>
      <c r="G31" s="338">
        <f>VLOOKUP(M31,'[1]Sheet1'!$A$519:$K$555,6,FALSE)</f>
        <v>18</v>
      </c>
      <c r="H31" s="244">
        <f>VLOOKUP(M31,'[1]Sheet1'!$A$519:$K$555,7,FALSE)/100</f>
        <v>0.011320754716981131</v>
      </c>
      <c r="I31" s="236">
        <f>VLOOKUP(M31,'[1]Sheet1'!$A$519:$K$555,8,FALSE)</f>
        <v>1</v>
      </c>
      <c r="J31" s="245">
        <f>VLOOKUP(M31,'[1]Sheet1'!$A$519:$K$555,9,FALSE)/100</f>
        <v>0.02127659574468085</v>
      </c>
      <c r="K31" s="334">
        <f>VLOOKUP(M31,'[1]Sheet1'!$A$519:$K$555,10,FALSE)</f>
        <v>101</v>
      </c>
      <c r="L31" s="218">
        <f>VLOOKUP(M31,'[1]Sheet1'!$A$519:$K$555,11,FALSE)/100</f>
        <v>0.0070388180361000766</v>
      </c>
      <c r="M31" s="307" t="s">
        <v>774</v>
      </c>
    </row>
    <row r="32" spans="1:13" ht="15">
      <c r="A32" s="216">
        <v>53</v>
      </c>
      <c r="B32" s="217" t="s">
        <v>392</v>
      </c>
      <c r="C32" s="342">
        <f>VLOOKUP(M32,'[1]Sheet1'!$A$519:$K$555,2,FALSE)</f>
        <v>96</v>
      </c>
      <c r="D32" s="244">
        <f>VLOOKUP(M32,'[1]Sheet1'!$A$519:$K$555,3,FALSE)/100</f>
        <v>0.016789087093389297</v>
      </c>
      <c r="E32" s="338">
        <f>VLOOKUP(M32,'[1]Sheet1'!$A$519:$K$555,4,FALSE)</f>
        <v>168</v>
      </c>
      <c r="F32" s="244">
        <f>VLOOKUP(M32,'[1]Sheet1'!$A$519:$K$555,5,FALSE)/100</f>
        <v>0.024020589076351156</v>
      </c>
      <c r="G32" s="338">
        <f>VLOOKUP(M32,'[1]Sheet1'!$A$519:$K$555,6,FALSE)</f>
        <v>45</v>
      </c>
      <c r="H32" s="244">
        <f>VLOOKUP(M32,'[1]Sheet1'!$A$519:$K$555,7,FALSE)/100</f>
        <v>0.028301886792452834</v>
      </c>
      <c r="I32" s="236">
        <f>VLOOKUP(M32,'[1]Sheet1'!$A$519:$K$555,8,FALSE)</f>
        <v>0</v>
      </c>
      <c r="J32" s="245">
        <f>VLOOKUP(M32,'[1]Sheet1'!$A$519:$K$555,9,FALSE)/100</f>
        <v>0</v>
      </c>
      <c r="K32" s="334">
        <f>VLOOKUP(M32,'[1]Sheet1'!$A$519:$K$555,10,FALSE)</f>
        <v>309</v>
      </c>
      <c r="L32" s="218">
        <f>VLOOKUP(M32,'[1]Sheet1'!$A$519:$K$555,11,FALSE)/100</f>
        <v>0.021534601714405185</v>
      </c>
      <c r="M32" s="307" t="s">
        <v>775</v>
      </c>
    </row>
    <row r="33" spans="1:13" ht="15">
      <c r="A33" s="216">
        <v>54</v>
      </c>
      <c r="B33" s="217" t="s">
        <v>393</v>
      </c>
      <c r="C33" s="342">
        <f>VLOOKUP(M33,'[1]Sheet1'!$A$519:$K$555,2,FALSE)</f>
        <v>14</v>
      </c>
      <c r="D33" s="244">
        <f>VLOOKUP(M33,'[1]Sheet1'!$A$519:$K$555,3,FALSE)/100</f>
        <v>0.002448408534452606</v>
      </c>
      <c r="E33" s="338">
        <f>VLOOKUP(M33,'[1]Sheet1'!$A$519:$K$555,4,FALSE)</f>
        <v>14</v>
      </c>
      <c r="F33" s="244">
        <f>VLOOKUP(M33,'[1]Sheet1'!$A$519:$K$555,5,FALSE)/100</f>
        <v>0.0020017157563625965</v>
      </c>
      <c r="G33" s="338">
        <f>VLOOKUP(M33,'[1]Sheet1'!$A$519:$K$555,6,FALSE)</f>
        <v>3</v>
      </c>
      <c r="H33" s="244">
        <f>VLOOKUP(M33,'[1]Sheet1'!$A$519:$K$555,7,FALSE)/100</f>
        <v>0.001886792452830189</v>
      </c>
      <c r="I33" s="236">
        <f>VLOOKUP(M33,'[1]Sheet1'!$A$519:$K$555,8,FALSE)</f>
        <v>0</v>
      </c>
      <c r="J33" s="245">
        <f>VLOOKUP(M33,'[1]Sheet1'!$A$519:$K$555,9,FALSE)/100</f>
        <v>0</v>
      </c>
      <c r="K33" s="334">
        <f>VLOOKUP(M33,'[1]Sheet1'!$A$519:$K$555,10,FALSE)</f>
        <v>31</v>
      </c>
      <c r="L33" s="218">
        <f>VLOOKUP(M33,'[1]Sheet1'!$A$519:$K$555,11,FALSE)/100</f>
        <v>0.0021604292982089343</v>
      </c>
      <c r="M33" s="307" t="s">
        <v>776</v>
      </c>
    </row>
    <row r="34" spans="1:13" ht="28.5">
      <c r="A34" s="216">
        <v>55</v>
      </c>
      <c r="B34" s="217" t="s">
        <v>394</v>
      </c>
      <c r="C34" s="342">
        <f>VLOOKUP(M34,'[1]Sheet1'!$A$519:$K$555,2,FALSE)</f>
        <v>8</v>
      </c>
      <c r="D34" s="244">
        <f>VLOOKUP(M34,'[1]Sheet1'!$A$519:$K$555,3,FALSE)/100</f>
        <v>0.0013990905911157748</v>
      </c>
      <c r="E34" s="338">
        <f>VLOOKUP(M34,'[1]Sheet1'!$A$519:$K$555,4,FALSE)</f>
        <v>30</v>
      </c>
      <c r="F34" s="244">
        <f>VLOOKUP(M34,'[1]Sheet1'!$A$519:$K$555,5,FALSE)/100</f>
        <v>0.0042893909064912784</v>
      </c>
      <c r="G34" s="338">
        <f>VLOOKUP(M34,'[1]Sheet1'!$A$519:$K$555,6,FALSE)</f>
        <v>5</v>
      </c>
      <c r="H34" s="244">
        <f>VLOOKUP(M34,'[1]Sheet1'!$A$519:$K$555,7,FALSE)/100</f>
        <v>0.003144654088050315</v>
      </c>
      <c r="I34" s="236">
        <f>VLOOKUP(M34,'[1]Sheet1'!$A$519:$K$555,8,FALSE)</f>
        <v>0</v>
      </c>
      <c r="J34" s="245">
        <f>VLOOKUP(M34,'[1]Sheet1'!$A$519:$K$555,9,FALSE)/100</f>
        <v>0</v>
      </c>
      <c r="K34" s="334">
        <f>VLOOKUP(M34,'[1]Sheet1'!$A$519:$K$555,10,FALSE)</f>
        <v>43</v>
      </c>
      <c r="L34" s="218">
        <f>VLOOKUP(M34,'[1]Sheet1'!$A$519:$K$555,11,FALSE)/100</f>
        <v>0.0029967245104188444</v>
      </c>
      <c r="M34" s="307" t="s">
        <v>777</v>
      </c>
    </row>
    <row r="35" spans="1:13" ht="15">
      <c r="A35" s="216">
        <v>59</v>
      </c>
      <c r="B35" s="217" t="s">
        <v>395</v>
      </c>
      <c r="C35" s="342">
        <f>VLOOKUP(M35,'[1]Sheet1'!$A$519:$K$555,2,FALSE)</f>
        <v>1</v>
      </c>
      <c r="D35" s="244">
        <f>VLOOKUP(M35,'[1]Sheet1'!$A$519:$K$555,3,FALSE)/100</f>
        <v>0.00017488632388947185</v>
      </c>
      <c r="E35" s="338">
        <f>VLOOKUP(M35,'[1]Sheet1'!$A$519:$K$555,4,FALSE)</f>
        <v>6</v>
      </c>
      <c r="F35" s="244">
        <f>VLOOKUP(M35,'[1]Sheet1'!$A$519:$K$555,5,FALSE)/100</f>
        <v>0.0008578781812982557</v>
      </c>
      <c r="G35" s="338">
        <f>VLOOKUP(M35,'[1]Sheet1'!$A$519:$K$555,6,FALSE)</f>
        <v>2</v>
      </c>
      <c r="H35" s="244">
        <f>VLOOKUP(M35,'[1]Sheet1'!$A$519:$K$555,7,FALSE)/100</f>
        <v>0.0012578616352201257</v>
      </c>
      <c r="I35" s="236">
        <f>VLOOKUP(M35,'[1]Sheet1'!$A$519:$K$555,8,FALSE)</f>
        <v>0</v>
      </c>
      <c r="J35" s="245">
        <f>VLOOKUP(M35,'[1]Sheet1'!$A$519:$K$555,9,FALSE)/100</f>
        <v>0</v>
      </c>
      <c r="K35" s="334">
        <f>VLOOKUP(M35,'[1]Sheet1'!$A$519:$K$555,10,FALSE)</f>
        <v>9</v>
      </c>
      <c r="L35" s="218">
        <f>VLOOKUP(M35,'[1]Sheet1'!$A$519:$K$555,11,FALSE)/100</f>
        <v>0.0006272214091574327</v>
      </c>
      <c r="M35" s="307" t="s">
        <v>778</v>
      </c>
    </row>
    <row r="36" spans="1:13" ht="15">
      <c r="A36" s="216">
        <v>60</v>
      </c>
      <c r="B36" s="217" t="s">
        <v>396</v>
      </c>
      <c r="C36" s="342">
        <f>VLOOKUP(M36,'[1]Sheet1'!$A$519:$K$555,2,FALSE)</f>
        <v>79</v>
      </c>
      <c r="D36" s="244">
        <f>VLOOKUP(M36,'[1]Sheet1'!$A$519:$K$555,3,FALSE)/100</f>
        <v>0.013816019587268276</v>
      </c>
      <c r="E36" s="338">
        <f>VLOOKUP(M36,'[1]Sheet1'!$A$519:$K$555,4,FALSE)</f>
        <v>130</v>
      </c>
      <c r="F36" s="244">
        <f>VLOOKUP(M36,'[1]Sheet1'!$A$519:$K$555,5,FALSE)/100</f>
        <v>0.01858736059479554</v>
      </c>
      <c r="G36" s="338">
        <f>VLOOKUP(M36,'[1]Sheet1'!$A$519:$K$555,6,FALSE)</f>
        <v>28</v>
      </c>
      <c r="H36" s="244">
        <f>VLOOKUP(M36,'[1]Sheet1'!$A$519:$K$555,7,FALSE)/100</f>
        <v>0.01761006289308176</v>
      </c>
      <c r="I36" s="236">
        <f>VLOOKUP(M36,'[1]Sheet1'!$A$519:$K$555,8,FALSE)</f>
        <v>0</v>
      </c>
      <c r="J36" s="245">
        <f>VLOOKUP(M36,'[1]Sheet1'!$A$519:$K$555,9,FALSE)/100</f>
        <v>0</v>
      </c>
      <c r="K36" s="334">
        <f>VLOOKUP(M36,'[1]Sheet1'!$A$519:$K$555,10,FALSE)</f>
        <v>237</v>
      </c>
      <c r="L36" s="218">
        <f>VLOOKUP(M36,'[1]Sheet1'!$A$519:$K$555,11,FALSE)/100</f>
        <v>0.016516830441145727</v>
      </c>
      <c r="M36" s="307" t="s">
        <v>779</v>
      </c>
    </row>
    <row r="37" spans="1:13" ht="15">
      <c r="A37" s="216">
        <v>61</v>
      </c>
      <c r="B37" s="217" t="s">
        <v>397</v>
      </c>
      <c r="C37" s="342">
        <f>VLOOKUP(M37,'[1]Sheet1'!$A$519:$K$555,2,FALSE)</f>
        <v>2444</v>
      </c>
      <c r="D37" s="244">
        <f>VLOOKUP(M37,'[1]Sheet1'!$A$519:$K$555,3,FALSE)/100</f>
        <v>0.4274221755858693</v>
      </c>
      <c r="E37" s="338">
        <f>VLOOKUP(M37,'[1]Sheet1'!$A$519:$K$555,4,FALSE)</f>
        <v>3386</v>
      </c>
      <c r="F37" s="244">
        <f>VLOOKUP(M37,'[1]Sheet1'!$A$519:$K$555,5,FALSE)/100</f>
        <v>0.48412925364598225</v>
      </c>
      <c r="G37" s="338">
        <f>VLOOKUP(M37,'[1]Sheet1'!$A$519:$K$555,6,FALSE)</f>
        <v>805</v>
      </c>
      <c r="H37" s="244">
        <f>VLOOKUP(M37,'[1]Sheet1'!$A$519:$K$555,7,FALSE)/100</f>
        <v>0.5062893081761006</v>
      </c>
      <c r="I37" s="236">
        <f>VLOOKUP(M37,'[1]Sheet1'!$A$519:$K$555,8,FALSE)</f>
        <v>33</v>
      </c>
      <c r="J37" s="245">
        <f>VLOOKUP(M37,'[1]Sheet1'!$A$519:$K$555,9,FALSE)/100</f>
        <v>0.7021276595744681</v>
      </c>
      <c r="K37" s="334">
        <f>VLOOKUP(M37,'[1]Sheet1'!$A$519:$K$555,10,FALSE)</f>
        <v>6668</v>
      </c>
      <c r="L37" s="218">
        <f>VLOOKUP(M37,'[1]Sheet1'!$A$519:$K$555,11,FALSE)/100</f>
        <v>0.46470137291797337</v>
      </c>
      <c r="M37" s="307" t="s">
        <v>780</v>
      </c>
    </row>
    <row r="38" spans="1:13" ht="15">
      <c r="A38" s="216">
        <v>62</v>
      </c>
      <c r="B38" s="217" t="s">
        <v>398</v>
      </c>
      <c r="C38" s="342">
        <f>VLOOKUP(M38,'[1]Sheet1'!$A$519:$K$555,2,FALSE)</f>
        <v>23</v>
      </c>
      <c r="D38" s="244">
        <f>VLOOKUP(M38,'[1]Sheet1'!$A$519:$K$555,3,FALSE)/100</f>
        <v>0.004022385449457853</v>
      </c>
      <c r="E38" s="338">
        <f>VLOOKUP(M38,'[1]Sheet1'!$A$519:$K$555,4,FALSE)</f>
        <v>13</v>
      </c>
      <c r="F38" s="244">
        <f>VLOOKUP(M38,'[1]Sheet1'!$A$519:$K$555,5,FALSE)/100</f>
        <v>0.0018587360594795538</v>
      </c>
      <c r="G38" s="338">
        <f>VLOOKUP(M38,'[1]Sheet1'!$A$519:$K$555,6,FALSE)</f>
        <v>1</v>
      </c>
      <c r="H38" s="244">
        <f>VLOOKUP(M38,'[1]Sheet1'!$A$519:$K$555,7,FALSE)/100</f>
        <v>0.0006289308176100629</v>
      </c>
      <c r="I38" s="236">
        <f>VLOOKUP(M38,'[1]Sheet1'!$A$519:$K$555,8,FALSE)</f>
        <v>1</v>
      </c>
      <c r="J38" s="245">
        <f>VLOOKUP(M38,'[1]Sheet1'!$A$519:$K$555,9,FALSE)/100</f>
        <v>0.02127659574468085</v>
      </c>
      <c r="K38" s="334">
        <f>VLOOKUP(M38,'[1]Sheet1'!$A$519:$K$555,10,FALSE)</f>
        <v>38</v>
      </c>
      <c r="L38" s="218">
        <f>VLOOKUP(M38,'[1]Sheet1'!$A$519:$K$555,11,FALSE)/100</f>
        <v>0.0026482681719980487</v>
      </c>
      <c r="M38" s="307" t="s">
        <v>781</v>
      </c>
    </row>
    <row r="39" spans="1:13" ht="15">
      <c r="A39" s="216">
        <v>69</v>
      </c>
      <c r="B39" s="217" t="s">
        <v>399</v>
      </c>
      <c r="C39" s="342">
        <f>VLOOKUP(M39,'[1]Sheet1'!$A$519:$K$555,2,FALSE)</f>
        <v>1</v>
      </c>
      <c r="D39" s="244">
        <f>VLOOKUP(M39,'[1]Sheet1'!$A$519:$K$555,3,FALSE)/100</f>
        <v>0.00017488632388947185</v>
      </c>
      <c r="E39" s="338">
        <f>VLOOKUP(M39,'[1]Sheet1'!$A$519:$K$555,4,FALSE)</f>
        <v>6</v>
      </c>
      <c r="F39" s="244">
        <f>VLOOKUP(M39,'[1]Sheet1'!$A$519:$K$555,5,FALSE)/100</f>
        <v>0.0008578781812982557</v>
      </c>
      <c r="G39" s="338">
        <f>VLOOKUP(M39,'[1]Sheet1'!$A$519:$K$555,6,FALSE)</f>
        <v>4</v>
      </c>
      <c r="H39" s="244">
        <f>VLOOKUP(M39,'[1]Sheet1'!$A$519:$K$555,7,FALSE)/100</f>
        <v>0.0025157232704402514</v>
      </c>
      <c r="I39" s="236">
        <f>VLOOKUP(M39,'[1]Sheet1'!$A$519:$K$555,8,FALSE)</f>
        <v>0</v>
      </c>
      <c r="J39" s="245">
        <f>VLOOKUP(M39,'[1]Sheet1'!$A$519:$K$555,9,FALSE)/100</f>
        <v>0</v>
      </c>
      <c r="K39" s="334">
        <f>VLOOKUP(M39,'[1]Sheet1'!$A$519:$K$555,10,FALSE)</f>
        <v>11</v>
      </c>
      <c r="L39" s="218">
        <f>VLOOKUP(M39,'[1]Sheet1'!$A$519:$K$555,11,FALSE)/100</f>
        <v>0.0007666039445257509</v>
      </c>
      <c r="M39" s="307" t="s">
        <v>782</v>
      </c>
    </row>
    <row r="40" spans="1:13" ht="15.75" thickBot="1">
      <c r="A40" s="219">
        <v>99</v>
      </c>
      <c r="B40" s="220" t="s">
        <v>400</v>
      </c>
      <c r="C40" s="343">
        <f>VLOOKUP(M40,'[1]Sheet1'!$A$519:$K$555,2,FALSE)</f>
        <v>116</v>
      </c>
      <c r="D40" s="246">
        <f>VLOOKUP(M40,'[1]Sheet1'!$A$519:$K$555,3,FALSE)/100</f>
        <v>0.020286813571178734</v>
      </c>
      <c r="E40" s="339">
        <f>VLOOKUP(M40,'[1]Sheet1'!$A$519:$K$555,4,FALSE)</f>
        <v>136</v>
      </c>
      <c r="F40" s="246">
        <f>VLOOKUP(M40,'[1]Sheet1'!$A$519:$K$555,5,FALSE)/100</f>
        <v>0.019445238776093794</v>
      </c>
      <c r="G40" s="339">
        <f>VLOOKUP(M40,'[1]Sheet1'!$A$519:$K$555,6,FALSE)</f>
        <v>31</v>
      </c>
      <c r="H40" s="246">
        <f>VLOOKUP(M40,'[1]Sheet1'!$A$519:$K$555,7,FALSE)/100</f>
        <v>0.01949685534591195</v>
      </c>
      <c r="I40" s="238">
        <f>VLOOKUP(M40,'[1]Sheet1'!$A$519:$K$555,8,FALSE)</f>
        <v>2</v>
      </c>
      <c r="J40" s="247">
        <f>VLOOKUP(M40,'[1]Sheet1'!$A$519:$K$555,9,FALSE)/100</f>
        <v>0.0425531914893617</v>
      </c>
      <c r="K40" s="335">
        <f>VLOOKUP(M40,'[1]Sheet1'!$A$519:$K$555,10,FALSE)</f>
        <v>285</v>
      </c>
      <c r="L40" s="221">
        <f>VLOOKUP(M40,'[1]Sheet1'!$A$519:$K$555,11,FALSE)/100</f>
        <v>0.019862011289985364</v>
      </c>
      <c r="M40" s="307" t="s">
        <v>783</v>
      </c>
    </row>
    <row r="41" spans="1:13" ht="15.75" thickBot="1">
      <c r="A41" s="417" t="s">
        <v>164</v>
      </c>
      <c r="B41" s="418"/>
      <c r="C41" s="344">
        <f>VLOOKUP(M41,'[1]Sheet1'!$A$519:$K$555,2,FALSE)</f>
        <v>5718</v>
      </c>
      <c r="D41" s="239">
        <f>VLOOKUP(M41,'[1]Sheet1'!$A$519:$K$555,3,FALSE)/100</f>
        <v>1</v>
      </c>
      <c r="E41" s="340">
        <f>VLOOKUP(M41,'[1]Sheet1'!$A$519:$K$555,4,FALSE)</f>
        <v>6994</v>
      </c>
      <c r="F41" s="239">
        <f>VLOOKUP(M41,'[1]Sheet1'!$A$519:$K$555,5,FALSE)/100</f>
        <v>1</v>
      </c>
      <c r="G41" s="340">
        <f>VLOOKUP(M41,'[1]Sheet1'!$A$519:$K$555,6,FALSE)</f>
        <v>1590</v>
      </c>
      <c r="H41" s="239">
        <f>VLOOKUP(M41,'[1]Sheet1'!$A$519:$K$555,7,FALSE)/100</f>
        <v>1</v>
      </c>
      <c r="I41" s="240">
        <f>VLOOKUP(M41,'[1]Sheet1'!$A$519:$K$555,8,FALSE)</f>
        <v>47</v>
      </c>
      <c r="J41" s="241">
        <f>VLOOKUP(M41,'[1]Sheet1'!$A$519:$K$555,9,FALSE)/100</f>
        <v>1</v>
      </c>
      <c r="K41" s="336">
        <f>VLOOKUP(M41,'[1]Sheet1'!$A$519:$K$555,10,FALSE)</f>
        <v>14349</v>
      </c>
      <c r="L41" s="230">
        <f>VLOOKUP(M41,'[1]Sheet1'!$A$519:$K$555,11,FALSE)/100</f>
        <v>1</v>
      </c>
      <c r="M41" s="307" t="s">
        <v>75</v>
      </c>
    </row>
    <row r="42" spans="1:12" ht="15">
      <c r="A42" s="223"/>
      <c r="B42" s="223"/>
      <c r="C42" s="223"/>
      <c r="D42" s="224"/>
      <c r="E42" s="223"/>
      <c r="F42" s="224"/>
      <c r="G42" s="223"/>
      <c r="H42" s="224"/>
      <c r="I42" s="223"/>
      <c r="J42" s="224"/>
      <c r="K42" s="223"/>
      <c r="L42" s="224"/>
    </row>
    <row r="43" spans="1:12" ht="15">
      <c r="A43" s="223"/>
      <c r="B43" s="223"/>
      <c r="C43" s="223"/>
      <c r="D43" s="224"/>
      <c r="E43" s="223"/>
      <c r="F43" s="224"/>
      <c r="G43" s="223"/>
      <c r="H43" s="224"/>
      <c r="I43" s="223"/>
      <c r="J43" s="224"/>
      <c r="K43" s="345">
        <f>SUM(K5:K40)</f>
        <v>14349</v>
      </c>
      <c r="L43" s="224"/>
    </row>
    <row r="44" spans="1:12" ht="15">
      <c r="A44" s="223"/>
      <c r="B44" s="223"/>
      <c r="C44" s="223"/>
      <c r="D44" s="224"/>
      <c r="E44" s="223"/>
      <c r="F44" s="224"/>
      <c r="G44" s="223"/>
      <c r="H44" s="224"/>
      <c r="I44" s="223"/>
      <c r="J44" s="224"/>
      <c r="K44" s="223"/>
      <c r="L44" s="224"/>
    </row>
    <row r="45" spans="1:12" ht="15">
      <c r="A45" s="223"/>
      <c r="B45" s="223"/>
      <c r="C45" s="223"/>
      <c r="D45" s="224"/>
      <c r="E45" s="223"/>
      <c r="F45" s="224"/>
      <c r="G45" s="223"/>
      <c r="H45" s="224"/>
      <c r="I45" s="223"/>
      <c r="J45" s="224"/>
      <c r="K45" s="223"/>
      <c r="L45" s="224"/>
    </row>
    <row r="46" spans="1:12" ht="15">
      <c r="A46" s="223"/>
      <c r="B46" s="223"/>
      <c r="C46" s="223"/>
      <c r="D46" s="224"/>
      <c r="E46" s="223"/>
      <c r="F46" s="224"/>
      <c r="G46" s="223"/>
      <c r="H46" s="224"/>
      <c r="I46" s="223"/>
      <c r="J46" s="224"/>
      <c r="K46" s="223"/>
      <c r="L46" s="224"/>
    </row>
    <row r="47" spans="1:12" ht="15">
      <c r="A47" s="223"/>
      <c r="B47" s="223"/>
      <c r="C47" s="223"/>
      <c r="D47" s="224"/>
      <c r="E47" s="223"/>
      <c r="F47" s="224"/>
      <c r="G47" s="223"/>
      <c r="H47" s="224"/>
      <c r="I47" s="223"/>
      <c r="J47" s="224"/>
      <c r="K47" s="223"/>
      <c r="L47" s="224"/>
    </row>
    <row r="48" spans="1:12" ht="15">
      <c r="A48" s="223"/>
      <c r="B48" s="223"/>
      <c r="C48" s="223"/>
      <c r="D48" s="224"/>
      <c r="E48" s="223"/>
      <c r="F48" s="224"/>
      <c r="G48" s="223"/>
      <c r="H48" s="224"/>
      <c r="I48" s="223"/>
      <c r="J48" s="224"/>
      <c r="K48" s="223"/>
      <c r="L48" s="224"/>
    </row>
    <row r="49" spans="1:12" ht="15">
      <c r="A49" s="223"/>
      <c r="B49" s="223"/>
      <c r="C49" s="223"/>
      <c r="D49" s="224"/>
      <c r="E49" s="223"/>
      <c r="F49" s="224"/>
      <c r="G49" s="223"/>
      <c r="H49" s="224"/>
      <c r="I49" s="223"/>
      <c r="J49" s="224"/>
      <c r="K49" s="223"/>
      <c r="L49" s="224"/>
    </row>
    <row r="50" spans="1:12" ht="15">
      <c r="A50" s="223"/>
      <c r="B50" s="223"/>
      <c r="C50" s="223"/>
      <c r="D50" s="224"/>
      <c r="E50" s="223"/>
      <c r="F50" s="224"/>
      <c r="G50" s="223"/>
      <c r="H50" s="224"/>
      <c r="I50" s="223"/>
      <c r="J50" s="224"/>
      <c r="K50" s="223"/>
      <c r="L50" s="224"/>
    </row>
    <row r="51" spans="1:12" ht="15">
      <c r="A51" s="223"/>
      <c r="B51" s="223"/>
      <c r="C51" s="223"/>
      <c r="D51" s="224"/>
      <c r="E51" s="223"/>
      <c r="F51" s="224"/>
      <c r="G51" s="223"/>
      <c r="H51" s="224"/>
      <c r="I51" s="223"/>
      <c r="J51" s="224"/>
      <c r="K51" s="223"/>
      <c r="L51" s="224"/>
    </row>
    <row r="52" spans="1:12" ht="15">
      <c r="A52" s="223"/>
      <c r="B52" s="223"/>
      <c r="C52" s="223"/>
      <c r="D52" s="224"/>
      <c r="E52" s="223"/>
      <c r="F52" s="224"/>
      <c r="G52" s="223"/>
      <c r="H52" s="224"/>
      <c r="I52" s="223"/>
      <c r="J52" s="224"/>
      <c r="K52" s="223"/>
      <c r="L52" s="224"/>
    </row>
    <row r="53" spans="1:12" ht="15">
      <c r="A53" s="223"/>
      <c r="B53" s="223"/>
      <c r="C53" s="223"/>
      <c r="D53" s="224"/>
      <c r="E53" s="223"/>
      <c r="F53" s="224"/>
      <c r="G53" s="223"/>
      <c r="H53" s="224"/>
      <c r="I53" s="223"/>
      <c r="J53" s="224"/>
      <c r="K53" s="223"/>
      <c r="L53" s="224"/>
    </row>
    <row r="54" spans="1:12" ht="15">
      <c r="A54" s="223"/>
      <c r="B54" s="223"/>
      <c r="C54" s="223"/>
      <c r="D54" s="224"/>
      <c r="E54" s="223"/>
      <c r="F54" s="224"/>
      <c r="G54" s="223"/>
      <c r="H54" s="224"/>
      <c r="I54" s="223"/>
      <c r="J54" s="224"/>
      <c r="K54" s="223"/>
      <c r="L54" s="224"/>
    </row>
    <row r="55" spans="1:12" ht="15">
      <c r="A55" s="223"/>
      <c r="B55" s="223"/>
      <c r="C55" s="223"/>
      <c r="D55" s="224"/>
      <c r="E55" s="223"/>
      <c r="F55" s="224"/>
      <c r="G55" s="223"/>
      <c r="H55" s="224"/>
      <c r="I55" s="223"/>
      <c r="J55" s="224"/>
      <c r="K55" s="223"/>
      <c r="L55" s="224"/>
    </row>
    <row r="56" spans="1:12" ht="15">
      <c r="A56" s="223"/>
      <c r="B56" s="223"/>
      <c r="C56" s="223"/>
      <c r="D56" s="224"/>
      <c r="E56" s="223"/>
      <c r="F56" s="224"/>
      <c r="G56" s="223"/>
      <c r="H56" s="224"/>
      <c r="I56" s="223"/>
      <c r="J56" s="224"/>
      <c r="K56" s="223"/>
      <c r="L56" s="224"/>
    </row>
    <row r="57" spans="1:12" ht="15">
      <c r="A57" s="223"/>
      <c r="B57" s="223"/>
      <c r="C57" s="223"/>
      <c r="D57" s="224"/>
      <c r="E57" s="223"/>
      <c r="F57" s="224"/>
      <c r="G57" s="223"/>
      <c r="H57" s="224"/>
      <c r="I57" s="223"/>
      <c r="J57" s="224"/>
      <c r="K57" s="223"/>
      <c r="L57" s="224"/>
    </row>
    <row r="58" spans="1:12" ht="15">
      <c r="A58" s="223"/>
      <c r="B58" s="223"/>
      <c r="C58" s="223"/>
      <c r="D58" s="224"/>
      <c r="E58" s="223"/>
      <c r="F58" s="224"/>
      <c r="G58" s="223"/>
      <c r="H58" s="224"/>
      <c r="I58" s="223"/>
      <c r="J58" s="224"/>
      <c r="K58" s="223"/>
      <c r="L58" s="224"/>
    </row>
    <row r="59" spans="1:12" ht="15">
      <c r="A59" s="223"/>
      <c r="B59" s="223"/>
      <c r="C59" s="223"/>
      <c r="D59" s="224"/>
      <c r="E59" s="223"/>
      <c r="F59" s="224"/>
      <c r="G59" s="223"/>
      <c r="H59" s="224"/>
      <c r="I59" s="223"/>
      <c r="J59" s="224"/>
      <c r="K59" s="223"/>
      <c r="L59" s="224"/>
    </row>
    <row r="60" spans="1:12" ht="15">
      <c r="A60" s="223"/>
      <c r="B60" s="223"/>
      <c r="C60" s="223"/>
      <c r="D60" s="224"/>
      <c r="E60" s="223"/>
      <c r="F60" s="224"/>
      <c r="G60" s="223"/>
      <c r="H60" s="224"/>
      <c r="I60" s="223"/>
      <c r="J60" s="224"/>
      <c r="K60" s="223"/>
      <c r="L60" s="224"/>
    </row>
    <row r="61" spans="1:12" ht="15">
      <c r="A61" s="223"/>
      <c r="B61" s="223"/>
      <c r="C61" s="223"/>
      <c r="D61" s="224"/>
      <c r="E61" s="223"/>
      <c r="F61" s="224"/>
      <c r="G61" s="223"/>
      <c r="H61" s="224"/>
      <c r="I61" s="223"/>
      <c r="J61" s="224"/>
      <c r="K61" s="223"/>
      <c r="L61" s="224"/>
    </row>
    <row r="62" spans="1:12" ht="15">
      <c r="A62" s="223"/>
      <c r="B62" s="223"/>
      <c r="C62" s="223"/>
      <c r="D62" s="224"/>
      <c r="E62" s="223"/>
      <c r="F62" s="224"/>
      <c r="G62" s="223"/>
      <c r="H62" s="224"/>
      <c r="I62" s="223"/>
      <c r="J62" s="224"/>
      <c r="K62" s="223"/>
      <c r="L62" s="224"/>
    </row>
  </sheetData>
  <sheetProtection/>
  <mergeCells count="10">
    <mergeCell ref="A41:B41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0"/>
  <sheetViews>
    <sheetView zoomScale="70" zoomScaleNormal="70" zoomScalePageLayoutView="0" workbookViewId="0" topLeftCell="A13">
      <selection activeCell="M5" sqref="M5:Q57"/>
    </sheetView>
  </sheetViews>
  <sheetFormatPr defaultColWidth="11.421875" defaultRowHeight="15"/>
  <cols>
    <col min="1" max="1" width="10.7109375" style="152" customWidth="1"/>
    <col min="2" max="2" width="80.7109375" style="152" bestFit="1" customWidth="1"/>
    <col min="3" max="16" width="16.28125" style="152" customWidth="1"/>
    <col min="17" max="17" width="18.7109375" style="152" customWidth="1"/>
    <col min="18" max="18" width="11.421875" style="307" customWidth="1"/>
    <col min="19" max="16384" width="11.421875" style="152" customWidth="1"/>
  </cols>
  <sheetData>
    <row r="1" spans="1:17" ht="24.75" customHeight="1" thickBot="1" thickTop="1">
      <c r="A1" s="419" t="s">
        <v>652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1"/>
    </row>
    <row r="2" spans="1:17" ht="24.75" customHeight="1" thickBot="1" thickTop="1">
      <c r="A2" s="419" t="s">
        <v>1040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1"/>
    </row>
    <row r="3" spans="1:17" ht="19.5" customHeight="1" thickTop="1">
      <c r="A3" s="411" t="s">
        <v>362</v>
      </c>
      <c r="B3" s="438" t="s">
        <v>401</v>
      </c>
      <c r="C3" s="411">
        <v>2012</v>
      </c>
      <c r="D3" s="412"/>
      <c r="E3" s="411">
        <v>2013</v>
      </c>
      <c r="F3" s="412"/>
      <c r="G3" s="411">
        <v>2014</v>
      </c>
      <c r="H3" s="412"/>
      <c r="I3" s="415">
        <v>2015</v>
      </c>
      <c r="J3" s="416"/>
      <c r="K3" s="415">
        <v>2016</v>
      </c>
      <c r="L3" s="416"/>
      <c r="M3" s="415">
        <v>2017</v>
      </c>
      <c r="N3" s="416"/>
      <c r="O3" s="415">
        <v>2018</v>
      </c>
      <c r="P3" s="416"/>
      <c r="Q3" s="413" t="s">
        <v>1015</v>
      </c>
    </row>
    <row r="4" spans="1:17" ht="19.5" customHeight="1" thickBot="1">
      <c r="A4" s="437"/>
      <c r="B4" s="439"/>
      <c r="C4" s="248" t="s">
        <v>70</v>
      </c>
      <c r="D4" s="228" t="s">
        <v>69</v>
      </c>
      <c r="E4" s="248" t="s">
        <v>70</v>
      </c>
      <c r="F4" s="228" t="s">
        <v>69</v>
      </c>
      <c r="G4" s="248" t="s">
        <v>70</v>
      </c>
      <c r="H4" s="228" t="s">
        <v>69</v>
      </c>
      <c r="I4" s="229" t="s">
        <v>70</v>
      </c>
      <c r="J4" s="228" t="s">
        <v>69</v>
      </c>
      <c r="K4" s="229" t="s">
        <v>70</v>
      </c>
      <c r="L4" s="228" t="s">
        <v>69</v>
      </c>
      <c r="M4" s="229" t="s">
        <v>70</v>
      </c>
      <c r="N4" s="228" t="s">
        <v>69</v>
      </c>
      <c r="O4" s="229" t="s">
        <v>70</v>
      </c>
      <c r="P4" s="228" t="s">
        <v>69</v>
      </c>
      <c r="Q4" s="414"/>
    </row>
    <row r="5" spans="1:18" ht="15">
      <c r="A5" s="225" t="s">
        <v>364</v>
      </c>
      <c r="B5" s="257" t="s">
        <v>365</v>
      </c>
      <c r="C5" s="258">
        <v>633</v>
      </c>
      <c r="D5" s="260">
        <v>0.049495660333098754</v>
      </c>
      <c r="E5" s="258">
        <v>721</v>
      </c>
      <c r="F5" s="259">
        <v>0.05371377486403934</v>
      </c>
      <c r="G5" s="258">
        <v>874</v>
      </c>
      <c r="H5" s="259">
        <v>0.06887855622980535</v>
      </c>
      <c r="I5" s="258">
        <v>941</v>
      </c>
      <c r="J5" s="259">
        <v>0.07247381392483056</v>
      </c>
      <c r="K5" s="258">
        <v>1041</v>
      </c>
      <c r="L5" s="259">
        <v>0.07502702702702703</v>
      </c>
      <c r="M5" s="258">
        <v>1057</v>
      </c>
      <c r="N5" s="259">
        <v>0.07461000917625468</v>
      </c>
      <c r="O5" s="258">
        <f>_xlfn.IFERROR(VLOOKUP(R5,'[1]Sheet1'!$A$559:$C$608,2,FALSE),0)</f>
        <v>1092</v>
      </c>
      <c r="P5" s="259">
        <f>_xlfn.IFERROR(VLOOKUP(R5,'[1]Sheet1'!$A$559:$C$608,3,FALSE)/100,0)</f>
        <v>0.07610286431110182</v>
      </c>
      <c r="Q5" s="259">
        <f aca="true" t="shared" si="0" ref="Q5:Q13">(O5-M5)/M5</f>
        <v>0.033112582781456956</v>
      </c>
      <c r="R5" s="307" t="s">
        <v>749</v>
      </c>
    </row>
    <row r="6" spans="1:18" ht="15">
      <c r="A6" s="216">
        <v>10</v>
      </c>
      <c r="B6" s="261" t="s">
        <v>402</v>
      </c>
      <c r="C6" s="249">
        <v>2</v>
      </c>
      <c r="D6" s="263">
        <v>0.0001563843928375948</v>
      </c>
      <c r="E6" s="249">
        <v>2</v>
      </c>
      <c r="F6" s="262">
        <v>0.00014899798852715488</v>
      </c>
      <c r="G6" s="249">
        <v>1</v>
      </c>
      <c r="H6" s="262">
        <v>7.880841673890771E-05</v>
      </c>
      <c r="I6" s="249">
        <v>3</v>
      </c>
      <c r="J6" s="262">
        <v>0.0002310536044362292</v>
      </c>
      <c r="K6" s="249">
        <v>7</v>
      </c>
      <c r="L6" s="262">
        <v>0.0005045045045045045</v>
      </c>
      <c r="M6" s="249">
        <v>2</v>
      </c>
      <c r="N6" s="262">
        <v>0.0001411731488670855</v>
      </c>
      <c r="O6" s="249">
        <f>_xlfn.IFERROR(VLOOKUP(R6,'[1]Sheet1'!$A$559:$C$608,2,FALSE),0)</f>
        <v>1</v>
      </c>
      <c r="P6" s="262">
        <f>_xlfn.IFERROR(VLOOKUP(R6,'[1]Sheet1'!$A$559:$C$608,3,FALSE)/100,0)</f>
        <v>6.969126768415918E-05</v>
      </c>
      <c r="Q6" s="262">
        <f t="shared" si="0"/>
        <v>-0.5</v>
      </c>
      <c r="R6" s="307" t="s">
        <v>784</v>
      </c>
    </row>
    <row r="7" spans="1:18" ht="28.5">
      <c r="A7" s="216">
        <v>11</v>
      </c>
      <c r="B7" s="261" t="s">
        <v>403</v>
      </c>
      <c r="C7" s="249">
        <v>1</v>
      </c>
      <c r="D7" s="263">
        <v>7.81921964187974E-05</v>
      </c>
      <c r="E7" s="249">
        <v>1</v>
      </c>
      <c r="F7" s="262">
        <v>7.449899426357744E-05</v>
      </c>
      <c r="G7" s="249">
        <v>0</v>
      </c>
      <c r="H7" s="262">
        <v>0</v>
      </c>
      <c r="I7" s="249">
        <v>0</v>
      </c>
      <c r="J7" s="262">
        <v>0</v>
      </c>
      <c r="K7" s="249">
        <v>1</v>
      </c>
      <c r="L7" s="262">
        <v>7.207207207207206E-05</v>
      </c>
      <c r="M7" s="249">
        <v>0</v>
      </c>
      <c r="N7" s="262">
        <v>0</v>
      </c>
      <c r="O7" s="249">
        <f>_xlfn.IFERROR(VLOOKUP(R7,'[1]Sheet1'!$A$559:$C$608,2,FALSE),0)</f>
        <v>0</v>
      </c>
      <c r="P7" s="262">
        <f>_xlfn.IFERROR(VLOOKUP(R7,'[1]Sheet1'!$A$559:$C$608,3,FALSE)/100,0)</f>
        <v>0</v>
      </c>
      <c r="Q7" s="262"/>
      <c r="R7" s="307" t="s">
        <v>785</v>
      </c>
    </row>
    <row r="8" spans="1:18" ht="15">
      <c r="A8" s="216">
        <v>12</v>
      </c>
      <c r="B8" s="261" t="s">
        <v>404</v>
      </c>
      <c r="C8" s="249">
        <v>2</v>
      </c>
      <c r="D8" s="263">
        <v>0.0001563843928375948</v>
      </c>
      <c r="E8" s="249">
        <v>7</v>
      </c>
      <c r="F8" s="262">
        <v>0.0005214929598450421</v>
      </c>
      <c r="G8" s="249">
        <v>2</v>
      </c>
      <c r="H8" s="262">
        <v>0.00015761683347781543</v>
      </c>
      <c r="I8" s="249">
        <v>0</v>
      </c>
      <c r="J8" s="262">
        <v>0</v>
      </c>
      <c r="K8" s="249">
        <v>2</v>
      </c>
      <c r="L8" s="262">
        <v>0.00014414414414414412</v>
      </c>
      <c r="M8" s="249">
        <v>1</v>
      </c>
      <c r="N8" s="262">
        <v>7.058657443354274E-05</v>
      </c>
      <c r="O8" s="249">
        <f>_xlfn.IFERROR(VLOOKUP(R8,'[1]Sheet1'!$A$559:$C$608,2,FALSE),0)</f>
        <v>2</v>
      </c>
      <c r="P8" s="262">
        <f>_xlfn.IFERROR(VLOOKUP(R8,'[1]Sheet1'!$A$559:$C$608,3,FALSE)/100,0)</f>
        <v>0.00013938253536831835</v>
      </c>
      <c r="Q8" s="262">
        <f t="shared" si="0"/>
        <v>1</v>
      </c>
      <c r="R8" s="307" t="s">
        <v>786</v>
      </c>
    </row>
    <row r="9" spans="1:18" ht="15">
      <c r="A9" s="216">
        <v>13</v>
      </c>
      <c r="B9" s="261" t="s">
        <v>405</v>
      </c>
      <c r="C9" s="249">
        <v>0</v>
      </c>
      <c r="D9" s="263">
        <v>0</v>
      </c>
      <c r="E9" s="249">
        <v>0</v>
      </c>
      <c r="F9" s="264">
        <v>0</v>
      </c>
      <c r="G9" s="249">
        <v>0</v>
      </c>
      <c r="H9" s="264">
        <v>0</v>
      </c>
      <c r="I9" s="249">
        <v>0</v>
      </c>
      <c r="J9" s="262">
        <v>0</v>
      </c>
      <c r="K9" s="249">
        <v>15</v>
      </c>
      <c r="L9" s="262">
        <v>0.001081081081081081</v>
      </c>
      <c r="M9" s="249">
        <v>0</v>
      </c>
      <c r="N9" s="262">
        <v>0</v>
      </c>
      <c r="O9" s="249">
        <f>_xlfn.IFERROR(VLOOKUP(R9,'[1]Sheet1'!$A$559:$C$608,2,FALSE),0)</f>
        <v>1</v>
      </c>
      <c r="P9" s="262">
        <f>_xlfn.IFERROR(VLOOKUP(R9,'[1]Sheet1'!$A$559:$C$608,3,FALSE)/100,0)</f>
        <v>6.969126768415918E-05</v>
      </c>
      <c r="Q9" s="262"/>
      <c r="R9" s="307" t="s">
        <v>787</v>
      </c>
    </row>
    <row r="10" spans="1:18" ht="15">
      <c r="A10" s="216">
        <v>14</v>
      </c>
      <c r="B10" s="261" t="s">
        <v>406</v>
      </c>
      <c r="C10" s="249">
        <v>0</v>
      </c>
      <c r="D10" s="263">
        <v>0</v>
      </c>
      <c r="E10" s="249">
        <v>2</v>
      </c>
      <c r="F10" s="262">
        <v>0.00014899798852715488</v>
      </c>
      <c r="G10" s="249">
        <v>1</v>
      </c>
      <c r="H10" s="262">
        <v>7.880841673890771E-05</v>
      </c>
      <c r="I10" s="249">
        <v>1</v>
      </c>
      <c r="J10" s="262">
        <v>7.701786814540974E-05</v>
      </c>
      <c r="K10" s="249">
        <v>3</v>
      </c>
      <c r="L10" s="262">
        <v>0.00021621621621621624</v>
      </c>
      <c r="M10" s="249">
        <v>0</v>
      </c>
      <c r="N10" s="262">
        <v>0</v>
      </c>
      <c r="O10" s="249">
        <f>_xlfn.IFERROR(VLOOKUP(R10,'[1]Sheet1'!$A$559:$C$608,2,FALSE),0)</f>
        <v>0</v>
      </c>
      <c r="P10" s="262">
        <f>_xlfn.IFERROR(VLOOKUP(R10,'[1]Sheet1'!$A$559:$C$608,3,FALSE)/100,0)</f>
        <v>0</v>
      </c>
      <c r="Q10" s="262"/>
      <c r="R10" s="307" t="s">
        <v>788</v>
      </c>
    </row>
    <row r="11" spans="1:18" ht="15">
      <c r="A11" s="216">
        <v>19</v>
      </c>
      <c r="B11" s="261" t="s">
        <v>407</v>
      </c>
      <c r="C11" s="249">
        <v>36</v>
      </c>
      <c r="D11" s="263">
        <v>0.0028149190710767065</v>
      </c>
      <c r="E11" s="249">
        <v>36</v>
      </c>
      <c r="F11" s="262">
        <v>0.002681963793488788</v>
      </c>
      <c r="G11" s="249">
        <v>44</v>
      </c>
      <c r="H11" s="262">
        <v>0.0034675703365119395</v>
      </c>
      <c r="I11" s="249">
        <v>37</v>
      </c>
      <c r="J11" s="262">
        <v>0.00284966112138016</v>
      </c>
      <c r="K11" s="249">
        <v>37</v>
      </c>
      <c r="L11" s="262">
        <v>0.0026666666666666666</v>
      </c>
      <c r="M11" s="249">
        <v>10</v>
      </c>
      <c r="N11" s="262">
        <v>0.0007058657443354272</v>
      </c>
      <c r="O11" s="249">
        <f>_xlfn.IFERROR(VLOOKUP(R11,'[1]Sheet1'!$A$559:$C$608,2,FALSE),0)</f>
        <v>13</v>
      </c>
      <c r="P11" s="262">
        <f>_xlfn.IFERROR(VLOOKUP(R11,'[1]Sheet1'!$A$559:$C$608,3,FALSE)/100,0)</f>
        <v>0.0009059864798940693</v>
      </c>
      <c r="Q11" s="262">
        <f t="shared" si="0"/>
        <v>0.3</v>
      </c>
      <c r="R11" s="307" t="s">
        <v>789</v>
      </c>
    </row>
    <row r="12" spans="1:18" ht="28.5">
      <c r="A12" s="216">
        <v>20</v>
      </c>
      <c r="B12" s="261" t="s">
        <v>408</v>
      </c>
      <c r="C12" s="249">
        <v>6</v>
      </c>
      <c r="D12" s="263">
        <v>0.0004691531785127844</v>
      </c>
      <c r="E12" s="249">
        <v>5</v>
      </c>
      <c r="F12" s="262">
        <v>0.0003724949713178872</v>
      </c>
      <c r="G12" s="249">
        <v>3</v>
      </c>
      <c r="H12" s="262">
        <v>0.00023642525021672314</v>
      </c>
      <c r="I12" s="249">
        <v>9</v>
      </c>
      <c r="J12" s="262">
        <v>0.0006931608133086876</v>
      </c>
      <c r="K12" s="249">
        <v>6</v>
      </c>
      <c r="L12" s="262">
        <v>0.0004324324324324325</v>
      </c>
      <c r="M12" s="249">
        <v>10</v>
      </c>
      <c r="N12" s="262">
        <v>0.0007058657443354272</v>
      </c>
      <c r="O12" s="249">
        <f>_xlfn.IFERROR(VLOOKUP(R12,'[1]Sheet1'!$A$559:$C$608,2,FALSE),0)</f>
        <v>3</v>
      </c>
      <c r="P12" s="262">
        <f>_xlfn.IFERROR(VLOOKUP(R12,'[1]Sheet1'!$A$559:$C$608,3,FALSE)/100,0)</f>
        <v>0.0002090738030524775</v>
      </c>
      <c r="Q12" s="262">
        <f t="shared" si="0"/>
        <v>-0.7</v>
      </c>
      <c r="R12" s="307" t="s">
        <v>790</v>
      </c>
    </row>
    <row r="13" spans="1:18" ht="15">
      <c r="A13" s="216">
        <v>21</v>
      </c>
      <c r="B13" s="261" t="s">
        <v>409</v>
      </c>
      <c r="C13" s="249">
        <v>5</v>
      </c>
      <c r="D13" s="263">
        <v>0.000390960982093987</v>
      </c>
      <c r="E13" s="249">
        <v>11</v>
      </c>
      <c r="F13" s="262">
        <v>0.0008194889368993519</v>
      </c>
      <c r="G13" s="249">
        <v>4</v>
      </c>
      <c r="H13" s="262">
        <v>0.00031523366695563086</v>
      </c>
      <c r="I13" s="249">
        <v>3</v>
      </c>
      <c r="J13" s="262">
        <v>0.0002310536044362292</v>
      </c>
      <c r="K13" s="249">
        <v>12</v>
      </c>
      <c r="L13" s="262">
        <v>0.000864864864864865</v>
      </c>
      <c r="M13" s="249">
        <v>16</v>
      </c>
      <c r="N13" s="262">
        <v>0.001129385190936684</v>
      </c>
      <c r="O13" s="249">
        <f>_xlfn.IFERROR(VLOOKUP(R13,'[1]Sheet1'!$A$559:$C$608,2,FALSE),0)</f>
        <v>1</v>
      </c>
      <c r="P13" s="262">
        <f>_xlfn.IFERROR(VLOOKUP(R13,'[1]Sheet1'!$A$559:$C$608,3,FALSE)/100,0)</f>
        <v>6.969126768415918E-05</v>
      </c>
      <c r="Q13" s="262">
        <f t="shared" si="0"/>
        <v>-0.9375</v>
      </c>
      <c r="R13" s="307" t="s">
        <v>791</v>
      </c>
    </row>
    <row r="14" spans="1:18" ht="15">
      <c r="A14" s="216">
        <v>22</v>
      </c>
      <c r="B14" s="261" t="s">
        <v>410</v>
      </c>
      <c r="C14" s="249">
        <v>3</v>
      </c>
      <c r="D14" s="263">
        <v>0.0002345765892563922</v>
      </c>
      <c r="E14" s="249">
        <v>0</v>
      </c>
      <c r="F14" s="262">
        <v>0</v>
      </c>
      <c r="G14" s="249">
        <v>5</v>
      </c>
      <c r="H14" s="262">
        <v>0.0003940420836945386</v>
      </c>
      <c r="I14" s="249">
        <v>3</v>
      </c>
      <c r="J14" s="262">
        <v>0.0002310536044362292</v>
      </c>
      <c r="K14" s="249">
        <v>3</v>
      </c>
      <c r="L14" s="262">
        <v>0.00021621621621621624</v>
      </c>
      <c r="M14" s="249">
        <v>1</v>
      </c>
      <c r="N14" s="262">
        <v>7.058657443354274E-05</v>
      </c>
      <c r="O14" s="249">
        <f>_xlfn.IFERROR(VLOOKUP(R14,'[1]Sheet1'!$A$559:$C$608,2,FALSE),0)</f>
        <v>2</v>
      </c>
      <c r="P14" s="262">
        <f>_xlfn.IFERROR(VLOOKUP(R14,'[1]Sheet1'!$A$559:$C$608,3,FALSE)/100,0)</f>
        <v>0.00013938253536831835</v>
      </c>
      <c r="Q14" s="262">
        <f>(O14-M14)/M14</f>
        <v>1</v>
      </c>
      <c r="R14" s="307" t="s">
        <v>792</v>
      </c>
    </row>
    <row r="15" spans="1:17" ht="15">
      <c r="A15" s="216">
        <v>23</v>
      </c>
      <c r="B15" s="261" t="s">
        <v>411</v>
      </c>
      <c r="C15" s="249">
        <v>0</v>
      </c>
      <c r="D15" s="263">
        <v>0</v>
      </c>
      <c r="E15" s="249">
        <v>0</v>
      </c>
      <c r="F15" s="262">
        <v>0</v>
      </c>
      <c r="G15" s="249">
        <v>2</v>
      </c>
      <c r="H15" s="262">
        <v>0.00015761683347781543</v>
      </c>
      <c r="I15" s="249">
        <v>1</v>
      </c>
      <c r="J15" s="262">
        <v>7.701786814540974E-05</v>
      </c>
      <c r="K15" s="249">
        <v>0</v>
      </c>
      <c r="L15" s="262">
        <v>0</v>
      </c>
      <c r="M15" s="249">
        <v>0</v>
      </c>
      <c r="N15" s="262">
        <v>0</v>
      </c>
      <c r="O15" s="249">
        <f>_xlfn.IFERROR(VLOOKUP(R15,'[1]Sheet1'!$A$559:$C$608,2,FALSE),0)</f>
        <v>0</v>
      </c>
      <c r="P15" s="262">
        <f>_xlfn.IFERROR(VLOOKUP(R15,'[1]Sheet1'!$A$559:$C$608,3,FALSE)/100,0)</f>
        <v>0</v>
      </c>
      <c r="Q15" s="262"/>
    </row>
    <row r="16" spans="1:18" ht="15">
      <c r="A16" s="216">
        <v>24</v>
      </c>
      <c r="B16" s="261" t="s">
        <v>412</v>
      </c>
      <c r="C16" s="249">
        <v>5</v>
      </c>
      <c r="D16" s="263">
        <v>0.000390960982093987</v>
      </c>
      <c r="E16" s="249">
        <v>2</v>
      </c>
      <c r="F16" s="262">
        <v>0.00014899798852715488</v>
      </c>
      <c r="G16" s="249">
        <v>3</v>
      </c>
      <c r="H16" s="262">
        <v>0.00023642525021672314</v>
      </c>
      <c r="I16" s="249">
        <v>1</v>
      </c>
      <c r="J16" s="262">
        <v>7.701786814540974E-05</v>
      </c>
      <c r="K16" s="249">
        <v>4</v>
      </c>
      <c r="L16" s="262">
        <v>0.00028828828828828825</v>
      </c>
      <c r="M16" s="249">
        <v>1</v>
      </c>
      <c r="N16" s="262">
        <v>7.058657443354274E-05</v>
      </c>
      <c r="O16" s="249">
        <f>_xlfn.IFERROR(VLOOKUP(R16,'[1]Sheet1'!$A$559:$C$608,2,FALSE),0)</f>
        <v>2</v>
      </c>
      <c r="P16" s="262">
        <f>_xlfn.IFERROR(VLOOKUP(R16,'[1]Sheet1'!$A$559:$C$608,3,FALSE)/100,0)</f>
        <v>0.00013938253536831835</v>
      </c>
      <c r="Q16" s="262">
        <f aca="true" t="shared" si="1" ref="Q16:Q57">(O16-M16)/M16</f>
        <v>1</v>
      </c>
      <c r="R16" s="307" t="s">
        <v>793</v>
      </c>
    </row>
    <row r="17" spans="1:18" ht="15">
      <c r="A17" s="216">
        <v>29</v>
      </c>
      <c r="B17" s="261" t="s">
        <v>413</v>
      </c>
      <c r="C17" s="249">
        <v>3</v>
      </c>
      <c r="D17" s="263">
        <v>0.0002345765892563922</v>
      </c>
      <c r="E17" s="249">
        <v>1</v>
      </c>
      <c r="F17" s="262">
        <v>7.449899426357744E-05</v>
      </c>
      <c r="G17" s="249">
        <v>1</v>
      </c>
      <c r="H17" s="262">
        <v>7.880841673890771E-05</v>
      </c>
      <c r="I17" s="249">
        <v>3</v>
      </c>
      <c r="J17" s="262">
        <v>0.0002310536044362292</v>
      </c>
      <c r="K17" s="249">
        <v>1</v>
      </c>
      <c r="L17" s="262">
        <v>7.207207207207206E-05</v>
      </c>
      <c r="M17" s="249">
        <v>1</v>
      </c>
      <c r="N17" s="262">
        <v>7.058657443354274E-05</v>
      </c>
      <c r="O17" s="249">
        <f>_xlfn.IFERROR(VLOOKUP(R17,'[1]Sheet1'!$A$559:$C$608,2,FALSE),0)</f>
        <v>1</v>
      </c>
      <c r="P17" s="262">
        <f>_xlfn.IFERROR(VLOOKUP(R17,'[1]Sheet1'!$A$559:$C$608,3,FALSE)/100,0)</f>
        <v>6.969126768415918E-05</v>
      </c>
      <c r="Q17" s="262">
        <f t="shared" si="1"/>
        <v>0</v>
      </c>
      <c r="R17" s="307" t="s">
        <v>794</v>
      </c>
    </row>
    <row r="18" spans="1:18" ht="28.5">
      <c r="A18" s="216">
        <v>30</v>
      </c>
      <c r="B18" s="261" t="s">
        <v>414</v>
      </c>
      <c r="C18" s="249">
        <v>24</v>
      </c>
      <c r="D18" s="263">
        <v>0.0018766127140511376</v>
      </c>
      <c r="E18" s="249">
        <v>42</v>
      </c>
      <c r="F18" s="262">
        <v>0.0031289577590702528</v>
      </c>
      <c r="G18" s="249">
        <v>33</v>
      </c>
      <c r="H18" s="262">
        <v>0.0026006777523839546</v>
      </c>
      <c r="I18" s="249">
        <v>32</v>
      </c>
      <c r="J18" s="262">
        <v>0.0024645717806531116</v>
      </c>
      <c r="K18" s="249">
        <v>39</v>
      </c>
      <c r="L18" s="262">
        <v>0.002810810810810811</v>
      </c>
      <c r="M18" s="249">
        <v>45</v>
      </c>
      <c r="N18" s="262">
        <v>0.003176395849509423</v>
      </c>
      <c r="O18" s="249">
        <f>_xlfn.IFERROR(VLOOKUP(R18,'[1]Sheet1'!$A$559:$C$608,2,FALSE),0)</f>
        <v>42</v>
      </c>
      <c r="P18" s="262">
        <f>_xlfn.IFERROR(VLOOKUP(R18,'[1]Sheet1'!$A$559:$C$608,3,FALSE)/100,0)</f>
        <v>0.0029270332427346855</v>
      </c>
      <c r="Q18" s="262">
        <f t="shared" si="1"/>
        <v>-0.06666666666666667</v>
      </c>
      <c r="R18" s="307" t="s">
        <v>795</v>
      </c>
    </row>
    <row r="19" spans="1:18" ht="15">
      <c r="A19" s="216">
        <v>31</v>
      </c>
      <c r="B19" s="261" t="s">
        <v>415</v>
      </c>
      <c r="C19" s="249">
        <v>7</v>
      </c>
      <c r="D19" s="263">
        <v>0.0005473453749315818</v>
      </c>
      <c r="E19" s="249">
        <v>9</v>
      </c>
      <c r="F19" s="262">
        <v>0.000670490948372197</v>
      </c>
      <c r="G19" s="249">
        <v>8</v>
      </c>
      <c r="H19" s="262">
        <v>0.0006304673339112617</v>
      </c>
      <c r="I19" s="249">
        <v>4</v>
      </c>
      <c r="J19" s="262">
        <v>0.00030807147258163895</v>
      </c>
      <c r="K19" s="249">
        <v>11</v>
      </c>
      <c r="L19" s="262">
        <v>0.0007927927927927927</v>
      </c>
      <c r="M19" s="249">
        <v>8</v>
      </c>
      <c r="N19" s="262">
        <v>0.000564692595468342</v>
      </c>
      <c r="O19" s="249">
        <f>_xlfn.IFERROR(VLOOKUP(R19,'[1]Sheet1'!$A$559:$C$608,2,FALSE),0)</f>
        <v>5</v>
      </c>
      <c r="P19" s="262">
        <f>_xlfn.IFERROR(VLOOKUP(R19,'[1]Sheet1'!$A$559:$C$608,3,FALSE)/100,0)</f>
        <v>0.00034845633842079586</v>
      </c>
      <c r="Q19" s="262">
        <f t="shared" si="1"/>
        <v>-0.375</v>
      </c>
      <c r="R19" s="307" t="s">
        <v>796</v>
      </c>
    </row>
    <row r="20" spans="1:18" ht="28.5">
      <c r="A20" s="216">
        <v>32</v>
      </c>
      <c r="B20" s="261" t="s">
        <v>416</v>
      </c>
      <c r="C20" s="249">
        <v>7</v>
      </c>
      <c r="D20" s="263">
        <v>0.0005473453749315818</v>
      </c>
      <c r="E20" s="249">
        <v>6</v>
      </c>
      <c r="F20" s="262">
        <v>0.00044699396558146463</v>
      </c>
      <c r="G20" s="249">
        <v>1</v>
      </c>
      <c r="H20" s="262">
        <v>7.880841673890771E-05</v>
      </c>
      <c r="I20" s="249">
        <v>8</v>
      </c>
      <c r="J20" s="262">
        <v>0.0006161429451632779</v>
      </c>
      <c r="K20" s="249">
        <v>7</v>
      </c>
      <c r="L20" s="262">
        <v>0.0005045045045045045</v>
      </c>
      <c r="M20" s="249">
        <v>5</v>
      </c>
      <c r="N20" s="262">
        <v>0.0003529328721677136</v>
      </c>
      <c r="O20" s="249">
        <f>_xlfn.IFERROR(VLOOKUP(R20,'[1]Sheet1'!$A$559:$C$608,2,FALSE),0)</f>
        <v>8</v>
      </c>
      <c r="P20" s="262">
        <f>_xlfn.IFERROR(VLOOKUP(R20,'[1]Sheet1'!$A$559:$C$608,3,FALSE)/100,0)</f>
        <v>0.0005575301414732734</v>
      </c>
      <c r="Q20" s="262">
        <f t="shared" si="1"/>
        <v>0.6</v>
      </c>
      <c r="R20" s="307" t="s">
        <v>797</v>
      </c>
    </row>
    <row r="21" spans="1:18" ht="15">
      <c r="A21" s="216">
        <v>33</v>
      </c>
      <c r="B21" s="261" t="s">
        <v>417</v>
      </c>
      <c r="C21" s="249">
        <v>46</v>
      </c>
      <c r="D21" s="263">
        <v>0.0035968410352646804</v>
      </c>
      <c r="E21" s="249">
        <v>31</v>
      </c>
      <c r="F21" s="262">
        <v>0.0023094688221709007</v>
      </c>
      <c r="G21" s="249">
        <v>16</v>
      </c>
      <c r="H21" s="262">
        <v>0.0012609346678225234</v>
      </c>
      <c r="I21" s="249">
        <v>22</v>
      </c>
      <c r="J21" s="262">
        <v>0.0016943930991990142</v>
      </c>
      <c r="K21" s="249">
        <v>33</v>
      </c>
      <c r="L21" s="262">
        <v>0.0023783783783783785</v>
      </c>
      <c r="M21" s="249">
        <v>33</v>
      </c>
      <c r="N21" s="262">
        <v>0.0023293569563069103</v>
      </c>
      <c r="O21" s="249">
        <f>_xlfn.IFERROR(VLOOKUP(R21,'[1]Sheet1'!$A$559:$C$608,2,FALSE),0)</f>
        <v>38</v>
      </c>
      <c r="P21" s="262">
        <f>_xlfn.IFERROR(VLOOKUP(R21,'[1]Sheet1'!$A$559:$C$608,3,FALSE)/100,0)</f>
        <v>0.0026482681719980487</v>
      </c>
      <c r="Q21" s="262">
        <f t="shared" si="1"/>
        <v>0.15151515151515152</v>
      </c>
      <c r="R21" s="307" t="s">
        <v>798</v>
      </c>
    </row>
    <row r="22" spans="1:18" ht="15">
      <c r="A22" s="216">
        <v>34</v>
      </c>
      <c r="B22" s="261" t="s">
        <v>418</v>
      </c>
      <c r="C22" s="249">
        <v>42</v>
      </c>
      <c r="D22" s="263">
        <v>0.003284072249589491</v>
      </c>
      <c r="E22" s="249">
        <v>46</v>
      </c>
      <c r="F22" s="262">
        <v>0.0034269537361245623</v>
      </c>
      <c r="G22" s="249">
        <v>52</v>
      </c>
      <c r="H22" s="262">
        <v>0.004098037670423201</v>
      </c>
      <c r="I22" s="249">
        <v>52</v>
      </c>
      <c r="J22" s="262">
        <v>0.004004929143561306</v>
      </c>
      <c r="K22" s="249">
        <v>38</v>
      </c>
      <c r="L22" s="262">
        <v>0.0027387387387387387</v>
      </c>
      <c r="M22" s="249">
        <v>77</v>
      </c>
      <c r="N22" s="262">
        <v>0.0054351662313827905</v>
      </c>
      <c r="O22" s="249">
        <f>_xlfn.IFERROR(VLOOKUP(R22,'[1]Sheet1'!$A$559:$C$608,2,FALSE),0)</f>
        <v>55</v>
      </c>
      <c r="P22" s="262">
        <f>_xlfn.IFERROR(VLOOKUP(R22,'[1]Sheet1'!$A$559:$C$608,3,FALSE)/100,0)</f>
        <v>0.003833019722628754</v>
      </c>
      <c r="Q22" s="262">
        <f t="shared" si="1"/>
        <v>-0.2857142857142857</v>
      </c>
      <c r="R22" s="307" t="s">
        <v>799</v>
      </c>
    </row>
    <row r="23" spans="1:18" ht="15">
      <c r="A23" s="216">
        <v>35</v>
      </c>
      <c r="B23" s="261" t="s">
        <v>419</v>
      </c>
      <c r="C23" s="249">
        <v>176</v>
      </c>
      <c r="D23" s="263">
        <v>0.013761826569708343</v>
      </c>
      <c r="E23" s="249">
        <v>145</v>
      </c>
      <c r="F23" s="262">
        <v>0.010802354168218729</v>
      </c>
      <c r="G23" s="249">
        <v>109</v>
      </c>
      <c r="H23" s="262">
        <v>0.00859011742454094</v>
      </c>
      <c r="I23" s="249">
        <v>127</v>
      </c>
      <c r="J23" s="262">
        <v>0.009781269254467036</v>
      </c>
      <c r="K23" s="249">
        <v>129</v>
      </c>
      <c r="L23" s="262">
        <v>0.009297297297297297</v>
      </c>
      <c r="M23" s="249">
        <v>127</v>
      </c>
      <c r="N23" s="262">
        <v>0.008964494953059928</v>
      </c>
      <c r="O23" s="249">
        <f>_xlfn.IFERROR(VLOOKUP(R23,'[1]Sheet1'!$A$559:$C$608,2,FALSE),0)</f>
        <v>110</v>
      </c>
      <c r="P23" s="262">
        <f>_xlfn.IFERROR(VLOOKUP(R23,'[1]Sheet1'!$A$559:$C$608,3,FALSE)/100,0)</f>
        <v>0.007666039445257508</v>
      </c>
      <c r="Q23" s="262">
        <f t="shared" si="1"/>
        <v>-0.13385826771653545</v>
      </c>
      <c r="R23" s="307" t="s">
        <v>800</v>
      </c>
    </row>
    <row r="24" spans="1:18" ht="15">
      <c r="A24" s="216">
        <v>39</v>
      </c>
      <c r="B24" s="261" t="s">
        <v>420</v>
      </c>
      <c r="C24" s="249">
        <v>57</v>
      </c>
      <c r="D24" s="263">
        <v>0.004456955195871452</v>
      </c>
      <c r="E24" s="249">
        <v>32</v>
      </c>
      <c r="F24" s="262">
        <v>0.002383967816434478</v>
      </c>
      <c r="G24" s="249">
        <v>21</v>
      </c>
      <c r="H24" s="262">
        <v>0.001654976751517062</v>
      </c>
      <c r="I24" s="249">
        <v>28</v>
      </c>
      <c r="J24" s="262">
        <v>0.0021565003080714724</v>
      </c>
      <c r="K24" s="249">
        <v>26</v>
      </c>
      <c r="L24" s="262">
        <v>0.001873873873873874</v>
      </c>
      <c r="M24" s="249">
        <v>18</v>
      </c>
      <c r="N24" s="262">
        <v>0.0012705583398037693</v>
      </c>
      <c r="O24" s="249">
        <f>_xlfn.IFERROR(VLOOKUP(R24,'[1]Sheet1'!$A$559:$C$608,2,FALSE),0)</f>
        <v>39</v>
      </c>
      <c r="P24" s="262">
        <f>_xlfn.IFERROR(VLOOKUP(R24,'[1]Sheet1'!$A$559:$C$608,3,FALSE)/100,0)</f>
        <v>0.002717959439682208</v>
      </c>
      <c r="Q24" s="262">
        <f t="shared" si="1"/>
        <v>1.1666666666666667</v>
      </c>
      <c r="R24" s="307" t="s">
        <v>801</v>
      </c>
    </row>
    <row r="25" spans="1:18" ht="28.5">
      <c r="A25" s="216">
        <v>40</v>
      </c>
      <c r="B25" s="261" t="s">
        <v>421</v>
      </c>
      <c r="C25" s="249">
        <v>560</v>
      </c>
      <c r="D25" s="263">
        <v>0.043787629994526546</v>
      </c>
      <c r="E25" s="249">
        <v>590</v>
      </c>
      <c r="F25" s="262">
        <v>0.04395440661551069</v>
      </c>
      <c r="G25" s="249">
        <v>698</v>
      </c>
      <c r="H25" s="262">
        <v>0.055008274883757584</v>
      </c>
      <c r="I25" s="249">
        <v>692</v>
      </c>
      <c r="J25" s="262">
        <v>0.053296364756623534</v>
      </c>
      <c r="K25" s="249">
        <v>779</v>
      </c>
      <c r="L25" s="262">
        <v>0.05614414414414414</v>
      </c>
      <c r="M25" s="249">
        <v>836</v>
      </c>
      <c r="N25" s="262">
        <v>0.05901037622644173</v>
      </c>
      <c r="O25" s="249">
        <f>_xlfn.IFERROR(VLOOKUP(R25,'[1]Sheet1'!$A$559:$C$608,2,FALSE),0)</f>
        <v>813</v>
      </c>
      <c r="P25" s="262">
        <f>_xlfn.IFERROR(VLOOKUP(R25,'[1]Sheet1'!$A$559:$C$608,3,FALSE)/100,0)</f>
        <v>0.05665900062722141</v>
      </c>
      <c r="Q25" s="262">
        <f t="shared" si="1"/>
        <v>-0.02751196172248804</v>
      </c>
      <c r="R25" s="307" t="s">
        <v>802</v>
      </c>
    </row>
    <row r="26" spans="1:18" ht="28.5">
      <c r="A26" s="216">
        <v>41</v>
      </c>
      <c r="B26" s="261" t="s">
        <v>422</v>
      </c>
      <c r="C26" s="249">
        <v>15</v>
      </c>
      <c r="D26" s="263">
        <v>0.001172882946281961</v>
      </c>
      <c r="E26" s="249">
        <v>12</v>
      </c>
      <c r="F26" s="262">
        <v>0.0008939879311629293</v>
      </c>
      <c r="G26" s="249">
        <v>30</v>
      </c>
      <c r="H26" s="262">
        <v>0.0023642525021672313</v>
      </c>
      <c r="I26" s="249">
        <v>23</v>
      </c>
      <c r="J26" s="262">
        <v>0.001771410967344424</v>
      </c>
      <c r="K26" s="249">
        <v>15</v>
      </c>
      <c r="L26" s="262">
        <v>0.001081081081081081</v>
      </c>
      <c r="M26" s="249">
        <v>15</v>
      </c>
      <c r="N26" s="262">
        <v>0.0010587986165031412</v>
      </c>
      <c r="O26" s="249">
        <f>_xlfn.IFERROR(VLOOKUP(R26,'[1]Sheet1'!$A$559:$C$608,2,FALSE),0)</f>
        <v>25</v>
      </c>
      <c r="P26" s="262">
        <f>_xlfn.IFERROR(VLOOKUP(R26,'[1]Sheet1'!$A$559:$C$608,3,FALSE)/100,0)</f>
        <v>0.0017422816921039794</v>
      </c>
      <c r="Q26" s="262">
        <f t="shared" si="1"/>
        <v>0.6666666666666666</v>
      </c>
      <c r="R26" s="307" t="s">
        <v>803</v>
      </c>
    </row>
    <row r="27" spans="1:18" ht="28.5">
      <c r="A27" s="216">
        <v>42</v>
      </c>
      <c r="B27" s="261" t="s">
        <v>423</v>
      </c>
      <c r="C27" s="249">
        <v>6439</v>
      </c>
      <c r="D27" s="263">
        <v>0.5034795527406365</v>
      </c>
      <c r="E27" s="249">
        <v>6585</v>
      </c>
      <c r="F27" s="262">
        <v>0.49057587722565743</v>
      </c>
      <c r="G27" s="249">
        <v>6058</v>
      </c>
      <c r="H27" s="262">
        <v>0.47742138860430294</v>
      </c>
      <c r="I27" s="249">
        <v>6266</v>
      </c>
      <c r="J27" s="262">
        <v>0.4825939617991374</v>
      </c>
      <c r="K27" s="249">
        <v>6767</v>
      </c>
      <c r="L27" s="262">
        <v>0.48771171171171174</v>
      </c>
      <c r="M27" s="249">
        <v>6797</v>
      </c>
      <c r="N27" s="262">
        <v>0.47977694642479</v>
      </c>
      <c r="O27" s="249">
        <f>_xlfn.IFERROR(VLOOKUP(R27,'[1]Sheet1'!$A$559:$C$608,2,FALSE),0)</f>
        <v>6967</v>
      </c>
      <c r="P27" s="262">
        <f>_xlfn.IFERROR(VLOOKUP(R27,'[1]Sheet1'!$A$559:$C$608,3,FALSE)/100,0)</f>
        <v>0.48553906195553703</v>
      </c>
      <c r="Q27" s="262">
        <f t="shared" si="1"/>
        <v>0.025011034279829335</v>
      </c>
      <c r="R27" s="307" t="s">
        <v>804</v>
      </c>
    </row>
    <row r="28" spans="1:18" ht="28.5">
      <c r="A28" s="216">
        <v>43</v>
      </c>
      <c r="B28" s="261" t="s">
        <v>424</v>
      </c>
      <c r="C28" s="249">
        <v>18</v>
      </c>
      <c r="D28" s="263">
        <v>0.0014074595355383533</v>
      </c>
      <c r="E28" s="249">
        <v>12</v>
      </c>
      <c r="F28" s="262">
        <v>0.0008939879311629293</v>
      </c>
      <c r="G28" s="249">
        <v>9</v>
      </c>
      <c r="H28" s="262">
        <v>0.0007092757506501694</v>
      </c>
      <c r="I28" s="249">
        <v>16</v>
      </c>
      <c r="J28" s="262">
        <v>0.0012322858903265558</v>
      </c>
      <c r="K28" s="249">
        <v>16</v>
      </c>
      <c r="L28" s="262">
        <v>0.001153153153153153</v>
      </c>
      <c r="M28" s="249">
        <v>11</v>
      </c>
      <c r="N28" s="262">
        <v>0.0007764523187689703</v>
      </c>
      <c r="O28" s="249">
        <f>_xlfn.IFERROR(VLOOKUP(R28,'[1]Sheet1'!$A$559:$C$608,2,FALSE),0)</f>
        <v>21</v>
      </c>
      <c r="P28" s="262">
        <f>_xlfn.IFERROR(VLOOKUP(R28,'[1]Sheet1'!$A$559:$C$608,3,FALSE)/100,0)</f>
        <v>0.0014635166213673428</v>
      </c>
      <c r="Q28" s="262">
        <f t="shared" si="1"/>
        <v>0.9090909090909091</v>
      </c>
      <c r="R28" s="307" t="s">
        <v>805</v>
      </c>
    </row>
    <row r="29" spans="1:18" ht="15">
      <c r="A29" s="216">
        <v>44</v>
      </c>
      <c r="B29" s="261" t="s">
        <v>425</v>
      </c>
      <c r="C29" s="249">
        <v>56</v>
      </c>
      <c r="D29" s="263">
        <v>0.004378762999452655</v>
      </c>
      <c r="E29" s="249">
        <v>71</v>
      </c>
      <c r="F29" s="262">
        <v>0.005289428592713998</v>
      </c>
      <c r="G29" s="249">
        <v>58</v>
      </c>
      <c r="H29" s="262">
        <v>0.004570888170856648</v>
      </c>
      <c r="I29" s="249">
        <v>61</v>
      </c>
      <c r="J29" s="262">
        <v>0.004698089956869994</v>
      </c>
      <c r="K29" s="249">
        <v>56</v>
      </c>
      <c r="L29" s="262">
        <v>0.004036036036036036</v>
      </c>
      <c r="M29" s="249">
        <v>55</v>
      </c>
      <c r="N29" s="262">
        <v>0.0038822615938448506</v>
      </c>
      <c r="O29" s="249">
        <f>_xlfn.IFERROR(VLOOKUP(R29,'[1]Sheet1'!$A$559:$C$608,2,FALSE),0)</f>
        <v>60</v>
      </c>
      <c r="P29" s="262">
        <f>_xlfn.IFERROR(VLOOKUP(R29,'[1]Sheet1'!$A$559:$C$608,3,FALSE)/100,0)</f>
        <v>0.004181476061049551</v>
      </c>
      <c r="Q29" s="262">
        <f t="shared" si="1"/>
        <v>0.09090909090909091</v>
      </c>
      <c r="R29" s="307" t="s">
        <v>806</v>
      </c>
    </row>
    <row r="30" spans="1:18" ht="15">
      <c r="A30" s="216">
        <v>45</v>
      </c>
      <c r="B30" s="261" t="s">
        <v>426</v>
      </c>
      <c r="C30" s="249">
        <v>10</v>
      </c>
      <c r="D30" s="263">
        <v>0.000781921964187974</v>
      </c>
      <c r="E30" s="249">
        <v>11</v>
      </c>
      <c r="F30" s="262">
        <v>0.0008194889368993519</v>
      </c>
      <c r="G30" s="249">
        <v>4</v>
      </c>
      <c r="H30" s="262">
        <v>0.00031523366695563086</v>
      </c>
      <c r="I30" s="249">
        <v>1</v>
      </c>
      <c r="J30" s="262">
        <v>7.701786814540974E-05</v>
      </c>
      <c r="K30" s="249">
        <v>13</v>
      </c>
      <c r="L30" s="262">
        <v>0.000936936936936937</v>
      </c>
      <c r="M30" s="249">
        <v>7</v>
      </c>
      <c r="N30" s="262">
        <v>0.0004941060210347991</v>
      </c>
      <c r="O30" s="249">
        <f>_xlfn.IFERROR(VLOOKUP(R30,'[1]Sheet1'!$A$559:$C$608,2,FALSE),0)</f>
        <v>9</v>
      </c>
      <c r="P30" s="262">
        <f>_xlfn.IFERROR(VLOOKUP(R30,'[1]Sheet1'!$A$559:$C$608,3,FALSE)/100,0)</f>
        <v>0.0006272214091574327</v>
      </c>
      <c r="Q30" s="262">
        <f t="shared" si="1"/>
        <v>0.2857142857142857</v>
      </c>
      <c r="R30" s="307" t="s">
        <v>807</v>
      </c>
    </row>
    <row r="31" spans="1:18" ht="15">
      <c r="A31" s="216">
        <v>49</v>
      </c>
      <c r="B31" s="261" t="s">
        <v>427</v>
      </c>
      <c r="C31" s="249">
        <v>112</v>
      </c>
      <c r="D31" s="263">
        <v>0.00875752599890531</v>
      </c>
      <c r="E31" s="249">
        <v>104</v>
      </c>
      <c r="F31" s="262">
        <v>0.007747895403412054</v>
      </c>
      <c r="G31" s="249">
        <v>129</v>
      </c>
      <c r="H31" s="262">
        <v>0.010166285759319096</v>
      </c>
      <c r="I31" s="249">
        <v>136</v>
      </c>
      <c r="J31" s="262">
        <v>0.010474430067775724</v>
      </c>
      <c r="K31" s="249">
        <v>170</v>
      </c>
      <c r="L31" s="262">
        <v>0.012252252252252252</v>
      </c>
      <c r="M31" s="249">
        <v>150</v>
      </c>
      <c r="N31" s="262">
        <v>0.010587986165031411</v>
      </c>
      <c r="O31" s="249">
        <f>_xlfn.IFERROR(VLOOKUP(R31,'[1]Sheet1'!$A$559:$C$608,2,FALSE),0)</f>
        <v>147</v>
      </c>
      <c r="P31" s="262">
        <f>_xlfn.IFERROR(VLOOKUP(R31,'[1]Sheet1'!$A$559:$C$608,3,FALSE)/100,0)</f>
        <v>0.010244616349571401</v>
      </c>
      <c r="Q31" s="262">
        <f t="shared" si="1"/>
        <v>-0.02</v>
      </c>
      <c r="R31" s="307" t="s">
        <v>808</v>
      </c>
    </row>
    <row r="32" spans="1:18" ht="15">
      <c r="A32" s="216">
        <v>50</v>
      </c>
      <c r="B32" s="261" t="s">
        <v>428</v>
      </c>
      <c r="C32" s="249">
        <v>167</v>
      </c>
      <c r="D32" s="263">
        <v>0.013058096801939166</v>
      </c>
      <c r="E32" s="249">
        <v>226</v>
      </c>
      <c r="F32" s="262">
        <v>0.016836772703568502</v>
      </c>
      <c r="G32" s="249">
        <v>176</v>
      </c>
      <c r="H32" s="262">
        <v>0.013870281346047758</v>
      </c>
      <c r="I32" s="249">
        <v>171</v>
      </c>
      <c r="J32" s="262">
        <v>0.013170055452865065</v>
      </c>
      <c r="K32" s="249">
        <v>177</v>
      </c>
      <c r="L32" s="262">
        <v>0.012756756756756757</v>
      </c>
      <c r="M32" s="249">
        <v>288</v>
      </c>
      <c r="N32" s="262">
        <v>0.02032893343686031</v>
      </c>
      <c r="O32" s="249">
        <f>_xlfn.IFERROR(VLOOKUP(R32,'[1]Sheet1'!$A$559:$C$608,2,FALSE),0)</f>
        <v>212</v>
      </c>
      <c r="P32" s="262">
        <f>_xlfn.IFERROR(VLOOKUP(R32,'[1]Sheet1'!$A$559:$C$608,3,FALSE)/100,0)</f>
        <v>0.014774548749041745</v>
      </c>
      <c r="Q32" s="262">
        <f t="shared" si="1"/>
        <v>-0.2638888888888889</v>
      </c>
      <c r="R32" s="307" t="s">
        <v>809</v>
      </c>
    </row>
    <row r="33" spans="1:18" ht="15">
      <c r="A33" s="216">
        <v>51</v>
      </c>
      <c r="B33" s="261" t="s">
        <v>429</v>
      </c>
      <c r="C33" s="249">
        <v>122</v>
      </c>
      <c r="D33" s="263">
        <v>0.009539447963093283</v>
      </c>
      <c r="E33" s="249">
        <v>115</v>
      </c>
      <c r="F33" s="262">
        <v>0.008567384340311407</v>
      </c>
      <c r="G33" s="249">
        <v>124</v>
      </c>
      <c r="H33" s="262">
        <v>0.009772243675624556</v>
      </c>
      <c r="I33" s="249">
        <v>121</v>
      </c>
      <c r="J33" s="262">
        <v>0.009319162045594577</v>
      </c>
      <c r="K33" s="249">
        <v>110</v>
      </c>
      <c r="L33" s="262">
        <v>0.007927927927927928</v>
      </c>
      <c r="M33" s="249">
        <v>120</v>
      </c>
      <c r="N33" s="262">
        <v>0.00847038893202513</v>
      </c>
      <c r="O33" s="249">
        <f>_xlfn.IFERROR(VLOOKUP(R33,'[1]Sheet1'!$A$559:$C$608,2,FALSE),0)</f>
        <v>112</v>
      </c>
      <c r="P33" s="262">
        <f>_xlfn.IFERROR(VLOOKUP(R33,'[1]Sheet1'!$A$559:$C$608,3,FALSE)/100,0)</f>
        <v>0.007805421980625827</v>
      </c>
      <c r="Q33" s="262">
        <f t="shared" si="1"/>
        <v>-0.06666666666666667</v>
      </c>
      <c r="R33" s="307" t="s">
        <v>810</v>
      </c>
    </row>
    <row r="34" spans="1:18" ht="15">
      <c r="A34" s="216">
        <v>52</v>
      </c>
      <c r="B34" s="261" t="s">
        <v>430</v>
      </c>
      <c r="C34" s="249">
        <v>631</v>
      </c>
      <c r="D34" s="263">
        <v>0.04933927594026116</v>
      </c>
      <c r="E34" s="249">
        <v>925</v>
      </c>
      <c r="F34" s="262">
        <v>0.06891156969380913</v>
      </c>
      <c r="G34" s="249">
        <v>628</v>
      </c>
      <c r="H34" s="262">
        <v>0.04949168571203404</v>
      </c>
      <c r="I34" s="249">
        <v>574</v>
      </c>
      <c r="J34" s="262">
        <v>0.04420825631546519</v>
      </c>
      <c r="K34" s="249">
        <v>546</v>
      </c>
      <c r="L34" s="262">
        <v>0.03935135135135135</v>
      </c>
      <c r="M34" s="249">
        <v>726</v>
      </c>
      <c r="N34" s="262">
        <v>0.05124585303875204</v>
      </c>
      <c r="O34" s="249">
        <f>_xlfn.IFERROR(VLOOKUP(R34,'[1]Sheet1'!$A$559:$C$608,2,FALSE),0)</f>
        <v>575</v>
      </c>
      <c r="P34" s="262">
        <f>_xlfn.IFERROR(VLOOKUP(R34,'[1]Sheet1'!$A$559:$C$608,3,FALSE)/100,0)</f>
        <v>0.040072478918391524</v>
      </c>
      <c r="Q34" s="262">
        <f t="shared" si="1"/>
        <v>-0.20798898071625344</v>
      </c>
      <c r="R34" s="307" t="s">
        <v>811</v>
      </c>
    </row>
    <row r="35" spans="1:18" ht="15">
      <c r="A35" s="216">
        <v>59</v>
      </c>
      <c r="B35" s="261" t="s">
        <v>431</v>
      </c>
      <c r="C35" s="249">
        <v>61</v>
      </c>
      <c r="D35" s="263">
        <v>0.004769723981546642</v>
      </c>
      <c r="E35" s="249">
        <v>57</v>
      </c>
      <c r="F35" s="262">
        <v>0.004246442673023914</v>
      </c>
      <c r="G35" s="249">
        <v>43</v>
      </c>
      <c r="H35" s="262">
        <v>0.0033887619197730317</v>
      </c>
      <c r="I35" s="249">
        <v>64</v>
      </c>
      <c r="J35" s="262">
        <v>0.004929143561306223</v>
      </c>
      <c r="K35" s="249">
        <v>60</v>
      </c>
      <c r="L35" s="262">
        <v>0.004324324324324324</v>
      </c>
      <c r="M35" s="249">
        <v>59</v>
      </c>
      <c r="N35" s="262">
        <v>0.004164607891579021</v>
      </c>
      <c r="O35" s="249">
        <f>_xlfn.IFERROR(VLOOKUP(R35,'[1]Sheet1'!$A$559:$C$608,2,FALSE),0)</f>
        <v>55</v>
      </c>
      <c r="P35" s="262">
        <f>_xlfn.IFERROR(VLOOKUP(R35,'[1]Sheet1'!$A$559:$C$608,3,FALSE)/100,0)</f>
        <v>0.003833019722628754</v>
      </c>
      <c r="Q35" s="262">
        <f t="shared" si="1"/>
        <v>-0.06779661016949153</v>
      </c>
      <c r="R35" s="307" t="s">
        <v>812</v>
      </c>
    </row>
    <row r="36" spans="1:18" ht="28.5">
      <c r="A36" s="216">
        <v>60</v>
      </c>
      <c r="B36" s="261" t="s">
        <v>432</v>
      </c>
      <c r="C36" s="249">
        <v>26</v>
      </c>
      <c r="D36" s="263">
        <v>0.0020329971068887326</v>
      </c>
      <c r="E36" s="249">
        <v>41</v>
      </c>
      <c r="F36" s="262">
        <v>0.003054458764806675</v>
      </c>
      <c r="G36" s="249">
        <v>32</v>
      </c>
      <c r="H36" s="262">
        <v>0.002521869335645047</v>
      </c>
      <c r="I36" s="249">
        <v>21</v>
      </c>
      <c r="J36" s="262">
        <v>0.0016173752310536045</v>
      </c>
      <c r="K36" s="249">
        <v>41</v>
      </c>
      <c r="L36" s="262">
        <v>0.0029549549549549555</v>
      </c>
      <c r="M36" s="249">
        <v>15</v>
      </c>
      <c r="N36" s="262">
        <v>0.0010587986165031412</v>
      </c>
      <c r="O36" s="249">
        <f>_xlfn.IFERROR(VLOOKUP(R36,'[1]Sheet1'!$A$559:$C$608,2,FALSE),0)</f>
        <v>23</v>
      </c>
      <c r="P36" s="262">
        <f>_xlfn.IFERROR(VLOOKUP(R36,'[1]Sheet1'!$A$559:$C$608,3,FALSE)/100,0)</f>
        <v>0.001602899156735661</v>
      </c>
      <c r="Q36" s="262">
        <f t="shared" si="1"/>
        <v>0.5333333333333333</v>
      </c>
      <c r="R36" s="307" t="s">
        <v>813</v>
      </c>
    </row>
    <row r="37" spans="1:18" ht="15">
      <c r="A37" s="216">
        <v>61</v>
      </c>
      <c r="B37" s="261" t="s">
        <v>433</v>
      </c>
      <c r="C37" s="249">
        <v>0</v>
      </c>
      <c r="D37" s="263">
        <v>0</v>
      </c>
      <c r="E37" s="249">
        <v>1</v>
      </c>
      <c r="F37" s="264">
        <v>7.449899426357744E-05</v>
      </c>
      <c r="G37" s="249">
        <v>1</v>
      </c>
      <c r="H37" s="264">
        <v>7.880841673890771E-05</v>
      </c>
      <c r="I37" s="249">
        <v>1</v>
      </c>
      <c r="J37" s="262">
        <v>7.701786814540974E-05</v>
      </c>
      <c r="K37" s="249">
        <v>1</v>
      </c>
      <c r="L37" s="262">
        <v>7.207207207207206E-05</v>
      </c>
      <c r="M37" s="249">
        <v>0</v>
      </c>
      <c r="N37" s="262">
        <v>0</v>
      </c>
      <c r="O37" s="249">
        <f>_xlfn.IFERROR(VLOOKUP(R37,'[1]Sheet1'!$A$559:$C$608,2,FALSE),0)</f>
        <v>0</v>
      </c>
      <c r="P37" s="262">
        <f>_xlfn.IFERROR(VLOOKUP(R37,'[1]Sheet1'!$A$559:$C$608,3,FALSE)/100,0)</f>
        <v>0</v>
      </c>
      <c r="Q37" s="262"/>
      <c r="R37" s="307" t="s">
        <v>814</v>
      </c>
    </row>
    <row r="38" spans="1:18" ht="15">
      <c r="A38" s="216">
        <v>62</v>
      </c>
      <c r="B38" s="261" t="s">
        <v>434</v>
      </c>
      <c r="C38" s="249">
        <v>3</v>
      </c>
      <c r="D38" s="263">
        <v>0.0002345765892563922</v>
      </c>
      <c r="E38" s="249">
        <v>4</v>
      </c>
      <c r="F38" s="262">
        <v>0.00029799597705430976</v>
      </c>
      <c r="G38" s="249">
        <v>1</v>
      </c>
      <c r="H38" s="262">
        <v>7.880841673890771E-05</v>
      </c>
      <c r="I38" s="249">
        <v>3</v>
      </c>
      <c r="J38" s="262">
        <v>0.0002310536044362292</v>
      </c>
      <c r="K38" s="249">
        <v>3</v>
      </c>
      <c r="L38" s="262">
        <v>0.00021621621621621624</v>
      </c>
      <c r="M38" s="249">
        <v>4</v>
      </c>
      <c r="N38" s="262">
        <v>0.000282346297734171</v>
      </c>
      <c r="O38" s="249">
        <f>_xlfn.IFERROR(VLOOKUP(R38,'[1]Sheet1'!$A$559:$C$608,2,FALSE),0)</f>
        <v>3</v>
      </c>
      <c r="P38" s="262">
        <f>_xlfn.IFERROR(VLOOKUP(R38,'[1]Sheet1'!$A$559:$C$608,3,FALSE)/100,0)</f>
        <v>0.0002090738030524775</v>
      </c>
      <c r="Q38" s="262">
        <f t="shared" si="1"/>
        <v>-0.25</v>
      </c>
      <c r="R38" s="307" t="s">
        <v>815</v>
      </c>
    </row>
    <row r="39" spans="1:18" ht="15">
      <c r="A39" s="216">
        <v>63</v>
      </c>
      <c r="B39" s="261" t="s">
        <v>435</v>
      </c>
      <c r="C39" s="249">
        <v>1654</v>
      </c>
      <c r="D39" s="263">
        <v>0.12932989287669092</v>
      </c>
      <c r="E39" s="249">
        <v>1709</v>
      </c>
      <c r="F39" s="262">
        <v>0.12731878119645385</v>
      </c>
      <c r="G39" s="249">
        <v>1671</v>
      </c>
      <c r="H39" s="262">
        <v>0.13168886437071478</v>
      </c>
      <c r="I39" s="249">
        <v>1765</v>
      </c>
      <c r="J39" s="262">
        <v>0.13593653727664817</v>
      </c>
      <c r="K39" s="249">
        <v>1718</v>
      </c>
      <c r="L39" s="262">
        <v>0.12381981981981983</v>
      </c>
      <c r="M39" s="249">
        <v>1724</v>
      </c>
      <c r="N39" s="262">
        <v>0.12169125432342769</v>
      </c>
      <c r="O39" s="249">
        <f>_xlfn.IFERROR(VLOOKUP(R39,'[1]Sheet1'!$A$559:$C$608,2,FALSE),0)</f>
        <v>1892</v>
      </c>
      <c r="P39" s="262">
        <f>_xlfn.IFERROR(VLOOKUP(R39,'[1]Sheet1'!$A$559:$C$608,3,FALSE)/100,0)</f>
        <v>0.13185587845842917</v>
      </c>
      <c r="Q39" s="262">
        <f t="shared" si="1"/>
        <v>0.09744779582366589</v>
      </c>
      <c r="R39" s="307" t="s">
        <v>816</v>
      </c>
    </row>
    <row r="40" spans="1:18" ht="15">
      <c r="A40" s="216">
        <v>64</v>
      </c>
      <c r="B40" s="261" t="s">
        <v>436</v>
      </c>
      <c r="C40" s="249">
        <v>205</v>
      </c>
      <c r="D40" s="263">
        <v>0.016029400265853467</v>
      </c>
      <c r="E40" s="249">
        <v>167</v>
      </c>
      <c r="F40" s="262">
        <v>0.012441332042017432</v>
      </c>
      <c r="G40" s="249">
        <v>171</v>
      </c>
      <c r="H40" s="262">
        <v>0.01347623926235322</v>
      </c>
      <c r="I40" s="249">
        <v>215</v>
      </c>
      <c r="J40" s="262">
        <v>0.016558841651263093</v>
      </c>
      <c r="K40" s="249">
        <v>176</v>
      </c>
      <c r="L40" s="262">
        <v>0.012684684684684684</v>
      </c>
      <c r="M40" s="249">
        <v>199</v>
      </c>
      <c r="N40" s="262">
        <v>0.014046728312275006</v>
      </c>
      <c r="O40" s="249">
        <f>_xlfn.IFERROR(VLOOKUP(R40,'[1]Sheet1'!$A$559:$C$608,2,FALSE),0)</f>
        <v>186</v>
      </c>
      <c r="P40" s="262">
        <f>_xlfn.IFERROR(VLOOKUP(R40,'[1]Sheet1'!$A$559:$C$608,3,FALSE)/100,0)</f>
        <v>0.012962575789253606</v>
      </c>
      <c r="Q40" s="262">
        <f t="shared" si="1"/>
        <v>-0.06532663316582915</v>
      </c>
      <c r="R40" s="307" t="s">
        <v>817</v>
      </c>
    </row>
    <row r="41" spans="1:18" ht="15">
      <c r="A41" s="216">
        <v>69</v>
      </c>
      <c r="B41" s="261" t="s">
        <v>437</v>
      </c>
      <c r="C41" s="249">
        <v>48</v>
      </c>
      <c r="D41" s="263">
        <v>0.003753225428102275</v>
      </c>
      <c r="E41" s="249">
        <v>46</v>
      </c>
      <c r="F41" s="262">
        <v>0.0034269537361245623</v>
      </c>
      <c r="G41" s="249">
        <v>40</v>
      </c>
      <c r="H41" s="262">
        <v>0.0031523366695563088</v>
      </c>
      <c r="I41" s="249">
        <v>31</v>
      </c>
      <c r="J41" s="262">
        <v>0.002387553912507702</v>
      </c>
      <c r="K41" s="249">
        <v>42</v>
      </c>
      <c r="L41" s="262">
        <v>0.003027027027027027</v>
      </c>
      <c r="M41" s="249">
        <v>33</v>
      </c>
      <c r="N41" s="262">
        <v>0.0023293569563069103</v>
      </c>
      <c r="O41" s="249">
        <f>_xlfn.IFERROR(VLOOKUP(R41,'[1]Sheet1'!$A$559:$C$608,2,FALSE),0)</f>
        <v>45</v>
      </c>
      <c r="P41" s="262">
        <f>_xlfn.IFERROR(VLOOKUP(R41,'[1]Sheet1'!$A$559:$C$608,3,FALSE)/100,0)</f>
        <v>0.003136107045787163</v>
      </c>
      <c r="Q41" s="262">
        <f t="shared" si="1"/>
        <v>0.36363636363636365</v>
      </c>
      <c r="R41" s="307" t="s">
        <v>818</v>
      </c>
    </row>
    <row r="42" spans="1:18" ht="28.5">
      <c r="A42" s="216">
        <v>70</v>
      </c>
      <c r="B42" s="261" t="s">
        <v>438</v>
      </c>
      <c r="C42" s="249">
        <v>68</v>
      </c>
      <c r="D42" s="263">
        <v>0.0053170693564782235</v>
      </c>
      <c r="E42" s="249">
        <v>70</v>
      </c>
      <c r="F42" s="262">
        <v>0.005214929598450421</v>
      </c>
      <c r="G42" s="249">
        <v>56</v>
      </c>
      <c r="H42" s="262">
        <v>0.004413271337378832</v>
      </c>
      <c r="I42" s="249">
        <v>34</v>
      </c>
      <c r="J42" s="262">
        <v>0.002618607516943931</v>
      </c>
      <c r="K42" s="249">
        <v>54</v>
      </c>
      <c r="L42" s="262">
        <v>0.003891891891891891</v>
      </c>
      <c r="M42" s="249">
        <v>43</v>
      </c>
      <c r="N42" s="262">
        <v>0.0030352227006423377</v>
      </c>
      <c r="O42" s="249">
        <f>_xlfn.IFERROR(VLOOKUP(R42,'[1]Sheet1'!$A$559:$C$608,2,FALSE),0)</f>
        <v>44</v>
      </c>
      <c r="P42" s="262">
        <f>_xlfn.IFERROR(VLOOKUP(R42,'[1]Sheet1'!$A$559:$C$608,3,FALSE)/100,0)</f>
        <v>0.0030664157781030038</v>
      </c>
      <c r="Q42" s="262">
        <f t="shared" si="1"/>
        <v>0.023255813953488372</v>
      </c>
      <c r="R42" s="307" t="s">
        <v>819</v>
      </c>
    </row>
    <row r="43" spans="1:18" ht="15">
      <c r="A43" s="216">
        <v>71</v>
      </c>
      <c r="B43" s="261" t="s">
        <v>439</v>
      </c>
      <c r="C43" s="249">
        <v>0</v>
      </c>
      <c r="D43" s="263">
        <v>0</v>
      </c>
      <c r="E43" s="249">
        <v>2</v>
      </c>
      <c r="F43" s="262">
        <v>0.00014899798852715488</v>
      </c>
      <c r="G43" s="249">
        <v>7</v>
      </c>
      <c r="H43" s="262">
        <v>0.000551658917172354</v>
      </c>
      <c r="I43" s="249">
        <v>0</v>
      </c>
      <c r="J43" s="262">
        <v>0</v>
      </c>
      <c r="K43" s="249">
        <v>2</v>
      </c>
      <c r="L43" s="262">
        <v>0.00014414414414414412</v>
      </c>
      <c r="M43" s="249">
        <v>2</v>
      </c>
      <c r="N43" s="262">
        <v>0.0001411731488670855</v>
      </c>
      <c r="O43" s="249">
        <f>_xlfn.IFERROR(VLOOKUP(R43,'[1]Sheet1'!$A$559:$C$608,2,FALSE),0)</f>
        <v>1</v>
      </c>
      <c r="P43" s="262">
        <f>_xlfn.IFERROR(VLOOKUP(R43,'[1]Sheet1'!$A$559:$C$608,3,FALSE)/100,0)</f>
        <v>6.969126768415918E-05</v>
      </c>
      <c r="Q43" s="262">
        <f t="shared" si="1"/>
        <v>-0.5</v>
      </c>
      <c r="R43" s="307" t="s">
        <v>820</v>
      </c>
    </row>
    <row r="44" spans="1:18" ht="15">
      <c r="A44" s="216">
        <v>72</v>
      </c>
      <c r="B44" s="261" t="s">
        <v>440</v>
      </c>
      <c r="C44" s="249">
        <v>5</v>
      </c>
      <c r="D44" s="263">
        <v>0.000390960982093987</v>
      </c>
      <c r="E44" s="249">
        <v>4</v>
      </c>
      <c r="F44" s="264">
        <v>0.00029799597705430976</v>
      </c>
      <c r="G44" s="249">
        <v>1</v>
      </c>
      <c r="H44" s="264">
        <v>7.880841673890771E-05</v>
      </c>
      <c r="I44" s="249">
        <v>3</v>
      </c>
      <c r="J44" s="262">
        <v>0.0002310536044362292</v>
      </c>
      <c r="K44" s="249">
        <v>12</v>
      </c>
      <c r="L44" s="262">
        <v>0.000864864864864865</v>
      </c>
      <c r="M44" s="249">
        <v>5</v>
      </c>
      <c r="N44" s="262">
        <v>0.0003529328721677136</v>
      </c>
      <c r="O44" s="249">
        <f>_xlfn.IFERROR(VLOOKUP(R44,'[1]Sheet1'!$A$559:$C$608,2,FALSE),0)</f>
        <v>8</v>
      </c>
      <c r="P44" s="262">
        <f>_xlfn.IFERROR(VLOOKUP(R44,'[1]Sheet1'!$A$559:$C$608,3,FALSE)/100,0)</f>
        <v>0.0005575301414732734</v>
      </c>
      <c r="Q44" s="262">
        <f t="shared" si="1"/>
        <v>0.6</v>
      </c>
      <c r="R44" s="307" t="s">
        <v>821</v>
      </c>
    </row>
    <row r="45" spans="1:17" ht="15">
      <c r="A45" s="216">
        <v>73</v>
      </c>
      <c r="B45" s="261" t="s">
        <v>441</v>
      </c>
      <c r="C45" s="249">
        <v>0</v>
      </c>
      <c r="D45" s="263">
        <v>0</v>
      </c>
      <c r="E45" s="249">
        <v>2</v>
      </c>
      <c r="F45" s="262">
        <v>0.00014899798852715488</v>
      </c>
      <c r="G45" s="249">
        <v>1</v>
      </c>
      <c r="H45" s="262">
        <v>7.880841673890771E-05</v>
      </c>
      <c r="I45" s="249">
        <v>0</v>
      </c>
      <c r="J45" s="262">
        <v>0</v>
      </c>
      <c r="K45" s="249">
        <v>0</v>
      </c>
      <c r="L45" s="262">
        <v>0</v>
      </c>
      <c r="M45" s="249">
        <v>0</v>
      </c>
      <c r="N45" s="262">
        <v>0</v>
      </c>
      <c r="O45" s="249">
        <f>_xlfn.IFERROR(VLOOKUP(R45,'[1]Sheet1'!$A$559:$C$608,2,FALSE),0)</f>
        <v>0</v>
      </c>
      <c r="P45" s="262">
        <f>_xlfn.IFERROR(VLOOKUP(R45,'[1]Sheet1'!$A$559:$C$608,3,FALSE)/100,0)</f>
        <v>0</v>
      </c>
      <c r="Q45" s="262"/>
    </row>
    <row r="46" spans="1:18" ht="15">
      <c r="A46" s="216">
        <v>74</v>
      </c>
      <c r="B46" s="261" t="s">
        <v>442</v>
      </c>
      <c r="C46" s="249">
        <v>4</v>
      </c>
      <c r="D46" s="263">
        <v>0.0003127687856751896</v>
      </c>
      <c r="E46" s="249">
        <v>5</v>
      </c>
      <c r="F46" s="262">
        <v>0.0003724949713178872</v>
      </c>
      <c r="G46" s="249">
        <v>5</v>
      </c>
      <c r="H46" s="262">
        <v>0.0003940420836945386</v>
      </c>
      <c r="I46" s="249">
        <v>2</v>
      </c>
      <c r="J46" s="262">
        <v>0.00015403573629081948</v>
      </c>
      <c r="K46" s="249">
        <v>2</v>
      </c>
      <c r="L46" s="262">
        <v>0.00014414414414414412</v>
      </c>
      <c r="M46" s="249">
        <v>6</v>
      </c>
      <c r="N46" s="262">
        <v>0.00042351944660125643</v>
      </c>
      <c r="O46" s="249">
        <f>_xlfn.IFERROR(VLOOKUP(R46,'[1]Sheet1'!$A$559:$C$608,2,FALSE),0)</f>
        <v>5</v>
      </c>
      <c r="P46" s="262">
        <f>_xlfn.IFERROR(VLOOKUP(R46,'[1]Sheet1'!$A$559:$C$608,3,FALSE)/100,0)</f>
        <v>0.00034845633842079586</v>
      </c>
      <c r="Q46" s="262">
        <f t="shared" si="1"/>
        <v>-0.16666666666666666</v>
      </c>
      <c r="R46" s="307" t="s">
        <v>822</v>
      </c>
    </row>
    <row r="47" spans="1:18" ht="15">
      <c r="A47" s="216">
        <v>75</v>
      </c>
      <c r="B47" s="261" t="s">
        <v>443</v>
      </c>
      <c r="C47" s="249">
        <v>76</v>
      </c>
      <c r="D47" s="263">
        <v>0.005942606927828603</v>
      </c>
      <c r="E47" s="249">
        <v>97</v>
      </c>
      <c r="F47" s="262">
        <v>0.007226402443567012</v>
      </c>
      <c r="G47" s="249">
        <v>61</v>
      </c>
      <c r="H47" s="262">
        <v>0.00480731342107337</v>
      </c>
      <c r="I47" s="249">
        <v>49</v>
      </c>
      <c r="J47" s="262">
        <v>0.003773875539125077</v>
      </c>
      <c r="K47" s="249">
        <v>58</v>
      </c>
      <c r="L47" s="262">
        <v>0.00418018018018018</v>
      </c>
      <c r="M47" s="249">
        <v>52</v>
      </c>
      <c r="N47" s="262">
        <v>0.0036705018705442227</v>
      </c>
      <c r="O47" s="249">
        <f>_xlfn.IFERROR(VLOOKUP(R47,'[1]Sheet1'!$A$559:$C$608,2,FALSE),0)</f>
        <v>45</v>
      </c>
      <c r="P47" s="262">
        <f>_xlfn.IFERROR(VLOOKUP(R47,'[1]Sheet1'!$A$559:$C$608,3,FALSE)/100,0)</f>
        <v>0.003136107045787163</v>
      </c>
      <c r="Q47" s="262">
        <f t="shared" si="1"/>
        <v>-0.1346153846153846</v>
      </c>
      <c r="R47" s="307" t="s">
        <v>823</v>
      </c>
    </row>
    <row r="48" spans="1:18" ht="15">
      <c r="A48" s="216">
        <v>79</v>
      </c>
      <c r="B48" s="261" t="s">
        <v>444</v>
      </c>
      <c r="C48" s="249">
        <v>22</v>
      </c>
      <c r="D48" s="263">
        <v>0.0017202283212135428</v>
      </c>
      <c r="E48" s="249">
        <v>34</v>
      </c>
      <c r="F48" s="262">
        <v>0.002532965804961633</v>
      </c>
      <c r="G48" s="249">
        <v>32</v>
      </c>
      <c r="H48" s="262">
        <v>0.002521869335645047</v>
      </c>
      <c r="I48" s="249">
        <v>36</v>
      </c>
      <c r="J48" s="262">
        <v>0.0027726432532347504</v>
      </c>
      <c r="K48" s="249">
        <v>24</v>
      </c>
      <c r="L48" s="262">
        <v>0.00172972972972973</v>
      </c>
      <c r="M48" s="249">
        <v>31</v>
      </c>
      <c r="N48" s="262">
        <v>0.002188183807439825</v>
      </c>
      <c r="O48" s="249">
        <f>_xlfn.IFERROR(VLOOKUP(R48,'[1]Sheet1'!$A$559:$C$608,2,FALSE),0)</f>
        <v>41</v>
      </c>
      <c r="P48" s="262">
        <f>_xlfn.IFERROR(VLOOKUP(R48,'[1]Sheet1'!$A$559:$C$608,3,FALSE)/100,0)</f>
        <v>0.0028573419750505262</v>
      </c>
      <c r="Q48" s="262">
        <f t="shared" si="1"/>
        <v>0.3225806451612903</v>
      </c>
      <c r="R48" s="307" t="s">
        <v>824</v>
      </c>
    </row>
    <row r="49" spans="1:18" ht="15">
      <c r="A49" s="216">
        <v>80</v>
      </c>
      <c r="B49" s="261" t="s">
        <v>445</v>
      </c>
      <c r="C49" s="249">
        <v>50</v>
      </c>
      <c r="D49" s="263">
        <v>0.00390960982093987</v>
      </c>
      <c r="E49" s="249">
        <v>44</v>
      </c>
      <c r="F49" s="262">
        <v>0.0032779557475974075</v>
      </c>
      <c r="G49" s="249">
        <v>41</v>
      </c>
      <c r="H49" s="262">
        <v>0.003231145086295216</v>
      </c>
      <c r="I49" s="249">
        <v>50</v>
      </c>
      <c r="J49" s="262">
        <v>0.0038508934072704866</v>
      </c>
      <c r="K49" s="249">
        <v>57</v>
      </c>
      <c r="L49" s="262">
        <v>0.0041081081081081085</v>
      </c>
      <c r="M49" s="249">
        <v>51</v>
      </c>
      <c r="N49" s="262">
        <v>0.0035999152961106794</v>
      </c>
      <c r="O49" s="249">
        <f>_xlfn.IFERROR(VLOOKUP(R49,'[1]Sheet1'!$A$559:$C$608,2,FALSE),0)</f>
        <v>63</v>
      </c>
      <c r="P49" s="262">
        <f>_xlfn.IFERROR(VLOOKUP(R49,'[1]Sheet1'!$A$559:$C$608,3,FALSE)/100,0)</f>
        <v>0.004390549864102028</v>
      </c>
      <c r="Q49" s="262">
        <f t="shared" si="1"/>
        <v>0.23529411764705882</v>
      </c>
      <c r="R49" s="307" t="s">
        <v>825</v>
      </c>
    </row>
    <row r="50" spans="1:18" ht="15">
      <c r="A50" s="216">
        <v>81</v>
      </c>
      <c r="B50" s="261" t="s">
        <v>446</v>
      </c>
      <c r="C50" s="249">
        <v>146</v>
      </c>
      <c r="D50" s="263">
        <v>0.01141606067714442</v>
      </c>
      <c r="E50" s="249">
        <v>131</v>
      </c>
      <c r="F50" s="262">
        <v>0.009759368248528645</v>
      </c>
      <c r="G50" s="249">
        <v>146</v>
      </c>
      <c r="H50" s="262">
        <v>0.011506028843880526</v>
      </c>
      <c r="I50" s="249">
        <v>146</v>
      </c>
      <c r="J50" s="262">
        <v>0.011244608749229822</v>
      </c>
      <c r="K50" s="249">
        <v>137</v>
      </c>
      <c r="L50" s="262">
        <v>0.009873873873873874</v>
      </c>
      <c r="M50" s="249">
        <v>149</v>
      </c>
      <c r="N50" s="262">
        <v>0.010517399590597866</v>
      </c>
      <c r="O50" s="249">
        <f>_xlfn.IFERROR(VLOOKUP(R50,'[1]Sheet1'!$A$559:$C$608,2,FALSE),0)</f>
        <v>182</v>
      </c>
      <c r="P50" s="262">
        <f>_xlfn.IFERROR(VLOOKUP(R50,'[1]Sheet1'!$A$559:$C$608,3,FALSE)/100,0)</f>
        <v>0.01268381071851697</v>
      </c>
      <c r="Q50" s="262">
        <f t="shared" si="1"/>
        <v>0.2214765100671141</v>
      </c>
      <c r="R50" s="307" t="s">
        <v>826</v>
      </c>
    </row>
    <row r="51" spans="1:18" ht="28.5">
      <c r="A51" s="216">
        <v>82</v>
      </c>
      <c r="B51" s="261" t="s">
        <v>447</v>
      </c>
      <c r="C51" s="249">
        <v>3</v>
      </c>
      <c r="D51" s="263">
        <v>0.0002345765892563922</v>
      </c>
      <c r="E51" s="249">
        <v>6</v>
      </c>
      <c r="F51" s="262">
        <v>0.00044699396558146463</v>
      </c>
      <c r="G51" s="249">
        <v>3</v>
      </c>
      <c r="H51" s="262">
        <v>0.00023642525021672314</v>
      </c>
      <c r="I51" s="249">
        <v>2</v>
      </c>
      <c r="J51" s="262">
        <v>0.00015403573629081948</v>
      </c>
      <c r="K51" s="249">
        <v>0</v>
      </c>
      <c r="L51" s="262">
        <v>0</v>
      </c>
      <c r="M51" s="249">
        <v>0</v>
      </c>
      <c r="N51" s="262">
        <v>0</v>
      </c>
      <c r="O51" s="249">
        <f>_xlfn.IFERROR(VLOOKUP(R51,'[1]Sheet1'!$A$559:$C$608,2,FALSE),0)</f>
        <v>3</v>
      </c>
      <c r="P51" s="262">
        <f>_xlfn.IFERROR(VLOOKUP(R51,'[1]Sheet1'!$A$559:$C$608,3,FALSE)/100,0)</f>
        <v>0.0002090738030524775</v>
      </c>
      <c r="Q51" s="262"/>
      <c r="R51" s="307" t="s">
        <v>1051</v>
      </c>
    </row>
    <row r="52" spans="1:18" ht="42.75">
      <c r="A52" s="216">
        <v>83</v>
      </c>
      <c r="B52" s="261" t="s">
        <v>448</v>
      </c>
      <c r="C52" s="249">
        <v>54</v>
      </c>
      <c r="D52" s="263">
        <v>0.00422237860661506</v>
      </c>
      <c r="E52" s="249">
        <v>42</v>
      </c>
      <c r="F52" s="262">
        <v>0.0031289577590702528</v>
      </c>
      <c r="G52" s="249">
        <v>21</v>
      </c>
      <c r="H52" s="262">
        <v>0.001654976751517062</v>
      </c>
      <c r="I52" s="249">
        <v>32</v>
      </c>
      <c r="J52" s="262">
        <v>0.0024645717806531116</v>
      </c>
      <c r="K52" s="249">
        <v>29</v>
      </c>
      <c r="L52" s="262">
        <v>0.00209009009009009</v>
      </c>
      <c r="M52" s="249">
        <v>34</v>
      </c>
      <c r="N52" s="262">
        <v>0.002399943530740453</v>
      </c>
      <c r="O52" s="249">
        <f>_xlfn.IFERROR(VLOOKUP(R52,'[1]Sheet1'!$A$559:$C$608,2,FALSE),0)</f>
        <v>27</v>
      </c>
      <c r="P52" s="262">
        <f>_xlfn.IFERROR(VLOOKUP(R52,'[1]Sheet1'!$A$559:$C$608,3,FALSE)/100,0)</f>
        <v>0.0018816642274722978</v>
      </c>
      <c r="Q52" s="262">
        <f t="shared" si="1"/>
        <v>-0.20588235294117646</v>
      </c>
      <c r="R52" s="307" t="s">
        <v>827</v>
      </c>
    </row>
    <row r="53" spans="1:18" ht="15">
      <c r="A53" s="216">
        <v>84</v>
      </c>
      <c r="B53" s="261" t="s">
        <v>449</v>
      </c>
      <c r="C53" s="249">
        <v>13</v>
      </c>
      <c r="D53" s="263">
        <v>0.0010164985534443663</v>
      </c>
      <c r="E53" s="249">
        <v>17</v>
      </c>
      <c r="F53" s="262">
        <v>0.0012664829024808164</v>
      </c>
      <c r="G53" s="249">
        <v>16</v>
      </c>
      <c r="H53" s="262">
        <v>0.0012609346678225234</v>
      </c>
      <c r="I53" s="249">
        <v>10</v>
      </c>
      <c r="J53" s="262">
        <v>0.0007701786814540973</v>
      </c>
      <c r="K53" s="249">
        <v>15</v>
      </c>
      <c r="L53" s="262">
        <v>0.001081081081081081</v>
      </c>
      <c r="M53" s="249">
        <v>10</v>
      </c>
      <c r="N53" s="262">
        <v>0.0007058657443354272</v>
      </c>
      <c r="O53" s="249">
        <f>_xlfn.IFERROR(VLOOKUP(R53,'[1]Sheet1'!$A$559:$C$608,2,FALSE),0)</f>
        <v>15</v>
      </c>
      <c r="P53" s="262">
        <f>_xlfn.IFERROR(VLOOKUP(R53,'[1]Sheet1'!$A$559:$C$608,3,FALSE)/100,0)</f>
        <v>0.0010453690152623877</v>
      </c>
      <c r="Q53" s="262">
        <f t="shared" si="1"/>
        <v>0.5</v>
      </c>
      <c r="R53" s="307" t="s">
        <v>828</v>
      </c>
    </row>
    <row r="54" spans="1:18" ht="28.5">
      <c r="A54" s="216">
        <v>85</v>
      </c>
      <c r="B54" s="261" t="s">
        <v>450</v>
      </c>
      <c r="C54" s="249">
        <v>80</v>
      </c>
      <c r="D54" s="263">
        <v>0.006255375713503792</v>
      </c>
      <c r="E54" s="249">
        <v>122</v>
      </c>
      <c r="F54" s="262">
        <v>0.009088877300156449</v>
      </c>
      <c r="G54" s="249">
        <v>89</v>
      </c>
      <c r="H54" s="262">
        <v>0.007013949089762787</v>
      </c>
      <c r="I54" s="249">
        <v>86</v>
      </c>
      <c r="J54" s="262">
        <v>0.0066235366605052375</v>
      </c>
      <c r="K54" s="249">
        <v>78</v>
      </c>
      <c r="L54" s="262">
        <v>0.005621621621621622</v>
      </c>
      <c r="M54" s="249">
        <v>63</v>
      </c>
      <c r="N54" s="262">
        <v>0.004446954189313192</v>
      </c>
      <c r="O54" s="249">
        <f>_xlfn.IFERROR(VLOOKUP(R54,'[1]Sheet1'!$A$559:$C$608,2,FALSE),0)</f>
        <v>97</v>
      </c>
      <c r="P54" s="262">
        <f>_xlfn.IFERROR(VLOOKUP(R54,'[1]Sheet1'!$A$559:$C$608,3,FALSE)/100,0)</f>
        <v>0.00676005296536344</v>
      </c>
      <c r="Q54" s="262">
        <f t="shared" si="1"/>
        <v>0.5396825396825397</v>
      </c>
      <c r="R54" s="307" t="s">
        <v>829</v>
      </c>
    </row>
    <row r="55" spans="1:18" ht="15">
      <c r="A55" s="216">
        <v>89</v>
      </c>
      <c r="B55" s="261" t="s">
        <v>451</v>
      </c>
      <c r="C55" s="249">
        <v>58</v>
      </c>
      <c r="D55" s="263">
        <v>0.0045351473922902496</v>
      </c>
      <c r="E55" s="249">
        <v>61</v>
      </c>
      <c r="F55" s="262">
        <v>0.004544438650078224</v>
      </c>
      <c r="G55" s="249">
        <v>61</v>
      </c>
      <c r="H55" s="262">
        <v>0.00480731342107337</v>
      </c>
      <c r="I55" s="249">
        <v>37</v>
      </c>
      <c r="J55" s="262">
        <v>0.00284966112138016</v>
      </c>
      <c r="K55" s="249">
        <v>65</v>
      </c>
      <c r="L55" s="262">
        <v>0.0046846846846846845</v>
      </c>
      <c r="M55" s="249">
        <v>48</v>
      </c>
      <c r="N55" s="262">
        <v>0.0033881555728100515</v>
      </c>
      <c r="O55" s="249">
        <f>_xlfn.IFERROR(VLOOKUP(R55,'[1]Sheet1'!$A$559:$C$608,2,FALSE),0)</f>
        <v>45</v>
      </c>
      <c r="P55" s="262">
        <f>_xlfn.IFERROR(VLOOKUP(R55,'[1]Sheet1'!$A$559:$C$608,3,FALSE)/100,0)</f>
        <v>0.003136107045787163</v>
      </c>
      <c r="Q55" s="262">
        <f t="shared" si="1"/>
        <v>-0.0625</v>
      </c>
      <c r="R55" s="307" t="s">
        <v>830</v>
      </c>
    </row>
    <row r="56" spans="1:18" ht="15.75" thickBot="1">
      <c r="A56" s="219">
        <v>99</v>
      </c>
      <c r="B56" s="265" t="s">
        <v>452</v>
      </c>
      <c r="C56" s="250">
        <v>1028</v>
      </c>
      <c r="D56" s="267">
        <v>0.08038157791852373</v>
      </c>
      <c r="E56" s="250">
        <v>1011</v>
      </c>
      <c r="F56" s="266">
        <v>0.0753184832004768</v>
      </c>
      <c r="G56" s="250">
        <v>1096</v>
      </c>
      <c r="H56" s="266">
        <v>0.08637402474584285</v>
      </c>
      <c r="I56" s="250">
        <v>1061</v>
      </c>
      <c r="J56" s="266">
        <v>0.08171595810227973</v>
      </c>
      <c r="K56" s="250">
        <v>1237</v>
      </c>
      <c r="L56" s="266">
        <v>0.08915315315315314</v>
      </c>
      <c r="M56" s="250">
        <v>1222</v>
      </c>
      <c r="N56" s="266">
        <v>0.08625679395778924</v>
      </c>
      <c r="O56" s="250">
        <f>_xlfn.IFERROR(VLOOKUP(R56,'[1]Sheet1'!$A$559:$C$608,2,FALSE),0)</f>
        <v>1213</v>
      </c>
      <c r="P56" s="266">
        <f>_xlfn.IFERROR(VLOOKUP(R56,'[1]Sheet1'!$A$559:$C$608,3,FALSE)/100,0)</f>
        <v>0.08453550770088508</v>
      </c>
      <c r="Q56" s="266">
        <f t="shared" si="1"/>
        <v>-0.007364975450081833</v>
      </c>
      <c r="R56" s="307" t="s">
        <v>831</v>
      </c>
    </row>
    <row r="57" spans="1:18" ht="15.75" thickBot="1">
      <c r="A57" s="435" t="s">
        <v>164</v>
      </c>
      <c r="B57" s="436"/>
      <c r="C57" s="251">
        <v>12789</v>
      </c>
      <c r="D57" s="253">
        <v>1</v>
      </c>
      <c r="E57" s="251">
        <v>13423</v>
      </c>
      <c r="F57" s="252">
        <v>1</v>
      </c>
      <c r="G57" s="251">
        <v>12689</v>
      </c>
      <c r="H57" s="252">
        <v>1</v>
      </c>
      <c r="I57" s="251">
        <v>12984</v>
      </c>
      <c r="J57" s="252">
        <v>1</v>
      </c>
      <c r="K57" s="251">
        <v>13875</v>
      </c>
      <c r="L57" s="252">
        <v>1</v>
      </c>
      <c r="M57" s="251">
        <v>14167</v>
      </c>
      <c r="N57" s="252">
        <v>1</v>
      </c>
      <c r="O57" s="251">
        <f>_xlfn.IFERROR(VLOOKUP(R57,'[1]Sheet1'!$A$559:$C$608,2,FALSE),0)</f>
        <v>14349</v>
      </c>
      <c r="P57" s="252">
        <f>_xlfn.IFERROR(VLOOKUP(R57,'[1]Sheet1'!$A$559:$C$608,3,FALSE)/100,0)</f>
        <v>1</v>
      </c>
      <c r="Q57" s="254">
        <f t="shared" si="1"/>
        <v>0.01284675654690478</v>
      </c>
      <c r="R57" s="307" t="s">
        <v>75</v>
      </c>
    </row>
    <row r="58" spans="1:17" ht="15">
      <c r="A58" s="255"/>
      <c r="B58" s="255"/>
      <c r="C58" s="256"/>
      <c r="D58" s="268"/>
      <c r="E58" s="256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23"/>
    </row>
    <row r="59" ht="15">
      <c r="O59" s="326">
        <f>SUM(O5:O56)</f>
        <v>14349</v>
      </c>
    </row>
    <row r="60" spans="13:15" ht="15">
      <c r="M60" s="326"/>
      <c r="O60" s="326"/>
    </row>
  </sheetData>
  <sheetProtection/>
  <mergeCells count="13">
    <mergeCell ref="E3:F3"/>
    <mergeCell ref="M3:N3"/>
    <mergeCell ref="O3:P3"/>
    <mergeCell ref="G3:H3"/>
    <mergeCell ref="Q3:Q4"/>
    <mergeCell ref="K3:L3"/>
    <mergeCell ref="A57:B57"/>
    <mergeCell ref="A1:Q1"/>
    <mergeCell ref="A2:Q2"/>
    <mergeCell ref="A3:A4"/>
    <mergeCell ref="B3:B4"/>
    <mergeCell ref="I3:J3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9"/>
  <sheetViews>
    <sheetView zoomScale="80" zoomScaleNormal="80" zoomScalePageLayoutView="0" workbookViewId="0" topLeftCell="A42">
      <selection activeCell="K59" sqref="K59"/>
    </sheetView>
  </sheetViews>
  <sheetFormatPr defaultColWidth="11.421875" defaultRowHeight="15"/>
  <cols>
    <col min="1" max="1" width="10.7109375" style="152" customWidth="1"/>
    <col min="2" max="2" width="80.7109375" style="152" bestFit="1" customWidth="1"/>
    <col min="3" max="12" width="13.421875" style="152" customWidth="1"/>
    <col min="13" max="13" width="11.421875" style="307" customWidth="1"/>
    <col min="14" max="16384" width="11.421875" style="152" customWidth="1"/>
  </cols>
  <sheetData>
    <row r="1" spans="1:12" ht="24.75" customHeight="1" thickBot="1" thickTop="1">
      <c r="A1" s="419" t="s">
        <v>1041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1"/>
    </row>
    <row r="2" spans="1:12" ht="19.5" customHeight="1" thickTop="1">
      <c r="A2" s="411" t="s">
        <v>362</v>
      </c>
      <c r="B2" s="438" t="s">
        <v>401</v>
      </c>
      <c r="C2" s="429" t="s">
        <v>147</v>
      </c>
      <c r="D2" s="430"/>
      <c r="E2" s="430"/>
      <c r="F2" s="430"/>
      <c r="G2" s="430"/>
      <c r="H2" s="430"/>
      <c r="I2" s="430"/>
      <c r="J2" s="431"/>
      <c r="K2" s="411" t="s">
        <v>75</v>
      </c>
      <c r="L2" s="412"/>
    </row>
    <row r="3" spans="1:12" ht="30.75" customHeight="1">
      <c r="A3" s="427"/>
      <c r="B3" s="440"/>
      <c r="C3" s="432" t="s">
        <v>71</v>
      </c>
      <c r="D3" s="433"/>
      <c r="E3" s="433" t="s">
        <v>72</v>
      </c>
      <c r="F3" s="433"/>
      <c r="G3" s="433" t="s">
        <v>73</v>
      </c>
      <c r="H3" s="433"/>
      <c r="I3" s="433" t="s">
        <v>74</v>
      </c>
      <c r="J3" s="434"/>
      <c r="K3" s="427"/>
      <c r="L3" s="428"/>
    </row>
    <row r="4" spans="1:12" ht="19.5" customHeight="1" thickBot="1">
      <c r="A4" s="437"/>
      <c r="B4" s="439"/>
      <c r="C4" s="269" t="s">
        <v>70</v>
      </c>
      <c r="D4" s="232" t="s">
        <v>69</v>
      </c>
      <c r="E4" s="270" t="s">
        <v>70</v>
      </c>
      <c r="F4" s="232" t="s">
        <v>69</v>
      </c>
      <c r="G4" s="270" t="s">
        <v>70</v>
      </c>
      <c r="H4" s="232" t="s">
        <v>69</v>
      </c>
      <c r="I4" s="270" t="s">
        <v>70</v>
      </c>
      <c r="J4" s="234" t="s">
        <v>69</v>
      </c>
      <c r="K4" s="248" t="s">
        <v>70</v>
      </c>
      <c r="L4" s="228" t="s">
        <v>69</v>
      </c>
    </row>
    <row r="5" spans="1:13" ht="15">
      <c r="A5" s="225" t="s">
        <v>364</v>
      </c>
      <c r="B5" s="257" t="s">
        <v>365</v>
      </c>
      <c r="C5" s="258">
        <f>_xlfn.IFERROR(VLOOKUP(M5,'[1]Sheet1'!$A$609:$K$656,2,FALSE),0)</f>
        <v>474</v>
      </c>
      <c r="D5" s="260">
        <f>_xlfn.IFERROR(VLOOKUP(M5,'[1]Sheet1'!$A$609:$K$656,3,FALSE)/100,0)</f>
        <v>0.08289611752360965</v>
      </c>
      <c r="E5" s="276">
        <f>_xlfn.IFERROR(VLOOKUP(M5,'[1]Sheet1'!$A$609:$K$656,4,FALSE),0)</f>
        <v>485</v>
      </c>
      <c r="F5" s="260">
        <f>_xlfn.IFERROR(VLOOKUP(M5,'[1]Sheet1'!$A$609:$K$656,5,FALSE)/100,0)</f>
        <v>0.06934515298827566</v>
      </c>
      <c r="G5" s="276">
        <f>_xlfn.IFERROR(VLOOKUP(M5,'[1]Sheet1'!$A$609:$K$656,6,FALSE),0)</f>
        <v>128</v>
      </c>
      <c r="H5" s="260">
        <f>_xlfn.IFERROR(VLOOKUP(M5,'[1]Sheet1'!$A$609:$K$656,7,FALSE)/100,0)</f>
        <v>0.08050314465408805</v>
      </c>
      <c r="I5" s="276">
        <f>_xlfn.IFERROR(VLOOKUP(M5,'[1]Sheet1'!$A$609:$K$656,8,FALSE),0)</f>
        <v>5</v>
      </c>
      <c r="J5" s="277">
        <f>_xlfn.IFERROR(VLOOKUP(M5,'[1]Sheet1'!$A$609:$K$656,9,FALSE)/100,0)</f>
        <v>0.10638297872340424</v>
      </c>
      <c r="K5" s="258">
        <f>_xlfn.IFERROR(VLOOKUP(M5,'[1]Sheet1'!$A$609:$K$656,10,FALSE),0)</f>
        <v>1092</v>
      </c>
      <c r="L5" s="259">
        <f>_xlfn.IFERROR(VLOOKUP(M5,'[1]Sheet1'!$A$609:$K$656,11,FALSE)/100,0)</f>
        <v>0.07610286431110182</v>
      </c>
      <c r="M5" s="307" t="s">
        <v>749</v>
      </c>
    </row>
    <row r="6" spans="1:13" ht="15">
      <c r="A6" s="216">
        <v>10</v>
      </c>
      <c r="B6" s="261" t="s">
        <v>402</v>
      </c>
      <c r="C6" s="249">
        <f>_xlfn.IFERROR(VLOOKUP(M6,'[1]Sheet1'!$A$609:$K$656,2,FALSE),0)</f>
        <v>1</v>
      </c>
      <c r="D6" s="263">
        <f>_xlfn.IFERROR(VLOOKUP(M6,'[1]Sheet1'!$A$609:$K$656,3,FALSE)/100,0)</f>
        <v>0.00017488632388947185</v>
      </c>
      <c r="E6" s="272">
        <f>_xlfn.IFERROR(VLOOKUP(M6,'[1]Sheet1'!$A$609:$K$656,4,FALSE),0)</f>
        <v>0</v>
      </c>
      <c r="F6" s="263">
        <f>_xlfn.IFERROR(VLOOKUP(M6,'[1]Sheet1'!$A$609:$K$656,5,FALSE)/100,0)</f>
        <v>0</v>
      </c>
      <c r="G6" s="272">
        <f>_xlfn.IFERROR(VLOOKUP(M6,'[1]Sheet1'!$A$609:$K$656,6,FALSE),0)</f>
        <v>0</v>
      </c>
      <c r="H6" s="263">
        <f>_xlfn.IFERROR(VLOOKUP(M6,'[1]Sheet1'!$A$609:$K$656,7,FALSE)/100,0)</f>
        <v>0</v>
      </c>
      <c r="I6" s="272">
        <f>_xlfn.IFERROR(VLOOKUP(M6,'[1]Sheet1'!$A$609:$K$656,8,FALSE),0)</f>
        <v>0</v>
      </c>
      <c r="J6" s="278">
        <f>_xlfn.IFERROR(VLOOKUP(M6,'[1]Sheet1'!$A$609:$K$656,9,FALSE)/100,0)</f>
        <v>0</v>
      </c>
      <c r="K6" s="249">
        <f>_xlfn.IFERROR(VLOOKUP(M6,'[1]Sheet1'!$A$609:$K$656,10,FALSE),0)</f>
        <v>1</v>
      </c>
      <c r="L6" s="262">
        <f>_xlfn.IFERROR(VLOOKUP(M6,'[1]Sheet1'!$A$609:$K$656,11,FALSE)/100,0)</f>
        <v>6.969126768415918E-05</v>
      </c>
      <c r="M6" s="307" t="s">
        <v>784</v>
      </c>
    </row>
    <row r="7" spans="1:13" ht="28.5">
      <c r="A7" s="216">
        <v>11</v>
      </c>
      <c r="B7" s="261" t="s">
        <v>403</v>
      </c>
      <c r="C7" s="249">
        <f>_xlfn.IFERROR(VLOOKUP(M7,'[1]Sheet1'!$A$609:$K$656,2,FALSE),0)</f>
        <v>0</v>
      </c>
      <c r="D7" s="263">
        <f>_xlfn.IFERROR(VLOOKUP(M7,'[1]Sheet1'!$A$609:$K$656,3,FALSE)/100,0)</f>
        <v>0</v>
      </c>
      <c r="E7" s="272">
        <f>_xlfn.IFERROR(VLOOKUP(M7,'[1]Sheet1'!$A$609:$K$656,4,FALSE),0)</f>
        <v>0</v>
      </c>
      <c r="F7" s="263">
        <f>_xlfn.IFERROR(VLOOKUP(M7,'[1]Sheet1'!$A$609:$K$656,5,FALSE)/100,0)</f>
        <v>0</v>
      </c>
      <c r="G7" s="272">
        <f>_xlfn.IFERROR(VLOOKUP(M7,'[1]Sheet1'!$A$609:$K$656,6,FALSE),0)</f>
        <v>0</v>
      </c>
      <c r="H7" s="263">
        <f>_xlfn.IFERROR(VLOOKUP(M7,'[1]Sheet1'!$A$609:$K$656,7,FALSE)/100,0)</f>
        <v>0</v>
      </c>
      <c r="I7" s="272">
        <f>_xlfn.IFERROR(VLOOKUP(M7,'[1]Sheet1'!$A$609:$K$656,8,FALSE),0)</f>
        <v>0</v>
      </c>
      <c r="J7" s="278">
        <f>_xlfn.IFERROR(VLOOKUP(M7,'[1]Sheet1'!$A$609:$K$656,9,FALSE)/100,0)</f>
        <v>0</v>
      </c>
      <c r="K7" s="249">
        <f>_xlfn.IFERROR(VLOOKUP(M7,'[1]Sheet1'!$A$609:$K$656,10,FALSE),0)</f>
        <v>0</v>
      </c>
      <c r="L7" s="262">
        <f>_xlfn.IFERROR(VLOOKUP(M7,'[1]Sheet1'!$A$609:$K$656,11,FALSE)/100,0)</f>
        <v>0</v>
      </c>
      <c r="M7" s="307" t="s">
        <v>785</v>
      </c>
    </row>
    <row r="8" spans="1:13" ht="15">
      <c r="A8" s="216">
        <v>12</v>
      </c>
      <c r="B8" s="261" t="s">
        <v>404</v>
      </c>
      <c r="C8" s="249">
        <f>_xlfn.IFERROR(VLOOKUP(M8,'[1]Sheet1'!$A$609:$K$656,2,FALSE),0)</f>
        <v>1</v>
      </c>
      <c r="D8" s="263">
        <f>_xlfn.IFERROR(VLOOKUP(M8,'[1]Sheet1'!$A$609:$K$656,3,FALSE)/100,0)</f>
        <v>0.00017488632388947185</v>
      </c>
      <c r="E8" s="272">
        <f>_xlfn.IFERROR(VLOOKUP(M8,'[1]Sheet1'!$A$609:$K$656,4,FALSE),0)</f>
        <v>1</v>
      </c>
      <c r="F8" s="263">
        <f>_xlfn.IFERROR(VLOOKUP(M8,'[1]Sheet1'!$A$609:$K$656,5,FALSE)/100,0)</f>
        <v>0.00014297969688304262</v>
      </c>
      <c r="G8" s="272">
        <f>_xlfn.IFERROR(VLOOKUP(M8,'[1]Sheet1'!$A$609:$K$656,6,FALSE),0)</f>
        <v>0</v>
      </c>
      <c r="H8" s="263">
        <f>_xlfn.IFERROR(VLOOKUP(M8,'[1]Sheet1'!$A$609:$K$656,7,FALSE)/100,0)</f>
        <v>0</v>
      </c>
      <c r="I8" s="272">
        <f>_xlfn.IFERROR(VLOOKUP(M8,'[1]Sheet1'!$A$609:$K$656,8,FALSE),0)</f>
        <v>0</v>
      </c>
      <c r="J8" s="278">
        <f>_xlfn.IFERROR(VLOOKUP(M8,'[1]Sheet1'!$A$609:$K$656,9,FALSE)/100,0)</f>
        <v>0</v>
      </c>
      <c r="K8" s="249">
        <f>_xlfn.IFERROR(VLOOKUP(M8,'[1]Sheet1'!$A$609:$K$656,10,FALSE),0)</f>
        <v>2</v>
      </c>
      <c r="L8" s="262">
        <f>_xlfn.IFERROR(VLOOKUP(M8,'[1]Sheet1'!$A$609:$K$656,11,FALSE)/100,0)</f>
        <v>0.00013938253536831835</v>
      </c>
      <c r="M8" s="307" t="s">
        <v>786</v>
      </c>
    </row>
    <row r="9" spans="1:13" ht="15">
      <c r="A9" s="216">
        <v>13</v>
      </c>
      <c r="B9" s="261" t="s">
        <v>405</v>
      </c>
      <c r="C9" s="249">
        <f>_xlfn.IFERROR(VLOOKUP(M9,'[1]Sheet1'!$A$609:$K$656,2,FALSE),0)</f>
        <v>1</v>
      </c>
      <c r="D9" s="263">
        <f>_xlfn.IFERROR(VLOOKUP(M9,'[1]Sheet1'!$A$609:$K$656,3,FALSE)/100,0)</f>
        <v>0.00017488632388947185</v>
      </c>
      <c r="E9" s="272">
        <f>_xlfn.IFERROR(VLOOKUP(M9,'[1]Sheet1'!$A$609:$K$656,4,FALSE),0)</f>
        <v>0</v>
      </c>
      <c r="F9" s="263">
        <f>_xlfn.IFERROR(VLOOKUP(M9,'[1]Sheet1'!$A$609:$K$656,5,FALSE)/100,0)</f>
        <v>0</v>
      </c>
      <c r="G9" s="272">
        <f>_xlfn.IFERROR(VLOOKUP(M9,'[1]Sheet1'!$A$609:$K$656,6,FALSE),0)</f>
        <v>0</v>
      </c>
      <c r="H9" s="263">
        <f>_xlfn.IFERROR(VLOOKUP(M9,'[1]Sheet1'!$A$609:$K$656,7,FALSE)/100,0)</f>
        <v>0</v>
      </c>
      <c r="I9" s="272">
        <f>_xlfn.IFERROR(VLOOKUP(M9,'[1]Sheet1'!$A$609:$K$656,8,FALSE),0)</f>
        <v>0</v>
      </c>
      <c r="J9" s="278">
        <f>_xlfn.IFERROR(VLOOKUP(M9,'[1]Sheet1'!$A$609:$K$656,9,FALSE)/100,0)</f>
        <v>0</v>
      </c>
      <c r="K9" s="249">
        <f>_xlfn.IFERROR(VLOOKUP(M9,'[1]Sheet1'!$A$609:$K$656,10,FALSE),0)</f>
        <v>1</v>
      </c>
      <c r="L9" s="262">
        <f>_xlfn.IFERROR(VLOOKUP(M9,'[1]Sheet1'!$A$609:$K$656,11,FALSE)/100,0)</f>
        <v>6.969126768415918E-05</v>
      </c>
      <c r="M9" s="307" t="s">
        <v>787</v>
      </c>
    </row>
    <row r="10" spans="1:13" ht="15">
      <c r="A10" s="216">
        <v>14</v>
      </c>
      <c r="B10" s="261" t="s">
        <v>406</v>
      </c>
      <c r="C10" s="249">
        <f>_xlfn.IFERROR(VLOOKUP(M10,'[1]Sheet1'!$A$609:$K$656,2,FALSE),0)</f>
        <v>0</v>
      </c>
      <c r="D10" s="263">
        <f>_xlfn.IFERROR(VLOOKUP(M10,'[1]Sheet1'!$A$609:$K$656,3,FALSE)/100,0)</f>
        <v>0</v>
      </c>
      <c r="E10" s="272">
        <f>_xlfn.IFERROR(VLOOKUP(M10,'[1]Sheet1'!$A$609:$K$656,4,FALSE),0)</f>
        <v>0</v>
      </c>
      <c r="F10" s="263">
        <f>_xlfn.IFERROR(VLOOKUP(M10,'[1]Sheet1'!$A$609:$K$656,5,FALSE)/100,0)</f>
        <v>0</v>
      </c>
      <c r="G10" s="272">
        <f>_xlfn.IFERROR(VLOOKUP(M10,'[1]Sheet1'!$A$609:$K$656,6,FALSE),0)</f>
        <v>0</v>
      </c>
      <c r="H10" s="263">
        <f>_xlfn.IFERROR(VLOOKUP(M10,'[1]Sheet1'!$A$609:$K$656,7,FALSE)/100,0)</f>
        <v>0</v>
      </c>
      <c r="I10" s="272">
        <f>_xlfn.IFERROR(VLOOKUP(M10,'[1]Sheet1'!$A$609:$K$656,8,FALSE),0)</f>
        <v>0</v>
      </c>
      <c r="J10" s="278">
        <f>_xlfn.IFERROR(VLOOKUP(M10,'[1]Sheet1'!$A$609:$K$656,9,FALSE)/100,0)</f>
        <v>0</v>
      </c>
      <c r="K10" s="249">
        <f>_xlfn.IFERROR(VLOOKUP(M10,'[1]Sheet1'!$A$609:$K$656,10,FALSE),0)</f>
        <v>0</v>
      </c>
      <c r="L10" s="262">
        <f>_xlfn.IFERROR(VLOOKUP(M10,'[1]Sheet1'!$A$609:$K$656,11,FALSE)/100,0)</f>
        <v>0</v>
      </c>
      <c r="M10" s="307" t="s">
        <v>788</v>
      </c>
    </row>
    <row r="11" spans="1:13" ht="15">
      <c r="A11" s="216">
        <v>19</v>
      </c>
      <c r="B11" s="261" t="s">
        <v>407</v>
      </c>
      <c r="C11" s="249">
        <f>_xlfn.IFERROR(VLOOKUP(M11,'[1]Sheet1'!$A$609:$K$656,2,FALSE),0)</f>
        <v>5</v>
      </c>
      <c r="D11" s="263">
        <f>_xlfn.IFERROR(VLOOKUP(M11,'[1]Sheet1'!$A$609:$K$656,3,FALSE)/100,0)</f>
        <v>0.0008744316194473592</v>
      </c>
      <c r="E11" s="272">
        <f>_xlfn.IFERROR(VLOOKUP(M11,'[1]Sheet1'!$A$609:$K$656,4,FALSE),0)</f>
        <v>6</v>
      </c>
      <c r="F11" s="263">
        <f>_xlfn.IFERROR(VLOOKUP(M11,'[1]Sheet1'!$A$609:$K$656,5,FALSE)/100,0)</f>
        <v>0.0008578781812982557</v>
      </c>
      <c r="G11" s="272">
        <f>_xlfn.IFERROR(VLOOKUP(M11,'[1]Sheet1'!$A$609:$K$656,6,FALSE),0)</f>
        <v>2</v>
      </c>
      <c r="H11" s="263">
        <f>_xlfn.IFERROR(VLOOKUP(M11,'[1]Sheet1'!$A$609:$K$656,7,FALSE)/100,0)</f>
        <v>0.0012578616352201257</v>
      </c>
      <c r="I11" s="272">
        <f>_xlfn.IFERROR(VLOOKUP(M11,'[1]Sheet1'!$A$609:$K$656,8,FALSE),0)</f>
        <v>0</v>
      </c>
      <c r="J11" s="278">
        <f>_xlfn.IFERROR(VLOOKUP(M11,'[1]Sheet1'!$A$609:$K$656,9,FALSE)/100,0)</f>
        <v>0</v>
      </c>
      <c r="K11" s="249">
        <f>_xlfn.IFERROR(VLOOKUP(M11,'[1]Sheet1'!$A$609:$K$656,10,FALSE),0)</f>
        <v>13</v>
      </c>
      <c r="L11" s="262">
        <f>_xlfn.IFERROR(VLOOKUP(M11,'[1]Sheet1'!$A$609:$K$656,11,FALSE)/100,0)</f>
        <v>0.0009059864798940693</v>
      </c>
      <c r="M11" s="307" t="s">
        <v>789</v>
      </c>
    </row>
    <row r="12" spans="1:13" ht="28.5">
      <c r="A12" s="216">
        <v>20</v>
      </c>
      <c r="B12" s="261" t="s">
        <v>408</v>
      </c>
      <c r="C12" s="249">
        <f>_xlfn.IFERROR(VLOOKUP(M12,'[1]Sheet1'!$A$609:$K$656,2,FALSE),0)</f>
        <v>1</v>
      </c>
      <c r="D12" s="263">
        <f>_xlfn.IFERROR(VLOOKUP(M12,'[1]Sheet1'!$A$609:$K$656,3,FALSE)/100,0)</f>
        <v>0.00017488632388947185</v>
      </c>
      <c r="E12" s="272">
        <f>_xlfn.IFERROR(VLOOKUP(M12,'[1]Sheet1'!$A$609:$K$656,4,FALSE),0)</f>
        <v>0</v>
      </c>
      <c r="F12" s="263">
        <f>_xlfn.IFERROR(VLOOKUP(M12,'[1]Sheet1'!$A$609:$K$656,5,FALSE)/100,0)</f>
        <v>0</v>
      </c>
      <c r="G12" s="272">
        <f>_xlfn.IFERROR(VLOOKUP(M12,'[1]Sheet1'!$A$609:$K$656,6,FALSE),0)</f>
        <v>2</v>
      </c>
      <c r="H12" s="263">
        <f>_xlfn.IFERROR(VLOOKUP(M12,'[1]Sheet1'!$A$609:$K$656,7,FALSE)/100,0)</f>
        <v>0.0012578616352201257</v>
      </c>
      <c r="I12" s="272">
        <f>_xlfn.IFERROR(VLOOKUP(M12,'[1]Sheet1'!$A$609:$K$656,8,FALSE),0)</f>
        <v>0</v>
      </c>
      <c r="J12" s="278">
        <f>_xlfn.IFERROR(VLOOKUP(M12,'[1]Sheet1'!$A$609:$K$656,9,FALSE)/100,0)</f>
        <v>0</v>
      </c>
      <c r="K12" s="249">
        <f>_xlfn.IFERROR(VLOOKUP(M12,'[1]Sheet1'!$A$609:$K$656,10,FALSE),0)</f>
        <v>3</v>
      </c>
      <c r="L12" s="262">
        <f>_xlfn.IFERROR(VLOOKUP(M12,'[1]Sheet1'!$A$609:$K$656,11,FALSE)/100,0)</f>
        <v>0.0002090738030524775</v>
      </c>
      <c r="M12" s="307" t="s">
        <v>790</v>
      </c>
    </row>
    <row r="13" spans="1:13" ht="15">
      <c r="A13" s="216">
        <v>21</v>
      </c>
      <c r="B13" s="261" t="s">
        <v>409</v>
      </c>
      <c r="C13" s="249">
        <f>_xlfn.IFERROR(VLOOKUP(M13,'[1]Sheet1'!$A$609:$K$656,2,FALSE),0)</f>
        <v>0</v>
      </c>
      <c r="D13" s="263">
        <f>_xlfn.IFERROR(VLOOKUP(M13,'[1]Sheet1'!$A$609:$K$656,3,FALSE)/100,0)</f>
        <v>0</v>
      </c>
      <c r="E13" s="272">
        <f>_xlfn.IFERROR(VLOOKUP(M13,'[1]Sheet1'!$A$609:$K$656,4,FALSE),0)</f>
        <v>1</v>
      </c>
      <c r="F13" s="263">
        <f>_xlfn.IFERROR(VLOOKUP(M13,'[1]Sheet1'!$A$609:$K$656,5,FALSE)/100,0)</f>
        <v>0.00014297969688304262</v>
      </c>
      <c r="G13" s="272">
        <f>_xlfn.IFERROR(VLOOKUP(M13,'[1]Sheet1'!$A$609:$K$656,6,FALSE),0)</f>
        <v>0</v>
      </c>
      <c r="H13" s="263">
        <f>_xlfn.IFERROR(VLOOKUP(M13,'[1]Sheet1'!$A$609:$K$656,7,FALSE)/100,0)</f>
        <v>0</v>
      </c>
      <c r="I13" s="272">
        <f>_xlfn.IFERROR(VLOOKUP(M13,'[1]Sheet1'!$A$609:$K$656,8,FALSE),0)</f>
        <v>0</v>
      </c>
      <c r="J13" s="278">
        <f>_xlfn.IFERROR(VLOOKUP(M13,'[1]Sheet1'!$A$609:$K$656,9,FALSE)/100,0)</f>
        <v>0</v>
      </c>
      <c r="K13" s="249">
        <f>_xlfn.IFERROR(VLOOKUP(M13,'[1]Sheet1'!$A$609:$K$656,10,FALSE),0)</f>
        <v>1</v>
      </c>
      <c r="L13" s="262">
        <f>_xlfn.IFERROR(VLOOKUP(M13,'[1]Sheet1'!$A$609:$K$656,11,FALSE)/100,0)</f>
        <v>6.969126768415918E-05</v>
      </c>
      <c r="M13" s="307" t="s">
        <v>791</v>
      </c>
    </row>
    <row r="14" spans="1:13" ht="15">
      <c r="A14" s="216">
        <v>22</v>
      </c>
      <c r="B14" s="261" t="s">
        <v>410</v>
      </c>
      <c r="C14" s="249">
        <f>_xlfn.IFERROR(VLOOKUP(M14,'[1]Sheet1'!$A$609:$K$656,2,FALSE),0)</f>
        <v>0</v>
      </c>
      <c r="D14" s="263">
        <f>_xlfn.IFERROR(VLOOKUP(M14,'[1]Sheet1'!$A$609:$K$656,3,FALSE)/100,0)</f>
        <v>0</v>
      </c>
      <c r="E14" s="272">
        <f>_xlfn.IFERROR(VLOOKUP(M14,'[1]Sheet1'!$A$609:$K$656,4,FALSE),0)</f>
        <v>2</v>
      </c>
      <c r="F14" s="263">
        <f>_xlfn.IFERROR(VLOOKUP(M14,'[1]Sheet1'!$A$609:$K$656,5,FALSE)/100,0)</f>
        <v>0.00028595939376608524</v>
      </c>
      <c r="G14" s="272">
        <f>_xlfn.IFERROR(VLOOKUP(M14,'[1]Sheet1'!$A$609:$K$656,6,FALSE),0)</f>
        <v>0</v>
      </c>
      <c r="H14" s="263">
        <f>_xlfn.IFERROR(VLOOKUP(M14,'[1]Sheet1'!$A$609:$K$656,7,FALSE)/100,0)</f>
        <v>0</v>
      </c>
      <c r="I14" s="272">
        <f>_xlfn.IFERROR(VLOOKUP(M14,'[1]Sheet1'!$A$609:$K$656,8,FALSE),0)</f>
        <v>0</v>
      </c>
      <c r="J14" s="278">
        <f>_xlfn.IFERROR(VLOOKUP(M14,'[1]Sheet1'!$A$609:$K$656,9,FALSE)/100,0)</f>
        <v>0</v>
      </c>
      <c r="K14" s="249">
        <f>_xlfn.IFERROR(VLOOKUP(M14,'[1]Sheet1'!$A$609:$K$656,10,FALSE),0)</f>
        <v>2</v>
      </c>
      <c r="L14" s="262">
        <f>_xlfn.IFERROR(VLOOKUP(M14,'[1]Sheet1'!$A$609:$K$656,11,FALSE)/100,0)</f>
        <v>0.00013938253536831835</v>
      </c>
      <c r="M14" s="307" t="s">
        <v>792</v>
      </c>
    </row>
    <row r="15" spans="1:12" ht="15">
      <c r="A15" s="216">
        <v>23</v>
      </c>
      <c r="B15" s="261" t="s">
        <v>411</v>
      </c>
      <c r="C15" s="249">
        <f>_xlfn.IFERROR(VLOOKUP(M15,'[1]Sheet1'!$A$609:$K$656,2,FALSE),0)</f>
        <v>0</v>
      </c>
      <c r="D15" s="263">
        <f>_xlfn.IFERROR(VLOOKUP(M15,'[1]Sheet1'!$A$609:$K$656,3,FALSE)/100,0)</f>
        <v>0</v>
      </c>
      <c r="E15" s="272">
        <f>_xlfn.IFERROR(VLOOKUP(M15,'[1]Sheet1'!$A$609:$K$656,4,FALSE),0)</f>
        <v>0</v>
      </c>
      <c r="F15" s="263">
        <f>_xlfn.IFERROR(VLOOKUP(M15,'[1]Sheet1'!$A$609:$K$656,5,FALSE)/100,0)</f>
        <v>0</v>
      </c>
      <c r="G15" s="272">
        <f>_xlfn.IFERROR(VLOOKUP(M15,'[1]Sheet1'!$A$609:$K$656,6,FALSE),0)</f>
        <v>0</v>
      </c>
      <c r="H15" s="263">
        <f>_xlfn.IFERROR(VLOOKUP(M15,'[1]Sheet1'!$A$609:$K$656,7,FALSE)/100,0)</f>
        <v>0</v>
      </c>
      <c r="I15" s="272">
        <f>_xlfn.IFERROR(VLOOKUP(M15,'[1]Sheet1'!$A$609:$K$656,8,FALSE),0)</f>
        <v>0</v>
      </c>
      <c r="J15" s="278">
        <f>_xlfn.IFERROR(VLOOKUP(M15,'[1]Sheet1'!$A$609:$K$656,9,FALSE)/100,0)</f>
        <v>0</v>
      </c>
      <c r="K15" s="249">
        <f>_xlfn.IFERROR(VLOOKUP(M15,'[1]Sheet1'!$A$609:$K$656,10,FALSE),0)</f>
        <v>0</v>
      </c>
      <c r="L15" s="262">
        <f>_xlfn.IFERROR(VLOOKUP(M15,'[1]Sheet1'!$A$609:$K$656,11,FALSE)/100,0)</f>
        <v>0</v>
      </c>
    </row>
    <row r="16" spans="1:13" ht="15">
      <c r="A16" s="216">
        <v>24</v>
      </c>
      <c r="B16" s="261" t="s">
        <v>412</v>
      </c>
      <c r="C16" s="249">
        <f>_xlfn.IFERROR(VLOOKUP(M16,'[1]Sheet1'!$A$609:$K$656,2,FALSE),0)</f>
        <v>2</v>
      </c>
      <c r="D16" s="263">
        <f>_xlfn.IFERROR(VLOOKUP(M16,'[1]Sheet1'!$A$609:$K$656,3,FALSE)/100,0)</f>
        <v>0.0003497726477789437</v>
      </c>
      <c r="E16" s="272">
        <f>_xlfn.IFERROR(VLOOKUP(M16,'[1]Sheet1'!$A$609:$K$656,4,FALSE),0)</f>
        <v>0</v>
      </c>
      <c r="F16" s="263">
        <f>_xlfn.IFERROR(VLOOKUP(M16,'[1]Sheet1'!$A$609:$K$656,5,FALSE)/100,0)</f>
        <v>0</v>
      </c>
      <c r="G16" s="272">
        <f>_xlfn.IFERROR(VLOOKUP(M16,'[1]Sheet1'!$A$609:$K$656,6,FALSE),0)</f>
        <v>0</v>
      </c>
      <c r="H16" s="263">
        <f>_xlfn.IFERROR(VLOOKUP(M16,'[1]Sheet1'!$A$609:$K$656,7,FALSE)/100,0)</f>
        <v>0</v>
      </c>
      <c r="I16" s="272">
        <f>_xlfn.IFERROR(VLOOKUP(M16,'[1]Sheet1'!$A$609:$K$656,8,FALSE),0)</f>
        <v>0</v>
      </c>
      <c r="J16" s="278">
        <f>_xlfn.IFERROR(VLOOKUP(M16,'[1]Sheet1'!$A$609:$K$656,9,FALSE)/100,0)</f>
        <v>0</v>
      </c>
      <c r="K16" s="249">
        <f>_xlfn.IFERROR(VLOOKUP(M16,'[1]Sheet1'!$A$609:$K$656,10,FALSE),0)</f>
        <v>2</v>
      </c>
      <c r="L16" s="262">
        <f>_xlfn.IFERROR(VLOOKUP(M16,'[1]Sheet1'!$A$609:$K$656,11,FALSE)/100,0)</f>
        <v>0.00013938253536831835</v>
      </c>
      <c r="M16" s="307" t="s">
        <v>793</v>
      </c>
    </row>
    <row r="17" spans="1:13" ht="15">
      <c r="A17" s="216">
        <v>29</v>
      </c>
      <c r="B17" s="261" t="s">
        <v>413</v>
      </c>
      <c r="C17" s="249">
        <f>_xlfn.IFERROR(VLOOKUP(M17,'[1]Sheet1'!$A$609:$K$656,2,FALSE),0)</f>
        <v>1</v>
      </c>
      <c r="D17" s="263">
        <f>_xlfn.IFERROR(VLOOKUP(M17,'[1]Sheet1'!$A$609:$K$656,3,FALSE)/100,0)</f>
        <v>0.00017488632388947185</v>
      </c>
      <c r="E17" s="272">
        <f>_xlfn.IFERROR(VLOOKUP(M17,'[1]Sheet1'!$A$609:$K$656,4,FALSE),0)</f>
        <v>0</v>
      </c>
      <c r="F17" s="263">
        <f>_xlfn.IFERROR(VLOOKUP(M17,'[1]Sheet1'!$A$609:$K$656,5,FALSE)/100,0)</f>
        <v>0</v>
      </c>
      <c r="G17" s="272">
        <f>_xlfn.IFERROR(VLOOKUP(M17,'[1]Sheet1'!$A$609:$K$656,6,FALSE),0)</f>
        <v>0</v>
      </c>
      <c r="H17" s="263">
        <f>_xlfn.IFERROR(VLOOKUP(M17,'[1]Sheet1'!$A$609:$K$656,7,FALSE)/100,0)</f>
        <v>0</v>
      </c>
      <c r="I17" s="272">
        <f>_xlfn.IFERROR(VLOOKUP(M17,'[1]Sheet1'!$A$609:$K$656,8,FALSE),0)</f>
        <v>0</v>
      </c>
      <c r="J17" s="278">
        <f>_xlfn.IFERROR(VLOOKUP(M17,'[1]Sheet1'!$A$609:$K$656,9,FALSE)/100,0)</f>
        <v>0</v>
      </c>
      <c r="K17" s="249">
        <f>_xlfn.IFERROR(VLOOKUP(M17,'[1]Sheet1'!$A$609:$K$656,10,FALSE),0)</f>
        <v>1</v>
      </c>
      <c r="L17" s="262">
        <f>_xlfn.IFERROR(VLOOKUP(M17,'[1]Sheet1'!$A$609:$K$656,11,FALSE)/100,0)</f>
        <v>6.969126768415918E-05</v>
      </c>
      <c r="M17" s="307" t="s">
        <v>794</v>
      </c>
    </row>
    <row r="18" spans="1:13" ht="28.5">
      <c r="A18" s="216">
        <v>30</v>
      </c>
      <c r="B18" s="261" t="s">
        <v>414</v>
      </c>
      <c r="C18" s="249">
        <f>_xlfn.IFERROR(VLOOKUP(M18,'[1]Sheet1'!$A$609:$K$656,2,FALSE),0)</f>
        <v>13</v>
      </c>
      <c r="D18" s="263">
        <f>_xlfn.IFERROR(VLOOKUP(M18,'[1]Sheet1'!$A$609:$K$656,3,FALSE)/100,0)</f>
        <v>0.002273522210563134</v>
      </c>
      <c r="E18" s="272">
        <f>_xlfn.IFERROR(VLOOKUP(M18,'[1]Sheet1'!$A$609:$K$656,4,FALSE),0)</f>
        <v>22</v>
      </c>
      <c r="F18" s="263">
        <f>_xlfn.IFERROR(VLOOKUP(M18,'[1]Sheet1'!$A$609:$K$656,5,FALSE)/100,0)</f>
        <v>0.0031455533314269373</v>
      </c>
      <c r="G18" s="272">
        <f>_xlfn.IFERROR(VLOOKUP(M18,'[1]Sheet1'!$A$609:$K$656,6,FALSE),0)</f>
        <v>7</v>
      </c>
      <c r="H18" s="263">
        <f>_xlfn.IFERROR(VLOOKUP(M18,'[1]Sheet1'!$A$609:$K$656,7,FALSE)/100,0)</f>
        <v>0.00440251572327044</v>
      </c>
      <c r="I18" s="272">
        <f>_xlfn.IFERROR(VLOOKUP(M18,'[1]Sheet1'!$A$609:$K$656,8,FALSE),0)</f>
        <v>0</v>
      </c>
      <c r="J18" s="278">
        <f>_xlfn.IFERROR(VLOOKUP(M18,'[1]Sheet1'!$A$609:$K$656,9,FALSE)/100,0)</f>
        <v>0</v>
      </c>
      <c r="K18" s="249">
        <f>_xlfn.IFERROR(VLOOKUP(M18,'[1]Sheet1'!$A$609:$K$656,10,FALSE),0)</f>
        <v>42</v>
      </c>
      <c r="L18" s="262">
        <f>_xlfn.IFERROR(VLOOKUP(M18,'[1]Sheet1'!$A$609:$K$656,11,FALSE)/100,0)</f>
        <v>0.0029270332427346855</v>
      </c>
      <c r="M18" s="307" t="s">
        <v>795</v>
      </c>
    </row>
    <row r="19" spans="1:13" ht="15">
      <c r="A19" s="216">
        <v>31</v>
      </c>
      <c r="B19" s="261" t="s">
        <v>415</v>
      </c>
      <c r="C19" s="249">
        <f>_xlfn.IFERROR(VLOOKUP(M19,'[1]Sheet1'!$A$609:$K$656,2,FALSE),0)</f>
        <v>1</v>
      </c>
      <c r="D19" s="263">
        <f>_xlfn.IFERROR(VLOOKUP(M19,'[1]Sheet1'!$A$609:$K$656,3,FALSE)/100,0)</f>
        <v>0.00017488632388947185</v>
      </c>
      <c r="E19" s="272">
        <f>_xlfn.IFERROR(VLOOKUP(M19,'[1]Sheet1'!$A$609:$K$656,4,FALSE),0)</f>
        <v>3</v>
      </c>
      <c r="F19" s="263">
        <f>_xlfn.IFERROR(VLOOKUP(M19,'[1]Sheet1'!$A$609:$K$656,5,FALSE)/100,0)</f>
        <v>0.00042893909064912783</v>
      </c>
      <c r="G19" s="272">
        <f>_xlfn.IFERROR(VLOOKUP(M19,'[1]Sheet1'!$A$609:$K$656,6,FALSE),0)</f>
        <v>1</v>
      </c>
      <c r="H19" s="263">
        <f>_xlfn.IFERROR(VLOOKUP(M19,'[1]Sheet1'!$A$609:$K$656,7,FALSE)/100,0)</f>
        <v>0.0006289308176100629</v>
      </c>
      <c r="I19" s="272">
        <f>_xlfn.IFERROR(VLOOKUP(M19,'[1]Sheet1'!$A$609:$K$656,8,FALSE),0)</f>
        <v>0</v>
      </c>
      <c r="J19" s="278">
        <f>_xlfn.IFERROR(VLOOKUP(M19,'[1]Sheet1'!$A$609:$K$656,9,FALSE)/100,0)</f>
        <v>0</v>
      </c>
      <c r="K19" s="249">
        <f>_xlfn.IFERROR(VLOOKUP(M19,'[1]Sheet1'!$A$609:$K$656,10,FALSE),0)</f>
        <v>5</v>
      </c>
      <c r="L19" s="262">
        <f>_xlfn.IFERROR(VLOOKUP(M19,'[1]Sheet1'!$A$609:$K$656,11,FALSE)/100,0)</f>
        <v>0.00034845633842079586</v>
      </c>
      <c r="M19" s="307" t="s">
        <v>796</v>
      </c>
    </row>
    <row r="20" spans="1:13" ht="28.5">
      <c r="A20" s="216">
        <v>32</v>
      </c>
      <c r="B20" s="261" t="s">
        <v>416</v>
      </c>
      <c r="C20" s="249">
        <f>_xlfn.IFERROR(VLOOKUP(M20,'[1]Sheet1'!$A$609:$K$656,2,FALSE),0)</f>
        <v>4</v>
      </c>
      <c r="D20" s="263">
        <f>_xlfn.IFERROR(VLOOKUP(M20,'[1]Sheet1'!$A$609:$K$656,3,FALSE)/100,0)</f>
        <v>0.0006995452955578874</v>
      </c>
      <c r="E20" s="272">
        <f>_xlfn.IFERROR(VLOOKUP(M20,'[1]Sheet1'!$A$609:$K$656,4,FALSE),0)</f>
        <v>4</v>
      </c>
      <c r="F20" s="263">
        <f>_xlfn.IFERROR(VLOOKUP(M20,'[1]Sheet1'!$A$609:$K$656,5,FALSE)/100,0)</f>
        <v>0.0005719187875321705</v>
      </c>
      <c r="G20" s="272">
        <f>_xlfn.IFERROR(VLOOKUP(M20,'[1]Sheet1'!$A$609:$K$656,6,FALSE),0)</f>
        <v>0</v>
      </c>
      <c r="H20" s="263">
        <f>_xlfn.IFERROR(VLOOKUP(M20,'[1]Sheet1'!$A$609:$K$656,7,FALSE)/100,0)</f>
        <v>0</v>
      </c>
      <c r="I20" s="272">
        <f>_xlfn.IFERROR(VLOOKUP(M20,'[1]Sheet1'!$A$609:$K$656,8,FALSE),0)</f>
        <v>0</v>
      </c>
      <c r="J20" s="278">
        <f>_xlfn.IFERROR(VLOOKUP(M20,'[1]Sheet1'!$A$609:$K$656,9,FALSE)/100,0)</f>
        <v>0</v>
      </c>
      <c r="K20" s="249">
        <f>_xlfn.IFERROR(VLOOKUP(M20,'[1]Sheet1'!$A$609:$K$656,10,FALSE),0)</f>
        <v>8</v>
      </c>
      <c r="L20" s="262">
        <f>_xlfn.IFERROR(VLOOKUP(M20,'[1]Sheet1'!$A$609:$K$656,11,FALSE)/100,0)</f>
        <v>0.0005575301414732734</v>
      </c>
      <c r="M20" s="307" t="s">
        <v>797</v>
      </c>
    </row>
    <row r="21" spans="1:13" ht="15">
      <c r="A21" s="216">
        <v>33</v>
      </c>
      <c r="B21" s="261" t="s">
        <v>417</v>
      </c>
      <c r="C21" s="249">
        <f>_xlfn.IFERROR(VLOOKUP(M21,'[1]Sheet1'!$A$609:$K$656,2,FALSE),0)</f>
        <v>16</v>
      </c>
      <c r="D21" s="263">
        <f>_xlfn.IFERROR(VLOOKUP(M21,'[1]Sheet1'!$A$609:$K$656,3,FALSE)/100,0)</f>
        <v>0.0027981811822315496</v>
      </c>
      <c r="E21" s="272">
        <f>_xlfn.IFERROR(VLOOKUP(M21,'[1]Sheet1'!$A$609:$K$656,4,FALSE),0)</f>
        <v>20</v>
      </c>
      <c r="F21" s="263">
        <f>_xlfn.IFERROR(VLOOKUP(M21,'[1]Sheet1'!$A$609:$K$656,5,FALSE)/100,0)</f>
        <v>0.0028595939376608527</v>
      </c>
      <c r="G21" s="272">
        <f>_xlfn.IFERROR(VLOOKUP(M21,'[1]Sheet1'!$A$609:$K$656,6,FALSE),0)</f>
        <v>2</v>
      </c>
      <c r="H21" s="263">
        <f>_xlfn.IFERROR(VLOOKUP(M21,'[1]Sheet1'!$A$609:$K$656,7,FALSE)/100,0)</f>
        <v>0.0012578616352201257</v>
      </c>
      <c r="I21" s="272">
        <f>_xlfn.IFERROR(VLOOKUP(M21,'[1]Sheet1'!$A$609:$K$656,8,FALSE),0)</f>
        <v>0</v>
      </c>
      <c r="J21" s="278">
        <f>_xlfn.IFERROR(VLOOKUP(M21,'[1]Sheet1'!$A$609:$K$656,9,FALSE)/100,0)</f>
        <v>0</v>
      </c>
      <c r="K21" s="249">
        <f>_xlfn.IFERROR(VLOOKUP(M21,'[1]Sheet1'!$A$609:$K$656,10,FALSE),0)</f>
        <v>38</v>
      </c>
      <c r="L21" s="262">
        <f>_xlfn.IFERROR(VLOOKUP(M21,'[1]Sheet1'!$A$609:$K$656,11,FALSE)/100,0)</f>
        <v>0.0026482681719980487</v>
      </c>
      <c r="M21" s="307" t="s">
        <v>798</v>
      </c>
    </row>
    <row r="22" spans="1:13" ht="15">
      <c r="A22" s="216">
        <v>34</v>
      </c>
      <c r="B22" s="261" t="s">
        <v>418</v>
      </c>
      <c r="C22" s="249">
        <f>_xlfn.IFERROR(VLOOKUP(M22,'[1]Sheet1'!$A$609:$K$656,2,FALSE),0)</f>
        <v>19</v>
      </c>
      <c r="D22" s="263">
        <f>_xlfn.IFERROR(VLOOKUP(M22,'[1]Sheet1'!$A$609:$K$656,3,FALSE)/100,0)</f>
        <v>0.0033228401538999645</v>
      </c>
      <c r="E22" s="272">
        <f>_xlfn.IFERROR(VLOOKUP(M22,'[1]Sheet1'!$A$609:$K$656,4,FALSE),0)</f>
        <v>26</v>
      </c>
      <c r="F22" s="263">
        <f>_xlfn.IFERROR(VLOOKUP(M22,'[1]Sheet1'!$A$609:$K$656,5,FALSE)/100,0)</f>
        <v>0.0037174721189591076</v>
      </c>
      <c r="G22" s="272">
        <f>_xlfn.IFERROR(VLOOKUP(M22,'[1]Sheet1'!$A$609:$K$656,6,FALSE),0)</f>
        <v>10</v>
      </c>
      <c r="H22" s="263">
        <f>_xlfn.IFERROR(VLOOKUP(M22,'[1]Sheet1'!$A$609:$K$656,7,FALSE)/100,0)</f>
        <v>0.00628930817610063</v>
      </c>
      <c r="I22" s="272">
        <f>_xlfn.IFERROR(VLOOKUP(M22,'[1]Sheet1'!$A$609:$K$656,8,FALSE),0)</f>
        <v>0</v>
      </c>
      <c r="J22" s="278">
        <f>_xlfn.IFERROR(VLOOKUP(M22,'[1]Sheet1'!$A$609:$K$656,9,FALSE)/100,0)</f>
        <v>0</v>
      </c>
      <c r="K22" s="249">
        <f>_xlfn.IFERROR(VLOOKUP(M22,'[1]Sheet1'!$A$609:$K$656,10,FALSE),0)</f>
        <v>55</v>
      </c>
      <c r="L22" s="262">
        <f>_xlfn.IFERROR(VLOOKUP(M22,'[1]Sheet1'!$A$609:$K$656,11,FALSE)/100,0)</f>
        <v>0.003833019722628754</v>
      </c>
      <c r="M22" s="307" t="s">
        <v>799</v>
      </c>
    </row>
    <row r="23" spans="1:13" ht="15">
      <c r="A23" s="216">
        <v>35</v>
      </c>
      <c r="B23" s="261" t="s">
        <v>419</v>
      </c>
      <c r="C23" s="249">
        <f>_xlfn.IFERROR(VLOOKUP(M23,'[1]Sheet1'!$A$609:$K$656,2,FALSE),0)</f>
        <v>43</v>
      </c>
      <c r="D23" s="263">
        <f>_xlfn.IFERROR(VLOOKUP(M23,'[1]Sheet1'!$A$609:$K$656,3,FALSE)/100,0)</f>
        <v>0.007520111927247288</v>
      </c>
      <c r="E23" s="272">
        <f>_xlfn.IFERROR(VLOOKUP(M23,'[1]Sheet1'!$A$609:$K$656,4,FALSE),0)</f>
        <v>51</v>
      </c>
      <c r="F23" s="263">
        <f>_xlfn.IFERROR(VLOOKUP(M23,'[1]Sheet1'!$A$609:$K$656,5,FALSE)/100,0)</f>
        <v>0.007291964541035173</v>
      </c>
      <c r="G23" s="272">
        <f>_xlfn.IFERROR(VLOOKUP(M23,'[1]Sheet1'!$A$609:$K$656,6,FALSE),0)</f>
        <v>15</v>
      </c>
      <c r="H23" s="263">
        <f>_xlfn.IFERROR(VLOOKUP(M23,'[1]Sheet1'!$A$609:$K$656,7,FALSE)/100,0)</f>
        <v>0.009433962264150943</v>
      </c>
      <c r="I23" s="272">
        <f>_xlfn.IFERROR(VLOOKUP(M23,'[1]Sheet1'!$A$609:$K$656,8,FALSE),0)</f>
        <v>1</v>
      </c>
      <c r="J23" s="278">
        <f>_xlfn.IFERROR(VLOOKUP(M23,'[1]Sheet1'!$A$609:$K$656,9,FALSE)/100,0)</f>
        <v>0.02127659574468085</v>
      </c>
      <c r="K23" s="249">
        <f>_xlfn.IFERROR(VLOOKUP(M23,'[1]Sheet1'!$A$609:$K$656,10,FALSE),0)</f>
        <v>110</v>
      </c>
      <c r="L23" s="262">
        <f>_xlfn.IFERROR(VLOOKUP(M23,'[1]Sheet1'!$A$609:$K$656,11,FALSE)/100,0)</f>
        <v>0.007666039445257508</v>
      </c>
      <c r="M23" s="307" t="s">
        <v>800</v>
      </c>
    </row>
    <row r="24" spans="1:13" ht="15">
      <c r="A24" s="216">
        <v>39</v>
      </c>
      <c r="B24" s="261" t="s">
        <v>420</v>
      </c>
      <c r="C24" s="249">
        <f>_xlfn.IFERROR(VLOOKUP(M24,'[1]Sheet1'!$A$609:$K$656,2,FALSE),0)</f>
        <v>23</v>
      </c>
      <c r="D24" s="263">
        <f>_xlfn.IFERROR(VLOOKUP(M24,'[1]Sheet1'!$A$609:$K$656,3,FALSE)/100,0)</f>
        <v>0.004022385449457853</v>
      </c>
      <c r="E24" s="272">
        <f>_xlfn.IFERROR(VLOOKUP(M24,'[1]Sheet1'!$A$609:$K$656,4,FALSE),0)</f>
        <v>15</v>
      </c>
      <c r="F24" s="263">
        <f>_xlfn.IFERROR(VLOOKUP(M24,'[1]Sheet1'!$A$609:$K$656,5,FALSE)/100,0)</f>
        <v>0.0021446954532456392</v>
      </c>
      <c r="G24" s="272">
        <f>_xlfn.IFERROR(VLOOKUP(M24,'[1]Sheet1'!$A$609:$K$656,6,FALSE),0)</f>
        <v>1</v>
      </c>
      <c r="H24" s="263">
        <f>_xlfn.IFERROR(VLOOKUP(M24,'[1]Sheet1'!$A$609:$K$656,7,FALSE)/100,0)</f>
        <v>0.0006289308176100629</v>
      </c>
      <c r="I24" s="272">
        <f>_xlfn.IFERROR(VLOOKUP(M24,'[1]Sheet1'!$A$609:$K$656,8,FALSE),0)</f>
        <v>0</v>
      </c>
      <c r="J24" s="278">
        <f>_xlfn.IFERROR(VLOOKUP(M24,'[1]Sheet1'!$A$609:$K$656,9,FALSE)/100,0)</f>
        <v>0</v>
      </c>
      <c r="K24" s="249">
        <f>_xlfn.IFERROR(VLOOKUP(M24,'[1]Sheet1'!$A$609:$K$656,10,FALSE),0)</f>
        <v>39</v>
      </c>
      <c r="L24" s="262">
        <f>_xlfn.IFERROR(VLOOKUP(M24,'[1]Sheet1'!$A$609:$K$656,11,FALSE)/100,0)</f>
        <v>0.002717959439682208</v>
      </c>
      <c r="M24" s="307" t="s">
        <v>801</v>
      </c>
    </row>
    <row r="25" spans="1:13" ht="28.5">
      <c r="A25" s="216">
        <v>40</v>
      </c>
      <c r="B25" s="261" t="s">
        <v>421</v>
      </c>
      <c r="C25" s="249">
        <f>_xlfn.IFERROR(VLOOKUP(M25,'[1]Sheet1'!$A$609:$K$656,2,FALSE),0)</f>
        <v>308</v>
      </c>
      <c r="D25" s="263">
        <f>_xlfn.IFERROR(VLOOKUP(M25,'[1]Sheet1'!$A$609:$K$656,3,FALSE)/100,0)</f>
        <v>0.05386498775795732</v>
      </c>
      <c r="E25" s="272">
        <f>_xlfn.IFERROR(VLOOKUP(M25,'[1]Sheet1'!$A$609:$K$656,4,FALSE),0)</f>
        <v>418</v>
      </c>
      <c r="F25" s="263">
        <f>_xlfn.IFERROR(VLOOKUP(M25,'[1]Sheet1'!$A$609:$K$656,5,FALSE)/100,0)</f>
        <v>0.05976551329711181</v>
      </c>
      <c r="G25" s="272">
        <f>_xlfn.IFERROR(VLOOKUP(M25,'[1]Sheet1'!$A$609:$K$656,6,FALSE),0)</f>
        <v>86</v>
      </c>
      <c r="H25" s="263">
        <f>_xlfn.IFERROR(VLOOKUP(M25,'[1]Sheet1'!$A$609:$K$656,7,FALSE)/100,0)</f>
        <v>0.054088050314465425</v>
      </c>
      <c r="I25" s="272">
        <f>_xlfn.IFERROR(VLOOKUP(M25,'[1]Sheet1'!$A$609:$K$656,8,FALSE),0)</f>
        <v>1</v>
      </c>
      <c r="J25" s="278">
        <f>_xlfn.IFERROR(VLOOKUP(M25,'[1]Sheet1'!$A$609:$K$656,9,FALSE)/100,0)</f>
        <v>0.02127659574468085</v>
      </c>
      <c r="K25" s="249">
        <f>_xlfn.IFERROR(VLOOKUP(M25,'[1]Sheet1'!$A$609:$K$656,10,FALSE),0)</f>
        <v>813</v>
      </c>
      <c r="L25" s="262">
        <f>_xlfn.IFERROR(VLOOKUP(M25,'[1]Sheet1'!$A$609:$K$656,11,FALSE)/100,0)</f>
        <v>0.05665900062722141</v>
      </c>
      <c r="M25" s="307" t="s">
        <v>802</v>
      </c>
    </row>
    <row r="26" spans="1:13" ht="28.5">
      <c r="A26" s="216">
        <v>41</v>
      </c>
      <c r="B26" s="261" t="s">
        <v>422</v>
      </c>
      <c r="C26" s="249">
        <f>_xlfn.IFERROR(VLOOKUP(M26,'[1]Sheet1'!$A$609:$K$656,2,FALSE),0)</f>
        <v>9</v>
      </c>
      <c r="D26" s="263">
        <f>_xlfn.IFERROR(VLOOKUP(M26,'[1]Sheet1'!$A$609:$K$656,3,FALSE)/100,0)</f>
        <v>0.0015739769150052466</v>
      </c>
      <c r="E26" s="272">
        <f>_xlfn.IFERROR(VLOOKUP(M26,'[1]Sheet1'!$A$609:$K$656,4,FALSE),0)</f>
        <v>12</v>
      </c>
      <c r="F26" s="263">
        <f>_xlfn.IFERROR(VLOOKUP(M26,'[1]Sheet1'!$A$609:$K$656,5,FALSE)/100,0)</f>
        <v>0.0017157563625965113</v>
      </c>
      <c r="G26" s="272">
        <f>_xlfn.IFERROR(VLOOKUP(M26,'[1]Sheet1'!$A$609:$K$656,6,FALSE),0)</f>
        <v>4</v>
      </c>
      <c r="H26" s="263">
        <f>_xlfn.IFERROR(VLOOKUP(M26,'[1]Sheet1'!$A$609:$K$656,7,FALSE)/100,0)</f>
        <v>0.0025157232704402514</v>
      </c>
      <c r="I26" s="272">
        <f>_xlfn.IFERROR(VLOOKUP(M26,'[1]Sheet1'!$A$609:$K$656,8,FALSE),0)</f>
        <v>0</v>
      </c>
      <c r="J26" s="278">
        <f>_xlfn.IFERROR(VLOOKUP(M26,'[1]Sheet1'!$A$609:$K$656,9,FALSE)/100,0)</f>
        <v>0</v>
      </c>
      <c r="K26" s="249">
        <f>_xlfn.IFERROR(VLOOKUP(M26,'[1]Sheet1'!$A$609:$K$656,10,FALSE),0)</f>
        <v>25</v>
      </c>
      <c r="L26" s="262">
        <f>_xlfn.IFERROR(VLOOKUP(M26,'[1]Sheet1'!$A$609:$K$656,11,FALSE)/100,0)</f>
        <v>0.0017422816921039794</v>
      </c>
      <c r="M26" s="307" t="s">
        <v>803</v>
      </c>
    </row>
    <row r="27" spans="1:13" ht="28.5">
      <c r="A27" s="216">
        <v>42</v>
      </c>
      <c r="B27" s="261" t="s">
        <v>423</v>
      </c>
      <c r="C27" s="249">
        <f>_xlfn.IFERROR(VLOOKUP(M27,'[1]Sheet1'!$A$609:$K$656,2,FALSE),0)</f>
        <v>2710</v>
      </c>
      <c r="D27" s="263">
        <f>_xlfn.IFERROR(VLOOKUP(M27,'[1]Sheet1'!$A$609:$K$656,3,FALSE)/100,0)</f>
        <v>0.47394193774046867</v>
      </c>
      <c r="E27" s="272">
        <f>_xlfn.IFERROR(VLOOKUP(M27,'[1]Sheet1'!$A$609:$K$656,4,FALSE),0)</f>
        <v>3461</v>
      </c>
      <c r="F27" s="263">
        <f>_xlfn.IFERROR(VLOOKUP(M27,'[1]Sheet1'!$A$609:$K$656,5,FALSE)/100,0)</f>
        <v>0.49485273091221044</v>
      </c>
      <c r="G27" s="272">
        <f>_xlfn.IFERROR(VLOOKUP(M27,'[1]Sheet1'!$A$609:$K$656,6,FALSE),0)</f>
        <v>772</v>
      </c>
      <c r="H27" s="263">
        <f>_xlfn.IFERROR(VLOOKUP(M27,'[1]Sheet1'!$A$609:$K$656,7,FALSE)/100,0)</f>
        <v>0.48553459119496856</v>
      </c>
      <c r="I27" s="272">
        <f>_xlfn.IFERROR(VLOOKUP(M27,'[1]Sheet1'!$A$609:$K$656,8,FALSE),0)</f>
        <v>24</v>
      </c>
      <c r="J27" s="278">
        <f>_xlfn.IFERROR(VLOOKUP(M27,'[1]Sheet1'!$A$609:$K$656,9,FALSE)/100,0)</f>
        <v>0.5106382978723404</v>
      </c>
      <c r="K27" s="249">
        <f>_xlfn.IFERROR(VLOOKUP(M27,'[1]Sheet1'!$A$609:$K$656,10,FALSE),0)</f>
        <v>6967</v>
      </c>
      <c r="L27" s="262">
        <f>_xlfn.IFERROR(VLOOKUP(M27,'[1]Sheet1'!$A$609:$K$656,11,FALSE)/100,0)</f>
        <v>0.48553906195553703</v>
      </c>
      <c r="M27" s="307" t="s">
        <v>804</v>
      </c>
    </row>
    <row r="28" spans="1:13" ht="28.5">
      <c r="A28" s="216">
        <v>43</v>
      </c>
      <c r="B28" s="261" t="s">
        <v>424</v>
      </c>
      <c r="C28" s="249">
        <f>_xlfn.IFERROR(VLOOKUP(M28,'[1]Sheet1'!$A$609:$K$656,2,FALSE),0)</f>
        <v>9</v>
      </c>
      <c r="D28" s="263">
        <f>_xlfn.IFERROR(VLOOKUP(M28,'[1]Sheet1'!$A$609:$K$656,3,FALSE)/100,0)</f>
        <v>0.0015739769150052466</v>
      </c>
      <c r="E28" s="272">
        <f>_xlfn.IFERROR(VLOOKUP(M28,'[1]Sheet1'!$A$609:$K$656,4,FALSE),0)</f>
        <v>6</v>
      </c>
      <c r="F28" s="263">
        <f>_xlfn.IFERROR(VLOOKUP(M28,'[1]Sheet1'!$A$609:$K$656,5,FALSE)/100,0)</f>
        <v>0.0008578781812982557</v>
      </c>
      <c r="G28" s="272">
        <f>_xlfn.IFERROR(VLOOKUP(M28,'[1]Sheet1'!$A$609:$K$656,6,FALSE),0)</f>
        <v>6</v>
      </c>
      <c r="H28" s="263">
        <f>_xlfn.IFERROR(VLOOKUP(M28,'[1]Sheet1'!$A$609:$K$656,7,FALSE)/100,0)</f>
        <v>0.003773584905660378</v>
      </c>
      <c r="I28" s="272">
        <f>_xlfn.IFERROR(VLOOKUP(M28,'[1]Sheet1'!$A$609:$K$656,8,FALSE),0)</f>
        <v>0</v>
      </c>
      <c r="J28" s="278">
        <f>_xlfn.IFERROR(VLOOKUP(M28,'[1]Sheet1'!$A$609:$K$656,9,FALSE)/100,0)</f>
        <v>0</v>
      </c>
      <c r="K28" s="249">
        <f>_xlfn.IFERROR(VLOOKUP(M28,'[1]Sheet1'!$A$609:$K$656,10,FALSE),0)</f>
        <v>21</v>
      </c>
      <c r="L28" s="262">
        <f>_xlfn.IFERROR(VLOOKUP(M28,'[1]Sheet1'!$A$609:$K$656,11,FALSE)/100,0)</f>
        <v>0.0014635166213673428</v>
      </c>
      <c r="M28" s="307" t="s">
        <v>805</v>
      </c>
    </row>
    <row r="29" spans="1:13" ht="15">
      <c r="A29" s="216">
        <v>44</v>
      </c>
      <c r="B29" s="261" t="s">
        <v>425</v>
      </c>
      <c r="C29" s="249">
        <f>_xlfn.IFERROR(VLOOKUP(M29,'[1]Sheet1'!$A$609:$K$656,2,FALSE),0)</f>
        <v>28</v>
      </c>
      <c r="D29" s="263">
        <f>_xlfn.IFERROR(VLOOKUP(M29,'[1]Sheet1'!$A$609:$K$656,3,FALSE)/100,0)</f>
        <v>0.004896817068905212</v>
      </c>
      <c r="E29" s="272">
        <f>_xlfn.IFERROR(VLOOKUP(M29,'[1]Sheet1'!$A$609:$K$656,4,FALSE),0)</f>
        <v>24</v>
      </c>
      <c r="F29" s="263">
        <f>_xlfn.IFERROR(VLOOKUP(M29,'[1]Sheet1'!$A$609:$K$656,5,FALSE)/100,0)</f>
        <v>0.0034315127251930227</v>
      </c>
      <c r="G29" s="272">
        <f>_xlfn.IFERROR(VLOOKUP(M29,'[1]Sheet1'!$A$609:$K$656,6,FALSE),0)</f>
        <v>8</v>
      </c>
      <c r="H29" s="263">
        <f>_xlfn.IFERROR(VLOOKUP(M29,'[1]Sheet1'!$A$609:$K$656,7,FALSE)/100,0)</f>
        <v>0.005031446540880503</v>
      </c>
      <c r="I29" s="272">
        <f>_xlfn.IFERROR(VLOOKUP(M29,'[1]Sheet1'!$A$609:$K$656,8,FALSE),0)</f>
        <v>0</v>
      </c>
      <c r="J29" s="278">
        <f>_xlfn.IFERROR(VLOOKUP(M29,'[1]Sheet1'!$A$609:$K$656,9,FALSE)/100,0)</f>
        <v>0</v>
      </c>
      <c r="K29" s="249">
        <f>_xlfn.IFERROR(VLOOKUP(M29,'[1]Sheet1'!$A$609:$K$656,10,FALSE),0)</f>
        <v>60</v>
      </c>
      <c r="L29" s="262">
        <f>_xlfn.IFERROR(VLOOKUP(M29,'[1]Sheet1'!$A$609:$K$656,11,FALSE)/100,0)</f>
        <v>0.004181476061049551</v>
      </c>
      <c r="M29" s="307" t="s">
        <v>806</v>
      </c>
    </row>
    <row r="30" spans="1:13" ht="15">
      <c r="A30" s="216">
        <v>45</v>
      </c>
      <c r="B30" s="261" t="s">
        <v>426</v>
      </c>
      <c r="C30" s="249">
        <f>_xlfn.IFERROR(VLOOKUP(M30,'[1]Sheet1'!$A$609:$K$656,2,FALSE),0)</f>
        <v>2</v>
      </c>
      <c r="D30" s="263">
        <f>_xlfn.IFERROR(VLOOKUP(M30,'[1]Sheet1'!$A$609:$K$656,3,FALSE)/100,0)</f>
        <v>0.0003497726477789437</v>
      </c>
      <c r="E30" s="272">
        <f>_xlfn.IFERROR(VLOOKUP(M30,'[1]Sheet1'!$A$609:$K$656,4,FALSE),0)</f>
        <v>7</v>
      </c>
      <c r="F30" s="263">
        <f>_xlfn.IFERROR(VLOOKUP(M30,'[1]Sheet1'!$A$609:$K$656,5,FALSE)/100,0)</f>
        <v>0.0010008578781812983</v>
      </c>
      <c r="G30" s="272">
        <f>_xlfn.IFERROR(VLOOKUP(M30,'[1]Sheet1'!$A$609:$K$656,6,FALSE),0)</f>
        <v>0</v>
      </c>
      <c r="H30" s="263">
        <f>_xlfn.IFERROR(VLOOKUP(M30,'[1]Sheet1'!$A$609:$K$656,7,FALSE)/100,0)</f>
        <v>0</v>
      </c>
      <c r="I30" s="272">
        <f>_xlfn.IFERROR(VLOOKUP(M30,'[1]Sheet1'!$A$609:$K$656,8,FALSE),0)</f>
        <v>0</v>
      </c>
      <c r="J30" s="278">
        <f>_xlfn.IFERROR(VLOOKUP(M30,'[1]Sheet1'!$A$609:$K$656,9,FALSE)/100,0)</f>
        <v>0</v>
      </c>
      <c r="K30" s="249">
        <f>_xlfn.IFERROR(VLOOKUP(M30,'[1]Sheet1'!$A$609:$K$656,10,FALSE),0)</f>
        <v>9</v>
      </c>
      <c r="L30" s="262">
        <f>_xlfn.IFERROR(VLOOKUP(M30,'[1]Sheet1'!$A$609:$K$656,11,FALSE)/100,0)</f>
        <v>0.0006272214091574327</v>
      </c>
      <c r="M30" s="307" t="s">
        <v>807</v>
      </c>
    </row>
    <row r="31" spans="1:13" ht="15">
      <c r="A31" s="216">
        <v>49</v>
      </c>
      <c r="B31" s="261" t="s">
        <v>427</v>
      </c>
      <c r="C31" s="249">
        <f>_xlfn.IFERROR(VLOOKUP(M31,'[1]Sheet1'!$A$609:$K$656,2,FALSE),0)</f>
        <v>48</v>
      </c>
      <c r="D31" s="263">
        <f>_xlfn.IFERROR(VLOOKUP(M31,'[1]Sheet1'!$A$609:$K$656,3,FALSE)/100,0)</f>
        <v>0.008394543546694649</v>
      </c>
      <c r="E31" s="272">
        <f>_xlfn.IFERROR(VLOOKUP(M31,'[1]Sheet1'!$A$609:$K$656,4,FALSE),0)</f>
        <v>84</v>
      </c>
      <c r="F31" s="263">
        <f>_xlfn.IFERROR(VLOOKUP(M31,'[1]Sheet1'!$A$609:$K$656,5,FALSE)/100,0)</f>
        <v>0.012010294538175578</v>
      </c>
      <c r="G31" s="272">
        <f>_xlfn.IFERROR(VLOOKUP(M31,'[1]Sheet1'!$A$609:$K$656,6,FALSE),0)</f>
        <v>14</v>
      </c>
      <c r="H31" s="263">
        <f>_xlfn.IFERROR(VLOOKUP(M31,'[1]Sheet1'!$A$609:$K$656,7,FALSE)/100,0)</f>
        <v>0.00880503144654088</v>
      </c>
      <c r="I31" s="272">
        <f>_xlfn.IFERROR(VLOOKUP(M31,'[1]Sheet1'!$A$609:$K$656,8,FALSE),0)</f>
        <v>1</v>
      </c>
      <c r="J31" s="278">
        <f>_xlfn.IFERROR(VLOOKUP(M31,'[1]Sheet1'!$A$609:$K$656,9,FALSE)/100,0)</f>
        <v>0.02127659574468085</v>
      </c>
      <c r="K31" s="249">
        <f>_xlfn.IFERROR(VLOOKUP(M31,'[1]Sheet1'!$A$609:$K$656,10,FALSE),0)</f>
        <v>147</v>
      </c>
      <c r="L31" s="262">
        <f>_xlfn.IFERROR(VLOOKUP(M31,'[1]Sheet1'!$A$609:$K$656,11,FALSE)/100,0)</f>
        <v>0.010244616349571401</v>
      </c>
      <c r="M31" s="307" t="s">
        <v>808</v>
      </c>
    </row>
    <row r="32" spans="1:13" ht="15">
      <c r="A32" s="216">
        <v>50</v>
      </c>
      <c r="B32" s="261" t="s">
        <v>428</v>
      </c>
      <c r="C32" s="249">
        <f>_xlfn.IFERROR(VLOOKUP(M32,'[1]Sheet1'!$A$609:$K$656,2,FALSE),0)</f>
        <v>85</v>
      </c>
      <c r="D32" s="263">
        <f>_xlfn.IFERROR(VLOOKUP(M32,'[1]Sheet1'!$A$609:$K$656,3,FALSE)/100,0)</f>
        <v>0.014865337530605104</v>
      </c>
      <c r="E32" s="272">
        <f>_xlfn.IFERROR(VLOOKUP(M32,'[1]Sheet1'!$A$609:$K$656,4,FALSE),0)</f>
        <v>100</v>
      </c>
      <c r="F32" s="263">
        <f>_xlfn.IFERROR(VLOOKUP(M32,'[1]Sheet1'!$A$609:$K$656,5,FALSE)/100,0)</f>
        <v>0.014297969688304261</v>
      </c>
      <c r="G32" s="272">
        <f>_xlfn.IFERROR(VLOOKUP(M32,'[1]Sheet1'!$A$609:$K$656,6,FALSE),0)</f>
        <v>26</v>
      </c>
      <c r="H32" s="263">
        <f>_xlfn.IFERROR(VLOOKUP(M32,'[1]Sheet1'!$A$609:$K$656,7,FALSE)/100,0)</f>
        <v>0.016352201257861635</v>
      </c>
      <c r="I32" s="272">
        <f>_xlfn.IFERROR(VLOOKUP(M32,'[1]Sheet1'!$A$609:$K$656,8,FALSE),0)</f>
        <v>1</v>
      </c>
      <c r="J32" s="278">
        <f>_xlfn.IFERROR(VLOOKUP(M32,'[1]Sheet1'!$A$609:$K$656,9,FALSE)/100,0)</f>
        <v>0.02127659574468085</v>
      </c>
      <c r="K32" s="249">
        <f>_xlfn.IFERROR(VLOOKUP(M32,'[1]Sheet1'!$A$609:$K$656,10,FALSE),0)</f>
        <v>212</v>
      </c>
      <c r="L32" s="262">
        <f>_xlfn.IFERROR(VLOOKUP(M32,'[1]Sheet1'!$A$609:$K$656,11,FALSE)/100,0)</f>
        <v>0.014774548749041745</v>
      </c>
      <c r="M32" s="307" t="s">
        <v>809</v>
      </c>
    </row>
    <row r="33" spans="1:13" ht="15">
      <c r="A33" s="216">
        <v>51</v>
      </c>
      <c r="B33" s="261" t="s">
        <v>429</v>
      </c>
      <c r="C33" s="249">
        <f>_xlfn.IFERROR(VLOOKUP(M33,'[1]Sheet1'!$A$609:$K$656,2,FALSE),0)</f>
        <v>61</v>
      </c>
      <c r="D33" s="263">
        <f>_xlfn.IFERROR(VLOOKUP(M33,'[1]Sheet1'!$A$609:$K$656,3,FALSE)/100,0)</f>
        <v>0.010668065757257782</v>
      </c>
      <c r="E33" s="272">
        <f>_xlfn.IFERROR(VLOOKUP(M33,'[1]Sheet1'!$A$609:$K$656,4,FALSE),0)</f>
        <v>35</v>
      </c>
      <c r="F33" s="263">
        <f>_xlfn.IFERROR(VLOOKUP(M33,'[1]Sheet1'!$A$609:$K$656,5,FALSE)/100,0)</f>
        <v>0.0050042893909064915</v>
      </c>
      <c r="G33" s="272">
        <f>_xlfn.IFERROR(VLOOKUP(M33,'[1]Sheet1'!$A$609:$K$656,6,FALSE),0)</f>
        <v>16</v>
      </c>
      <c r="H33" s="263">
        <f>_xlfn.IFERROR(VLOOKUP(M33,'[1]Sheet1'!$A$609:$K$656,7,FALSE)/100,0)</f>
        <v>0.010062893081761006</v>
      </c>
      <c r="I33" s="272">
        <f>_xlfn.IFERROR(VLOOKUP(M33,'[1]Sheet1'!$A$609:$K$656,8,FALSE),0)</f>
        <v>0</v>
      </c>
      <c r="J33" s="278">
        <f>_xlfn.IFERROR(VLOOKUP(M33,'[1]Sheet1'!$A$609:$K$656,9,FALSE)/100,0)</f>
        <v>0</v>
      </c>
      <c r="K33" s="249">
        <f>_xlfn.IFERROR(VLOOKUP(M33,'[1]Sheet1'!$A$609:$K$656,10,FALSE),0)</f>
        <v>112</v>
      </c>
      <c r="L33" s="262">
        <f>_xlfn.IFERROR(VLOOKUP(M33,'[1]Sheet1'!$A$609:$K$656,11,FALSE)/100,0)</f>
        <v>0.007805421980625827</v>
      </c>
      <c r="M33" s="307" t="s">
        <v>810</v>
      </c>
    </row>
    <row r="34" spans="1:13" ht="15">
      <c r="A34" s="216">
        <v>52</v>
      </c>
      <c r="B34" s="261" t="s">
        <v>430</v>
      </c>
      <c r="C34" s="249">
        <f>_xlfn.IFERROR(VLOOKUP(M34,'[1]Sheet1'!$A$609:$K$656,2,FALSE),0)</f>
        <v>221</v>
      </c>
      <c r="D34" s="263">
        <f>_xlfn.IFERROR(VLOOKUP(M34,'[1]Sheet1'!$A$609:$K$656,3,FALSE)/100,0)</f>
        <v>0.038649877579573284</v>
      </c>
      <c r="E34" s="272">
        <f>_xlfn.IFERROR(VLOOKUP(M34,'[1]Sheet1'!$A$609:$K$656,4,FALSE),0)</f>
        <v>284</v>
      </c>
      <c r="F34" s="263">
        <f>_xlfn.IFERROR(VLOOKUP(M34,'[1]Sheet1'!$A$609:$K$656,5,FALSE)/100,0)</f>
        <v>0.0406062339147841</v>
      </c>
      <c r="G34" s="272">
        <f>_xlfn.IFERROR(VLOOKUP(M34,'[1]Sheet1'!$A$609:$K$656,6,FALSE),0)</f>
        <v>69</v>
      </c>
      <c r="H34" s="263">
        <f>_xlfn.IFERROR(VLOOKUP(M34,'[1]Sheet1'!$A$609:$K$656,7,FALSE)/100,0)</f>
        <v>0.04339622641509434</v>
      </c>
      <c r="I34" s="272">
        <f>_xlfn.IFERROR(VLOOKUP(M34,'[1]Sheet1'!$A$609:$K$656,8,FALSE),0)</f>
        <v>1</v>
      </c>
      <c r="J34" s="278">
        <f>_xlfn.IFERROR(VLOOKUP(M34,'[1]Sheet1'!$A$609:$K$656,9,FALSE)/100,0)</f>
        <v>0.02127659574468085</v>
      </c>
      <c r="K34" s="249">
        <f>_xlfn.IFERROR(VLOOKUP(M34,'[1]Sheet1'!$A$609:$K$656,10,FALSE),0)</f>
        <v>575</v>
      </c>
      <c r="L34" s="262">
        <f>_xlfn.IFERROR(VLOOKUP(M34,'[1]Sheet1'!$A$609:$K$656,11,FALSE)/100,0)</f>
        <v>0.040072478918391524</v>
      </c>
      <c r="M34" s="307" t="s">
        <v>811</v>
      </c>
    </row>
    <row r="35" spans="1:13" ht="15">
      <c r="A35" s="216">
        <v>59</v>
      </c>
      <c r="B35" s="261" t="s">
        <v>431</v>
      </c>
      <c r="C35" s="249">
        <f>_xlfn.IFERROR(VLOOKUP(M35,'[1]Sheet1'!$A$609:$K$656,2,FALSE),0)</f>
        <v>17</v>
      </c>
      <c r="D35" s="263">
        <f>_xlfn.IFERROR(VLOOKUP(M35,'[1]Sheet1'!$A$609:$K$656,3,FALSE)/100,0)</f>
        <v>0.002973067506121021</v>
      </c>
      <c r="E35" s="272">
        <f>_xlfn.IFERROR(VLOOKUP(M35,'[1]Sheet1'!$A$609:$K$656,4,FALSE),0)</f>
        <v>30</v>
      </c>
      <c r="F35" s="263">
        <f>_xlfn.IFERROR(VLOOKUP(M35,'[1]Sheet1'!$A$609:$K$656,5,FALSE)/100,0)</f>
        <v>0.0042893909064912784</v>
      </c>
      <c r="G35" s="272">
        <f>_xlfn.IFERROR(VLOOKUP(M35,'[1]Sheet1'!$A$609:$K$656,6,FALSE),0)</f>
        <v>8</v>
      </c>
      <c r="H35" s="263">
        <f>_xlfn.IFERROR(VLOOKUP(M35,'[1]Sheet1'!$A$609:$K$656,7,FALSE)/100,0)</f>
        <v>0.005031446540880503</v>
      </c>
      <c r="I35" s="272">
        <f>_xlfn.IFERROR(VLOOKUP(M35,'[1]Sheet1'!$A$609:$K$656,8,FALSE),0)</f>
        <v>0</v>
      </c>
      <c r="J35" s="278">
        <f>_xlfn.IFERROR(VLOOKUP(M35,'[1]Sheet1'!$A$609:$K$656,9,FALSE)/100,0)</f>
        <v>0</v>
      </c>
      <c r="K35" s="249">
        <f>_xlfn.IFERROR(VLOOKUP(M35,'[1]Sheet1'!$A$609:$K$656,10,FALSE),0)</f>
        <v>55</v>
      </c>
      <c r="L35" s="262">
        <f>_xlfn.IFERROR(VLOOKUP(M35,'[1]Sheet1'!$A$609:$K$656,11,FALSE)/100,0)</f>
        <v>0.003833019722628754</v>
      </c>
      <c r="M35" s="307" t="s">
        <v>812</v>
      </c>
    </row>
    <row r="36" spans="1:13" ht="28.5">
      <c r="A36" s="216">
        <v>60</v>
      </c>
      <c r="B36" s="261" t="s">
        <v>432</v>
      </c>
      <c r="C36" s="249">
        <f>_xlfn.IFERROR(VLOOKUP(M36,'[1]Sheet1'!$A$609:$K$656,2,FALSE),0)</f>
        <v>9</v>
      </c>
      <c r="D36" s="263">
        <f>_xlfn.IFERROR(VLOOKUP(M36,'[1]Sheet1'!$A$609:$K$656,3,FALSE)/100,0)</f>
        <v>0.0015739769150052466</v>
      </c>
      <c r="E36" s="272">
        <f>_xlfn.IFERROR(VLOOKUP(M36,'[1]Sheet1'!$A$609:$K$656,4,FALSE),0)</f>
        <v>11</v>
      </c>
      <c r="F36" s="263">
        <f>_xlfn.IFERROR(VLOOKUP(M36,'[1]Sheet1'!$A$609:$K$656,5,FALSE)/100,0)</f>
        <v>0.0015727766657134686</v>
      </c>
      <c r="G36" s="272">
        <f>_xlfn.IFERROR(VLOOKUP(M36,'[1]Sheet1'!$A$609:$K$656,6,FALSE),0)</f>
        <v>3</v>
      </c>
      <c r="H36" s="263">
        <f>_xlfn.IFERROR(VLOOKUP(M36,'[1]Sheet1'!$A$609:$K$656,7,FALSE)/100,0)</f>
        <v>0.001886792452830189</v>
      </c>
      <c r="I36" s="272">
        <f>_xlfn.IFERROR(VLOOKUP(M36,'[1]Sheet1'!$A$609:$K$656,8,FALSE),0)</f>
        <v>0</v>
      </c>
      <c r="J36" s="278">
        <f>_xlfn.IFERROR(VLOOKUP(M36,'[1]Sheet1'!$A$609:$K$656,9,FALSE)/100,0)</f>
        <v>0</v>
      </c>
      <c r="K36" s="249">
        <f>_xlfn.IFERROR(VLOOKUP(M36,'[1]Sheet1'!$A$609:$K$656,10,FALSE),0)</f>
        <v>23</v>
      </c>
      <c r="L36" s="262">
        <f>_xlfn.IFERROR(VLOOKUP(M36,'[1]Sheet1'!$A$609:$K$656,11,FALSE)/100,0)</f>
        <v>0.001602899156735661</v>
      </c>
      <c r="M36" s="307" t="s">
        <v>813</v>
      </c>
    </row>
    <row r="37" spans="1:13" ht="15">
      <c r="A37" s="216">
        <v>61</v>
      </c>
      <c r="B37" s="261" t="s">
        <v>433</v>
      </c>
      <c r="C37" s="249">
        <f>_xlfn.IFERROR(VLOOKUP(M37,'[1]Sheet1'!$A$609:$K$656,2,FALSE),0)</f>
        <v>0</v>
      </c>
      <c r="D37" s="263">
        <f>_xlfn.IFERROR(VLOOKUP(M37,'[1]Sheet1'!$A$609:$K$656,3,FALSE)/100,0)</f>
        <v>0</v>
      </c>
      <c r="E37" s="272">
        <f>_xlfn.IFERROR(VLOOKUP(M37,'[1]Sheet1'!$A$609:$K$656,4,FALSE),0)</f>
        <v>0</v>
      </c>
      <c r="F37" s="263">
        <f>_xlfn.IFERROR(VLOOKUP(M37,'[1]Sheet1'!$A$609:$K$656,5,FALSE)/100,0)</f>
        <v>0</v>
      </c>
      <c r="G37" s="272">
        <f>_xlfn.IFERROR(VLOOKUP(M37,'[1]Sheet1'!$A$609:$K$656,6,FALSE),0)</f>
        <v>0</v>
      </c>
      <c r="H37" s="263">
        <f>_xlfn.IFERROR(VLOOKUP(M37,'[1]Sheet1'!$A$609:$K$656,7,FALSE)/100,0)</f>
        <v>0</v>
      </c>
      <c r="I37" s="272">
        <f>_xlfn.IFERROR(VLOOKUP(M37,'[1]Sheet1'!$A$609:$K$656,8,FALSE),0)</f>
        <v>0</v>
      </c>
      <c r="J37" s="278">
        <f>_xlfn.IFERROR(VLOOKUP(M37,'[1]Sheet1'!$A$609:$K$656,9,FALSE)/100,0)</f>
        <v>0</v>
      </c>
      <c r="K37" s="249">
        <f>_xlfn.IFERROR(VLOOKUP(M37,'[1]Sheet1'!$A$609:$K$656,10,FALSE),0)</f>
        <v>0</v>
      </c>
      <c r="L37" s="262">
        <f>_xlfn.IFERROR(VLOOKUP(M37,'[1]Sheet1'!$A$609:$K$656,11,FALSE)/100,0)</f>
        <v>0</v>
      </c>
      <c r="M37" s="307" t="s">
        <v>814</v>
      </c>
    </row>
    <row r="38" spans="1:13" ht="15">
      <c r="A38" s="216">
        <v>62</v>
      </c>
      <c r="B38" s="261" t="s">
        <v>434</v>
      </c>
      <c r="C38" s="249">
        <f>_xlfn.IFERROR(VLOOKUP(M38,'[1]Sheet1'!$A$609:$K$656,2,FALSE),0)</f>
        <v>2</v>
      </c>
      <c r="D38" s="263">
        <f>_xlfn.IFERROR(VLOOKUP(M38,'[1]Sheet1'!$A$609:$K$656,3,FALSE)/100,0)</f>
        <v>0.0003497726477789437</v>
      </c>
      <c r="E38" s="272">
        <f>_xlfn.IFERROR(VLOOKUP(M38,'[1]Sheet1'!$A$609:$K$656,4,FALSE),0)</f>
        <v>1</v>
      </c>
      <c r="F38" s="263">
        <f>_xlfn.IFERROR(VLOOKUP(M38,'[1]Sheet1'!$A$609:$K$656,5,FALSE)/100,0)</f>
        <v>0.00014297969688304262</v>
      </c>
      <c r="G38" s="272">
        <f>_xlfn.IFERROR(VLOOKUP(M38,'[1]Sheet1'!$A$609:$K$656,6,FALSE),0)</f>
        <v>0</v>
      </c>
      <c r="H38" s="263">
        <f>_xlfn.IFERROR(VLOOKUP(M38,'[1]Sheet1'!$A$609:$K$656,7,FALSE)/100,0)</f>
        <v>0</v>
      </c>
      <c r="I38" s="272">
        <f>_xlfn.IFERROR(VLOOKUP(M38,'[1]Sheet1'!$A$609:$K$656,8,FALSE),0)</f>
        <v>0</v>
      </c>
      <c r="J38" s="278">
        <f>_xlfn.IFERROR(VLOOKUP(M38,'[1]Sheet1'!$A$609:$K$656,9,FALSE)/100,0)</f>
        <v>0</v>
      </c>
      <c r="K38" s="249">
        <f>_xlfn.IFERROR(VLOOKUP(M38,'[1]Sheet1'!$A$609:$K$656,10,FALSE),0)</f>
        <v>3</v>
      </c>
      <c r="L38" s="262">
        <f>_xlfn.IFERROR(VLOOKUP(M38,'[1]Sheet1'!$A$609:$K$656,11,FALSE)/100,0)</f>
        <v>0.0002090738030524775</v>
      </c>
      <c r="M38" s="307" t="s">
        <v>815</v>
      </c>
    </row>
    <row r="39" spans="1:13" ht="15">
      <c r="A39" s="216">
        <v>63</v>
      </c>
      <c r="B39" s="261" t="s">
        <v>435</v>
      </c>
      <c r="C39" s="249">
        <f>_xlfn.IFERROR(VLOOKUP(M39,'[1]Sheet1'!$A$609:$K$656,2,FALSE),0)</f>
        <v>772</v>
      </c>
      <c r="D39" s="263">
        <f>_xlfn.IFERROR(VLOOKUP(M39,'[1]Sheet1'!$A$609:$K$656,3,FALSE)/100,0)</f>
        <v>0.13501224204267226</v>
      </c>
      <c r="E39" s="272">
        <f>_xlfn.IFERROR(VLOOKUP(M39,'[1]Sheet1'!$A$609:$K$656,4,FALSE),0)</f>
        <v>922</v>
      </c>
      <c r="F39" s="263">
        <f>_xlfn.IFERROR(VLOOKUP(M39,'[1]Sheet1'!$A$609:$K$656,5,FALSE)/100,0)</f>
        <v>0.1318272805261653</v>
      </c>
      <c r="G39" s="272">
        <f>_xlfn.IFERROR(VLOOKUP(M39,'[1]Sheet1'!$A$609:$K$656,6,FALSE),0)</f>
        <v>193</v>
      </c>
      <c r="H39" s="263">
        <f>_xlfn.IFERROR(VLOOKUP(M39,'[1]Sheet1'!$A$609:$K$656,7,FALSE)/100,0)</f>
        <v>0.12138364779874214</v>
      </c>
      <c r="I39" s="272">
        <f>_xlfn.IFERROR(VLOOKUP(M39,'[1]Sheet1'!$A$609:$K$656,8,FALSE),0)</f>
        <v>5</v>
      </c>
      <c r="J39" s="278">
        <f>_xlfn.IFERROR(VLOOKUP(M39,'[1]Sheet1'!$A$609:$K$656,9,FALSE)/100,0)</f>
        <v>0.10638297872340424</v>
      </c>
      <c r="K39" s="249">
        <f>_xlfn.IFERROR(VLOOKUP(M39,'[1]Sheet1'!$A$609:$K$656,10,FALSE),0)</f>
        <v>1892</v>
      </c>
      <c r="L39" s="262">
        <f>_xlfn.IFERROR(VLOOKUP(M39,'[1]Sheet1'!$A$609:$K$656,11,FALSE)/100,0)</f>
        <v>0.13185587845842917</v>
      </c>
      <c r="M39" s="307" t="s">
        <v>816</v>
      </c>
    </row>
    <row r="40" spans="1:13" ht="15">
      <c r="A40" s="216">
        <v>64</v>
      </c>
      <c r="B40" s="261" t="s">
        <v>436</v>
      </c>
      <c r="C40" s="249">
        <f>_xlfn.IFERROR(VLOOKUP(M40,'[1]Sheet1'!$A$609:$K$656,2,FALSE),0)</f>
        <v>85</v>
      </c>
      <c r="D40" s="263">
        <f>_xlfn.IFERROR(VLOOKUP(M40,'[1]Sheet1'!$A$609:$K$656,3,FALSE)/100,0)</f>
        <v>0.014865337530605104</v>
      </c>
      <c r="E40" s="272">
        <f>_xlfn.IFERROR(VLOOKUP(M40,'[1]Sheet1'!$A$609:$K$656,4,FALSE),0)</f>
        <v>82</v>
      </c>
      <c r="F40" s="263">
        <f>_xlfn.IFERROR(VLOOKUP(M40,'[1]Sheet1'!$A$609:$K$656,5,FALSE)/100,0)</f>
        <v>0.011724335144409494</v>
      </c>
      <c r="G40" s="272">
        <f>_xlfn.IFERROR(VLOOKUP(M40,'[1]Sheet1'!$A$609:$K$656,6,FALSE),0)</f>
        <v>19</v>
      </c>
      <c r="H40" s="263">
        <f>_xlfn.IFERROR(VLOOKUP(M40,'[1]Sheet1'!$A$609:$K$656,7,FALSE)/100,0)</f>
        <v>0.011949685534591198</v>
      </c>
      <c r="I40" s="272">
        <f>_xlfn.IFERROR(VLOOKUP(M40,'[1]Sheet1'!$A$609:$K$656,8,FALSE),0)</f>
        <v>0</v>
      </c>
      <c r="J40" s="278">
        <f>_xlfn.IFERROR(VLOOKUP(M40,'[1]Sheet1'!$A$609:$K$656,9,FALSE)/100,0)</f>
        <v>0</v>
      </c>
      <c r="K40" s="249">
        <f>_xlfn.IFERROR(VLOOKUP(M40,'[1]Sheet1'!$A$609:$K$656,10,FALSE),0)</f>
        <v>186</v>
      </c>
      <c r="L40" s="262">
        <f>_xlfn.IFERROR(VLOOKUP(M40,'[1]Sheet1'!$A$609:$K$656,11,FALSE)/100,0)</f>
        <v>0.012962575789253606</v>
      </c>
      <c r="M40" s="307" t="s">
        <v>817</v>
      </c>
    </row>
    <row r="41" spans="1:13" ht="15">
      <c r="A41" s="216">
        <v>69</v>
      </c>
      <c r="B41" s="261" t="s">
        <v>437</v>
      </c>
      <c r="C41" s="249">
        <f>_xlfn.IFERROR(VLOOKUP(M41,'[1]Sheet1'!$A$609:$K$656,2,FALSE),0)</f>
        <v>19</v>
      </c>
      <c r="D41" s="263">
        <f>_xlfn.IFERROR(VLOOKUP(M41,'[1]Sheet1'!$A$609:$K$656,3,FALSE)/100,0)</f>
        <v>0.0033228401538999645</v>
      </c>
      <c r="E41" s="272">
        <f>_xlfn.IFERROR(VLOOKUP(M41,'[1]Sheet1'!$A$609:$K$656,4,FALSE),0)</f>
        <v>19</v>
      </c>
      <c r="F41" s="263">
        <f>_xlfn.IFERROR(VLOOKUP(M41,'[1]Sheet1'!$A$609:$K$656,5,FALSE)/100,0)</f>
        <v>0.002716614240777809</v>
      </c>
      <c r="G41" s="272">
        <f>_xlfn.IFERROR(VLOOKUP(M41,'[1]Sheet1'!$A$609:$K$656,6,FALSE),0)</f>
        <v>7</v>
      </c>
      <c r="H41" s="263">
        <f>_xlfn.IFERROR(VLOOKUP(M41,'[1]Sheet1'!$A$609:$K$656,7,FALSE)/100,0)</f>
        <v>0.00440251572327044</v>
      </c>
      <c r="I41" s="272">
        <f>_xlfn.IFERROR(VLOOKUP(M41,'[1]Sheet1'!$A$609:$K$656,8,FALSE),0)</f>
        <v>0</v>
      </c>
      <c r="J41" s="278">
        <f>_xlfn.IFERROR(VLOOKUP(M41,'[1]Sheet1'!$A$609:$K$656,9,FALSE)/100,0)</f>
        <v>0</v>
      </c>
      <c r="K41" s="249">
        <f>_xlfn.IFERROR(VLOOKUP(M41,'[1]Sheet1'!$A$609:$K$656,10,FALSE),0)</f>
        <v>45</v>
      </c>
      <c r="L41" s="262">
        <f>_xlfn.IFERROR(VLOOKUP(M41,'[1]Sheet1'!$A$609:$K$656,11,FALSE)/100,0)</f>
        <v>0.003136107045787163</v>
      </c>
      <c r="M41" s="307" t="s">
        <v>818</v>
      </c>
    </row>
    <row r="42" spans="1:13" ht="28.5">
      <c r="A42" s="216">
        <v>70</v>
      </c>
      <c r="B42" s="261" t="s">
        <v>438</v>
      </c>
      <c r="C42" s="249">
        <f>_xlfn.IFERROR(VLOOKUP(M42,'[1]Sheet1'!$A$609:$K$656,2,FALSE),0)</f>
        <v>28</v>
      </c>
      <c r="D42" s="263">
        <f>_xlfn.IFERROR(VLOOKUP(M42,'[1]Sheet1'!$A$609:$K$656,3,FALSE)/100,0)</f>
        <v>0.004896817068905212</v>
      </c>
      <c r="E42" s="272">
        <f>_xlfn.IFERROR(VLOOKUP(M42,'[1]Sheet1'!$A$609:$K$656,4,FALSE),0)</f>
        <v>14</v>
      </c>
      <c r="F42" s="263">
        <f>_xlfn.IFERROR(VLOOKUP(M42,'[1]Sheet1'!$A$609:$K$656,5,FALSE)/100,0)</f>
        <v>0.0020017157563625965</v>
      </c>
      <c r="G42" s="272">
        <f>_xlfn.IFERROR(VLOOKUP(M42,'[1]Sheet1'!$A$609:$K$656,6,FALSE),0)</f>
        <v>2</v>
      </c>
      <c r="H42" s="263">
        <f>_xlfn.IFERROR(VLOOKUP(M42,'[1]Sheet1'!$A$609:$K$656,7,FALSE)/100,0)</f>
        <v>0.0012578616352201257</v>
      </c>
      <c r="I42" s="272">
        <f>_xlfn.IFERROR(VLOOKUP(M42,'[1]Sheet1'!$A$609:$K$656,8,FALSE),0)</f>
        <v>0</v>
      </c>
      <c r="J42" s="278">
        <f>_xlfn.IFERROR(VLOOKUP(M42,'[1]Sheet1'!$A$609:$K$656,9,FALSE)/100,0)</f>
        <v>0</v>
      </c>
      <c r="K42" s="249">
        <f>_xlfn.IFERROR(VLOOKUP(M42,'[1]Sheet1'!$A$609:$K$656,10,FALSE),0)</f>
        <v>44</v>
      </c>
      <c r="L42" s="262">
        <f>_xlfn.IFERROR(VLOOKUP(M42,'[1]Sheet1'!$A$609:$K$656,11,FALSE)/100,0)</f>
        <v>0.0030664157781030038</v>
      </c>
      <c r="M42" s="307" t="s">
        <v>819</v>
      </c>
    </row>
    <row r="43" spans="1:13" ht="15">
      <c r="A43" s="216">
        <v>71</v>
      </c>
      <c r="B43" s="261" t="s">
        <v>439</v>
      </c>
      <c r="C43" s="249">
        <f>_xlfn.IFERROR(VLOOKUP(M43,'[1]Sheet1'!$A$609:$K$656,2,FALSE),0)</f>
        <v>0</v>
      </c>
      <c r="D43" s="263">
        <f>_xlfn.IFERROR(VLOOKUP(M43,'[1]Sheet1'!$A$609:$K$656,3,FALSE)/100,0)</f>
        <v>0</v>
      </c>
      <c r="E43" s="272">
        <f>_xlfn.IFERROR(VLOOKUP(M43,'[1]Sheet1'!$A$609:$K$656,4,FALSE),0)</f>
        <v>1</v>
      </c>
      <c r="F43" s="263">
        <f>_xlfn.IFERROR(VLOOKUP(M43,'[1]Sheet1'!$A$609:$K$656,5,FALSE)/100,0)</f>
        <v>0.00014297969688304262</v>
      </c>
      <c r="G43" s="272">
        <f>_xlfn.IFERROR(VLOOKUP(M43,'[1]Sheet1'!$A$609:$K$656,6,FALSE),0)</f>
        <v>0</v>
      </c>
      <c r="H43" s="263">
        <f>_xlfn.IFERROR(VLOOKUP(M43,'[1]Sheet1'!$A$609:$K$656,7,FALSE)/100,0)</f>
        <v>0</v>
      </c>
      <c r="I43" s="272">
        <f>_xlfn.IFERROR(VLOOKUP(M43,'[1]Sheet1'!$A$609:$K$656,8,FALSE),0)</f>
        <v>0</v>
      </c>
      <c r="J43" s="278">
        <f>_xlfn.IFERROR(VLOOKUP(M43,'[1]Sheet1'!$A$609:$K$656,9,FALSE)/100,0)</f>
        <v>0</v>
      </c>
      <c r="K43" s="249">
        <f>_xlfn.IFERROR(VLOOKUP(M43,'[1]Sheet1'!$A$609:$K$656,10,FALSE),0)</f>
        <v>1</v>
      </c>
      <c r="L43" s="262">
        <f>_xlfn.IFERROR(VLOOKUP(M43,'[1]Sheet1'!$A$609:$K$656,11,FALSE)/100,0)</f>
        <v>6.969126768415918E-05</v>
      </c>
      <c r="M43" s="307" t="s">
        <v>820</v>
      </c>
    </row>
    <row r="44" spans="1:13" ht="15">
      <c r="A44" s="216">
        <v>72</v>
      </c>
      <c r="B44" s="261" t="s">
        <v>440</v>
      </c>
      <c r="C44" s="249">
        <f>_xlfn.IFERROR(VLOOKUP(M44,'[1]Sheet1'!$A$609:$K$656,2,FALSE),0)</f>
        <v>4</v>
      </c>
      <c r="D44" s="263">
        <f>_xlfn.IFERROR(VLOOKUP(M44,'[1]Sheet1'!$A$609:$K$656,3,FALSE)/100,0)</f>
        <v>0.0006995452955578874</v>
      </c>
      <c r="E44" s="272">
        <f>_xlfn.IFERROR(VLOOKUP(M44,'[1]Sheet1'!$A$609:$K$656,4,FALSE),0)</f>
        <v>3</v>
      </c>
      <c r="F44" s="263">
        <f>_xlfn.IFERROR(VLOOKUP(M44,'[1]Sheet1'!$A$609:$K$656,5,FALSE)/100,0)</f>
        <v>0.00042893909064912783</v>
      </c>
      <c r="G44" s="272">
        <f>_xlfn.IFERROR(VLOOKUP(M44,'[1]Sheet1'!$A$609:$K$656,6,FALSE),0)</f>
        <v>1</v>
      </c>
      <c r="H44" s="263">
        <f>_xlfn.IFERROR(VLOOKUP(M44,'[1]Sheet1'!$A$609:$K$656,7,FALSE)/100,0)</f>
        <v>0.0006289308176100629</v>
      </c>
      <c r="I44" s="272">
        <f>_xlfn.IFERROR(VLOOKUP(M44,'[1]Sheet1'!$A$609:$K$656,8,FALSE),0)</f>
        <v>0</v>
      </c>
      <c r="J44" s="278">
        <f>_xlfn.IFERROR(VLOOKUP(M44,'[1]Sheet1'!$A$609:$K$656,9,FALSE)/100,0)</f>
        <v>0</v>
      </c>
      <c r="K44" s="249">
        <f>_xlfn.IFERROR(VLOOKUP(M44,'[1]Sheet1'!$A$609:$K$656,10,FALSE),0)</f>
        <v>8</v>
      </c>
      <c r="L44" s="262">
        <f>_xlfn.IFERROR(VLOOKUP(M44,'[1]Sheet1'!$A$609:$K$656,11,FALSE)/100,0)</f>
        <v>0.0005575301414732734</v>
      </c>
      <c r="M44" s="307" t="s">
        <v>821</v>
      </c>
    </row>
    <row r="45" spans="1:12" ht="15">
      <c r="A45" s="216">
        <v>73</v>
      </c>
      <c r="B45" s="261" t="s">
        <v>441</v>
      </c>
      <c r="C45" s="249">
        <f>_xlfn.IFERROR(VLOOKUP(M45,'[1]Sheet1'!$A$609:$K$656,2,FALSE),0)</f>
        <v>0</v>
      </c>
      <c r="D45" s="263">
        <f>_xlfn.IFERROR(VLOOKUP(M45,'[1]Sheet1'!$A$609:$K$656,3,FALSE)/100,0)</f>
        <v>0</v>
      </c>
      <c r="E45" s="272">
        <f>_xlfn.IFERROR(VLOOKUP(M45,'[1]Sheet1'!$A$609:$K$656,4,FALSE),0)</f>
        <v>0</v>
      </c>
      <c r="F45" s="263">
        <f>_xlfn.IFERROR(VLOOKUP(M45,'[1]Sheet1'!$A$609:$K$656,5,FALSE)/100,0)</f>
        <v>0</v>
      </c>
      <c r="G45" s="272">
        <f>_xlfn.IFERROR(VLOOKUP(M45,'[1]Sheet1'!$A$609:$K$656,6,FALSE),0)</f>
        <v>0</v>
      </c>
      <c r="H45" s="263">
        <f>_xlfn.IFERROR(VLOOKUP(M45,'[1]Sheet1'!$A$609:$K$656,7,FALSE)/100,0)</f>
        <v>0</v>
      </c>
      <c r="I45" s="272">
        <f>_xlfn.IFERROR(VLOOKUP(M45,'[1]Sheet1'!$A$609:$K$656,8,FALSE),0)</f>
        <v>0</v>
      </c>
      <c r="J45" s="278">
        <f>_xlfn.IFERROR(VLOOKUP(M45,'[1]Sheet1'!$A$609:$K$656,9,FALSE)/100,0)</f>
        <v>0</v>
      </c>
      <c r="K45" s="249">
        <f>_xlfn.IFERROR(VLOOKUP(M45,'[1]Sheet1'!$A$609:$K$656,10,FALSE),0)</f>
        <v>0</v>
      </c>
      <c r="L45" s="262">
        <f>_xlfn.IFERROR(VLOOKUP(M45,'[1]Sheet1'!$A$609:$K$656,11,FALSE)/100,0)</f>
        <v>0</v>
      </c>
    </row>
    <row r="46" spans="1:13" ht="15">
      <c r="A46" s="216">
        <v>74</v>
      </c>
      <c r="B46" s="261" t="s">
        <v>442</v>
      </c>
      <c r="C46" s="249">
        <f>_xlfn.IFERROR(VLOOKUP(M46,'[1]Sheet1'!$A$609:$K$656,2,FALSE),0)</f>
        <v>4</v>
      </c>
      <c r="D46" s="263">
        <f>_xlfn.IFERROR(VLOOKUP(M46,'[1]Sheet1'!$A$609:$K$656,3,FALSE)/100,0)</f>
        <v>0.0006995452955578874</v>
      </c>
      <c r="E46" s="272">
        <f>_xlfn.IFERROR(VLOOKUP(M46,'[1]Sheet1'!$A$609:$K$656,4,FALSE),0)</f>
        <v>1</v>
      </c>
      <c r="F46" s="263">
        <f>_xlfn.IFERROR(VLOOKUP(M46,'[1]Sheet1'!$A$609:$K$656,5,FALSE)/100,0)</f>
        <v>0.00014297969688304262</v>
      </c>
      <c r="G46" s="272">
        <f>_xlfn.IFERROR(VLOOKUP(M46,'[1]Sheet1'!$A$609:$K$656,6,FALSE),0)</f>
        <v>0</v>
      </c>
      <c r="H46" s="263">
        <f>_xlfn.IFERROR(VLOOKUP(M46,'[1]Sheet1'!$A$609:$K$656,7,FALSE)/100,0)</f>
        <v>0</v>
      </c>
      <c r="I46" s="272">
        <f>_xlfn.IFERROR(VLOOKUP(M46,'[1]Sheet1'!$A$609:$K$656,8,FALSE),0)</f>
        <v>0</v>
      </c>
      <c r="J46" s="278">
        <f>_xlfn.IFERROR(VLOOKUP(M46,'[1]Sheet1'!$A$609:$K$656,9,FALSE)/100,0)</f>
        <v>0</v>
      </c>
      <c r="K46" s="249">
        <f>_xlfn.IFERROR(VLOOKUP(M46,'[1]Sheet1'!$A$609:$K$656,10,FALSE),0)</f>
        <v>5</v>
      </c>
      <c r="L46" s="262">
        <f>_xlfn.IFERROR(VLOOKUP(M46,'[1]Sheet1'!$A$609:$K$656,11,FALSE)/100,0)</f>
        <v>0.00034845633842079586</v>
      </c>
      <c r="M46" s="307" t="s">
        <v>822</v>
      </c>
    </row>
    <row r="47" spans="1:13" ht="15">
      <c r="A47" s="216">
        <v>75</v>
      </c>
      <c r="B47" s="261" t="s">
        <v>443</v>
      </c>
      <c r="C47" s="249">
        <f>_xlfn.IFERROR(VLOOKUP(M47,'[1]Sheet1'!$A$609:$K$656,2,FALSE),0)</f>
        <v>15</v>
      </c>
      <c r="D47" s="263">
        <f>_xlfn.IFERROR(VLOOKUP(M47,'[1]Sheet1'!$A$609:$K$656,3,FALSE)/100,0)</f>
        <v>0.0026232948583420775</v>
      </c>
      <c r="E47" s="272">
        <f>_xlfn.IFERROR(VLOOKUP(M47,'[1]Sheet1'!$A$609:$K$656,4,FALSE),0)</f>
        <v>25</v>
      </c>
      <c r="F47" s="263">
        <f>_xlfn.IFERROR(VLOOKUP(M47,'[1]Sheet1'!$A$609:$K$656,5,FALSE)/100,0)</f>
        <v>0.0035744924220760654</v>
      </c>
      <c r="G47" s="272">
        <f>_xlfn.IFERROR(VLOOKUP(M47,'[1]Sheet1'!$A$609:$K$656,6,FALSE),0)</f>
        <v>5</v>
      </c>
      <c r="H47" s="263">
        <f>_xlfn.IFERROR(VLOOKUP(M47,'[1]Sheet1'!$A$609:$K$656,7,FALSE)/100,0)</f>
        <v>0.003144654088050315</v>
      </c>
      <c r="I47" s="272">
        <f>_xlfn.IFERROR(VLOOKUP(M47,'[1]Sheet1'!$A$609:$K$656,8,FALSE),0)</f>
        <v>0</v>
      </c>
      <c r="J47" s="278">
        <f>_xlfn.IFERROR(VLOOKUP(M47,'[1]Sheet1'!$A$609:$K$656,9,FALSE)/100,0)</f>
        <v>0</v>
      </c>
      <c r="K47" s="249">
        <f>_xlfn.IFERROR(VLOOKUP(M47,'[1]Sheet1'!$A$609:$K$656,10,FALSE),0)</f>
        <v>45</v>
      </c>
      <c r="L47" s="262">
        <f>_xlfn.IFERROR(VLOOKUP(M47,'[1]Sheet1'!$A$609:$K$656,11,FALSE)/100,0)</f>
        <v>0.003136107045787163</v>
      </c>
      <c r="M47" s="307" t="s">
        <v>823</v>
      </c>
    </row>
    <row r="48" spans="1:13" ht="15">
      <c r="A48" s="216">
        <v>79</v>
      </c>
      <c r="B48" s="261" t="s">
        <v>444</v>
      </c>
      <c r="C48" s="249">
        <f>_xlfn.IFERROR(VLOOKUP(M48,'[1]Sheet1'!$A$609:$K$656,2,FALSE),0)</f>
        <v>13</v>
      </c>
      <c r="D48" s="263">
        <f>_xlfn.IFERROR(VLOOKUP(M48,'[1]Sheet1'!$A$609:$K$656,3,FALSE)/100,0)</f>
        <v>0.002273522210563134</v>
      </c>
      <c r="E48" s="272">
        <f>_xlfn.IFERROR(VLOOKUP(M48,'[1]Sheet1'!$A$609:$K$656,4,FALSE),0)</f>
        <v>25</v>
      </c>
      <c r="F48" s="263">
        <f>_xlfn.IFERROR(VLOOKUP(M48,'[1]Sheet1'!$A$609:$K$656,5,FALSE)/100,0)</f>
        <v>0.0035744924220760654</v>
      </c>
      <c r="G48" s="272">
        <f>_xlfn.IFERROR(VLOOKUP(M48,'[1]Sheet1'!$A$609:$K$656,6,FALSE),0)</f>
        <v>3</v>
      </c>
      <c r="H48" s="263">
        <f>_xlfn.IFERROR(VLOOKUP(M48,'[1]Sheet1'!$A$609:$K$656,7,FALSE)/100,0)</f>
        <v>0.001886792452830189</v>
      </c>
      <c r="I48" s="272">
        <f>_xlfn.IFERROR(VLOOKUP(M48,'[1]Sheet1'!$A$609:$K$656,8,FALSE),0)</f>
        <v>0</v>
      </c>
      <c r="J48" s="278">
        <f>_xlfn.IFERROR(VLOOKUP(M48,'[1]Sheet1'!$A$609:$K$656,9,FALSE)/100,0)</f>
        <v>0</v>
      </c>
      <c r="K48" s="249">
        <f>_xlfn.IFERROR(VLOOKUP(M48,'[1]Sheet1'!$A$609:$K$656,10,FALSE),0)</f>
        <v>41</v>
      </c>
      <c r="L48" s="262">
        <f>_xlfn.IFERROR(VLOOKUP(M48,'[1]Sheet1'!$A$609:$K$656,11,FALSE)/100,0)</f>
        <v>0.0028573419750505262</v>
      </c>
      <c r="M48" s="307" t="s">
        <v>824</v>
      </c>
    </row>
    <row r="49" spans="1:13" ht="15">
      <c r="A49" s="216">
        <v>80</v>
      </c>
      <c r="B49" s="261" t="s">
        <v>445</v>
      </c>
      <c r="C49" s="249">
        <f>_xlfn.IFERROR(VLOOKUP(M49,'[1]Sheet1'!$A$609:$K$656,2,FALSE),0)</f>
        <v>29</v>
      </c>
      <c r="D49" s="263">
        <f>_xlfn.IFERROR(VLOOKUP(M49,'[1]Sheet1'!$A$609:$K$656,3,FALSE)/100,0)</f>
        <v>0.005071703392794683</v>
      </c>
      <c r="E49" s="272">
        <f>_xlfn.IFERROR(VLOOKUP(M49,'[1]Sheet1'!$A$609:$K$656,4,FALSE),0)</f>
        <v>29</v>
      </c>
      <c r="F49" s="263">
        <f>_xlfn.IFERROR(VLOOKUP(M49,'[1]Sheet1'!$A$609:$K$656,5,FALSE)/100,0)</f>
        <v>0.004146411209608235</v>
      </c>
      <c r="G49" s="272">
        <f>_xlfn.IFERROR(VLOOKUP(M49,'[1]Sheet1'!$A$609:$K$656,6,FALSE),0)</f>
        <v>5</v>
      </c>
      <c r="H49" s="263">
        <f>_xlfn.IFERROR(VLOOKUP(M49,'[1]Sheet1'!$A$609:$K$656,7,FALSE)/100,0)</f>
        <v>0.003144654088050315</v>
      </c>
      <c r="I49" s="272">
        <f>_xlfn.IFERROR(VLOOKUP(M49,'[1]Sheet1'!$A$609:$K$656,8,FALSE),0)</f>
        <v>0</v>
      </c>
      <c r="J49" s="278">
        <f>_xlfn.IFERROR(VLOOKUP(M49,'[1]Sheet1'!$A$609:$K$656,9,FALSE)/100,0)</f>
        <v>0</v>
      </c>
      <c r="K49" s="249">
        <f>_xlfn.IFERROR(VLOOKUP(M49,'[1]Sheet1'!$A$609:$K$656,10,FALSE),0)</f>
        <v>63</v>
      </c>
      <c r="L49" s="262">
        <f>_xlfn.IFERROR(VLOOKUP(M49,'[1]Sheet1'!$A$609:$K$656,11,FALSE)/100,0)</f>
        <v>0.004390549864102028</v>
      </c>
      <c r="M49" s="307" t="s">
        <v>825</v>
      </c>
    </row>
    <row r="50" spans="1:13" ht="15">
      <c r="A50" s="216">
        <v>81</v>
      </c>
      <c r="B50" s="261" t="s">
        <v>446</v>
      </c>
      <c r="C50" s="249">
        <f>_xlfn.IFERROR(VLOOKUP(M50,'[1]Sheet1'!$A$609:$K$656,2,FALSE),0)</f>
        <v>80</v>
      </c>
      <c r="D50" s="263">
        <f>_xlfn.IFERROR(VLOOKUP(M50,'[1]Sheet1'!$A$609:$K$656,3,FALSE)/100,0)</f>
        <v>0.013990905911157748</v>
      </c>
      <c r="E50" s="272">
        <f>_xlfn.IFERROR(VLOOKUP(M50,'[1]Sheet1'!$A$609:$K$656,4,FALSE),0)</f>
        <v>87</v>
      </c>
      <c r="F50" s="263">
        <f>_xlfn.IFERROR(VLOOKUP(M50,'[1]Sheet1'!$A$609:$K$656,5,FALSE)/100,0)</f>
        <v>0.012439233628824707</v>
      </c>
      <c r="G50" s="272">
        <f>_xlfn.IFERROR(VLOOKUP(M50,'[1]Sheet1'!$A$609:$K$656,6,FALSE),0)</f>
        <v>15</v>
      </c>
      <c r="H50" s="263">
        <f>_xlfn.IFERROR(VLOOKUP(M50,'[1]Sheet1'!$A$609:$K$656,7,FALSE)/100,0)</f>
        <v>0.009433962264150943</v>
      </c>
      <c r="I50" s="272">
        <f>_xlfn.IFERROR(VLOOKUP(M50,'[1]Sheet1'!$A$609:$K$656,8,FALSE),0)</f>
        <v>0</v>
      </c>
      <c r="J50" s="278">
        <f>_xlfn.IFERROR(VLOOKUP(M50,'[1]Sheet1'!$A$609:$K$656,9,FALSE)/100,0)</f>
        <v>0</v>
      </c>
      <c r="K50" s="249">
        <f>_xlfn.IFERROR(VLOOKUP(M50,'[1]Sheet1'!$A$609:$K$656,10,FALSE),0)</f>
        <v>182</v>
      </c>
      <c r="L50" s="262">
        <f>_xlfn.IFERROR(VLOOKUP(M50,'[1]Sheet1'!$A$609:$K$656,11,FALSE)/100,0)</f>
        <v>0.01268381071851697</v>
      </c>
      <c r="M50" s="307" t="s">
        <v>826</v>
      </c>
    </row>
    <row r="51" spans="1:13" ht="28.5">
      <c r="A51" s="216">
        <v>82</v>
      </c>
      <c r="B51" s="261" t="s">
        <v>447</v>
      </c>
      <c r="C51" s="249">
        <f>_xlfn.IFERROR(VLOOKUP(M51,'[1]Sheet1'!$A$609:$K$656,2,FALSE),0)</f>
        <v>0</v>
      </c>
      <c r="D51" s="263">
        <f>_xlfn.IFERROR(VLOOKUP(M51,'[1]Sheet1'!$A$609:$K$656,3,FALSE)/100,0)</f>
        <v>0</v>
      </c>
      <c r="E51" s="272">
        <f>_xlfn.IFERROR(VLOOKUP(M51,'[1]Sheet1'!$A$609:$K$656,4,FALSE),0)</f>
        <v>3</v>
      </c>
      <c r="F51" s="263">
        <f>_xlfn.IFERROR(VLOOKUP(M51,'[1]Sheet1'!$A$609:$K$656,5,FALSE)/100,0)</f>
        <v>0.00042893909064912783</v>
      </c>
      <c r="G51" s="272">
        <f>_xlfn.IFERROR(VLOOKUP(M51,'[1]Sheet1'!$A$609:$K$656,6,FALSE),0)</f>
        <v>0</v>
      </c>
      <c r="H51" s="263">
        <f>_xlfn.IFERROR(VLOOKUP(M51,'[1]Sheet1'!$A$609:$K$656,7,FALSE)/100,0)</f>
        <v>0</v>
      </c>
      <c r="I51" s="272">
        <f>_xlfn.IFERROR(VLOOKUP(M51,'[1]Sheet1'!$A$609:$K$656,8,FALSE),0)</f>
        <v>0</v>
      </c>
      <c r="J51" s="278">
        <f>_xlfn.IFERROR(VLOOKUP(M51,'[1]Sheet1'!$A$609:$K$656,9,FALSE)/100,0)</f>
        <v>0</v>
      </c>
      <c r="K51" s="249">
        <f>_xlfn.IFERROR(VLOOKUP(M51,'[1]Sheet1'!$A$609:$K$656,10,FALSE),0)</f>
        <v>3</v>
      </c>
      <c r="L51" s="262">
        <f>_xlfn.IFERROR(VLOOKUP(M51,'[1]Sheet1'!$A$609:$K$656,11,FALSE)/100,0)</f>
        <v>0.0002090738030524775</v>
      </c>
      <c r="M51" s="307" t="s">
        <v>1051</v>
      </c>
    </row>
    <row r="52" spans="1:13" ht="42.75">
      <c r="A52" s="216">
        <v>83</v>
      </c>
      <c r="B52" s="261" t="s">
        <v>448</v>
      </c>
      <c r="C52" s="249">
        <f>_xlfn.IFERROR(VLOOKUP(M52,'[1]Sheet1'!$A$609:$K$656,2,FALSE),0)</f>
        <v>10</v>
      </c>
      <c r="D52" s="263">
        <f>_xlfn.IFERROR(VLOOKUP(M52,'[1]Sheet1'!$A$609:$K$656,3,FALSE)/100,0)</f>
        <v>0.0017488632388947185</v>
      </c>
      <c r="E52" s="272">
        <f>_xlfn.IFERROR(VLOOKUP(M52,'[1]Sheet1'!$A$609:$K$656,4,FALSE),0)</f>
        <v>12</v>
      </c>
      <c r="F52" s="263">
        <f>_xlfn.IFERROR(VLOOKUP(M52,'[1]Sheet1'!$A$609:$K$656,5,FALSE)/100,0)</f>
        <v>0.0017157563625965113</v>
      </c>
      <c r="G52" s="272">
        <f>_xlfn.IFERROR(VLOOKUP(M52,'[1]Sheet1'!$A$609:$K$656,6,FALSE),0)</f>
        <v>5</v>
      </c>
      <c r="H52" s="263">
        <f>_xlfn.IFERROR(VLOOKUP(M52,'[1]Sheet1'!$A$609:$K$656,7,FALSE)/100,0)</f>
        <v>0.003144654088050315</v>
      </c>
      <c r="I52" s="272">
        <f>_xlfn.IFERROR(VLOOKUP(M52,'[1]Sheet1'!$A$609:$K$656,8,FALSE),0)</f>
        <v>0</v>
      </c>
      <c r="J52" s="278">
        <f>_xlfn.IFERROR(VLOOKUP(M52,'[1]Sheet1'!$A$609:$K$656,9,FALSE)/100,0)</f>
        <v>0</v>
      </c>
      <c r="K52" s="249">
        <f>_xlfn.IFERROR(VLOOKUP(M52,'[1]Sheet1'!$A$609:$K$656,10,FALSE),0)</f>
        <v>27</v>
      </c>
      <c r="L52" s="262">
        <f>_xlfn.IFERROR(VLOOKUP(M52,'[1]Sheet1'!$A$609:$K$656,11,FALSE)/100,0)</f>
        <v>0.0018816642274722978</v>
      </c>
      <c r="M52" s="307" t="s">
        <v>827</v>
      </c>
    </row>
    <row r="53" spans="1:13" ht="15">
      <c r="A53" s="216">
        <v>84</v>
      </c>
      <c r="B53" s="261" t="s">
        <v>449</v>
      </c>
      <c r="C53" s="249">
        <f>_xlfn.IFERROR(VLOOKUP(M53,'[1]Sheet1'!$A$609:$K$656,2,FALSE),0)</f>
        <v>8</v>
      </c>
      <c r="D53" s="263">
        <f>_xlfn.IFERROR(VLOOKUP(M53,'[1]Sheet1'!$A$609:$K$656,3,FALSE)/100,0)</f>
        <v>0.0013990905911157748</v>
      </c>
      <c r="E53" s="272">
        <f>_xlfn.IFERROR(VLOOKUP(M53,'[1]Sheet1'!$A$609:$K$656,4,FALSE),0)</f>
        <v>6</v>
      </c>
      <c r="F53" s="263">
        <f>_xlfn.IFERROR(VLOOKUP(M53,'[1]Sheet1'!$A$609:$K$656,5,FALSE)/100,0)</f>
        <v>0.0008578781812982557</v>
      </c>
      <c r="G53" s="272">
        <f>_xlfn.IFERROR(VLOOKUP(M53,'[1]Sheet1'!$A$609:$K$656,6,FALSE),0)</f>
        <v>1</v>
      </c>
      <c r="H53" s="263">
        <f>_xlfn.IFERROR(VLOOKUP(M53,'[1]Sheet1'!$A$609:$K$656,7,FALSE)/100,0)</f>
        <v>0.0006289308176100629</v>
      </c>
      <c r="I53" s="272">
        <f>_xlfn.IFERROR(VLOOKUP(M53,'[1]Sheet1'!$A$609:$K$656,8,FALSE),0)</f>
        <v>0</v>
      </c>
      <c r="J53" s="278">
        <f>_xlfn.IFERROR(VLOOKUP(M53,'[1]Sheet1'!$A$609:$K$656,9,FALSE)/100,0)</f>
        <v>0</v>
      </c>
      <c r="K53" s="249">
        <f>_xlfn.IFERROR(VLOOKUP(M53,'[1]Sheet1'!$A$609:$K$656,10,FALSE),0)</f>
        <v>15</v>
      </c>
      <c r="L53" s="262">
        <f>_xlfn.IFERROR(VLOOKUP(M53,'[1]Sheet1'!$A$609:$K$656,11,FALSE)/100,0)</f>
        <v>0.0010453690152623877</v>
      </c>
      <c r="M53" s="307" t="s">
        <v>828</v>
      </c>
    </row>
    <row r="54" spans="1:13" ht="28.5">
      <c r="A54" s="216">
        <v>85</v>
      </c>
      <c r="B54" s="261" t="s">
        <v>450</v>
      </c>
      <c r="C54" s="249">
        <f>_xlfn.IFERROR(VLOOKUP(M54,'[1]Sheet1'!$A$609:$K$656,2,FALSE),0)</f>
        <v>36</v>
      </c>
      <c r="D54" s="263">
        <f>_xlfn.IFERROR(VLOOKUP(M54,'[1]Sheet1'!$A$609:$K$656,3,FALSE)/100,0)</f>
        <v>0.0062959076600209865</v>
      </c>
      <c r="E54" s="272">
        <f>_xlfn.IFERROR(VLOOKUP(M54,'[1]Sheet1'!$A$609:$K$656,4,FALSE),0)</f>
        <v>46</v>
      </c>
      <c r="F54" s="263">
        <f>_xlfn.IFERROR(VLOOKUP(M54,'[1]Sheet1'!$A$609:$K$656,5,FALSE)/100,0)</f>
        <v>0.006577066056619959</v>
      </c>
      <c r="G54" s="272">
        <f>_xlfn.IFERROR(VLOOKUP(M54,'[1]Sheet1'!$A$609:$K$656,6,FALSE),0)</f>
        <v>14</v>
      </c>
      <c r="H54" s="263">
        <f>_xlfn.IFERROR(VLOOKUP(M54,'[1]Sheet1'!$A$609:$K$656,7,FALSE)/100,0)</f>
        <v>0.00880503144654088</v>
      </c>
      <c r="I54" s="272">
        <f>_xlfn.IFERROR(VLOOKUP(M54,'[1]Sheet1'!$A$609:$K$656,8,FALSE),0)</f>
        <v>1</v>
      </c>
      <c r="J54" s="278">
        <f>_xlfn.IFERROR(VLOOKUP(M54,'[1]Sheet1'!$A$609:$K$656,9,FALSE)/100,0)</f>
        <v>0.02127659574468085</v>
      </c>
      <c r="K54" s="249">
        <f>_xlfn.IFERROR(VLOOKUP(M54,'[1]Sheet1'!$A$609:$K$656,10,FALSE),0)</f>
        <v>97</v>
      </c>
      <c r="L54" s="262">
        <f>_xlfn.IFERROR(VLOOKUP(M54,'[1]Sheet1'!$A$609:$K$656,11,FALSE)/100,0)</f>
        <v>0.00676005296536344</v>
      </c>
      <c r="M54" s="307" t="s">
        <v>829</v>
      </c>
    </row>
    <row r="55" spans="1:13" ht="15">
      <c r="A55" s="216">
        <v>89</v>
      </c>
      <c r="B55" s="261" t="s">
        <v>451</v>
      </c>
      <c r="C55" s="249">
        <f>_xlfn.IFERROR(VLOOKUP(M55,'[1]Sheet1'!$A$609:$K$656,2,FALSE),0)</f>
        <v>19</v>
      </c>
      <c r="D55" s="263">
        <f>_xlfn.IFERROR(VLOOKUP(M55,'[1]Sheet1'!$A$609:$K$656,3,FALSE)/100,0)</f>
        <v>0.0033228401538999645</v>
      </c>
      <c r="E55" s="272">
        <f>_xlfn.IFERROR(VLOOKUP(M55,'[1]Sheet1'!$A$609:$K$656,4,FALSE),0)</f>
        <v>21</v>
      </c>
      <c r="F55" s="263">
        <f>_xlfn.IFERROR(VLOOKUP(M55,'[1]Sheet1'!$A$609:$K$656,5,FALSE)/100,0)</f>
        <v>0.0030025736345438946</v>
      </c>
      <c r="G55" s="272">
        <f>_xlfn.IFERROR(VLOOKUP(M55,'[1]Sheet1'!$A$609:$K$656,6,FALSE),0)</f>
        <v>5</v>
      </c>
      <c r="H55" s="263">
        <f>_xlfn.IFERROR(VLOOKUP(M55,'[1]Sheet1'!$A$609:$K$656,7,FALSE)/100,0)</f>
        <v>0.003144654088050315</v>
      </c>
      <c r="I55" s="272">
        <f>_xlfn.IFERROR(VLOOKUP(M55,'[1]Sheet1'!$A$609:$K$656,8,FALSE),0)</f>
        <v>0</v>
      </c>
      <c r="J55" s="278">
        <f>_xlfn.IFERROR(VLOOKUP(M55,'[1]Sheet1'!$A$609:$K$656,9,FALSE)/100,0)</f>
        <v>0</v>
      </c>
      <c r="K55" s="249">
        <f>_xlfn.IFERROR(VLOOKUP(M55,'[1]Sheet1'!$A$609:$K$656,10,FALSE),0)</f>
        <v>45</v>
      </c>
      <c r="L55" s="262">
        <f>_xlfn.IFERROR(VLOOKUP(M55,'[1]Sheet1'!$A$609:$K$656,11,FALSE)/100,0)</f>
        <v>0.003136107045787163</v>
      </c>
      <c r="M55" s="307" t="s">
        <v>830</v>
      </c>
    </row>
    <row r="56" spans="1:13" ht="15.75" thickBot="1">
      <c r="A56" s="219">
        <v>99</v>
      </c>
      <c r="B56" s="265" t="s">
        <v>452</v>
      </c>
      <c r="C56" s="250">
        <f>_xlfn.IFERROR(VLOOKUP(M56,'[1]Sheet1'!$A$609:$K$656,2,FALSE),0)</f>
        <v>482</v>
      </c>
      <c r="D56" s="267">
        <f>_xlfn.IFERROR(VLOOKUP(M56,'[1]Sheet1'!$A$609:$K$656,3,FALSE)/100,0)</f>
        <v>0.08429520811472542</v>
      </c>
      <c r="E56" s="273">
        <f>_xlfn.IFERROR(VLOOKUP(M56,'[1]Sheet1'!$A$609:$K$656,4,FALSE),0)</f>
        <v>589</v>
      </c>
      <c r="F56" s="267">
        <f>_xlfn.IFERROR(VLOOKUP(M56,'[1]Sheet1'!$A$609:$K$656,5,FALSE)/100,0)</f>
        <v>0.08421504146411211</v>
      </c>
      <c r="G56" s="273">
        <f>_xlfn.IFERROR(VLOOKUP(M56,'[1]Sheet1'!$A$609:$K$656,6,FALSE),0)</f>
        <v>135</v>
      </c>
      <c r="H56" s="267">
        <f>_xlfn.IFERROR(VLOOKUP(M56,'[1]Sheet1'!$A$609:$K$656,7,FALSE)/100,0)</f>
        <v>0.0849056603773585</v>
      </c>
      <c r="I56" s="273">
        <f>_xlfn.IFERROR(VLOOKUP(M56,'[1]Sheet1'!$A$609:$K$656,8,FALSE),0)</f>
        <v>7</v>
      </c>
      <c r="J56" s="279">
        <f>_xlfn.IFERROR(VLOOKUP(M56,'[1]Sheet1'!$A$609:$K$656,9,FALSE)/100,0)</f>
        <v>0.14893617021276595</v>
      </c>
      <c r="K56" s="250">
        <f>_xlfn.IFERROR(VLOOKUP(M56,'[1]Sheet1'!$A$609:$K$656,10,FALSE),0)</f>
        <v>1213</v>
      </c>
      <c r="L56" s="266">
        <f>_xlfn.IFERROR(VLOOKUP(M56,'[1]Sheet1'!$A$609:$K$656,11,FALSE)/100,0)</f>
        <v>0.08453550770088508</v>
      </c>
      <c r="M56" s="307" t="s">
        <v>831</v>
      </c>
    </row>
    <row r="57" spans="1:13" ht="15.75" thickBot="1">
      <c r="A57" s="435" t="s">
        <v>164</v>
      </c>
      <c r="B57" s="436"/>
      <c r="C57" s="251">
        <f>_xlfn.IFERROR(VLOOKUP(M57,'[1]Sheet1'!$A$609:$K$656,2,FALSE),0)</f>
        <v>5718</v>
      </c>
      <c r="D57" s="253">
        <f>_xlfn.IFERROR(VLOOKUP(M57,'[1]Sheet1'!$A$609:$K$656,3,FALSE)/100,0)</f>
        <v>1</v>
      </c>
      <c r="E57" s="274">
        <f>_xlfn.IFERROR(VLOOKUP(M57,'[1]Sheet1'!$A$609:$K$656,4,FALSE),0)</f>
        <v>6994</v>
      </c>
      <c r="F57" s="253">
        <f>_xlfn.IFERROR(VLOOKUP(M57,'[1]Sheet1'!$A$609:$K$656,5,FALSE)/100,0)</f>
        <v>1</v>
      </c>
      <c r="G57" s="274">
        <f>_xlfn.IFERROR(VLOOKUP(M57,'[1]Sheet1'!$A$609:$K$656,6,FALSE),0)</f>
        <v>1590</v>
      </c>
      <c r="H57" s="253">
        <f>_xlfn.IFERROR(VLOOKUP(M57,'[1]Sheet1'!$A$609:$K$656,7,FALSE)/100,0)</f>
        <v>1</v>
      </c>
      <c r="I57" s="274">
        <f>_xlfn.IFERROR(VLOOKUP(M57,'[1]Sheet1'!$A$609:$K$656,8,FALSE),0)</f>
        <v>47</v>
      </c>
      <c r="J57" s="275">
        <f>_xlfn.IFERROR(VLOOKUP(M57,'[1]Sheet1'!$A$609:$K$656,9,FALSE)/100,0)</f>
        <v>1</v>
      </c>
      <c r="K57" s="251">
        <f>_xlfn.IFERROR(VLOOKUP(M57,'[1]Sheet1'!$A$609:$K$656,10,FALSE),0)</f>
        <v>14349</v>
      </c>
      <c r="L57" s="252">
        <f>_xlfn.IFERROR(VLOOKUP(M57,'[1]Sheet1'!$A$609:$K$656,11,FALSE)/100,0)</f>
        <v>1</v>
      </c>
      <c r="M57" s="307" t="s">
        <v>75</v>
      </c>
    </row>
    <row r="58" spans="1:12" ht="15">
      <c r="A58" s="255"/>
      <c r="B58" s="255"/>
      <c r="C58" s="256"/>
      <c r="D58" s="268"/>
      <c r="E58" s="256"/>
      <c r="F58" s="268"/>
      <c r="G58" s="256"/>
      <c r="H58" s="268"/>
      <c r="I58" s="256"/>
      <c r="J58" s="268"/>
      <c r="K58" s="256"/>
      <c r="L58" s="268"/>
    </row>
    <row r="59" ht="15">
      <c r="K59" s="326">
        <f>SUM(K5:K56)</f>
        <v>14349</v>
      </c>
    </row>
  </sheetData>
  <sheetProtection/>
  <mergeCells count="10">
    <mergeCell ref="A57:B5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9"/>
  <sheetViews>
    <sheetView zoomScale="80" zoomScaleNormal="80" zoomScalePageLayoutView="0" workbookViewId="0" topLeftCell="A1">
      <selection activeCell="M5" sqref="M5:Q27"/>
    </sheetView>
  </sheetViews>
  <sheetFormatPr defaultColWidth="11.421875" defaultRowHeight="15"/>
  <cols>
    <col min="1" max="1" width="10.7109375" style="151" customWidth="1"/>
    <col min="2" max="2" width="80.00390625" style="151" bestFit="1" customWidth="1"/>
    <col min="3" max="16" width="14.421875" style="151" customWidth="1"/>
    <col min="17" max="17" width="18.7109375" style="151" customWidth="1"/>
    <col min="18" max="18" width="11.421875" style="311" customWidth="1"/>
    <col min="19" max="16384" width="11.421875" style="151" customWidth="1"/>
  </cols>
  <sheetData>
    <row r="1" spans="1:17" ht="24.75" customHeight="1" thickBot="1" thickTop="1">
      <c r="A1" s="347" t="s">
        <v>653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9"/>
    </row>
    <row r="2" spans="1:17" ht="24.75" customHeight="1" thickBot="1" thickTop="1">
      <c r="A2" s="347" t="s">
        <v>1042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9"/>
    </row>
    <row r="3" spans="1:17" ht="19.5" customHeight="1" thickTop="1">
      <c r="A3" s="400" t="s">
        <v>362</v>
      </c>
      <c r="B3" s="445" t="s">
        <v>453</v>
      </c>
      <c r="C3" s="441">
        <v>2012</v>
      </c>
      <c r="D3" s="442"/>
      <c r="E3" s="441">
        <v>2013</v>
      </c>
      <c r="F3" s="442"/>
      <c r="G3" s="441">
        <v>2014</v>
      </c>
      <c r="H3" s="442"/>
      <c r="I3" s="379">
        <v>2015</v>
      </c>
      <c r="J3" s="380"/>
      <c r="K3" s="379">
        <v>2016</v>
      </c>
      <c r="L3" s="380"/>
      <c r="M3" s="379">
        <v>2017</v>
      </c>
      <c r="N3" s="380"/>
      <c r="O3" s="379">
        <v>2018</v>
      </c>
      <c r="P3" s="380"/>
      <c r="Q3" s="378" t="s">
        <v>1015</v>
      </c>
    </row>
    <row r="4" spans="1:17" ht="19.5" customHeight="1" thickBot="1">
      <c r="A4" s="405"/>
      <c r="B4" s="446"/>
      <c r="C4" s="9" t="s">
        <v>70</v>
      </c>
      <c r="D4" s="8" t="s">
        <v>69</v>
      </c>
      <c r="E4" s="9" t="s">
        <v>70</v>
      </c>
      <c r="F4" s="8" t="s">
        <v>69</v>
      </c>
      <c r="G4" s="9" t="s">
        <v>70</v>
      </c>
      <c r="H4" s="8" t="s">
        <v>69</v>
      </c>
      <c r="I4" s="9" t="s">
        <v>70</v>
      </c>
      <c r="J4" s="8" t="s">
        <v>69</v>
      </c>
      <c r="K4" s="9" t="s">
        <v>70</v>
      </c>
      <c r="L4" s="8" t="s">
        <v>69</v>
      </c>
      <c r="M4" s="9" t="s">
        <v>70</v>
      </c>
      <c r="N4" s="8" t="s">
        <v>69</v>
      </c>
      <c r="O4" s="9" t="s">
        <v>70</v>
      </c>
      <c r="P4" s="8" t="s">
        <v>69</v>
      </c>
      <c r="Q4" s="357"/>
    </row>
    <row r="5" spans="1:18" ht="15">
      <c r="A5" s="280" t="s">
        <v>454</v>
      </c>
      <c r="B5" s="281" t="s">
        <v>455</v>
      </c>
      <c r="C5" s="96">
        <v>773</v>
      </c>
      <c r="D5" s="62">
        <v>0.060442567831730395</v>
      </c>
      <c r="E5" s="96">
        <v>910</v>
      </c>
      <c r="F5" s="62">
        <v>0.068</v>
      </c>
      <c r="G5" s="96">
        <v>898</v>
      </c>
      <c r="H5" s="62">
        <v>0.07076995823153913</v>
      </c>
      <c r="I5" s="96">
        <v>947</v>
      </c>
      <c r="J5" s="202">
        <v>0.07293592113370302</v>
      </c>
      <c r="K5" s="96">
        <v>1063</v>
      </c>
      <c r="L5" s="166">
        <v>0.07661261261261261</v>
      </c>
      <c r="M5" s="96">
        <v>989</v>
      </c>
      <c r="N5" s="166">
        <v>0.06981012211477378</v>
      </c>
      <c r="O5" s="96">
        <f>_xlfn.IFERROR(VLOOKUP(R5,'[1]Sheet1'!$A$659:$C$680,2,FALSE),0)</f>
        <v>1110</v>
      </c>
      <c r="P5" s="166">
        <f>_xlfn.IFERROR(VLOOKUP(R5,'[1]Sheet1'!$A$659:$C$680,3,FALSE)/100,0)</f>
        <v>0.07735730712941669</v>
      </c>
      <c r="Q5" s="161">
        <f>_xlfn.IFERROR((O5-M5)/M5,0)</f>
        <v>0.12234580384226491</v>
      </c>
      <c r="R5" s="311" t="s">
        <v>832</v>
      </c>
    </row>
    <row r="6" spans="1:19" ht="28.5">
      <c r="A6" s="280" t="s">
        <v>456</v>
      </c>
      <c r="B6" s="282" t="s">
        <v>457</v>
      </c>
      <c r="C6" s="90">
        <v>479</v>
      </c>
      <c r="D6" s="17">
        <v>0.03745406208460396</v>
      </c>
      <c r="E6" s="90">
        <v>600</v>
      </c>
      <c r="F6" s="17">
        <v>0.04469939655814646</v>
      </c>
      <c r="G6" s="90">
        <v>491</v>
      </c>
      <c r="H6" s="17">
        <v>0.03869493261880369</v>
      </c>
      <c r="I6" s="90">
        <v>447</v>
      </c>
      <c r="J6" s="174">
        <v>0.03442698706099815</v>
      </c>
      <c r="K6" s="90">
        <v>486</v>
      </c>
      <c r="L6" s="167">
        <v>0.035027027027027036</v>
      </c>
      <c r="M6" s="90">
        <v>593</v>
      </c>
      <c r="N6" s="167">
        <v>0.041857838639090844</v>
      </c>
      <c r="O6" s="90">
        <f>_xlfn.IFERROR(VLOOKUP(R6,'[1]Sheet1'!$A$659:$C$680,2,FALSE),0)</f>
        <v>477</v>
      </c>
      <c r="P6" s="167">
        <f>_xlfn.IFERROR(VLOOKUP(R6,'[1]Sheet1'!$A$659:$C$680,3,FALSE)/100,0)</f>
        <v>0.03324273468534392</v>
      </c>
      <c r="Q6" s="203">
        <f aca="true" t="shared" si="0" ref="Q6:Q27">_xlfn.IFERROR((O6-M6)/M6,0)</f>
        <v>-0.19561551433389546</v>
      </c>
      <c r="R6" s="311" t="s">
        <v>833</v>
      </c>
      <c r="S6" s="315"/>
    </row>
    <row r="7" spans="1:19" ht="28.5">
      <c r="A7" s="280" t="s">
        <v>458</v>
      </c>
      <c r="B7" s="282" t="s">
        <v>459</v>
      </c>
      <c r="C7" s="90">
        <v>81</v>
      </c>
      <c r="D7" s="17">
        <v>0.0063335679099225895</v>
      </c>
      <c r="E7" s="90">
        <v>81</v>
      </c>
      <c r="F7" s="17">
        <v>0.006034418535349773</v>
      </c>
      <c r="G7" s="90">
        <v>81</v>
      </c>
      <c r="H7" s="17">
        <v>0.006383481755851525</v>
      </c>
      <c r="I7" s="90">
        <v>68</v>
      </c>
      <c r="J7" s="174">
        <v>0.005237215033887862</v>
      </c>
      <c r="K7" s="90">
        <v>64</v>
      </c>
      <c r="L7" s="167">
        <v>0.004612612612612612</v>
      </c>
      <c r="M7" s="90">
        <v>72</v>
      </c>
      <c r="N7" s="167">
        <v>0.005082233359215077</v>
      </c>
      <c r="O7" s="90">
        <f>_xlfn.IFERROR(VLOOKUP(R7,'[1]Sheet1'!$A$659:$C$680,2,FALSE),0)</f>
        <v>66</v>
      </c>
      <c r="P7" s="167">
        <f>_xlfn.IFERROR(VLOOKUP(R7,'[1]Sheet1'!$A$659:$C$680,3,FALSE)/100,0)</f>
        <v>0.004599623667154507</v>
      </c>
      <c r="Q7" s="203">
        <f t="shared" si="0"/>
        <v>-0.08333333333333333</v>
      </c>
      <c r="R7" s="311" t="s">
        <v>834</v>
      </c>
      <c r="S7" s="315"/>
    </row>
    <row r="8" spans="1:19" ht="28.5">
      <c r="A8" s="280" t="s">
        <v>460</v>
      </c>
      <c r="B8" s="282" t="s">
        <v>461</v>
      </c>
      <c r="C8" s="90">
        <v>12</v>
      </c>
      <c r="D8" s="17">
        <v>0.0009383063570255688</v>
      </c>
      <c r="E8" s="90">
        <v>15</v>
      </c>
      <c r="F8" s="17">
        <v>0.0011174849139536616</v>
      </c>
      <c r="G8" s="90">
        <v>22</v>
      </c>
      <c r="H8" s="17">
        <v>0.0017337851682559698</v>
      </c>
      <c r="I8" s="90">
        <v>11</v>
      </c>
      <c r="J8" s="174">
        <v>0.0008471965495995071</v>
      </c>
      <c r="K8" s="90">
        <v>14</v>
      </c>
      <c r="L8" s="167">
        <v>0.001009009009009009</v>
      </c>
      <c r="M8" s="90">
        <v>9</v>
      </c>
      <c r="N8" s="167">
        <v>0.0006352791699018846</v>
      </c>
      <c r="O8" s="90">
        <f>_xlfn.IFERROR(VLOOKUP(R8,'[1]Sheet1'!$A$659:$C$680,2,FALSE),0)</f>
        <v>16</v>
      </c>
      <c r="P8" s="167">
        <f>_xlfn.IFERROR(VLOOKUP(R8,'[1]Sheet1'!$A$659:$C$680,3,FALSE)/100,0)</f>
        <v>0.0011150602829465468</v>
      </c>
      <c r="Q8" s="203">
        <f t="shared" si="0"/>
        <v>0.7777777777777778</v>
      </c>
      <c r="R8" s="311" t="s">
        <v>835</v>
      </c>
      <c r="S8" s="315"/>
    </row>
    <row r="9" spans="1:19" ht="15">
      <c r="A9" s="280" t="s">
        <v>462</v>
      </c>
      <c r="B9" s="282" t="s">
        <v>463</v>
      </c>
      <c r="C9" s="90">
        <v>6</v>
      </c>
      <c r="D9" s="17">
        <v>0.0004691531785127844</v>
      </c>
      <c r="E9" s="90">
        <v>1</v>
      </c>
      <c r="F9" s="17">
        <v>7.449899426357744E-05</v>
      </c>
      <c r="G9" s="90">
        <v>1</v>
      </c>
      <c r="H9" s="17">
        <v>7.880841673890771E-05</v>
      </c>
      <c r="I9" s="90">
        <v>3</v>
      </c>
      <c r="J9" s="174">
        <v>0.0002310536044362292</v>
      </c>
      <c r="K9" s="90">
        <v>2</v>
      </c>
      <c r="L9" s="167">
        <v>0.00014414414414414412</v>
      </c>
      <c r="M9" s="90">
        <v>3</v>
      </c>
      <c r="N9" s="167">
        <v>0.00021175972330062822</v>
      </c>
      <c r="O9" s="90">
        <f>_xlfn.IFERROR(VLOOKUP(R9,'[1]Sheet1'!$A$659:$C$680,2,FALSE),0)</f>
        <v>11</v>
      </c>
      <c r="P9" s="167">
        <f>_xlfn.IFERROR(VLOOKUP(R9,'[1]Sheet1'!$A$659:$C$680,3,FALSE)/100,0)</f>
        <v>0.0007666039445257509</v>
      </c>
      <c r="Q9" s="203">
        <f t="shared" si="0"/>
        <v>2.6666666666666665</v>
      </c>
      <c r="R9" s="311" t="s">
        <v>836</v>
      </c>
      <c r="S9" s="315"/>
    </row>
    <row r="10" spans="1:19" ht="15">
      <c r="A10" s="280" t="s">
        <v>464</v>
      </c>
      <c r="B10" s="282" t="s">
        <v>465</v>
      </c>
      <c r="C10" s="90">
        <v>6</v>
      </c>
      <c r="D10" s="17">
        <v>0.0004691531785127844</v>
      </c>
      <c r="E10" s="90">
        <v>3</v>
      </c>
      <c r="F10" s="17">
        <v>0.00022349698279073232</v>
      </c>
      <c r="G10" s="90">
        <v>3</v>
      </c>
      <c r="H10" s="17">
        <v>0.00023642525021672314</v>
      </c>
      <c r="I10" s="90">
        <v>5</v>
      </c>
      <c r="J10" s="174">
        <v>0.00038508934072704865</v>
      </c>
      <c r="K10" s="90">
        <v>4</v>
      </c>
      <c r="L10" s="167">
        <v>0.00028828828828828825</v>
      </c>
      <c r="M10" s="90">
        <v>5</v>
      </c>
      <c r="N10" s="167">
        <v>0.0003529328721677136</v>
      </c>
      <c r="O10" s="90">
        <f>_xlfn.IFERROR(VLOOKUP(R10,'[1]Sheet1'!$A$659:$C$680,2,FALSE),0)</f>
        <v>13</v>
      </c>
      <c r="P10" s="167">
        <f>_xlfn.IFERROR(VLOOKUP(R10,'[1]Sheet1'!$A$659:$C$680,3,FALSE)/100,0)</f>
        <v>0.0009059864798940693</v>
      </c>
      <c r="Q10" s="203">
        <f t="shared" si="0"/>
        <v>1.6</v>
      </c>
      <c r="R10" s="311" t="s">
        <v>837</v>
      </c>
      <c r="S10" s="315"/>
    </row>
    <row r="11" spans="1:19" ht="15">
      <c r="A11" s="280" t="s">
        <v>466</v>
      </c>
      <c r="B11" s="282" t="s">
        <v>467</v>
      </c>
      <c r="C11" s="90">
        <v>2</v>
      </c>
      <c r="D11" s="17">
        <v>0.0001563843928375948</v>
      </c>
      <c r="E11" s="90">
        <v>4</v>
      </c>
      <c r="F11" s="17">
        <v>0.00029799597705430976</v>
      </c>
      <c r="G11" s="90">
        <v>0</v>
      </c>
      <c r="H11" s="17">
        <v>0</v>
      </c>
      <c r="I11" s="90">
        <v>2</v>
      </c>
      <c r="J11" s="174">
        <v>0.00015403573629081948</v>
      </c>
      <c r="K11" s="90">
        <v>2</v>
      </c>
      <c r="L11" s="167">
        <v>0.00014414414414414412</v>
      </c>
      <c r="M11" s="90">
        <v>4</v>
      </c>
      <c r="N11" s="167">
        <v>0.000282346297734171</v>
      </c>
      <c r="O11" s="90">
        <f>_xlfn.IFERROR(VLOOKUP(R11,'[1]Sheet1'!$A$659:$C$680,2,FALSE),0)</f>
        <v>2</v>
      </c>
      <c r="P11" s="167">
        <f>_xlfn.IFERROR(VLOOKUP(R11,'[1]Sheet1'!$A$659:$C$680,3,FALSE)/100,0)</f>
        <v>0.00013938253536831835</v>
      </c>
      <c r="Q11" s="203">
        <f t="shared" si="0"/>
        <v>-0.5</v>
      </c>
      <c r="R11" s="311" t="s">
        <v>838</v>
      </c>
      <c r="S11" s="315"/>
    </row>
    <row r="12" spans="1:19" ht="15">
      <c r="A12" s="280" t="s">
        <v>468</v>
      </c>
      <c r="B12" s="282" t="s">
        <v>469</v>
      </c>
      <c r="C12" s="90">
        <v>3</v>
      </c>
      <c r="D12" s="17">
        <v>0.0002345765892563922</v>
      </c>
      <c r="E12" s="90">
        <v>1</v>
      </c>
      <c r="F12" s="283">
        <v>7.449899426357744E-05</v>
      </c>
      <c r="G12" s="90">
        <v>1</v>
      </c>
      <c r="H12" s="283">
        <v>7.880841673890771E-05</v>
      </c>
      <c r="I12" s="90">
        <v>0</v>
      </c>
      <c r="J12" s="174">
        <v>0</v>
      </c>
      <c r="K12" s="90">
        <v>2</v>
      </c>
      <c r="L12" s="167">
        <v>0.00014414414414414412</v>
      </c>
      <c r="M12" s="90">
        <v>1</v>
      </c>
      <c r="N12" s="167">
        <v>7.058657443354274E-05</v>
      </c>
      <c r="O12" s="90">
        <f>_xlfn.IFERROR(VLOOKUP(R12,'[1]Sheet1'!$A$659:$C$680,2,FALSE),0)</f>
        <v>2</v>
      </c>
      <c r="P12" s="167">
        <f>_xlfn.IFERROR(VLOOKUP(R12,'[1]Sheet1'!$A$659:$C$680,3,FALSE)/100,0)</f>
        <v>0.00013938253536831835</v>
      </c>
      <c r="Q12" s="203">
        <f t="shared" si="0"/>
        <v>1</v>
      </c>
      <c r="R12" s="311" t="s">
        <v>839</v>
      </c>
      <c r="S12" s="315"/>
    </row>
    <row r="13" spans="1:19" ht="15">
      <c r="A13" s="280" t="s">
        <v>470</v>
      </c>
      <c r="B13" s="282" t="s">
        <v>471</v>
      </c>
      <c r="C13" s="90">
        <v>0</v>
      </c>
      <c r="D13" s="17">
        <v>0</v>
      </c>
      <c r="E13" s="90">
        <v>1</v>
      </c>
      <c r="F13" s="17">
        <v>7.449899426357744E-05</v>
      </c>
      <c r="G13" s="90">
        <v>1</v>
      </c>
      <c r="H13" s="17">
        <v>7.880841673890771E-05</v>
      </c>
      <c r="I13" s="90">
        <v>1</v>
      </c>
      <c r="J13" s="174">
        <v>7.701786814540974E-05</v>
      </c>
      <c r="K13" s="90">
        <v>0</v>
      </c>
      <c r="L13" s="167">
        <v>0</v>
      </c>
      <c r="M13" s="90">
        <v>0</v>
      </c>
      <c r="N13" s="167">
        <v>0</v>
      </c>
      <c r="O13" s="90">
        <f>_xlfn.IFERROR(VLOOKUP(R13,'[1]Sheet1'!$A$659:$C$680,2,FALSE),0)</f>
        <v>0</v>
      </c>
      <c r="P13" s="167">
        <f>_xlfn.IFERROR(VLOOKUP(R13,'[1]Sheet1'!$A$659:$C$680,3,FALSE)/100,0)</f>
        <v>0</v>
      </c>
      <c r="Q13" s="203">
        <f t="shared" si="0"/>
        <v>0</v>
      </c>
      <c r="S13" s="315"/>
    </row>
    <row r="14" spans="1:19" ht="15">
      <c r="A14" s="280" t="s">
        <v>472</v>
      </c>
      <c r="B14" s="282" t="s">
        <v>473</v>
      </c>
      <c r="C14" s="90">
        <v>4</v>
      </c>
      <c r="D14" s="17">
        <v>0.0003127687856751896</v>
      </c>
      <c r="E14" s="90">
        <v>5</v>
      </c>
      <c r="F14" s="17">
        <v>0.0003724949713178872</v>
      </c>
      <c r="G14" s="90">
        <v>17</v>
      </c>
      <c r="H14" s="17">
        <v>0.0013397430845614312</v>
      </c>
      <c r="I14" s="90">
        <v>10</v>
      </c>
      <c r="J14" s="174">
        <v>0.0007701786814540973</v>
      </c>
      <c r="K14" s="90">
        <v>3</v>
      </c>
      <c r="L14" s="167">
        <v>0.00021621621621621624</v>
      </c>
      <c r="M14" s="90">
        <v>5</v>
      </c>
      <c r="N14" s="167">
        <v>0.0003529328721677136</v>
      </c>
      <c r="O14" s="90">
        <f>_xlfn.IFERROR(VLOOKUP(R14,'[1]Sheet1'!$A$659:$C$680,2,FALSE),0)</f>
        <v>2</v>
      </c>
      <c r="P14" s="167">
        <f>_xlfn.IFERROR(VLOOKUP(R14,'[1]Sheet1'!$A$659:$C$680,3,FALSE)/100,0)</f>
        <v>0.00013938253536831835</v>
      </c>
      <c r="Q14" s="203">
        <f t="shared" si="0"/>
        <v>-0.6</v>
      </c>
      <c r="R14" s="311" t="s">
        <v>840</v>
      </c>
      <c r="S14" s="315"/>
    </row>
    <row r="15" spans="1:19" ht="15">
      <c r="A15" s="280" t="s">
        <v>474</v>
      </c>
      <c r="B15" s="282" t="s">
        <v>475</v>
      </c>
      <c r="C15" s="90">
        <v>0</v>
      </c>
      <c r="D15" s="17">
        <v>0</v>
      </c>
      <c r="E15" s="90">
        <v>0</v>
      </c>
      <c r="F15" s="17">
        <v>0</v>
      </c>
      <c r="G15" s="90">
        <v>4</v>
      </c>
      <c r="H15" s="17">
        <v>0.00031523366695563086</v>
      </c>
      <c r="I15" s="90">
        <v>4</v>
      </c>
      <c r="J15" s="174">
        <v>0.00030807147258163895</v>
      </c>
      <c r="K15" s="90">
        <v>0</v>
      </c>
      <c r="L15" s="167">
        <v>0</v>
      </c>
      <c r="M15" s="90">
        <v>2</v>
      </c>
      <c r="N15" s="167">
        <v>0.0001411731488670855</v>
      </c>
      <c r="O15" s="90">
        <f>_xlfn.IFERROR(VLOOKUP(R15,'[1]Sheet1'!$A$659:$C$680,2,FALSE),0)</f>
        <v>4</v>
      </c>
      <c r="P15" s="167">
        <f>_xlfn.IFERROR(VLOOKUP(R15,'[1]Sheet1'!$A$659:$C$680,3,FALSE)/100,0)</f>
        <v>0.0002787650707366367</v>
      </c>
      <c r="Q15" s="203">
        <f t="shared" si="0"/>
        <v>1</v>
      </c>
      <c r="R15" s="311" t="s">
        <v>973</v>
      </c>
      <c r="S15" s="315"/>
    </row>
    <row r="16" spans="1:19" ht="15">
      <c r="A16" s="280" t="s">
        <v>476</v>
      </c>
      <c r="B16" s="282" t="s">
        <v>477</v>
      </c>
      <c r="C16" s="90">
        <v>17</v>
      </c>
      <c r="D16" s="17">
        <v>0.0013292673391195559</v>
      </c>
      <c r="E16" s="90">
        <v>13</v>
      </c>
      <c r="F16" s="17">
        <v>0.0009684869254265068</v>
      </c>
      <c r="G16" s="90">
        <v>9</v>
      </c>
      <c r="H16" s="17">
        <v>0.0007092757506501694</v>
      </c>
      <c r="I16" s="90">
        <v>12</v>
      </c>
      <c r="J16" s="174">
        <v>0.0009242144177449168</v>
      </c>
      <c r="K16" s="90">
        <v>22</v>
      </c>
      <c r="L16" s="167">
        <v>0.0015855855855855855</v>
      </c>
      <c r="M16" s="90">
        <v>11</v>
      </c>
      <c r="N16" s="167">
        <v>0.0007764523187689703</v>
      </c>
      <c r="O16" s="90">
        <f>_xlfn.IFERROR(VLOOKUP(R16,'[1]Sheet1'!$A$659:$C$680,2,FALSE),0)</f>
        <v>17</v>
      </c>
      <c r="P16" s="167">
        <f>_xlfn.IFERROR(VLOOKUP(R16,'[1]Sheet1'!$A$659:$C$680,3,FALSE)/100,0)</f>
        <v>0.0011847515506307057</v>
      </c>
      <c r="Q16" s="203">
        <f t="shared" si="0"/>
        <v>0.5454545454545454</v>
      </c>
      <c r="R16" s="311" t="s">
        <v>841</v>
      </c>
      <c r="S16" s="315"/>
    </row>
    <row r="17" spans="1:19" ht="15">
      <c r="A17" s="280" t="s">
        <v>478</v>
      </c>
      <c r="B17" s="282" t="s">
        <v>479</v>
      </c>
      <c r="C17" s="90">
        <v>9976</v>
      </c>
      <c r="D17" s="17">
        <v>0.780045351473923</v>
      </c>
      <c r="E17" s="90">
        <v>10168</v>
      </c>
      <c r="F17" s="17">
        <v>0.7575057736720554</v>
      </c>
      <c r="G17" s="90">
        <v>10149</v>
      </c>
      <c r="H17" s="17">
        <v>0.7998266214831744</v>
      </c>
      <c r="I17" s="90">
        <v>10466</v>
      </c>
      <c r="J17" s="174">
        <v>0.8060690080098583</v>
      </c>
      <c r="K17" s="90">
        <v>11154</v>
      </c>
      <c r="L17" s="167">
        <v>0.8038918918918919</v>
      </c>
      <c r="M17" s="90">
        <v>11335</v>
      </c>
      <c r="N17" s="167">
        <v>0.800098821204207</v>
      </c>
      <c r="O17" s="90">
        <f>_xlfn.IFERROR(VLOOKUP(R17,'[1]Sheet1'!$A$659:$C$680,2,FALSE),0)</f>
        <v>11444</v>
      </c>
      <c r="P17" s="167">
        <f>_xlfn.IFERROR(VLOOKUP(R17,'[1]Sheet1'!$A$659:$C$680,3,FALSE)/100,0)</f>
        <v>0.7975468673775176</v>
      </c>
      <c r="Q17" s="203">
        <f t="shared" si="0"/>
        <v>0.009616232906925452</v>
      </c>
      <c r="R17" s="311" t="s">
        <v>842</v>
      </c>
      <c r="S17" s="315"/>
    </row>
    <row r="18" spans="1:19" ht="15">
      <c r="A18" s="280" t="s">
        <v>480</v>
      </c>
      <c r="B18" s="282" t="s">
        <v>481</v>
      </c>
      <c r="C18" s="90">
        <v>466</v>
      </c>
      <c r="D18" s="17">
        <v>0.03643756353115959</v>
      </c>
      <c r="E18" s="90">
        <v>369</v>
      </c>
      <c r="F18" s="17">
        <v>0.027490128883260075</v>
      </c>
      <c r="G18" s="90">
        <v>326</v>
      </c>
      <c r="H18" s="17">
        <v>0.025691543856883915</v>
      </c>
      <c r="I18" s="90">
        <v>313</v>
      </c>
      <c r="J18" s="174">
        <v>0.024106592729513248</v>
      </c>
      <c r="K18" s="90">
        <v>308</v>
      </c>
      <c r="L18" s="167">
        <v>0.022198198198198196</v>
      </c>
      <c r="M18" s="90">
        <v>279</v>
      </c>
      <c r="N18" s="167">
        <v>0.019693654266958426</v>
      </c>
      <c r="O18" s="90">
        <f>_xlfn.IFERROR(VLOOKUP(R18,'[1]Sheet1'!$A$659:$C$680,2,FALSE),0)</f>
        <v>313</v>
      </c>
      <c r="P18" s="167">
        <f>_xlfn.IFERROR(VLOOKUP(R18,'[1]Sheet1'!$A$659:$C$680,3,FALSE)/100,0)</f>
        <v>0.02181336678514182</v>
      </c>
      <c r="Q18" s="203">
        <f t="shared" si="0"/>
        <v>0.12186379928315412</v>
      </c>
      <c r="R18" s="311" t="s">
        <v>843</v>
      </c>
      <c r="S18" s="315"/>
    </row>
    <row r="19" spans="1:19" ht="28.5">
      <c r="A19" s="280" t="s">
        <v>482</v>
      </c>
      <c r="B19" s="282" t="s">
        <v>483</v>
      </c>
      <c r="C19" s="90">
        <v>61</v>
      </c>
      <c r="D19" s="17">
        <v>0.004769723981546642</v>
      </c>
      <c r="E19" s="90">
        <v>44</v>
      </c>
      <c r="F19" s="17">
        <v>0.0032779557475974075</v>
      </c>
      <c r="G19" s="90">
        <v>36</v>
      </c>
      <c r="H19" s="17">
        <v>0.0028371030026006776</v>
      </c>
      <c r="I19" s="90">
        <v>35</v>
      </c>
      <c r="J19" s="174">
        <v>0.0026956253850893407</v>
      </c>
      <c r="K19" s="90">
        <v>41</v>
      </c>
      <c r="L19" s="167">
        <v>0.0029549549549549555</v>
      </c>
      <c r="M19" s="90">
        <v>24</v>
      </c>
      <c r="N19" s="167">
        <v>0.0016940777864050257</v>
      </c>
      <c r="O19" s="90">
        <f>_xlfn.IFERROR(VLOOKUP(R19,'[1]Sheet1'!$A$659:$C$680,2,FALSE),0)</f>
        <v>42</v>
      </c>
      <c r="P19" s="167">
        <f>_xlfn.IFERROR(VLOOKUP(R19,'[1]Sheet1'!$A$659:$C$680,3,FALSE)/100,0)</f>
        <v>0.0029270332427346855</v>
      </c>
      <c r="Q19" s="203">
        <f t="shared" si="0"/>
        <v>0.75</v>
      </c>
      <c r="R19" s="311" t="s">
        <v>844</v>
      </c>
      <c r="S19" s="315"/>
    </row>
    <row r="20" spans="1:19" ht="15">
      <c r="A20" s="280" t="s">
        <v>484</v>
      </c>
      <c r="B20" s="282" t="s">
        <v>485</v>
      </c>
      <c r="C20" s="90">
        <v>6</v>
      </c>
      <c r="D20" s="17">
        <v>0.0004691531785127844</v>
      </c>
      <c r="E20" s="90">
        <v>3</v>
      </c>
      <c r="F20" s="17">
        <v>0.00022349698279073232</v>
      </c>
      <c r="G20" s="90">
        <v>6</v>
      </c>
      <c r="H20" s="17">
        <v>0.0004728505004334463</v>
      </c>
      <c r="I20" s="90">
        <v>4</v>
      </c>
      <c r="J20" s="174">
        <v>0.00030807147258163895</v>
      </c>
      <c r="K20" s="90">
        <v>11</v>
      </c>
      <c r="L20" s="167">
        <v>0.0007927927927927927</v>
      </c>
      <c r="M20" s="90">
        <v>7</v>
      </c>
      <c r="N20" s="167">
        <v>0.0004941060210347991</v>
      </c>
      <c r="O20" s="90">
        <f>_xlfn.IFERROR(VLOOKUP(R20,'[1]Sheet1'!$A$659:$C$680,2,FALSE),0)</f>
        <v>1</v>
      </c>
      <c r="P20" s="167">
        <f>_xlfn.IFERROR(VLOOKUP(R20,'[1]Sheet1'!$A$659:$C$680,3,FALSE)/100,0)</f>
        <v>6.969126768415918E-05</v>
      </c>
      <c r="Q20" s="203">
        <f t="shared" si="0"/>
        <v>-0.8571428571428571</v>
      </c>
      <c r="R20" s="311" t="s">
        <v>845</v>
      </c>
      <c r="S20" s="315"/>
    </row>
    <row r="21" spans="1:19" ht="15">
      <c r="A21" s="280" t="s">
        <v>486</v>
      </c>
      <c r="B21" s="282" t="s">
        <v>487</v>
      </c>
      <c r="C21" s="90">
        <v>5</v>
      </c>
      <c r="D21" s="17">
        <v>0.000390960982093987</v>
      </c>
      <c r="E21" s="90">
        <v>2</v>
      </c>
      <c r="F21" s="17">
        <v>0.00014899798852715488</v>
      </c>
      <c r="G21" s="90">
        <v>6</v>
      </c>
      <c r="H21" s="17">
        <v>0.0004728505004334463</v>
      </c>
      <c r="I21" s="90">
        <v>1</v>
      </c>
      <c r="J21" s="174">
        <v>7.701786814540974E-05</v>
      </c>
      <c r="K21" s="90">
        <v>6</v>
      </c>
      <c r="L21" s="167">
        <v>0.0004324324324324325</v>
      </c>
      <c r="M21" s="90">
        <v>6</v>
      </c>
      <c r="N21" s="167">
        <v>0.00042351944660125643</v>
      </c>
      <c r="O21" s="90">
        <f>_xlfn.IFERROR(VLOOKUP(R21,'[1]Sheet1'!$A$659:$C$680,2,FALSE),0)</f>
        <v>3</v>
      </c>
      <c r="P21" s="167">
        <f>_xlfn.IFERROR(VLOOKUP(R21,'[1]Sheet1'!$A$659:$C$680,3,FALSE)/100,0)</f>
        <v>0.0002090738030524775</v>
      </c>
      <c r="Q21" s="203">
        <f t="shared" si="0"/>
        <v>-0.5</v>
      </c>
      <c r="R21" s="311" t="s">
        <v>846</v>
      </c>
      <c r="S21" s="315"/>
    </row>
    <row r="22" spans="1:19" ht="28.5">
      <c r="A22" s="280" t="s">
        <v>488</v>
      </c>
      <c r="B22" s="282" t="s">
        <v>489</v>
      </c>
      <c r="C22" s="90">
        <v>10</v>
      </c>
      <c r="D22" s="17">
        <v>0.000781921964187974</v>
      </c>
      <c r="E22" s="90">
        <v>11</v>
      </c>
      <c r="F22" s="17">
        <v>0.0008194889368993519</v>
      </c>
      <c r="G22" s="90">
        <v>6</v>
      </c>
      <c r="H22" s="17">
        <v>0.0004728505004334463</v>
      </c>
      <c r="I22" s="90">
        <v>5</v>
      </c>
      <c r="J22" s="174">
        <v>0.00038508934072704865</v>
      </c>
      <c r="K22" s="90">
        <v>8</v>
      </c>
      <c r="L22" s="167">
        <v>0.0005765765765765765</v>
      </c>
      <c r="M22" s="90">
        <v>13</v>
      </c>
      <c r="N22" s="167">
        <v>0.0009176254676360557</v>
      </c>
      <c r="O22" s="90">
        <f>_xlfn.IFERROR(VLOOKUP(R22,'[1]Sheet1'!$A$659:$C$680,2,FALSE),0)</f>
        <v>10</v>
      </c>
      <c r="P22" s="167">
        <f>_xlfn.IFERROR(VLOOKUP(R22,'[1]Sheet1'!$A$659:$C$680,3,FALSE)/100,0)</f>
        <v>0.0006969126768415917</v>
      </c>
      <c r="Q22" s="203">
        <f t="shared" si="0"/>
        <v>-0.23076923076923078</v>
      </c>
      <c r="R22" s="311" t="s">
        <v>847</v>
      </c>
      <c r="S22" s="315"/>
    </row>
    <row r="23" spans="1:19" ht="15">
      <c r="A23" s="280" t="s">
        <v>490</v>
      </c>
      <c r="B23" s="282" t="s">
        <v>491</v>
      </c>
      <c r="C23" s="90">
        <v>202</v>
      </c>
      <c r="D23" s="17">
        <v>0.015794823676597076</v>
      </c>
      <c r="E23" s="90">
        <v>213</v>
      </c>
      <c r="F23" s="17">
        <v>0.015868285778141995</v>
      </c>
      <c r="G23" s="90">
        <v>168</v>
      </c>
      <c r="H23" s="17">
        <v>0.013239814012136496</v>
      </c>
      <c r="I23" s="90">
        <v>170</v>
      </c>
      <c r="J23" s="174">
        <v>0.013093037584719655</v>
      </c>
      <c r="K23" s="90">
        <v>213</v>
      </c>
      <c r="L23" s="167">
        <v>0.015351351351351352</v>
      </c>
      <c r="M23" s="90">
        <v>196</v>
      </c>
      <c r="N23" s="167">
        <v>0.013834968588974378</v>
      </c>
      <c r="O23" s="90">
        <f>_xlfn.IFERROR(VLOOKUP(R23,'[1]Sheet1'!$A$659:$C$680,2,FALSE),0)</f>
        <v>240</v>
      </c>
      <c r="P23" s="167">
        <f>_xlfn.IFERROR(VLOOKUP(R23,'[1]Sheet1'!$A$659:$C$680,3,FALSE)/100,0)</f>
        <v>0.016725904244198203</v>
      </c>
      <c r="Q23" s="203">
        <f t="shared" si="0"/>
        <v>0.22448979591836735</v>
      </c>
      <c r="R23" s="311" t="s">
        <v>848</v>
      </c>
      <c r="S23" s="315"/>
    </row>
    <row r="24" spans="1:19" ht="15">
      <c r="A24" s="280" t="s">
        <v>492</v>
      </c>
      <c r="B24" s="282" t="s">
        <v>493</v>
      </c>
      <c r="C24" s="90">
        <v>8</v>
      </c>
      <c r="D24" s="17">
        <v>0.0006255375713503792</v>
      </c>
      <c r="E24" s="90">
        <v>3</v>
      </c>
      <c r="F24" s="17">
        <v>0.00022349698279073232</v>
      </c>
      <c r="G24" s="90">
        <v>3</v>
      </c>
      <c r="H24" s="17">
        <v>0.00023642525021672314</v>
      </c>
      <c r="I24" s="90">
        <v>5</v>
      </c>
      <c r="J24" s="174">
        <v>0.00038508934072704865</v>
      </c>
      <c r="K24" s="90">
        <v>7</v>
      </c>
      <c r="L24" s="167">
        <v>0.0005045045045045045</v>
      </c>
      <c r="M24" s="90">
        <v>2</v>
      </c>
      <c r="N24" s="167">
        <v>0.0001411731488670855</v>
      </c>
      <c r="O24" s="90">
        <f>_xlfn.IFERROR(VLOOKUP(R24,'[1]Sheet1'!$A$659:$C$680,2,FALSE),0)</f>
        <v>6</v>
      </c>
      <c r="P24" s="167">
        <f>_xlfn.IFERROR(VLOOKUP(R24,'[1]Sheet1'!$A$659:$C$680,3,FALSE)/100,0)</f>
        <v>0.000418147606104955</v>
      </c>
      <c r="Q24" s="203">
        <f t="shared" si="0"/>
        <v>2</v>
      </c>
      <c r="R24" s="311" t="s">
        <v>849</v>
      </c>
      <c r="S24" s="315"/>
    </row>
    <row r="25" spans="1:19" ht="15">
      <c r="A25" s="280" t="s">
        <v>494</v>
      </c>
      <c r="B25" s="282" t="s">
        <v>495</v>
      </c>
      <c r="C25" s="91">
        <v>304</v>
      </c>
      <c r="D25" s="165">
        <v>0.02377042771131441</v>
      </c>
      <c r="E25" s="91">
        <v>659</v>
      </c>
      <c r="F25" s="165">
        <v>0.04909483721969753</v>
      </c>
      <c r="G25" s="91">
        <v>177</v>
      </c>
      <c r="H25" s="165">
        <v>0.013949089762786665</v>
      </c>
      <c r="I25" s="91">
        <v>184</v>
      </c>
      <c r="J25" s="177">
        <v>0.014171287738755391</v>
      </c>
      <c r="K25" s="91">
        <v>155</v>
      </c>
      <c r="L25" s="168">
        <v>0.011171171171171173</v>
      </c>
      <c r="M25" s="91">
        <v>279</v>
      </c>
      <c r="N25" s="168">
        <v>0.019693654266958426</v>
      </c>
      <c r="O25" s="91">
        <f>_xlfn.IFERROR(VLOOKUP(R25,'[1]Sheet1'!$A$659:$C$680,2,FALSE),0)</f>
        <v>208</v>
      </c>
      <c r="P25" s="168">
        <f>_xlfn.IFERROR(VLOOKUP(R25,'[1]Sheet1'!$A$659:$C$680,3,FALSE)/100,0)</f>
        <v>0.014495783678305108</v>
      </c>
      <c r="Q25" s="203">
        <f t="shared" si="0"/>
        <v>-0.25448028673835127</v>
      </c>
      <c r="R25" s="311" t="s">
        <v>850</v>
      </c>
      <c r="S25" s="315"/>
    </row>
    <row r="26" spans="1:19" ht="15.75" thickBot="1">
      <c r="A26" s="211" t="s">
        <v>496</v>
      </c>
      <c r="B26" s="284" t="s">
        <v>497</v>
      </c>
      <c r="C26" s="91">
        <v>307</v>
      </c>
      <c r="D26" s="17">
        <v>0.024005004300570804</v>
      </c>
      <c r="E26" s="91">
        <v>317</v>
      </c>
      <c r="F26" s="17">
        <v>0.023</v>
      </c>
      <c r="G26" s="91">
        <v>284</v>
      </c>
      <c r="H26" s="17">
        <v>0.02238159035384979</v>
      </c>
      <c r="I26" s="91">
        <v>291</v>
      </c>
      <c r="J26" s="177">
        <v>0.022412199630314232</v>
      </c>
      <c r="K26" s="91">
        <v>310</v>
      </c>
      <c r="L26" s="168">
        <v>0.022342342342342347</v>
      </c>
      <c r="M26" s="91">
        <v>332</v>
      </c>
      <c r="N26" s="168">
        <v>0.02343474271193619</v>
      </c>
      <c r="O26" s="91">
        <f>_xlfn.IFERROR(VLOOKUP(R26,'[1]Sheet1'!$A$659:$C$680,2,FALSE),0)</f>
        <v>362</v>
      </c>
      <c r="P26" s="168">
        <f>_xlfn.IFERROR(VLOOKUP(R26,'[1]Sheet1'!$A$659:$C$680,3,FALSE)/100,0)</f>
        <v>0.02522823890166562</v>
      </c>
      <c r="Q26" s="210">
        <f t="shared" si="0"/>
        <v>0.09036144578313253</v>
      </c>
      <c r="R26" s="311" t="s">
        <v>851</v>
      </c>
      <c r="S26" s="315"/>
    </row>
    <row r="27" spans="1:18" ht="15.75" thickBot="1">
      <c r="A27" s="443" t="s">
        <v>164</v>
      </c>
      <c r="B27" s="444"/>
      <c r="C27" s="125">
        <v>12789</v>
      </c>
      <c r="D27" s="29">
        <v>1</v>
      </c>
      <c r="E27" s="125">
        <v>13423</v>
      </c>
      <c r="F27" s="29">
        <v>1</v>
      </c>
      <c r="G27" s="125">
        <v>12689</v>
      </c>
      <c r="H27" s="29">
        <v>1</v>
      </c>
      <c r="I27" s="125">
        <v>12984</v>
      </c>
      <c r="J27" s="71">
        <v>1</v>
      </c>
      <c r="K27" s="125">
        <v>13875</v>
      </c>
      <c r="L27" s="70">
        <v>1</v>
      </c>
      <c r="M27" s="125">
        <v>14167</v>
      </c>
      <c r="N27" s="70">
        <v>1</v>
      </c>
      <c r="O27" s="125">
        <f>_xlfn.IFERROR(VLOOKUP(R27,'[1]Sheet1'!$A$659:$C$680,2,FALSE),0)</f>
        <v>14349</v>
      </c>
      <c r="P27" s="70">
        <f>_xlfn.IFERROR(VLOOKUP(R27,'[1]Sheet1'!$A$659:$C$680,3,FALSE)/100,0)</f>
        <v>1</v>
      </c>
      <c r="Q27" s="80">
        <f t="shared" si="0"/>
        <v>0.01284675654690478</v>
      </c>
      <c r="R27" s="311" t="s">
        <v>75</v>
      </c>
    </row>
    <row r="28" spans="1:17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105"/>
      <c r="L28" s="35"/>
      <c r="M28" s="35"/>
      <c r="N28" s="35"/>
      <c r="O28" s="35"/>
      <c r="P28" s="35"/>
      <c r="Q28" s="35"/>
    </row>
    <row r="29" ht="15">
      <c r="O29" s="314"/>
    </row>
  </sheetData>
  <sheetProtection/>
  <mergeCells count="13">
    <mergeCell ref="E3:F3"/>
    <mergeCell ref="M3:N3"/>
    <mergeCell ref="O3:P3"/>
    <mergeCell ref="G3:H3"/>
    <mergeCell ref="Q3:Q4"/>
    <mergeCell ref="K3:L3"/>
    <mergeCell ref="A27:B27"/>
    <mergeCell ref="A1:Q1"/>
    <mergeCell ref="A2:Q2"/>
    <mergeCell ref="A3:A4"/>
    <mergeCell ref="B3:B4"/>
    <mergeCell ref="I3:J3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9"/>
  <sheetViews>
    <sheetView zoomScalePageLayoutView="0" workbookViewId="0" topLeftCell="A1">
      <selection activeCell="C17" sqref="C17"/>
    </sheetView>
  </sheetViews>
  <sheetFormatPr defaultColWidth="11.421875" defaultRowHeight="15"/>
  <cols>
    <col min="1" max="1" width="22.28125" style="151" customWidth="1"/>
    <col min="2" max="2" width="35.421875" style="151" customWidth="1"/>
    <col min="3" max="3" width="40.421875" style="151" customWidth="1"/>
    <col min="4" max="4" width="11.421875" style="311" customWidth="1"/>
    <col min="5" max="16384" width="11.421875" style="151" customWidth="1"/>
  </cols>
  <sheetData>
    <row r="1" spans="1:3" ht="49.5" customHeight="1" thickBot="1" thickTop="1">
      <c r="A1" s="347" t="s">
        <v>1016</v>
      </c>
      <c r="B1" s="348"/>
      <c r="C1" s="349"/>
    </row>
    <row r="2" spans="1:3" ht="19.5" customHeight="1" thickTop="1">
      <c r="A2" s="350" t="s">
        <v>67</v>
      </c>
      <c r="B2" s="362">
        <v>2018</v>
      </c>
      <c r="C2" s="363"/>
    </row>
    <row r="3" spans="1:3" ht="19.5" customHeight="1" thickBot="1">
      <c r="A3" s="352"/>
      <c r="B3" s="9" t="s">
        <v>70</v>
      </c>
      <c r="C3" s="8" t="s">
        <v>69</v>
      </c>
    </row>
    <row r="4" spans="1:4" ht="15">
      <c r="A4" s="156" t="s">
        <v>71</v>
      </c>
      <c r="B4" s="13">
        <v>5718</v>
      </c>
      <c r="C4" s="14">
        <v>0.398</v>
      </c>
      <c r="D4" s="311" t="s">
        <v>658</v>
      </c>
    </row>
    <row r="5" spans="1:4" ht="15">
      <c r="A5" s="157" t="s">
        <v>72</v>
      </c>
      <c r="B5" s="19">
        <v>6994</v>
      </c>
      <c r="C5" s="20">
        <v>0.487</v>
      </c>
      <c r="D5" s="311" t="s">
        <v>659</v>
      </c>
    </row>
    <row r="6" spans="1:4" ht="15">
      <c r="A6" s="157" t="s">
        <v>73</v>
      </c>
      <c r="B6" s="19">
        <v>1590</v>
      </c>
      <c r="C6" s="20">
        <v>0.111</v>
      </c>
      <c r="D6" s="311" t="s">
        <v>660</v>
      </c>
    </row>
    <row r="7" spans="1:4" ht="15.75" thickBot="1">
      <c r="A7" s="158" t="s">
        <v>74</v>
      </c>
      <c r="B7" s="24">
        <v>47</v>
      </c>
      <c r="C7" s="25">
        <v>0.003</v>
      </c>
      <c r="D7" s="311" t="s">
        <v>661</v>
      </c>
    </row>
    <row r="8" spans="1:4" ht="15.75" thickBot="1">
      <c r="A8" s="34" t="s">
        <v>75</v>
      </c>
      <c r="B8" s="31">
        <v>14349</v>
      </c>
      <c r="C8" s="32">
        <v>1</v>
      </c>
      <c r="D8" s="311" t="s">
        <v>75</v>
      </c>
    </row>
    <row r="9" spans="1:3" ht="15">
      <c r="A9" s="35"/>
      <c r="B9" s="35"/>
      <c r="C9" s="35"/>
    </row>
  </sheetData>
  <sheetProtection/>
  <mergeCells count="3">
    <mergeCell ref="A1:C1"/>
    <mergeCell ref="A2:A3"/>
    <mergeCell ref="B2:C2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9"/>
  <sheetViews>
    <sheetView zoomScale="90" zoomScaleNormal="90" zoomScalePageLayoutView="0" workbookViewId="0" topLeftCell="A1">
      <selection activeCell="K29" sqref="K29"/>
    </sheetView>
  </sheetViews>
  <sheetFormatPr defaultColWidth="11.421875" defaultRowHeight="15"/>
  <cols>
    <col min="1" max="1" width="10.7109375" style="151" customWidth="1"/>
    <col min="2" max="2" width="80.00390625" style="151" bestFit="1" customWidth="1"/>
    <col min="3" max="12" width="13.8515625" style="151" customWidth="1"/>
    <col min="13" max="13" width="11.421875" style="311" customWidth="1"/>
    <col min="14" max="16384" width="11.421875" style="151" customWidth="1"/>
  </cols>
  <sheetData>
    <row r="1" spans="1:12" ht="24.75" customHeight="1" thickBot="1" thickTop="1">
      <c r="A1" s="347" t="s">
        <v>1043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9"/>
    </row>
    <row r="2" spans="1:12" ht="19.5" customHeight="1" thickTop="1">
      <c r="A2" s="358" t="s">
        <v>362</v>
      </c>
      <c r="B2" s="447" t="s">
        <v>453</v>
      </c>
      <c r="C2" s="374" t="s">
        <v>147</v>
      </c>
      <c r="D2" s="368"/>
      <c r="E2" s="368"/>
      <c r="F2" s="368"/>
      <c r="G2" s="368"/>
      <c r="H2" s="368"/>
      <c r="I2" s="368"/>
      <c r="J2" s="369"/>
      <c r="K2" s="358" t="s">
        <v>75</v>
      </c>
      <c r="L2" s="359"/>
    </row>
    <row r="3" spans="1:12" ht="19.5" customHeight="1">
      <c r="A3" s="370"/>
      <c r="B3" s="448"/>
      <c r="C3" s="375" t="s">
        <v>71</v>
      </c>
      <c r="D3" s="372"/>
      <c r="E3" s="372" t="s">
        <v>72</v>
      </c>
      <c r="F3" s="372"/>
      <c r="G3" s="372" t="s">
        <v>73</v>
      </c>
      <c r="H3" s="372"/>
      <c r="I3" s="372" t="s">
        <v>74</v>
      </c>
      <c r="J3" s="373"/>
      <c r="K3" s="370"/>
      <c r="L3" s="371"/>
    </row>
    <row r="4" spans="1:12" ht="19.5" customHeight="1" thickBot="1">
      <c r="A4" s="405"/>
      <c r="B4" s="446"/>
      <c r="C4" s="138" t="s">
        <v>70</v>
      </c>
      <c r="D4" s="139" t="s">
        <v>69</v>
      </c>
      <c r="E4" s="36" t="s">
        <v>70</v>
      </c>
      <c r="F4" s="139" t="s">
        <v>69</v>
      </c>
      <c r="G4" s="36" t="s">
        <v>70</v>
      </c>
      <c r="H4" s="139" t="s">
        <v>69</v>
      </c>
      <c r="I4" s="36" t="s">
        <v>70</v>
      </c>
      <c r="J4" s="109" t="s">
        <v>69</v>
      </c>
      <c r="K4" s="39" t="s">
        <v>70</v>
      </c>
      <c r="L4" s="108" t="s">
        <v>69</v>
      </c>
    </row>
    <row r="5" spans="1:13" ht="15">
      <c r="A5" s="280" t="s">
        <v>454</v>
      </c>
      <c r="B5" s="281" t="s">
        <v>455</v>
      </c>
      <c r="C5" s="89">
        <f>_xlfn.IFERROR(VLOOKUP(M5,'[1]Sheet1'!$A$685:$K$706,2,FALSE),0)</f>
        <v>486</v>
      </c>
      <c r="D5" s="173">
        <f>_xlfn.IFERROR(VLOOKUP(M5,'[1]Sheet1'!$A$685:$K$706,3,FALSE)/100,0)</f>
        <v>0.08499475341028331</v>
      </c>
      <c r="E5" s="328">
        <f>_xlfn.IFERROR(VLOOKUP(M5,'[1]Sheet1'!$A$685:$K$706,4,FALSE),0)</f>
        <v>485</v>
      </c>
      <c r="F5" s="173">
        <f>_xlfn.IFERROR(VLOOKUP(M5,'[1]Sheet1'!$A$685:$K$706,5,FALSE)/100,0)</f>
        <v>0.06934515298827566</v>
      </c>
      <c r="G5" s="328">
        <f>_xlfn.IFERROR(VLOOKUP(M5,'[1]Sheet1'!$A$685:$K$706,6,FALSE),0)</f>
        <v>134</v>
      </c>
      <c r="H5" s="173">
        <f>_xlfn.IFERROR(VLOOKUP(M5,'[1]Sheet1'!$A$685:$K$706,7,FALSE)/100,0)</f>
        <v>0.08427672955974842</v>
      </c>
      <c r="I5" s="328">
        <f>_xlfn.IFERROR(VLOOKUP(M5,'[1]Sheet1'!$A$685:$K$706,8,FALSE),0)</f>
        <v>5</v>
      </c>
      <c r="J5" s="285">
        <f>_xlfn.IFERROR(VLOOKUP(M5,'[1]Sheet1'!$A$685:$K$706,9,FALSE)/100,0)</f>
        <v>0.10638297872340424</v>
      </c>
      <c r="K5" s="89">
        <f>_xlfn.IFERROR(VLOOKUP(M5,'[1]Sheet1'!$A$685:$K$706,10,FALSE),0)</f>
        <v>1110</v>
      </c>
      <c r="L5" s="11">
        <f>_xlfn.IFERROR(VLOOKUP(M5,'[1]Sheet1'!$A$685:$K$706,11,FALSE)/100,0)</f>
        <v>0.07735730712941669</v>
      </c>
      <c r="M5" s="311" t="s">
        <v>832</v>
      </c>
    </row>
    <row r="6" spans="1:13" ht="28.5">
      <c r="A6" s="280" t="s">
        <v>456</v>
      </c>
      <c r="B6" s="282" t="s">
        <v>457</v>
      </c>
      <c r="C6" s="90">
        <f>_xlfn.IFERROR(VLOOKUP(M6,'[1]Sheet1'!$A$685:$K$706,2,FALSE),0)</f>
        <v>189</v>
      </c>
      <c r="D6" s="174">
        <f>_xlfn.IFERROR(VLOOKUP(M6,'[1]Sheet1'!$A$685:$K$706,3,FALSE)/100,0)</f>
        <v>0.03305351521511018</v>
      </c>
      <c r="E6" s="133">
        <f>_xlfn.IFERROR(VLOOKUP(M6,'[1]Sheet1'!$A$685:$K$706,4,FALSE),0)</f>
        <v>219</v>
      </c>
      <c r="F6" s="174">
        <f>_xlfn.IFERROR(VLOOKUP(M6,'[1]Sheet1'!$A$685:$K$706,5,FALSE)/100,0)</f>
        <v>0.03131255361738633</v>
      </c>
      <c r="G6" s="133">
        <f>_xlfn.IFERROR(VLOOKUP(M6,'[1]Sheet1'!$A$685:$K$706,6,FALSE),0)</f>
        <v>69</v>
      </c>
      <c r="H6" s="174">
        <f>_xlfn.IFERROR(VLOOKUP(M6,'[1]Sheet1'!$A$685:$K$706,7,FALSE)/100,0)</f>
        <v>0.04339622641509434</v>
      </c>
      <c r="I6" s="133">
        <f>_xlfn.IFERROR(VLOOKUP(M6,'[1]Sheet1'!$A$685:$K$706,8,FALSE),0)</f>
        <v>0</v>
      </c>
      <c r="J6" s="167">
        <f>_xlfn.IFERROR(VLOOKUP(M6,'[1]Sheet1'!$A$685:$K$706,9,FALSE)/100,0)</f>
        <v>0</v>
      </c>
      <c r="K6" s="90">
        <f>_xlfn.IFERROR(VLOOKUP(M6,'[1]Sheet1'!$A$685:$K$706,10,FALSE),0)</f>
        <v>477</v>
      </c>
      <c r="L6" s="17">
        <f>_xlfn.IFERROR(VLOOKUP(M6,'[1]Sheet1'!$A$685:$K$706,11,FALSE)/100,0)</f>
        <v>0.03324273468534392</v>
      </c>
      <c r="M6" s="311" t="s">
        <v>833</v>
      </c>
    </row>
    <row r="7" spans="1:13" ht="28.5">
      <c r="A7" s="280" t="s">
        <v>458</v>
      </c>
      <c r="B7" s="282" t="s">
        <v>459</v>
      </c>
      <c r="C7" s="90">
        <f>_xlfn.IFERROR(VLOOKUP(M7,'[1]Sheet1'!$A$685:$K$706,2,FALSE),0)</f>
        <v>27</v>
      </c>
      <c r="D7" s="174">
        <f>_xlfn.IFERROR(VLOOKUP(M7,'[1]Sheet1'!$A$685:$K$706,3,FALSE)/100,0)</f>
        <v>0.00472193074501574</v>
      </c>
      <c r="E7" s="133">
        <f>_xlfn.IFERROR(VLOOKUP(M7,'[1]Sheet1'!$A$685:$K$706,4,FALSE),0)</f>
        <v>31</v>
      </c>
      <c r="F7" s="174">
        <f>_xlfn.IFERROR(VLOOKUP(M7,'[1]Sheet1'!$A$685:$K$706,5,FALSE)/100,0)</f>
        <v>0.004432370603374321</v>
      </c>
      <c r="G7" s="133">
        <f>_xlfn.IFERROR(VLOOKUP(M7,'[1]Sheet1'!$A$685:$K$706,6,FALSE),0)</f>
        <v>8</v>
      </c>
      <c r="H7" s="174">
        <f>_xlfn.IFERROR(VLOOKUP(M7,'[1]Sheet1'!$A$685:$K$706,7,FALSE)/100,0)</f>
        <v>0.005031446540880503</v>
      </c>
      <c r="I7" s="133">
        <f>_xlfn.IFERROR(VLOOKUP(M7,'[1]Sheet1'!$A$685:$K$706,8,FALSE),0)</f>
        <v>0</v>
      </c>
      <c r="J7" s="167">
        <f>_xlfn.IFERROR(VLOOKUP(M7,'[1]Sheet1'!$A$685:$K$706,9,FALSE)/100,0)</f>
        <v>0</v>
      </c>
      <c r="K7" s="90">
        <f>_xlfn.IFERROR(VLOOKUP(M7,'[1]Sheet1'!$A$685:$K$706,10,FALSE),0)</f>
        <v>66</v>
      </c>
      <c r="L7" s="17">
        <f>_xlfn.IFERROR(VLOOKUP(M7,'[1]Sheet1'!$A$685:$K$706,11,FALSE)/100,0)</f>
        <v>0.004599623667154507</v>
      </c>
      <c r="M7" s="311" t="s">
        <v>834</v>
      </c>
    </row>
    <row r="8" spans="1:13" ht="28.5">
      <c r="A8" s="280" t="s">
        <v>460</v>
      </c>
      <c r="B8" s="282" t="s">
        <v>461</v>
      </c>
      <c r="C8" s="90">
        <f>_xlfn.IFERROR(VLOOKUP(M8,'[1]Sheet1'!$A$685:$K$706,2,FALSE),0)</f>
        <v>7</v>
      </c>
      <c r="D8" s="174">
        <f>_xlfn.IFERROR(VLOOKUP(M8,'[1]Sheet1'!$A$685:$K$706,3,FALSE)/100,0)</f>
        <v>0.001224204267226303</v>
      </c>
      <c r="E8" s="133">
        <f>_xlfn.IFERROR(VLOOKUP(M8,'[1]Sheet1'!$A$685:$K$706,4,FALSE),0)</f>
        <v>7</v>
      </c>
      <c r="F8" s="174">
        <f>_xlfn.IFERROR(VLOOKUP(M8,'[1]Sheet1'!$A$685:$K$706,5,FALSE)/100,0)</f>
        <v>0.0010008578781812983</v>
      </c>
      <c r="G8" s="133">
        <f>_xlfn.IFERROR(VLOOKUP(M8,'[1]Sheet1'!$A$685:$K$706,6,FALSE),0)</f>
        <v>2</v>
      </c>
      <c r="H8" s="174">
        <f>_xlfn.IFERROR(VLOOKUP(M8,'[1]Sheet1'!$A$685:$K$706,7,FALSE)/100,0)</f>
        <v>0.0012578616352201257</v>
      </c>
      <c r="I8" s="133">
        <f>_xlfn.IFERROR(VLOOKUP(M8,'[1]Sheet1'!$A$685:$K$706,8,FALSE),0)</f>
        <v>0</v>
      </c>
      <c r="J8" s="167">
        <f>_xlfn.IFERROR(VLOOKUP(M8,'[1]Sheet1'!$A$685:$K$706,9,FALSE)/100,0)</f>
        <v>0</v>
      </c>
      <c r="K8" s="90">
        <f>_xlfn.IFERROR(VLOOKUP(M8,'[1]Sheet1'!$A$685:$K$706,10,FALSE),0)</f>
        <v>16</v>
      </c>
      <c r="L8" s="17">
        <f>_xlfn.IFERROR(VLOOKUP(M8,'[1]Sheet1'!$A$685:$K$706,11,FALSE)/100,0)</f>
        <v>0.0011150602829465468</v>
      </c>
      <c r="M8" s="311" t="s">
        <v>835</v>
      </c>
    </row>
    <row r="9" spans="1:13" ht="15">
      <c r="A9" s="280" t="s">
        <v>462</v>
      </c>
      <c r="B9" s="282" t="s">
        <v>463</v>
      </c>
      <c r="C9" s="90">
        <f>_xlfn.IFERROR(VLOOKUP(M9,'[1]Sheet1'!$A$685:$K$706,2,FALSE),0)</f>
        <v>5</v>
      </c>
      <c r="D9" s="174">
        <f>_xlfn.IFERROR(VLOOKUP(M9,'[1]Sheet1'!$A$685:$K$706,3,FALSE)/100,0)</f>
        <v>0.0008744316194473592</v>
      </c>
      <c r="E9" s="133">
        <f>_xlfn.IFERROR(VLOOKUP(M9,'[1]Sheet1'!$A$685:$K$706,4,FALSE),0)</f>
        <v>4</v>
      </c>
      <c r="F9" s="174">
        <f>_xlfn.IFERROR(VLOOKUP(M9,'[1]Sheet1'!$A$685:$K$706,5,FALSE)/100,0)</f>
        <v>0.0005719187875321705</v>
      </c>
      <c r="G9" s="133">
        <f>_xlfn.IFERROR(VLOOKUP(M9,'[1]Sheet1'!$A$685:$K$706,6,FALSE),0)</f>
        <v>2</v>
      </c>
      <c r="H9" s="174">
        <f>_xlfn.IFERROR(VLOOKUP(M9,'[1]Sheet1'!$A$685:$K$706,7,FALSE)/100,0)</f>
        <v>0.0012578616352201257</v>
      </c>
      <c r="I9" s="133">
        <f>_xlfn.IFERROR(VLOOKUP(M9,'[1]Sheet1'!$A$685:$K$706,8,FALSE),0)</f>
        <v>0</v>
      </c>
      <c r="J9" s="167">
        <f>_xlfn.IFERROR(VLOOKUP(M9,'[1]Sheet1'!$A$685:$K$706,9,FALSE)/100,0)</f>
        <v>0</v>
      </c>
      <c r="K9" s="90">
        <f>_xlfn.IFERROR(VLOOKUP(M9,'[1]Sheet1'!$A$685:$K$706,10,FALSE),0)</f>
        <v>11</v>
      </c>
      <c r="L9" s="17">
        <f>_xlfn.IFERROR(VLOOKUP(M9,'[1]Sheet1'!$A$685:$K$706,11,FALSE)/100,0)</f>
        <v>0.0007666039445257509</v>
      </c>
      <c r="M9" s="311" t="s">
        <v>836</v>
      </c>
    </row>
    <row r="10" spans="1:13" ht="15">
      <c r="A10" s="280" t="s">
        <v>464</v>
      </c>
      <c r="B10" s="282" t="s">
        <v>465</v>
      </c>
      <c r="C10" s="90">
        <f>_xlfn.IFERROR(VLOOKUP(M10,'[1]Sheet1'!$A$685:$K$706,2,FALSE),0)</f>
        <v>6</v>
      </c>
      <c r="D10" s="174">
        <f>_xlfn.IFERROR(VLOOKUP(M10,'[1]Sheet1'!$A$685:$K$706,3,FALSE)/100,0)</f>
        <v>0.001049317943336831</v>
      </c>
      <c r="E10" s="133">
        <f>_xlfn.IFERROR(VLOOKUP(M10,'[1]Sheet1'!$A$685:$K$706,4,FALSE),0)</f>
        <v>7</v>
      </c>
      <c r="F10" s="174">
        <f>_xlfn.IFERROR(VLOOKUP(M10,'[1]Sheet1'!$A$685:$K$706,5,FALSE)/100,0)</f>
        <v>0.0010008578781812983</v>
      </c>
      <c r="G10" s="133">
        <f>_xlfn.IFERROR(VLOOKUP(M10,'[1]Sheet1'!$A$685:$K$706,6,FALSE),0)</f>
        <v>0</v>
      </c>
      <c r="H10" s="174">
        <f>_xlfn.IFERROR(VLOOKUP(M10,'[1]Sheet1'!$A$685:$K$706,7,FALSE)/100,0)</f>
        <v>0</v>
      </c>
      <c r="I10" s="133">
        <f>_xlfn.IFERROR(VLOOKUP(M10,'[1]Sheet1'!$A$685:$K$706,8,FALSE),0)</f>
        <v>0</v>
      </c>
      <c r="J10" s="167">
        <f>_xlfn.IFERROR(VLOOKUP(M10,'[1]Sheet1'!$A$685:$K$706,9,FALSE)/100,0)</f>
        <v>0</v>
      </c>
      <c r="K10" s="90">
        <f>_xlfn.IFERROR(VLOOKUP(M10,'[1]Sheet1'!$A$685:$K$706,10,FALSE),0)</f>
        <v>13</v>
      </c>
      <c r="L10" s="17">
        <f>_xlfn.IFERROR(VLOOKUP(M10,'[1]Sheet1'!$A$685:$K$706,11,FALSE)/100,0)</f>
        <v>0.0009059864798940693</v>
      </c>
      <c r="M10" s="311" t="s">
        <v>837</v>
      </c>
    </row>
    <row r="11" spans="1:13" ht="15">
      <c r="A11" s="280" t="s">
        <v>466</v>
      </c>
      <c r="B11" s="282" t="s">
        <v>467</v>
      </c>
      <c r="C11" s="90">
        <f>_xlfn.IFERROR(VLOOKUP(M11,'[1]Sheet1'!$A$685:$K$706,2,FALSE),0)</f>
        <v>1</v>
      </c>
      <c r="D11" s="174">
        <f>_xlfn.IFERROR(VLOOKUP(M11,'[1]Sheet1'!$A$685:$K$706,3,FALSE)/100,0)</f>
        <v>0.00017488632388947185</v>
      </c>
      <c r="E11" s="133">
        <f>_xlfn.IFERROR(VLOOKUP(M11,'[1]Sheet1'!$A$685:$K$706,4,FALSE),0)</f>
        <v>1</v>
      </c>
      <c r="F11" s="174">
        <f>_xlfn.IFERROR(VLOOKUP(M11,'[1]Sheet1'!$A$685:$K$706,5,FALSE)/100,0)</f>
        <v>0.00014297969688304262</v>
      </c>
      <c r="G11" s="133">
        <f>_xlfn.IFERROR(VLOOKUP(M11,'[1]Sheet1'!$A$685:$K$706,6,FALSE),0)</f>
        <v>0</v>
      </c>
      <c r="H11" s="174">
        <f>_xlfn.IFERROR(VLOOKUP(M11,'[1]Sheet1'!$A$685:$K$706,7,FALSE)/100,0)</f>
        <v>0</v>
      </c>
      <c r="I11" s="133">
        <f>_xlfn.IFERROR(VLOOKUP(M11,'[1]Sheet1'!$A$685:$K$706,8,FALSE),0)</f>
        <v>0</v>
      </c>
      <c r="J11" s="167">
        <f>_xlfn.IFERROR(VLOOKUP(M11,'[1]Sheet1'!$A$685:$K$706,9,FALSE)/100,0)</f>
        <v>0</v>
      </c>
      <c r="K11" s="90">
        <f>_xlfn.IFERROR(VLOOKUP(M11,'[1]Sheet1'!$A$685:$K$706,10,FALSE),0)</f>
        <v>2</v>
      </c>
      <c r="L11" s="17">
        <f>_xlfn.IFERROR(VLOOKUP(M11,'[1]Sheet1'!$A$685:$K$706,11,FALSE)/100,0)</f>
        <v>0.00013938253536831835</v>
      </c>
      <c r="M11" s="311" t="s">
        <v>838</v>
      </c>
    </row>
    <row r="12" spans="1:13" ht="15">
      <c r="A12" s="280" t="s">
        <v>468</v>
      </c>
      <c r="B12" s="282" t="s">
        <v>469</v>
      </c>
      <c r="C12" s="90">
        <f>_xlfn.IFERROR(VLOOKUP(M12,'[1]Sheet1'!$A$685:$K$706,2,FALSE),0)</f>
        <v>1</v>
      </c>
      <c r="D12" s="174">
        <f>_xlfn.IFERROR(VLOOKUP(M12,'[1]Sheet1'!$A$685:$K$706,3,FALSE)/100,0)</f>
        <v>0.00017488632388947185</v>
      </c>
      <c r="E12" s="133">
        <f>_xlfn.IFERROR(VLOOKUP(M12,'[1]Sheet1'!$A$685:$K$706,4,FALSE),0)</f>
        <v>1</v>
      </c>
      <c r="F12" s="174">
        <f>_xlfn.IFERROR(VLOOKUP(M12,'[1]Sheet1'!$A$685:$K$706,5,FALSE)/100,0)</f>
        <v>0.00014297969688304262</v>
      </c>
      <c r="G12" s="133">
        <f>_xlfn.IFERROR(VLOOKUP(M12,'[1]Sheet1'!$A$685:$K$706,6,FALSE),0)</f>
        <v>0</v>
      </c>
      <c r="H12" s="174">
        <f>_xlfn.IFERROR(VLOOKUP(M12,'[1]Sheet1'!$A$685:$K$706,7,FALSE)/100,0)</f>
        <v>0</v>
      </c>
      <c r="I12" s="133">
        <f>_xlfn.IFERROR(VLOOKUP(M12,'[1]Sheet1'!$A$685:$K$706,8,FALSE),0)</f>
        <v>0</v>
      </c>
      <c r="J12" s="167">
        <f>_xlfn.IFERROR(VLOOKUP(M12,'[1]Sheet1'!$A$685:$K$706,9,FALSE)/100,0)</f>
        <v>0</v>
      </c>
      <c r="K12" s="90">
        <f>_xlfn.IFERROR(VLOOKUP(M12,'[1]Sheet1'!$A$685:$K$706,10,FALSE),0)</f>
        <v>2</v>
      </c>
      <c r="L12" s="17">
        <f>_xlfn.IFERROR(VLOOKUP(M12,'[1]Sheet1'!$A$685:$K$706,11,FALSE)/100,0)</f>
        <v>0.00013938253536831835</v>
      </c>
      <c r="M12" s="311" t="s">
        <v>839</v>
      </c>
    </row>
    <row r="13" spans="1:12" ht="15">
      <c r="A13" s="280" t="s">
        <v>470</v>
      </c>
      <c r="B13" s="282" t="s">
        <v>471</v>
      </c>
      <c r="C13" s="90">
        <f>_xlfn.IFERROR(VLOOKUP(M13,'[1]Sheet1'!$A$685:$K$706,2,FALSE),0)</f>
        <v>0</v>
      </c>
      <c r="D13" s="174">
        <f>_xlfn.IFERROR(VLOOKUP(M13,'[1]Sheet1'!$A$685:$K$706,3,FALSE)/100,0)</f>
        <v>0</v>
      </c>
      <c r="E13" s="133">
        <f>_xlfn.IFERROR(VLOOKUP(M13,'[1]Sheet1'!$A$685:$K$706,4,FALSE),0)</f>
        <v>0</v>
      </c>
      <c r="F13" s="174">
        <f>_xlfn.IFERROR(VLOOKUP(M13,'[1]Sheet1'!$A$685:$K$706,5,FALSE)/100,0)</f>
        <v>0</v>
      </c>
      <c r="G13" s="133">
        <f>_xlfn.IFERROR(VLOOKUP(M13,'[1]Sheet1'!$A$685:$K$706,6,FALSE),0)</f>
        <v>0</v>
      </c>
      <c r="H13" s="174">
        <f>_xlfn.IFERROR(VLOOKUP(M13,'[1]Sheet1'!$A$685:$K$706,7,FALSE)/100,0)</f>
        <v>0</v>
      </c>
      <c r="I13" s="133">
        <f>_xlfn.IFERROR(VLOOKUP(M13,'[1]Sheet1'!$A$685:$K$706,8,FALSE),0)</f>
        <v>0</v>
      </c>
      <c r="J13" s="167">
        <f>_xlfn.IFERROR(VLOOKUP(M13,'[1]Sheet1'!$A$685:$K$706,9,FALSE)/100,0)</f>
        <v>0</v>
      </c>
      <c r="K13" s="90">
        <f>_xlfn.IFERROR(VLOOKUP(M13,'[1]Sheet1'!$A$685:$K$706,10,FALSE),0)</f>
        <v>0</v>
      </c>
      <c r="L13" s="17">
        <f>_xlfn.IFERROR(VLOOKUP(M13,'[1]Sheet1'!$A$685:$K$706,11,FALSE)/100,0)</f>
        <v>0</v>
      </c>
    </row>
    <row r="14" spans="1:13" ht="15">
      <c r="A14" s="280" t="s">
        <v>472</v>
      </c>
      <c r="B14" s="282" t="s">
        <v>473</v>
      </c>
      <c r="C14" s="90">
        <f>_xlfn.IFERROR(VLOOKUP(M14,'[1]Sheet1'!$A$685:$K$706,2,FALSE),0)</f>
        <v>1</v>
      </c>
      <c r="D14" s="174">
        <f>_xlfn.IFERROR(VLOOKUP(M14,'[1]Sheet1'!$A$685:$K$706,3,FALSE)/100,0)</f>
        <v>0.00017488632388947185</v>
      </c>
      <c r="E14" s="133">
        <f>_xlfn.IFERROR(VLOOKUP(M14,'[1]Sheet1'!$A$685:$K$706,4,FALSE),0)</f>
        <v>0</v>
      </c>
      <c r="F14" s="174">
        <f>_xlfn.IFERROR(VLOOKUP(M14,'[1]Sheet1'!$A$685:$K$706,5,FALSE)/100,0)</f>
        <v>0</v>
      </c>
      <c r="G14" s="133">
        <f>_xlfn.IFERROR(VLOOKUP(M14,'[1]Sheet1'!$A$685:$K$706,6,FALSE),0)</f>
        <v>1</v>
      </c>
      <c r="H14" s="174">
        <f>_xlfn.IFERROR(VLOOKUP(M14,'[1]Sheet1'!$A$685:$K$706,7,FALSE)/100,0)</f>
        <v>0.0006289308176100629</v>
      </c>
      <c r="I14" s="133">
        <f>_xlfn.IFERROR(VLOOKUP(M14,'[1]Sheet1'!$A$685:$K$706,8,FALSE),0)</f>
        <v>0</v>
      </c>
      <c r="J14" s="167">
        <f>_xlfn.IFERROR(VLOOKUP(M14,'[1]Sheet1'!$A$685:$K$706,9,FALSE)/100,0)</f>
        <v>0</v>
      </c>
      <c r="K14" s="90">
        <f>_xlfn.IFERROR(VLOOKUP(M14,'[1]Sheet1'!$A$685:$K$706,10,FALSE),0)</f>
        <v>2</v>
      </c>
      <c r="L14" s="17">
        <f>_xlfn.IFERROR(VLOOKUP(M14,'[1]Sheet1'!$A$685:$K$706,11,FALSE)/100,0)</f>
        <v>0.00013938253536831835</v>
      </c>
      <c r="M14" s="311" t="s">
        <v>840</v>
      </c>
    </row>
    <row r="15" spans="1:13" ht="15">
      <c r="A15" s="280" t="s">
        <v>474</v>
      </c>
      <c r="B15" s="282" t="s">
        <v>475</v>
      </c>
      <c r="C15" s="90">
        <f>_xlfn.IFERROR(VLOOKUP(M15,'[1]Sheet1'!$A$685:$K$706,2,FALSE),0)</f>
        <v>0</v>
      </c>
      <c r="D15" s="174">
        <f>_xlfn.IFERROR(VLOOKUP(M15,'[1]Sheet1'!$A$685:$K$706,3,FALSE)/100,0)</f>
        <v>0</v>
      </c>
      <c r="E15" s="133">
        <f>_xlfn.IFERROR(VLOOKUP(M15,'[1]Sheet1'!$A$685:$K$706,4,FALSE),0)</f>
        <v>4</v>
      </c>
      <c r="F15" s="174">
        <f>_xlfn.IFERROR(VLOOKUP(M15,'[1]Sheet1'!$A$685:$K$706,5,FALSE)/100,0)</f>
        <v>0.0005719187875321705</v>
      </c>
      <c r="G15" s="133">
        <f>_xlfn.IFERROR(VLOOKUP(M15,'[1]Sheet1'!$A$685:$K$706,6,FALSE),0)</f>
        <v>0</v>
      </c>
      <c r="H15" s="174">
        <f>_xlfn.IFERROR(VLOOKUP(M15,'[1]Sheet1'!$A$685:$K$706,7,FALSE)/100,0)</f>
        <v>0</v>
      </c>
      <c r="I15" s="133">
        <f>_xlfn.IFERROR(VLOOKUP(M15,'[1]Sheet1'!$A$685:$K$706,8,FALSE),0)</f>
        <v>0</v>
      </c>
      <c r="J15" s="167">
        <f>_xlfn.IFERROR(VLOOKUP(M15,'[1]Sheet1'!$A$685:$K$706,9,FALSE)/100,0)</f>
        <v>0</v>
      </c>
      <c r="K15" s="90">
        <f>_xlfn.IFERROR(VLOOKUP(M15,'[1]Sheet1'!$A$685:$K$706,10,FALSE),0)</f>
        <v>4</v>
      </c>
      <c r="L15" s="17">
        <f>_xlfn.IFERROR(VLOOKUP(M15,'[1]Sheet1'!$A$685:$K$706,11,FALSE)/100,0)</f>
        <v>0.0002787650707366367</v>
      </c>
      <c r="M15" s="311" t="s">
        <v>973</v>
      </c>
    </row>
    <row r="16" spans="1:13" ht="15">
      <c r="A16" s="280" t="s">
        <v>476</v>
      </c>
      <c r="B16" s="282" t="s">
        <v>477</v>
      </c>
      <c r="C16" s="90">
        <f>_xlfn.IFERROR(VLOOKUP(M16,'[1]Sheet1'!$A$685:$K$706,2,FALSE),0)</f>
        <v>9</v>
      </c>
      <c r="D16" s="174">
        <f>_xlfn.IFERROR(VLOOKUP(M16,'[1]Sheet1'!$A$685:$K$706,3,FALSE)/100,0)</f>
        <v>0.0015739769150052466</v>
      </c>
      <c r="E16" s="133">
        <f>_xlfn.IFERROR(VLOOKUP(M16,'[1]Sheet1'!$A$685:$K$706,4,FALSE),0)</f>
        <v>6</v>
      </c>
      <c r="F16" s="174">
        <f>_xlfn.IFERROR(VLOOKUP(M16,'[1]Sheet1'!$A$685:$K$706,5,FALSE)/100,0)</f>
        <v>0.0008578781812982557</v>
      </c>
      <c r="G16" s="133">
        <f>_xlfn.IFERROR(VLOOKUP(M16,'[1]Sheet1'!$A$685:$K$706,6,FALSE),0)</f>
        <v>1</v>
      </c>
      <c r="H16" s="174">
        <f>_xlfn.IFERROR(VLOOKUP(M16,'[1]Sheet1'!$A$685:$K$706,7,FALSE)/100,0)</f>
        <v>0.0006289308176100629</v>
      </c>
      <c r="I16" s="133">
        <f>_xlfn.IFERROR(VLOOKUP(M16,'[1]Sheet1'!$A$685:$K$706,8,FALSE),0)</f>
        <v>1</v>
      </c>
      <c r="J16" s="167">
        <f>_xlfn.IFERROR(VLOOKUP(M16,'[1]Sheet1'!$A$685:$K$706,9,FALSE)/100,0)</f>
        <v>0.02127659574468085</v>
      </c>
      <c r="K16" s="90">
        <f>_xlfn.IFERROR(VLOOKUP(M16,'[1]Sheet1'!$A$685:$K$706,10,FALSE),0)</f>
        <v>17</v>
      </c>
      <c r="L16" s="17">
        <f>_xlfn.IFERROR(VLOOKUP(M16,'[1]Sheet1'!$A$685:$K$706,11,FALSE)/100,0)</f>
        <v>0.0011847515506307057</v>
      </c>
      <c r="M16" s="311" t="s">
        <v>841</v>
      </c>
    </row>
    <row r="17" spans="1:13" ht="15">
      <c r="A17" s="280" t="s">
        <v>478</v>
      </c>
      <c r="B17" s="282" t="s">
        <v>479</v>
      </c>
      <c r="C17" s="90">
        <f>_xlfn.IFERROR(VLOOKUP(M17,'[1]Sheet1'!$A$685:$K$706,2,FALSE),0)</f>
        <v>4520</v>
      </c>
      <c r="D17" s="174">
        <f>_xlfn.IFERROR(VLOOKUP(M17,'[1]Sheet1'!$A$685:$K$706,3,FALSE)/100,0)</f>
        <v>0.7904861839804127</v>
      </c>
      <c r="E17" s="133">
        <f>_xlfn.IFERROR(VLOOKUP(M17,'[1]Sheet1'!$A$685:$K$706,4,FALSE),0)</f>
        <v>5627</v>
      </c>
      <c r="F17" s="174">
        <f>_xlfn.IFERROR(VLOOKUP(M17,'[1]Sheet1'!$A$685:$K$706,5,FALSE)/100,0)</f>
        <v>0.8045467543608809</v>
      </c>
      <c r="G17" s="133">
        <f>_xlfn.IFERROR(VLOOKUP(M17,'[1]Sheet1'!$A$685:$K$706,6,FALSE),0)</f>
        <v>1260</v>
      </c>
      <c r="H17" s="174">
        <f>_xlfn.IFERROR(VLOOKUP(M17,'[1]Sheet1'!$A$685:$K$706,7,FALSE)/100,0)</f>
        <v>0.7924528301886792</v>
      </c>
      <c r="I17" s="133">
        <f>_xlfn.IFERROR(VLOOKUP(M17,'[1]Sheet1'!$A$685:$K$706,8,FALSE),0)</f>
        <v>37</v>
      </c>
      <c r="J17" s="167">
        <f>_xlfn.IFERROR(VLOOKUP(M17,'[1]Sheet1'!$A$685:$K$706,9,FALSE)/100,0)</f>
        <v>0.7872340425531915</v>
      </c>
      <c r="K17" s="90">
        <f>_xlfn.IFERROR(VLOOKUP(M17,'[1]Sheet1'!$A$685:$K$706,10,FALSE),0)</f>
        <v>11444</v>
      </c>
      <c r="L17" s="17">
        <f>_xlfn.IFERROR(VLOOKUP(M17,'[1]Sheet1'!$A$685:$K$706,11,FALSE)/100,0)</f>
        <v>0.7975468673775176</v>
      </c>
      <c r="M17" s="311" t="s">
        <v>842</v>
      </c>
    </row>
    <row r="18" spans="1:13" ht="15">
      <c r="A18" s="280" t="s">
        <v>480</v>
      </c>
      <c r="B18" s="282" t="s">
        <v>481</v>
      </c>
      <c r="C18" s="90">
        <f>_xlfn.IFERROR(VLOOKUP(M18,'[1]Sheet1'!$A$685:$K$706,2,FALSE),0)</f>
        <v>120</v>
      </c>
      <c r="D18" s="174">
        <f>_xlfn.IFERROR(VLOOKUP(M18,'[1]Sheet1'!$A$685:$K$706,3,FALSE)/100,0)</f>
        <v>0.02098635886673662</v>
      </c>
      <c r="E18" s="133">
        <f>_xlfn.IFERROR(VLOOKUP(M18,'[1]Sheet1'!$A$685:$K$706,4,FALSE),0)</f>
        <v>162</v>
      </c>
      <c r="F18" s="174">
        <f>_xlfn.IFERROR(VLOOKUP(M18,'[1]Sheet1'!$A$685:$K$706,5,FALSE)/100,0)</f>
        <v>0.023162710895052903</v>
      </c>
      <c r="G18" s="133">
        <f>_xlfn.IFERROR(VLOOKUP(M18,'[1]Sheet1'!$A$685:$K$706,6,FALSE),0)</f>
        <v>30</v>
      </c>
      <c r="H18" s="174">
        <f>_xlfn.IFERROR(VLOOKUP(M18,'[1]Sheet1'!$A$685:$K$706,7,FALSE)/100,0)</f>
        <v>0.018867924528301886</v>
      </c>
      <c r="I18" s="133">
        <f>_xlfn.IFERROR(VLOOKUP(M18,'[1]Sheet1'!$A$685:$K$706,8,FALSE),0)</f>
        <v>1</v>
      </c>
      <c r="J18" s="167">
        <f>_xlfn.IFERROR(VLOOKUP(M18,'[1]Sheet1'!$A$685:$K$706,9,FALSE)/100,0)</f>
        <v>0.02127659574468085</v>
      </c>
      <c r="K18" s="90">
        <f>_xlfn.IFERROR(VLOOKUP(M18,'[1]Sheet1'!$A$685:$K$706,10,FALSE),0)</f>
        <v>313</v>
      </c>
      <c r="L18" s="17">
        <f>_xlfn.IFERROR(VLOOKUP(M18,'[1]Sheet1'!$A$685:$K$706,11,FALSE)/100,0)</f>
        <v>0.02181336678514182</v>
      </c>
      <c r="M18" s="311" t="s">
        <v>843</v>
      </c>
    </row>
    <row r="19" spans="1:13" ht="28.5">
      <c r="A19" s="280" t="s">
        <v>482</v>
      </c>
      <c r="B19" s="282" t="s">
        <v>483</v>
      </c>
      <c r="C19" s="90">
        <f>_xlfn.IFERROR(VLOOKUP(M19,'[1]Sheet1'!$A$685:$K$706,2,FALSE),0)</f>
        <v>20</v>
      </c>
      <c r="D19" s="174">
        <f>_xlfn.IFERROR(VLOOKUP(M19,'[1]Sheet1'!$A$685:$K$706,3,FALSE)/100,0)</f>
        <v>0.003497726477789437</v>
      </c>
      <c r="E19" s="133">
        <f>_xlfn.IFERROR(VLOOKUP(M19,'[1]Sheet1'!$A$685:$K$706,4,FALSE),0)</f>
        <v>19</v>
      </c>
      <c r="F19" s="174">
        <f>_xlfn.IFERROR(VLOOKUP(M19,'[1]Sheet1'!$A$685:$K$706,5,FALSE)/100,0)</f>
        <v>0.002716614240777809</v>
      </c>
      <c r="G19" s="133">
        <f>_xlfn.IFERROR(VLOOKUP(M19,'[1]Sheet1'!$A$685:$K$706,6,FALSE),0)</f>
        <v>3</v>
      </c>
      <c r="H19" s="174">
        <f>_xlfn.IFERROR(VLOOKUP(M19,'[1]Sheet1'!$A$685:$K$706,7,FALSE)/100,0)</f>
        <v>0.001886792452830189</v>
      </c>
      <c r="I19" s="133">
        <f>_xlfn.IFERROR(VLOOKUP(M19,'[1]Sheet1'!$A$685:$K$706,8,FALSE),0)</f>
        <v>0</v>
      </c>
      <c r="J19" s="167">
        <f>_xlfn.IFERROR(VLOOKUP(M19,'[1]Sheet1'!$A$685:$K$706,9,FALSE)/100,0)</f>
        <v>0</v>
      </c>
      <c r="K19" s="90">
        <f>_xlfn.IFERROR(VLOOKUP(M19,'[1]Sheet1'!$A$685:$K$706,10,FALSE),0)</f>
        <v>42</v>
      </c>
      <c r="L19" s="17">
        <f>_xlfn.IFERROR(VLOOKUP(M19,'[1]Sheet1'!$A$685:$K$706,11,FALSE)/100,0)</f>
        <v>0.0029270332427346855</v>
      </c>
      <c r="M19" s="311" t="s">
        <v>844</v>
      </c>
    </row>
    <row r="20" spans="1:13" ht="15">
      <c r="A20" s="280" t="s">
        <v>484</v>
      </c>
      <c r="B20" s="282" t="s">
        <v>485</v>
      </c>
      <c r="C20" s="90">
        <f>_xlfn.IFERROR(VLOOKUP(M20,'[1]Sheet1'!$A$685:$K$706,2,FALSE),0)</f>
        <v>0</v>
      </c>
      <c r="D20" s="174">
        <f>_xlfn.IFERROR(VLOOKUP(M20,'[1]Sheet1'!$A$685:$K$706,3,FALSE)/100,0)</f>
        <v>0</v>
      </c>
      <c r="E20" s="133">
        <f>_xlfn.IFERROR(VLOOKUP(M20,'[1]Sheet1'!$A$685:$K$706,4,FALSE),0)</f>
        <v>1</v>
      </c>
      <c r="F20" s="174">
        <f>_xlfn.IFERROR(VLOOKUP(M20,'[1]Sheet1'!$A$685:$K$706,5,FALSE)/100,0)</f>
        <v>0.00014297969688304262</v>
      </c>
      <c r="G20" s="133">
        <f>_xlfn.IFERROR(VLOOKUP(M20,'[1]Sheet1'!$A$685:$K$706,6,FALSE),0)</f>
        <v>0</v>
      </c>
      <c r="H20" s="174">
        <f>_xlfn.IFERROR(VLOOKUP(M20,'[1]Sheet1'!$A$685:$K$706,7,FALSE)/100,0)</f>
        <v>0</v>
      </c>
      <c r="I20" s="133">
        <f>_xlfn.IFERROR(VLOOKUP(M20,'[1]Sheet1'!$A$685:$K$706,8,FALSE),0)</f>
        <v>0</v>
      </c>
      <c r="J20" s="167">
        <f>_xlfn.IFERROR(VLOOKUP(M20,'[1]Sheet1'!$A$685:$K$706,9,FALSE)/100,0)</f>
        <v>0</v>
      </c>
      <c r="K20" s="90">
        <f>_xlfn.IFERROR(VLOOKUP(M20,'[1]Sheet1'!$A$685:$K$706,10,FALSE),0)</f>
        <v>1</v>
      </c>
      <c r="L20" s="17">
        <f>_xlfn.IFERROR(VLOOKUP(M20,'[1]Sheet1'!$A$685:$K$706,11,FALSE)/100,0)</f>
        <v>6.969126768415918E-05</v>
      </c>
      <c r="M20" s="311" t="s">
        <v>845</v>
      </c>
    </row>
    <row r="21" spans="1:13" ht="15">
      <c r="A21" s="280" t="s">
        <v>486</v>
      </c>
      <c r="B21" s="282" t="s">
        <v>487</v>
      </c>
      <c r="C21" s="90">
        <f>_xlfn.IFERROR(VLOOKUP(M21,'[1]Sheet1'!$A$685:$K$706,2,FALSE),0)</f>
        <v>2</v>
      </c>
      <c r="D21" s="174">
        <f>_xlfn.IFERROR(VLOOKUP(M21,'[1]Sheet1'!$A$685:$K$706,3,FALSE)/100,0)</f>
        <v>0.0003497726477789437</v>
      </c>
      <c r="E21" s="133">
        <f>_xlfn.IFERROR(VLOOKUP(M21,'[1]Sheet1'!$A$685:$K$706,4,FALSE),0)</f>
        <v>1</v>
      </c>
      <c r="F21" s="174">
        <f>_xlfn.IFERROR(VLOOKUP(M21,'[1]Sheet1'!$A$685:$K$706,5,FALSE)/100,0)</f>
        <v>0.00014297969688304262</v>
      </c>
      <c r="G21" s="133">
        <f>_xlfn.IFERROR(VLOOKUP(M21,'[1]Sheet1'!$A$685:$K$706,6,FALSE),0)</f>
        <v>0</v>
      </c>
      <c r="H21" s="174">
        <f>_xlfn.IFERROR(VLOOKUP(M21,'[1]Sheet1'!$A$685:$K$706,7,FALSE)/100,0)</f>
        <v>0</v>
      </c>
      <c r="I21" s="133">
        <f>_xlfn.IFERROR(VLOOKUP(M21,'[1]Sheet1'!$A$685:$K$706,8,FALSE),0)</f>
        <v>0</v>
      </c>
      <c r="J21" s="167">
        <f>_xlfn.IFERROR(VLOOKUP(M21,'[1]Sheet1'!$A$685:$K$706,9,FALSE)/100,0)</f>
        <v>0</v>
      </c>
      <c r="K21" s="90">
        <f>_xlfn.IFERROR(VLOOKUP(M21,'[1]Sheet1'!$A$685:$K$706,10,FALSE),0)</f>
        <v>3</v>
      </c>
      <c r="L21" s="17">
        <f>_xlfn.IFERROR(VLOOKUP(M21,'[1]Sheet1'!$A$685:$K$706,11,FALSE)/100,0)</f>
        <v>0.0002090738030524775</v>
      </c>
      <c r="M21" s="311" t="s">
        <v>846</v>
      </c>
    </row>
    <row r="22" spans="1:13" ht="28.5">
      <c r="A22" s="280" t="s">
        <v>488</v>
      </c>
      <c r="B22" s="282" t="s">
        <v>489</v>
      </c>
      <c r="C22" s="90">
        <f>_xlfn.IFERROR(VLOOKUP(M22,'[1]Sheet1'!$A$685:$K$706,2,FALSE),0)</f>
        <v>5</v>
      </c>
      <c r="D22" s="174">
        <f>_xlfn.IFERROR(VLOOKUP(M22,'[1]Sheet1'!$A$685:$K$706,3,FALSE)/100,0)</f>
        <v>0.0008744316194473592</v>
      </c>
      <c r="E22" s="133">
        <f>_xlfn.IFERROR(VLOOKUP(M22,'[1]Sheet1'!$A$685:$K$706,4,FALSE),0)</f>
        <v>3</v>
      </c>
      <c r="F22" s="174">
        <f>_xlfn.IFERROR(VLOOKUP(M22,'[1]Sheet1'!$A$685:$K$706,5,FALSE)/100,0)</f>
        <v>0.00042893909064912783</v>
      </c>
      <c r="G22" s="133">
        <f>_xlfn.IFERROR(VLOOKUP(M22,'[1]Sheet1'!$A$685:$K$706,6,FALSE),0)</f>
        <v>2</v>
      </c>
      <c r="H22" s="174">
        <f>_xlfn.IFERROR(VLOOKUP(M22,'[1]Sheet1'!$A$685:$K$706,7,FALSE)/100,0)</f>
        <v>0.0012578616352201257</v>
      </c>
      <c r="I22" s="133">
        <f>_xlfn.IFERROR(VLOOKUP(M22,'[1]Sheet1'!$A$685:$K$706,8,FALSE),0)</f>
        <v>0</v>
      </c>
      <c r="J22" s="167">
        <f>_xlfn.IFERROR(VLOOKUP(M22,'[1]Sheet1'!$A$685:$K$706,9,FALSE)/100,0)</f>
        <v>0</v>
      </c>
      <c r="K22" s="90">
        <f>_xlfn.IFERROR(VLOOKUP(M22,'[1]Sheet1'!$A$685:$K$706,10,FALSE),0)</f>
        <v>10</v>
      </c>
      <c r="L22" s="17">
        <f>_xlfn.IFERROR(VLOOKUP(M22,'[1]Sheet1'!$A$685:$K$706,11,FALSE)/100,0)</f>
        <v>0.0006969126768415917</v>
      </c>
      <c r="M22" s="311" t="s">
        <v>847</v>
      </c>
    </row>
    <row r="23" spans="1:13" ht="15">
      <c r="A23" s="280" t="s">
        <v>490</v>
      </c>
      <c r="B23" s="282" t="s">
        <v>491</v>
      </c>
      <c r="C23" s="90">
        <f>_xlfn.IFERROR(VLOOKUP(M23,'[1]Sheet1'!$A$685:$K$706,2,FALSE),0)</f>
        <v>105</v>
      </c>
      <c r="D23" s="174">
        <f>_xlfn.IFERROR(VLOOKUP(M23,'[1]Sheet1'!$A$685:$K$706,3,FALSE)/100,0)</f>
        <v>0.018363064008394544</v>
      </c>
      <c r="E23" s="133">
        <f>_xlfn.IFERROR(VLOOKUP(M23,'[1]Sheet1'!$A$685:$K$706,4,FALSE),0)</f>
        <v>110</v>
      </c>
      <c r="F23" s="174">
        <f>_xlfn.IFERROR(VLOOKUP(M23,'[1]Sheet1'!$A$685:$K$706,5,FALSE)/100,0)</f>
        <v>0.015727766657134688</v>
      </c>
      <c r="G23" s="133">
        <f>_xlfn.IFERROR(VLOOKUP(M23,'[1]Sheet1'!$A$685:$K$706,6,FALSE),0)</f>
        <v>24</v>
      </c>
      <c r="H23" s="174">
        <f>_xlfn.IFERROR(VLOOKUP(M23,'[1]Sheet1'!$A$685:$K$706,7,FALSE)/100,0)</f>
        <v>0.015094339622641511</v>
      </c>
      <c r="I23" s="133">
        <f>_xlfn.IFERROR(VLOOKUP(M23,'[1]Sheet1'!$A$685:$K$706,8,FALSE),0)</f>
        <v>1</v>
      </c>
      <c r="J23" s="167">
        <f>_xlfn.IFERROR(VLOOKUP(M23,'[1]Sheet1'!$A$685:$K$706,9,FALSE)/100,0)</f>
        <v>0.02127659574468085</v>
      </c>
      <c r="K23" s="90">
        <f>_xlfn.IFERROR(VLOOKUP(M23,'[1]Sheet1'!$A$685:$K$706,10,FALSE),0)</f>
        <v>240</v>
      </c>
      <c r="L23" s="17">
        <f>_xlfn.IFERROR(VLOOKUP(M23,'[1]Sheet1'!$A$685:$K$706,11,FALSE)/100,0)</f>
        <v>0.016725904244198203</v>
      </c>
      <c r="M23" s="311" t="s">
        <v>848</v>
      </c>
    </row>
    <row r="24" spans="1:13" ht="15">
      <c r="A24" s="280" t="s">
        <v>492</v>
      </c>
      <c r="B24" s="282" t="s">
        <v>493</v>
      </c>
      <c r="C24" s="90">
        <f>_xlfn.IFERROR(VLOOKUP(M24,'[1]Sheet1'!$A$685:$K$706,2,FALSE),0)</f>
        <v>2</v>
      </c>
      <c r="D24" s="174">
        <f>_xlfn.IFERROR(VLOOKUP(M24,'[1]Sheet1'!$A$685:$K$706,3,FALSE)/100,0)</f>
        <v>0.0003497726477789437</v>
      </c>
      <c r="E24" s="133">
        <f>_xlfn.IFERROR(VLOOKUP(M24,'[1]Sheet1'!$A$685:$K$706,4,FALSE),0)</f>
        <v>3</v>
      </c>
      <c r="F24" s="174">
        <f>_xlfn.IFERROR(VLOOKUP(M24,'[1]Sheet1'!$A$685:$K$706,5,FALSE)/100,0)</f>
        <v>0.00042893909064912783</v>
      </c>
      <c r="G24" s="133">
        <f>_xlfn.IFERROR(VLOOKUP(M24,'[1]Sheet1'!$A$685:$K$706,6,FALSE),0)</f>
        <v>1</v>
      </c>
      <c r="H24" s="174">
        <f>_xlfn.IFERROR(VLOOKUP(M24,'[1]Sheet1'!$A$685:$K$706,7,FALSE)/100,0)</f>
        <v>0.0006289308176100629</v>
      </c>
      <c r="I24" s="133">
        <f>_xlfn.IFERROR(VLOOKUP(M24,'[1]Sheet1'!$A$685:$K$706,8,FALSE),0)</f>
        <v>0</v>
      </c>
      <c r="J24" s="167">
        <f>_xlfn.IFERROR(VLOOKUP(M24,'[1]Sheet1'!$A$685:$K$706,9,FALSE)/100,0)</f>
        <v>0</v>
      </c>
      <c r="K24" s="90">
        <f>_xlfn.IFERROR(VLOOKUP(M24,'[1]Sheet1'!$A$685:$K$706,10,FALSE),0)</f>
        <v>6</v>
      </c>
      <c r="L24" s="17">
        <f>_xlfn.IFERROR(VLOOKUP(M24,'[1]Sheet1'!$A$685:$K$706,11,FALSE)/100,0)</f>
        <v>0.000418147606104955</v>
      </c>
      <c r="M24" s="311" t="s">
        <v>849</v>
      </c>
    </row>
    <row r="25" spans="1:13" ht="15">
      <c r="A25" s="280" t="s">
        <v>494</v>
      </c>
      <c r="B25" s="282" t="s">
        <v>495</v>
      </c>
      <c r="C25" s="90">
        <f>_xlfn.IFERROR(VLOOKUP(M25,'[1]Sheet1'!$A$685:$K$706,2,FALSE),0)</f>
        <v>56</v>
      </c>
      <c r="D25" s="174">
        <f>_xlfn.IFERROR(VLOOKUP(M25,'[1]Sheet1'!$A$685:$K$706,3,FALSE)/100,0)</f>
        <v>0.009793634137810424</v>
      </c>
      <c r="E25" s="133">
        <f>_xlfn.IFERROR(VLOOKUP(M25,'[1]Sheet1'!$A$685:$K$706,4,FALSE),0)</f>
        <v>133</v>
      </c>
      <c r="F25" s="174">
        <f>_xlfn.IFERROR(VLOOKUP(M25,'[1]Sheet1'!$A$685:$K$706,5,FALSE)/100,0)</f>
        <v>0.019016299685444667</v>
      </c>
      <c r="G25" s="133">
        <f>_xlfn.IFERROR(VLOOKUP(M25,'[1]Sheet1'!$A$685:$K$706,6,FALSE),0)</f>
        <v>19</v>
      </c>
      <c r="H25" s="174">
        <f>_xlfn.IFERROR(VLOOKUP(M25,'[1]Sheet1'!$A$685:$K$706,7,FALSE)/100,0)</f>
        <v>0.011949685534591198</v>
      </c>
      <c r="I25" s="133">
        <f>_xlfn.IFERROR(VLOOKUP(M25,'[1]Sheet1'!$A$685:$K$706,8,FALSE),0)</f>
        <v>0</v>
      </c>
      <c r="J25" s="167">
        <f>_xlfn.IFERROR(VLOOKUP(M25,'[1]Sheet1'!$A$685:$K$706,9,FALSE)/100,0)</f>
        <v>0</v>
      </c>
      <c r="K25" s="90">
        <f>_xlfn.IFERROR(VLOOKUP(M25,'[1]Sheet1'!$A$685:$K$706,10,FALSE),0)</f>
        <v>208</v>
      </c>
      <c r="L25" s="17">
        <f>_xlfn.IFERROR(VLOOKUP(M25,'[1]Sheet1'!$A$685:$K$706,11,FALSE)/100,0)</f>
        <v>0.014495783678305108</v>
      </c>
      <c r="M25" s="311" t="s">
        <v>850</v>
      </c>
    </row>
    <row r="26" spans="1:13" ht="15.75" thickBot="1">
      <c r="A26" s="211" t="s">
        <v>496</v>
      </c>
      <c r="B26" s="284" t="s">
        <v>497</v>
      </c>
      <c r="C26" s="91">
        <f>_xlfn.IFERROR(VLOOKUP(M26,'[1]Sheet1'!$A$685:$K$706,2,FALSE),0)</f>
        <v>156</v>
      </c>
      <c r="D26" s="177">
        <f>_xlfn.IFERROR(VLOOKUP(M26,'[1]Sheet1'!$A$685:$K$706,3,FALSE)/100,0)</f>
        <v>0.02728226652675761</v>
      </c>
      <c r="E26" s="329">
        <f>_xlfn.IFERROR(VLOOKUP(M26,'[1]Sheet1'!$A$685:$K$706,4,FALSE),0)</f>
        <v>170</v>
      </c>
      <c r="F26" s="177">
        <f>_xlfn.IFERROR(VLOOKUP(M26,'[1]Sheet1'!$A$685:$K$706,5,FALSE)/100,0)</f>
        <v>0.024306548470117244</v>
      </c>
      <c r="G26" s="329">
        <f>_xlfn.IFERROR(VLOOKUP(M26,'[1]Sheet1'!$A$685:$K$706,6,FALSE),0)</f>
        <v>34</v>
      </c>
      <c r="H26" s="177">
        <f>_xlfn.IFERROR(VLOOKUP(M26,'[1]Sheet1'!$A$685:$K$706,7,FALSE)/100,0)</f>
        <v>0.021383647798742137</v>
      </c>
      <c r="I26" s="329">
        <f>_xlfn.IFERROR(VLOOKUP(M26,'[1]Sheet1'!$A$685:$K$706,8,FALSE),0)</f>
        <v>2</v>
      </c>
      <c r="J26" s="168">
        <f>_xlfn.IFERROR(VLOOKUP(M26,'[1]Sheet1'!$A$685:$K$706,9,FALSE)/100,0)</f>
        <v>0.0425531914893617</v>
      </c>
      <c r="K26" s="91">
        <f>_xlfn.IFERROR(VLOOKUP(M26,'[1]Sheet1'!$A$685:$K$706,10,FALSE),0)</f>
        <v>362</v>
      </c>
      <c r="L26" s="165">
        <f>_xlfn.IFERROR(VLOOKUP(M26,'[1]Sheet1'!$A$685:$K$706,11,FALSE)/100,0)</f>
        <v>0.02522823890166562</v>
      </c>
      <c r="M26" s="311" t="s">
        <v>851</v>
      </c>
    </row>
    <row r="27" spans="1:13" ht="15.75" thickBot="1">
      <c r="A27" s="443" t="s">
        <v>164</v>
      </c>
      <c r="B27" s="444"/>
      <c r="C27" s="125">
        <f>_xlfn.IFERROR(VLOOKUP(M27,'[1]Sheet1'!$A$685:$K$706,2,FALSE),0)</f>
        <v>5718</v>
      </c>
      <c r="D27" s="71">
        <f>_xlfn.IFERROR(VLOOKUP(M27,'[1]Sheet1'!$A$685:$K$706,3,FALSE)/100,0)</f>
        <v>1</v>
      </c>
      <c r="E27" s="135">
        <f>_xlfn.IFERROR(VLOOKUP(M27,'[1]Sheet1'!$A$685:$K$706,4,FALSE),0)</f>
        <v>6994</v>
      </c>
      <c r="F27" s="71">
        <f>_xlfn.IFERROR(VLOOKUP(M27,'[1]Sheet1'!$A$685:$K$706,5,FALSE)/100,0)</f>
        <v>1</v>
      </c>
      <c r="G27" s="135">
        <f>_xlfn.IFERROR(VLOOKUP(M27,'[1]Sheet1'!$A$685:$K$706,6,FALSE),0)</f>
        <v>1590</v>
      </c>
      <c r="H27" s="71">
        <f>_xlfn.IFERROR(VLOOKUP(M27,'[1]Sheet1'!$A$685:$K$706,7,FALSE)/100,0)</f>
        <v>1</v>
      </c>
      <c r="I27" s="135">
        <f>_xlfn.IFERROR(VLOOKUP(M27,'[1]Sheet1'!$A$685:$K$706,8,FALSE),0)</f>
        <v>47</v>
      </c>
      <c r="J27" s="70">
        <f>_xlfn.IFERROR(VLOOKUP(M27,'[1]Sheet1'!$A$685:$K$706,9,FALSE)/100,0)</f>
        <v>1</v>
      </c>
      <c r="K27" s="125">
        <f>_xlfn.IFERROR(VLOOKUP(M27,'[1]Sheet1'!$A$685:$K$706,10,FALSE),0)</f>
        <v>14349</v>
      </c>
      <c r="L27" s="29">
        <f>_xlfn.IFERROR(VLOOKUP(M27,'[1]Sheet1'!$A$685:$K$706,11,FALSE)/100,0)</f>
        <v>1</v>
      </c>
      <c r="M27" s="311" t="s">
        <v>75</v>
      </c>
    </row>
    <row r="28" spans="1:12" ht="15">
      <c r="A28" s="35"/>
      <c r="B28" s="35"/>
      <c r="C28" s="35"/>
      <c r="D28" s="63"/>
      <c r="E28" s="35"/>
      <c r="F28" s="63"/>
      <c r="G28" s="35"/>
      <c r="H28" s="63"/>
      <c r="I28" s="35"/>
      <c r="J28" s="63"/>
      <c r="K28" s="35"/>
      <c r="L28" s="63"/>
    </row>
    <row r="29" spans="1:12" ht="15">
      <c r="A29" s="35"/>
      <c r="B29" s="35"/>
      <c r="C29" s="35"/>
      <c r="D29" s="63"/>
      <c r="E29" s="35"/>
      <c r="F29" s="63"/>
      <c r="G29" s="35"/>
      <c r="H29" s="63"/>
      <c r="I29" s="35"/>
      <c r="J29" s="63"/>
      <c r="K29" s="105"/>
      <c r="L29" s="63"/>
    </row>
  </sheetData>
  <sheetProtection/>
  <mergeCells count="10">
    <mergeCell ref="A27:B2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34"/>
  <sheetViews>
    <sheetView zoomScale="80" zoomScaleNormal="80" zoomScalePageLayoutView="0" workbookViewId="0" topLeftCell="A1">
      <selection activeCell="Q53" sqref="M5:Q53"/>
    </sheetView>
  </sheetViews>
  <sheetFormatPr defaultColWidth="11.421875" defaultRowHeight="15"/>
  <cols>
    <col min="1" max="1" width="10.7109375" style="152" customWidth="1"/>
    <col min="2" max="2" width="79.7109375" style="152" bestFit="1" customWidth="1"/>
    <col min="3" max="14" width="13.00390625" style="152" customWidth="1"/>
    <col min="15" max="15" width="12.7109375" style="152" customWidth="1"/>
    <col min="16" max="16" width="13.00390625" style="152" customWidth="1"/>
    <col min="17" max="17" width="19.421875" style="152" customWidth="1"/>
    <col min="18" max="18" width="9.7109375" style="307" customWidth="1"/>
    <col min="19" max="16384" width="11.421875" style="152" customWidth="1"/>
  </cols>
  <sheetData>
    <row r="1" spans="1:18" ht="24.75" customHeight="1" thickBot="1" thickTop="1">
      <c r="A1" s="419" t="s">
        <v>974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1"/>
      <c r="R1" s="308"/>
    </row>
    <row r="2" spans="1:18" ht="24.75" customHeight="1" thickBot="1" thickTop="1">
      <c r="A2" s="419" t="s">
        <v>1044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1"/>
      <c r="R2" s="308"/>
    </row>
    <row r="3" spans="1:18" ht="19.5" customHeight="1" thickTop="1">
      <c r="A3" s="452" t="s">
        <v>1045</v>
      </c>
      <c r="B3" s="453" t="s">
        <v>453</v>
      </c>
      <c r="C3" s="411">
        <v>2012</v>
      </c>
      <c r="D3" s="412"/>
      <c r="E3" s="411">
        <v>2013</v>
      </c>
      <c r="F3" s="431"/>
      <c r="G3" s="411">
        <v>2014</v>
      </c>
      <c r="H3" s="431"/>
      <c r="I3" s="415">
        <v>2015</v>
      </c>
      <c r="J3" s="449"/>
      <c r="K3" s="415">
        <v>2016</v>
      </c>
      <c r="L3" s="449"/>
      <c r="M3" s="415">
        <v>2017</v>
      </c>
      <c r="N3" s="449"/>
      <c r="O3" s="415">
        <v>2018</v>
      </c>
      <c r="P3" s="449"/>
      <c r="Q3" s="413" t="s">
        <v>1015</v>
      </c>
      <c r="R3" s="308"/>
    </row>
    <row r="4" spans="1:18" ht="19.5" customHeight="1" thickBot="1">
      <c r="A4" s="435"/>
      <c r="B4" s="454"/>
      <c r="C4" s="227" t="s">
        <v>70</v>
      </c>
      <c r="D4" s="228" t="s">
        <v>69</v>
      </c>
      <c r="E4" s="227" t="s">
        <v>70</v>
      </c>
      <c r="F4" s="234" t="s">
        <v>69</v>
      </c>
      <c r="G4" s="227" t="s">
        <v>70</v>
      </c>
      <c r="H4" s="234" t="s">
        <v>69</v>
      </c>
      <c r="I4" s="227" t="s">
        <v>70</v>
      </c>
      <c r="J4" s="228" t="s">
        <v>69</v>
      </c>
      <c r="K4" s="227" t="s">
        <v>70</v>
      </c>
      <c r="L4" s="228" t="s">
        <v>69</v>
      </c>
      <c r="M4" s="227" t="s">
        <v>70</v>
      </c>
      <c r="N4" s="228" t="s">
        <v>69</v>
      </c>
      <c r="O4" s="227" t="s">
        <v>70</v>
      </c>
      <c r="P4" s="228" t="s">
        <v>69</v>
      </c>
      <c r="Q4" s="414"/>
      <c r="R4" s="308"/>
    </row>
    <row r="5" spans="1:18" ht="15">
      <c r="A5" s="295" t="s">
        <v>364</v>
      </c>
      <c r="B5" s="214" t="s">
        <v>365</v>
      </c>
      <c r="C5" s="287">
        <v>1513</v>
      </c>
      <c r="D5" s="260">
        <v>0.11830479318164047</v>
      </c>
      <c r="E5" s="287">
        <v>1620</v>
      </c>
      <c r="F5" s="277">
        <v>0.12068837070699545</v>
      </c>
      <c r="G5" s="287">
        <v>1466</v>
      </c>
      <c r="H5" s="277">
        <v>0.11553313893923871</v>
      </c>
      <c r="I5" s="258">
        <v>1598</v>
      </c>
      <c r="J5" s="260">
        <v>0.12307455329636476</v>
      </c>
      <c r="K5" s="258">
        <v>1878</v>
      </c>
      <c r="L5" s="260">
        <v>0.13535135135135135</v>
      </c>
      <c r="M5" s="258">
        <v>1979</v>
      </c>
      <c r="N5" s="260">
        <v>0.1396908308039811</v>
      </c>
      <c r="O5" s="258">
        <f>_xlfn.IFERROR(VLOOKUP(R5,'[1]Sheet1'!$A$711:$C$753,2,FALSE),0)</f>
        <v>2100</v>
      </c>
      <c r="P5" s="260">
        <f>_xlfn.IFERROR(VLOOKUP(R5,'[1]Sheet1'!$A$711:$C$753,3,FALSE)/100,0)</f>
        <v>0.14635166213673426</v>
      </c>
      <c r="Q5" s="292">
        <f>_xlfn.IFERROR((O5-M5)/M5,0)</f>
        <v>0.06114199090449722</v>
      </c>
      <c r="R5" s="307" t="s">
        <v>112</v>
      </c>
    </row>
    <row r="6" spans="1:19" ht="28.5">
      <c r="A6" s="288">
        <v>10</v>
      </c>
      <c r="B6" s="261" t="s">
        <v>499</v>
      </c>
      <c r="C6" s="288">
        <v>3</v>
      </c>
      <c r="D6" s="263">
        <v>0.0002345765892563922</v>
      </c>
      <c r="E6" s="288">
        <v>3</v>
      </c>
      <c r="F6" s="294">
        <v>0.00022349698279073232</v>
      </c>
      <c r="G6" s="288">
        <v>0</v>
      </c>
      <c r="H6" s="294">
        <v>0</v>
      </c>
      <c r="I6" s="249">
        <v>1</v>
      </c>
      <c r="J6" s="263">
        <v>7.701786814540974E-05</v>
      </c>
      <c r="K6" s="249">
        <v>0</v>
      </c>
      <c r="L6" s="263">
        <v>0</v>
      </c>
      <c r="M6" s="249">
        <v>8</v>
      </c>
      <c r="N6" s="263">
        <v>0.000564692595468342</v>
      </c>
      <c r="O6" s="249">
        <f>_xlfn.IFERROR(VLOOKUP(R6,'[1]Sheet1'!$A$711:$C$753,2,FALSE),0)</f>
        <v>2</v>
      </c>
      <c r="P6" s="263">
        <f>_xlfn.IFERROR(VLOOKUP(R6,'[1]Sheet1'!$A$711:$C$753,3,FALSE)/100,0)</f>
        <v>0.00013938253536831835</v>
      </c>
      <c r="Q6" s="293">
        <f aca="true" t="shared" si="0" ref="Q6:Q53">_xlfn.IFERROR((O6-M6)/M6,0)</f>
        <v>-0.75</v>
      </c>
      <c r="R6" s="307" t="s">
        <v>975</v>
      </c>
      <c r="S6" s="315"/>
    </row>
    <row r="7" spans="1:19" ht="15">
      <c r="A7" s="288">
        <v>11</v>
      </c>
      <c r="B7" s="261" t="s">
        <v>500</v>
      </c>
      <c r="C7" s="288">
        <v>8</v>
      </c>
      <c r="D7" s="263">
        <v>0.0006255375713503792</v>
      </c>
      <c r="E7" s="288">
        <v>8</v>
      </c>
      <c r="F7" s="278">
        <v>0.0005959919541086195</v>
      </c>
      <c r="G7" s="288">
        <v>12</v>
      </c>
      <c r="H7" s="278">
        <v>0.0009457010008668926</v>
      </c>
      <c r="I7" s="249">
        <v>51</v>
      </c>
      <c r="J7" s="263">
        <v>0.003927911275415897</v>
      </c>
      <c r="K7" s="249">
        <v>34</v>
      </c>
      <c r="L7" s="263">
        <v>0.0024504504504504507</v>
      </c>
      <c r="M7" s="249">
        <v>19</v>
      </c>
      <c r="N7" s="263">
        <v>0.001341144914237312</v>
      </c>
      <c r="O7" s="249">
        <f>_xlfn.IFERROR(VLOOKUP(R7,'[1]Sheet1'!$A$711:$C$753,2,FALSE),0)</f>
        <v>2</v>
      </c>
      <c r="P7" s="263">
        <f>_xlfn.IFERROR(VLOOKUP(R7,'[1]Sheet1'!$A$711:$C$753,3,FALSE)/100,0)</f>
        <v>0.00013938253536831835</v>
      </c>
      <c r="Q7" s="293">
        <f t="shared" si="0"/>
        <v>-0.8947368421052632</v>
      </c>
      <c r="R7" s="309" t="s">
        <v>852</v>
      </c>
      <c r="S7" s="315"/>
    </row>
    <row r="8" spans="1:19" ht="15">
      <c r="A8" s="288">
        <v>12</v>
      </c>
      <c r="B8" s="261" t="s">
        <v>501</v>
      </c>
      <c r="C8" s="288">
        <v>1</v>
      </c>
      <c r="D8" s="263">
        <v>7.81921964187974E-05</v>
      </c>
      <c r="E8" s="288">
        <v>3</v>
      </c>
      <c r="F8" s="278">
        <v>0.00022349698279073232</v>
      </c>
      <c r="G8" s="288">
        <v>0</v>
      </c>
      <c r="H8" s="278">
        <v>0</v>
      </c>
      <c r="I8" s="249">
        <v>0</v>
      </c>
      <c r="J8" s="263">
        <v>0</v>
      </c>
      <c r="K8" s="249">
        <v>1</v>
      </c>
      <c r="L8" s="263">
        <v>7.207207207207206E-05</v>
      </c>
      <c r="M8" s="249">
        <v>0</v>
      </c>
      <c r="N8" s="263">
        <v>0</v>
      </c>
      <c r="O8" s="249">
        <f>_xlfn.IFERROR(VLOOKUP(R8,'[1]Sheet1'!$A$711:$C$753,2,FALSE),0)</f>
        <v>1</v>
      </c>
      <c r="P8" s="263">
        <f>_xlfn.IFERROR(VLOOKUP(R8,'[1]Sheet1'!$A$711:$C$753,3,FALSE)/100,0)</f>
        <v>6.969126768415918E-05</v>
      </c>
      <c r="Q8" s="293">
        <f t="shared" si="0"/>
        <v>0</v>
      </c>
      <c r="R8" s="309" t="s">
        <v>853</v>
      </c>
      <c r="S8" s="315"/>
    </row>
    <row r="9" spans="1:19" ht="15">
      <c r="A9" s="288">
        <v>13</v>
      </c>
      <c r="B9" s="261" t="s">
        <v>502</v>
      </c>
      <c r="C9" s="288">
        <v>8</v>
      </c>
      <c r="D9" s="263">
        <v>0.0006255375713503792</v>
      </c>
      <c r="E9" s="288">
        <v>3</v>
      </c>
      <c r="F9" s="278">
        <v>0.00022349698279073232</v>
      </c>
      <c r="G9" s="288">
        <v>2</v>
      </c>
      <c r="H9" s="278">
        <v>0.00015761683347781543</v>
      </c>
      <c r="I9" s="249">
        <v>1</v>
      </c>
      <c r="J9" s="263">
        <v>7.701786814540974E-05</v>
      </c>
      <c r="K9" s="249">
        <v>4</v>
      </c>
      <c r="L9" s="263">
        <v>0.00028828828828828825</v>
      </c>
      <c r="M9" s="249">
        <v>2</v>
      </c>
      <c r="N9" s="263">
        <v>0.0001411731488670855</v>
      </c>
      <c r="O9" s="249">
        <f>_xlfn.IFERROR(VLOOKUP(R9,'[1]Sheet1'!$A$711:$C$753,2,FALSE),0)</f>
        <v>3</v>
      </c>
      <c r="P9" s="263">
        <f>_xlfn.IFERROR(VLOOKUP(R9,'[1]Sheet1'!$A$711:$C$753,3,FALSE)/100,0)</f>
        <v>0.0002090738030524775</v>
      </c>
      <c r="Q9" s="293">
        <f t="shared" si="0"/>
        <v>0.5</v>
      </c>
      <c r="R9" s="309" t="s">
        <v>854</v>
      </c>
      <c r="S9" s="315"/>
    </row>
    <row r="10" spans="1:19" ht="15">
      <c r="A10" s="288">
        <v>14</v>
      </c>
      <c r="B10" s="261" t="s">
        <v>503</v>
      </c>
      <c r="C10" s="288">
        <v>41</v>
      </c>
      <c r="D10" s="263">
        <v>0.0032058800531706935</v>
      </c>
      <c r="E10" s="288">
        <v>67</v>
      </c>
      <c r="F10" s="278">
        <v>0.004991432615659689</v>
      </c>
      <c r="G10" s="288">
        <v>54</v>
      </c>
      <c r="H10" s="278">
        <v>0.004255654503901017</v>
      </c>
      <c r="I10" s="249">
        <v>56</v>
      </c>
      <c r="J10" s="263">
        <v>0.004313000616142945</v>
      </c>
      <c r="K10" s="249">
        <v>84</v>
      </c>
      <c r="L10" s="263">
        <v>0.006054054054054054</v>
      </c>
      <c r="M10" s="249">
        <v>58</v>
      </c>
      <c r="N10" s="263">
        <v>0.004094021317145479</v>
      </c>
      <c r="O10" s="249">
        <f>_xlfn.IFERROR(VLOOKUP(R10,'[1]Sheet1'!$A$711:$C$753,2,FALSE),0)</f>
        <v>5</v>
      </c>
      <c r="P10" s="263">
        <f>_xlfn.IFERROR(VLOOKUP(R10,'[1]Sheet1'!$A$711:$C$753,3,FALSE)/100,0)</f>
        <v>0.00034845633842079586</v>
      </c>
      <c r="Q10" s="293">
        <f t="shared" si="0"/>
        <v>-0.9137931034482759</v>
      </c>
      <c r="R10" s="309" t="s">
        <v>855</v>
      </c>
      <c r="S10" s="315"/>
    </row>
    <row r="11" spans="1:19" ht="15">
      <c r="A11" s="288">
        <v>15</v>
      </c>
      <c r="B11" s="261" t="s">
        <v>504</v>
      </c>
      <c r="C11" s="288">
        <v>2</v>
      </c>
      <c r="D11" s="263">
        <v>0.0001563843928375948</v>
      </c>
      <c r="E11" s="288">
        <v>2</v>
      </c>
      <c r="F11" s="278">
        <v>0.00014899798852715488</v>
      </c>
      <c r="G11" s="288">
        <v>0</v>
      </c>
      <c r="H11" s="278">
        <v>0</v>
      </c>
      <c r="I11" s="249">
        <v>0</v>
      </c>
      <c r="J11" s="263">
        <v>0</v>
      </c>
      <c r="K11" s="249">
        <v>2</v>
      </c>
      <c r="L11" s="263">
        <v>0.00014414414414414412</v>
      </c>
      <c r="M11" s="249">
        <v>0</v>
      </c>
      <c r="N11" s="263">
        <v>0</v>
      </c>
      <c r="O11" s="249">
        <f>_xlfn.IFERROR(VLOOKUP(R11,'[1]Sheet1'!$A$711:$C$753,2,FALSE),0)</f>
        <v>0</v>
      </c>
      <c r="P11" s="263">
        <f>_xlfn.IFERROR(VLOOKUP(R11,'[1]Sheet1'!$A$711:$C$753,3,FALSE)/100,0)</f>
        <v>0</v>
      </c>
      <c r="Q11" s="293">
        <f t="shared" si="0"/>
        <v>0</v>
      </c>
      <c r="R11" s="309" t="s">
        <v>856</v>
      </c>
      <c r="S11" s="315"/>
    </row>
    <row r="12" spans="1:19" ht="28.5">
      <c r="A12" s="288">
        <v>16</v>
      </c>
      <c r="B12" s="261" t="s">
        <v>505</v>
      </c>
      <c r="C12" s="288">
        <v>2</v>
      </c>
      <c r="D12" s="263">
        <v>0.0001563843928375948</v>
      </c>
      <c r="E12" s="288">
        <v>5</v>
      </c>
      <c r="F12" s="278">
        <v>0.0003724949713178872</v>
      </c>
      <c r="G12" s="288">
        <v>4</v>
      </c>
      <c r="H12" s="278">
        <v>0.00031523366695563086</v>
      </c>
      <c r="I12" s="249">
        <v>6</v>
      </c>
      <c r="J12" s="263">
        <v>0.0004621072088724584</v>
      </c>
      <c r="K12" s="249">
        <v>7</v>
      </c>
      <c r="L12" s="263">
        <v>0.0005045045045045045</v>
      </c>
      <c r="M12" s="249">
        <v>2</v>
      </c>
      <c r="N12" s="263">
        <v>0.0001411731488670855</v>
      </c>
      <c r="O12" s="249">
        <f>_xlfn.IFERROR(VLOOKUP(R12,'[1]Sheet1'!$A$711:$C$753,2,FALSE),0)</f>
        <v>3</v>
      </c>
      <c r="P12" s="263">
        <f>_xlfn.IFERROR(VLOOKUP(R12,'[1]Sheet1'!$A$711:$C$753,3,FALSE)/100,0)</f>
        <v>0.0002090738030524775</v>
      </c>
      <c r="Q12" s="293">
        <f t="shared" si="0"/>
        <v>0.5</v>
      </c>
      <c r="R12" s="309" t="s">
        <v>857</v>
      </c>
      <c r="S12" s="315"/>
    </row>
    <row r="13" spans="1:19" ht="28.5">
      <c r="A13" s="288">
        <v>17</v>
      </c>
      <c r="B13" s="261" t="s">
        <v>506</v>
      </c>
      <c r="C13" s="288">
        <v>1</v>
      </c>
      <c r="D13" s="263">
        <v>7.81921964187974E-05</v>
      </c>
      <c r="E13" s="288">
        <v>0</v>
      </c>
      <c r="F13" s="294">
        <v>0</v>
      </c>
      <c r="G13" s="288">
        <v>0</v>
      </c>
      <c r="H13" s="278">
        <v>0</v>
      </c>
      <c r="I13" s="249">
        <v>0</v>
      </c>
      <c r="J13" s="263">
        <v>0</v>
      </c>
      <c r="K13" s="249">
        <v>0</v>
      </c>
      <c r="L13" s="263">
        <v>0</v>
      </c>
      <c r="M13" s="249">
        <v>0</v>
      </c>
      <c r="N13" s="263">
        <v>0</v>
      </c>
      <c r="O13" s="249">
        <f>_xlfn.IFERROR(VLOOKUP(R13,'[1]Sheet1'!$A$711:$C$753,2,FALSE),0)</f>
        <v>0</v>
      </c>
      <c r="P13" s="263">
        <f>_xlfn.IFERROR(VLOOKUP(R13,'[1]Sheet1'!$A$711:$C$753,3,FALSE)/100,0)</f>
        <v>0</v>
      </c>
      <c r="Q13" s="293">
        <f t="shared" si="0"/>
        <v>0</v>
      </c>
      <c r="S13" s="315"/>
    </row>
    <row r="14" spans="1:19" ht="28.5">
      <c r="A14" s="288">
        <v>19</v>
      </c>
      <c r="B14" s="261" t="s">
        <v>507</v>
      </c>
      <c r="C14" s="288">
        <v>76</v>
      </c>
      <c r="D14" s="263">
        <v>0.005942606927828603</v>
      </c>
      <c r="E14" s="288">
        <v>70</v>
      </c>
      <c r="F14" s="278">
        <v>0.005</v>
      </c>
      <c r="G14" s="288">
        <v>68</v>
      </c>
      <c r="H14" s="278">
        <v>0.005358972338245725</v>
      </c>
      <c r="I14" s="249">
        <v>55</v>
      </c>
      <c r="J14" s="263">
        <v>0.0042359827479975356</v>
      </c>
      <c r="K14" s="249">
        <v>59</v>
      </c>
      <c r="L14" s="263">
        <v>0.004252252252252252</v>
      </c>
      <c r="M14" s="249">
        <v>17</v>
      </c>
      <c r="N14" s="263">
        <v>0.0011999717653702266</v>
      </c>
      <c r="O14" s="249">
        <f>_xlfn.IFERROR(VLOOKUP(R14,'[1]Sheet1'!$A$711:$C$753,2,FALSE),0)</f>
        <v>28</v>
      </c>
      <c r="P14" s="263">
        <f>_xlfn.IFERROR(VLOOKUP(R14,'[1]Sheet1'!$A$711:$C$753,3,FALSE)/100,0)</f>
        <v>0.0019513554951564567</v>
      </c>
      <c r="Q14" s="293">
        <f t="shared" si="0"/>
        <v>0.6470588235294118</v>
      </c>
      <c r="R14" s="309" t="s">
        <v>858</v>
      </c>
      <c r="S14" s="315"/>
    </row>
    <row r="15" spans="1:19" ht="15">
      <c r="A15" s="288">
        <v>20</v>
      </c>
      <c r="B15" s="261" t="s">
        <v>508</v>
      </c>
      <c r="C15" s="288">
        <v>1</v>
      </c>
      <c r="D15" s="263">
        <v>7.81921964187974E-05</v>
      </c>
      <c r="E15" s="288">
        <v>0</v>
      </c>
      <c r="F15" s="278">
        <v>0</v>
      </c>
      <c r="G15" s="288">
        <v>3</v>
      </c>
      <c r="H15" s="278">
        <v>0.00023642525021672314</v>
      </c>
      <c r="I15" s="249">
        <v>0</v>
      </c>
      <c r="J15" s="263">
        <v>0</v>
      </c>
      <c r="K15" s="249">
        <v>1</v>
      </c>
      <c r="L15" s="263">
        <v>7.207207207207206E-05</v>
      </c>
      <c r="M15" s="249">
        <v>1</v>
      </c>
      <c r="N15" s="263">
        <v>7.058657443354274E-05</v>
      </c>
      <c r="O15" s="249">
        <f>_xlfn.IFERROR(VLOOKUP(R15,'[1]Sheet1'!$A$711:$C$753,2,FALSE),0)</f>
        <v>0</v>
      </c>
      <c r="P15" s="263">
        <f>_xlfn.IFERROR(VLOOKUP(R15,'[1]Sheet1'!$A$711:$C$753,3,FALSE)/100,0)</f>
        <v>0</v>
      </c>
      <c r="Q15" s="293">
        <f t="shared" si="0"/>
        <v>-1</v>
      </c>
      <c r="R15" s="309" t="s">
        <v>859</v>
      </c>
      <c r="S15" s="315"/>
    </row>
    <row r="16" spans="1:19" ht="15">
      <c r="A16" s="288">
        <v>21</v>
      </c>
      <c r="B16" s="261" t="s">
        <v>509</v>
      </c>
      <c r="C16" s="288">
        <v>0</v>
      </c>
      <c r="D16" s="263">
        <v>0</v>
      </c>
      <c r="E16" s="288">
        <v>0</v>
      </c>
      <c r="F16" s="278">
        <v>0</v>
      </c>
      <c r="G16" s="288">
        <v>0</v>
      </c>
      <c r="H16" s="278">
        <v>0</v>
      </c>
      <c r="I16" s="249">
        <v>0</v>
      </c>
      <c r="J16" s="263">
        <v>0</v>
      </c>
      <c r="K16" s="249">
        <v>0</v>
      </c>
      <c r="L16" s="263">
        <v>0</v>
      </c>
      <c r="M16" s="249">
        <v>1</v>
      </c>
      <c r="N16" s="263">
        <v>7.058657443354274E-05</v>
      </c>
      <c r="O16" s="249">
        <f>_xlfn.IFERROR(VLOOKUP(R16,'[1]Sheet1'!$A$711:$C$753,2,FALSE),0)</f>
        <v>0</v>
      </c>
      <c r="P16" s="263">
        <f>_xlfn.IFERROR(VLOOKUP(R16,'[1]Sheet1'!$A$711:$C$753,3,FALSE)/100,0)</f>
        <v>0</v>
      </c>
      <c r="Q16" s="293">
        <f t="shared" si="0"/>
        <v>-1</v>
      </c>
      <c r="R16" s="307" t="s">
        <v>976</v>
      </c>
      <c r="S16" s="315"/>
    </row>
    <row r="17" spans="1:19" ht="15">
      <c r="A17" s="288">
        <v>22</v>
      </c>
      <c r="B17" s="261" t="s">
        <v>510</v>
      </c>
      <c r="C17" s="288">
        <v>0</v>
      </c>
      <c r="D17" s="263">
        <v>0</v>
      </c>
      <c r="E17" s="288">
        <v>0</v>
      </c>
      <c r="F17" s="278">
        <v>0</v>
      </c>
      <c r="G17" s="288">
        <v>0</v>
      </c>
      <c r="H17" s="278">
        <v>0</v>
      </c>
      <c r="I17" s="249">
        <v>0</v>
      </c>
      <c r="J17" s="263">
        <v>0</v>
      </c>
      <c r="K17" s="249">
        <v>0</v>
      </c>
      <c r="L17" s="263">
        <v>0</v>
      </c>
      <c r="M17" s="249">
        <v>0</v>
      </c>
      <c r="N17" s="263">
        <v>0</v>
      </c>
      <c r="O17" s="249">
        <f>_xlfn.IFERROR(VLOOKUP(R17,'[1]Sheet1'!$A$711:$C$753,2,FALSE),0)</f>
        <v>0</v>
      </c>
      <c r="P17" s="263">
        <f>_xlfn.IFERROR(VLOOKUP(R17,'[1]Sheet1'!$A$711:$C$753,3,FALSE)/100,0)</f>
        <v>0</v>
      </c>
      <c r="Q17" s="293">
        <f t="shared" si="0"/>
        <v>0</v>
      </c>
      <c r="S17" s="315"/>
    </row>
    <row r="18" spans="1:19" ht="15">
      <c r="A18" s="288">
        <v>23</v>
      </c>
      <c r="B18" s="261" t="s">
        <v>511</v>
      </c>
      <c r="C18" s="288">
        <v>0</v>
      </c>
      <c r="D18" s="263">
        <v>0</v>
      </c>
      <c r="E18" s="288">
        <v>0</v>
      </c>
      <c r="F18" s="294">
        <v>0</v>
      </c>
      <c r="G18" s="288">
        <v>0</v>
      </c>
      <c r="H18" s="278">
        <v>0</v>
      </c>
      <c r="I18" s="249">
        <v>0</v>
      </c>
      <c r="J18" s="263">
        <v>0</v>
      </c>
      <c r="K18" s="249">
        <v>0</v>
      </c>
      <c r="L18" s="263">
        <v>0</v>
      </c>
      <c r="M18" s="249">
        <v>0</v>
      </c>
      <c r="N18" s="263">
        <v>0</v>
      </c>
      <c r="O18" s="249">
        <f>_xlfn.IFERROR(VLOOKUP(R18,'[1]Sheet1'!$A$711:$C$753,2,FALSE),0)</f>
        <v>1</v>
      </c>
      <c r="P18" s="263">
        <f>_xlfn.IFERROR(VLOOKUP(R18,'[1]Sheet1'!$A$711:$C$753,3,FALSE)/100,0)</f>
        <v>6.969126768415918E-05</v>
      </c>
      <c r="Q18" s="293">
        <f t="shared" si="0"/>
        <v>0</v>
      </c>
      <c r="R18" s="307" t="s">
        <v>1052</v>
      </c>
      <c r="S18" s="315"/>
    </row>
    <row r="19" spans="1:19" ht="28.5">
      <c r="A19" s="288">
        <v>29</v>
      </c>
      <c r="B19" s="261" t="s">
        <v>512</v>
      </c>
      <c r="C19" s="288">
        <v>4</v>
      </c>
      <c r="D19" s="263">
        <v>0.0003127687856751896</v>
      </c>
      <c r="E19" s="288">
        <v>3</v>
      </c>
      <c r="F19" s="278">
        <v>0.00022349698279073232</v>
      </c>
      <c r="G19" s="288">
        <v>5</v>
      </c>
      <c r="H19" s="278">
        <v>0.0003940420836945386</v>
      </c>
      <c r="I19" s="249">
        <v>6</v>
      </c>
      <c r="J19" s="263">
        <v>0.0004621072088724584</v>
      </c>
      <c r="K19" s="249">
        <v>3</v>
      </c>
      <c r="L19" s="263">
        <v>0.00021621621621621624</v>
      </c>
      <c r="M19" s="249">
        <v>1</v>
      </c>
      <c r="N19" s="263">
        <v>7.058657443354274E-05</v>
      </c>
      <c r="O19" s="249">
        <f>_xlfn.IFERROR(VLOOKUP(R19,'[1]Sheet1'!$A$711:$C$753,2,FALSE),0)</f>
        <v>3</v>
      </c>
      <c r="P19" s="263">
        <f>_xlfn.IFERROR(VLOOKUP(R19,'[1]Sheet1'!$A$711:$C$753,3,FALSE)/100,0)</f>
        <v>0.0002090738030524775</v>
      </c>
      <c r="Q19" s="293">
        <f t="shared" si="0"/>
        <v>2</v>
      </c>
      <c r="R19" s="310" t="s">
        <v>860</v>
      </c>
      <c r="S19" s="315"/>
    </row>
    <row r="20" spans="1:19" ht="28.5">
      <c r="A20" s="288">
        <v>30</v>
      </c>
      <c r="B20" s="261" t="s">
        <v>513</v>
      </c>
      <c r="C20" s="288">
        <v>94</v>
      </c>
      <c r="D20" s="263">
        <v>0.007350066463366956</v>
      </c>
      <c r="E20" s="288">
        <v>92</v>
      </c>
      <c r="F20" s="278">
        <v>0.006853907472249125</v>
      </c>
      <c r="G20" s="288">
        <v>107</v>
      </c>
      <c r="H20" s="278">
        <v>0.008432500591063126</v>
      </c>
      <c r="I20" s="249">
        <v>80</v>
      </c>
      <c r="J20" s="263">
        <v>0.0061614294516327784</v>
      </c>
      <c r="K20" s="249">
        <v>81</v>
      </c>
      <c r="L20" s="263">
        <v>0.005837837837837837</v>
      </c>
      <c r="M20" s="249">
        <v>54</v>
      </c>
      <c r="N20" s="263">
        <v>0.003811675019411308</v>
      </c>
      <c r="O20" s="249">
        <f>_xlfn.IFERROR(VLOOKUP(R20,'[1]Sheet1'!$A$711:$C$753,2,FALSE),0)</f>
        <v>115</v>
      </c>
      <c r="P20" s="263">
        <f>_xlfn.IFERROR(VLOOKUP(R20,'[1]Sheet1'!$A$711:$C$753,3,FALSE)/100,0)</f>
        <v>0.008014495783678304</v>
      </c>
      <c r="Q20" s="293">
        <f t="shared" si="0"/>
        <v>1.1296296296296295</v>
      </c>
      <c r="R20" s="309" t="s">
        <v>861</v>
      </c>
      <c r="S20" s="315"/>
    </row>
    <row r="21" spans="1:19" ht="15">
      <c r="A21" s="288">
        <v>31</v>
      </c>
      <c r="B21" s="261" t="s">
        <v>514</v>
      </c>
      <c r="C21" s="288">
        <v>1251</v>
      </c>
      <c r="D21" s="263">
        <v>0.09781843771991555</v>
      </c>
      <c r="E21" s="288">
        <v>1551</v>
      </c>
      <c r="F21" s="278">
        <v>0.11554794010280861</v>
      </c>
      <c r="G21" s="288">
        <v>1236</v>
      </c>
      <c r="H21" s="278">
        <v>0.09740720308928993</v>
      </c>
      <c r="I21" s="249">
        <v>1468</v>
      </c>
      <c r="J21" s="263">
        <v>0.1130622304374615</v>
      </c>
      <c r="K21" s="249">
        <v>1589</v>
      </c>
      <c r="L21" s="263">
        <v>0.11452252252252254</v>
      </c>
      <c r="M21" s="249">
        <v>1789</v>
      </c>
      <c r="N21" s="263">
        <v>0.12627938166160796</v>
      </c>
      <c r="O21" s="249">
        <f>_xlfn.IFERROR(VLOOKUP(R21,'[1]Sheet1'!$A$711:$C$753,2,FALSE),0)</f>
        <v>1516</v>
      </c>
      <c r="P21" s="263">
        <f>_xlfn.IFERROR(VLOOKUP(R21,'[1]Sheet1'!$A$711:$C$753,3,FALSE)/100,0)</f>
        <v>0.1056519618091853</v>
      </c>
      <c r="Q21" s="293">
        <f t="shared" si="0"/>
        <v>-0.15259921743991056</v>
      </c>
      <c r="R21" s="309" t="s">
        <v>862</v>
      </c>
      <c r="S21" s="315"/>
    </row>
    <row r="22" spans="1:19" ht="15">
      <c r="A22" s="288">
        <v>32</v>
      </c>
      <c r="B22" s="261" t="s">
        <v>515</v>
      </c>
      <c r="C22" s="288">
        <v>424</v>
      </c>
      <c r="D22" s="263">
        <v>0.0331534912815701</v>
      </c>
      <c r="E22" s="288">
        <v>390</v>
      </c>
      <c r="F22" s="278">
        <v>0.0290546077627952</v>
      </c>
      <c r="G22" s="288">
        <v>275</v>
      </c>
      <c r="H22" s="278">
        <v>0.02167231460319962</v>
      </c>
      <c r="I22" s="249">
        <v>267</v>
      </c>
      <c r="J22" s="263">
        <v>0.0205637707948244</v>
      </c>
      <c r="K22" s="249">
        <v>266</v>
      </c>
      <c r="L22" s="263">
        <v>0.01917117117117117</v>
      </c>
      <c r="M22" s="249">
        <v>309</v>
      </c>
      <c r="N22" s="263">
        <v>0.021811251499964705</v>
      </c>
      <c r="O22" s="249">
        <f>_xlfn.IFERROR(VLOOKUP(R22,'[1]Sheet1'!$A$711:$C$753,2,FALSE),0)</f>
        <v>274</v>
      </c>
      <c r="P22" s="263">
        <f>_xlfn.IFERROR(VLOOKUP(R22,'[1]Sheet1'!$A$711:$C$753,3,FALSE)/100,0)</f>
        <v>0.019095407345459614</v>
      </c>
      <c r="Q22" s="293">
        <f t="shared" si="0"/>
        <v>-0.11326860841423948</v>
      </c>
      <c r="R22" s="309" t="s">
        <v>863</v>
      </c>
      <c r="S22" s="315"/>
    </row>
    <row r="23" spans="1:19" ht="28.5">
      <c r="A23" s="288">
        <v>39</v>
      </c>
      <c r="B23" s="261" t="s">
        <v>516</v>
      </c>
      <c r="C23" s="288">
        <v>47</v>
      </c>
      <c r="D23" s="263">
        <v>0.003675033231683478</v>
      </c>
      <c r="E23" s="288">
        <v>36</v>
      </c>
      <c r="F23" s="278">
        <v>0.002681963793488788</v>
      </c>
      <c r="G23" s="288">
        <v>17</v>
      </c>
      <c r="H23" s="278">
        <v>0.0013397430845614312</v>
      </c>
      <c r="I23" s="249">
        <v>15</v>
      </c>
      <c r="J23" s="263">
        <v>0.0011552680221811461</v>
      </c>
      <c r="K23" s="249">
        <v>30</v>
      </c>
      <c r="L23" s="263">
        <v>0.002162162162162162</v>
      </c>
      <c r="M23" s="249">
        <v>18</v>
      </c>
      <c r="N23" s="263">
        <v>0.0012705583398037693</v>
      </c>
      <c r="O23" s="249">
        <f>_xlfn.IFERROR(VLOOKUP(R23,'[1]Sheet1'!$A$711:$C$753,2,FALSE),0)</f>
        <v>37</v>
      </c>
      <c r="P23" s="263">
        <f>_xlfn.IFERROR(VLOOKUP(R23,'[1]Sheet1'!$A$711:$C$753,3,FALSE)/100,0)</f>
        <v>0.0025785769043138894</v>
      </c>
      <c r="Q23" s="293">
        <f t="shared" si="0"/>
        <v>1.0555555555555556</v>
      </c>
      <c r="R23" s="309" t="s">
        <v>864</v>
      </c>
      <c r="S23" s="315"/>
    </row>
    <row r="24" spans="1:19" ht="15">
      <c r="A24" s="288">
        <v>40</v>
      </c>
      <c r="B24" s="261" t="s">
        <v>517</v>
      </c>
      <c r="C24" s="288">
        <v>597</v>
      </c>
      <c r="D24" s="263">
        <v>0.04668074126202205</v>
      </c>
      <c r="E24" s="288">
        <v>573</v>
      </c>
      <c r="F24" s="278">
        <v>0.042687923713029874</v>
      </c>
      <c r="G24" s="288">
        <v>677</v>
      </c>
      <c r="H24" s="278">
        <v>0.053353298132240524</v>
      </c>
      <c r="I24" s="249">
        <v>633</v>
      </c>
      <c r="J24" s="263">
        <v>0.04875231053604436</v>
      </c>
      <c r="K24" s="249">
        <v>663</v>
      </c>
      <c r="L24" s="263">
        <v>0.047783783783783784</v>
      </c>
      <c r="M24" s="249">
        <v>702</v>
      </c>
      <c r="N24" s="263">
        <v>0.049551775252347004</v>
      </c>
      <c r="O24" s="249">
        <f>_xlfn.IFERROR(VLOOKUP(R24,'[1]Sheet1'!$A$711:$C$753,2,FALSE),0)</f>
        <v>750</v>
      </c>
      <c r="P24" s="263">
        <f>_xlfn.IFERROR(VLOOKUP(R24,'[1]Sheet1'!$A$711:$C$753,3,FALSE)/100,0)</f>
        <v>0.05226845076311938</v>
      </c>
      <c r="Q24" s="293">
        <f t="shared" si="0"/>
        <v>0.06837606837606838</v>
      </c>
      <c r="R24" s="309" t="s">
        <v>865</v>
      </c>
      <c r="S24" s="315"/>
    </row>
    <row r="25" spans="1:19" ht="15">
      <c r="A25" s="288">
        <v>41</v>
      </c>
      <c r="B25" s="261" t="s">
        <v>518</v>
      </c>
      <c r="C25" s="288">
        <v>31</v>
      </c>
      <c r="D25" s="263">
        <v>0.0024239580889827196</v>
      </c>
      <c r="E25" s="288">
        <v>27</v>
      </c>
      <c r="F25" s="278">
        <v>0.002011472845116591</v>
      </c>
      <c r="G25" s="288">
        <v>25</v>
      </c>
      <c r="H25" s="278">
        <v>0.0019702104184726927</v>
      </c>
      <c r="I25" s="249">
        <v>21</v>
      </c>
      <c r="J25" s="263">
        <v>0.0016173752310536045</v>
      </c>
      <c r="K25" s="249">
        <v>26</v>
      </c>
      <c r="L25" s="263">
        <v>0.001873873873873874</v>
      </c>
      <c r="M25" s="249">
        <v>54</v>
      </c>
      <c r="N25" s="263">
        <v>0.003811675019411308</v>
      </c>
      <c r="O25" s="249">
        <f>_xlfn.IFERROR(VLOOKUP(R25,'[1]Sheet1'!$A$711:$C$753,2,FALSE),0)</f>
        <v>35</v>
      </c>
      <c r="P25" s="263">
        <f>_xlfn.IFERROR(VLOOKUP(R25,'[1]Sheet1'!$A$711:$C$753,3,FALSE)/100,0)</f>
        <v>0.002439194368945571</v>
      </c>
      <c r="Q25" s="293">
        <f t="shared" si="0"/>
        <v>-0.35185185185185186</v>
      </c>
      <c r="R25" s="309" t="s">
        <v>866</v>
      </c>
      <c r="S25" s="315"/>
    </row>
    <row r="26" spans="1:19" ht="15">
      <c r="A26" s="288">
        <v>42</v>
      </c>
      <c r="B26" s="261" t="s">
        <v>519</v>
      </c>
      <c r="C26" s="288">
        <v>48</v>
      </c>
      <c r="D26" s="263">
        <v>0.003753225428102275</v>
      </c>
      <c r="E26" s="288">
        <v>47</v>
      </c>
      <c r="F26" s="278">
        <v>0.0035014527303881397</v>
      </c>
      <c r="G26" s="288">
        <v>44</v>
      </c>
      <c r="H26" s="278">
        <v>0.0034675703365119395</v>
      </c>
      <c r="I26" s="249">
        <v>63</v>
      </c>
      <c r="J26" s="263">
        <v>0.004852125693160813</v>
      </c>
      <c r="K26" s="249">
        <v>44</v>
      </c>
      <c r="L26" s="263">
        <v>0.003171171171171171</v>
      </c>
      <c r="M26" s="249">
        <v>38</v>
      </c>
      <c r="N26" s="263">
        <v>0.002682289828474624</v>
      </c>
      <c r="O26" s="249">
        <f>_xlfn.IFERROR(VLOOKUP(R26,'[1]Sheet1'!$A$711:$C$753,2,FALSE),0)</f>
        <v>49</v>
      </c>
      <c r="P26" s="263">
        <f>_xlfn.IFERROR(VLOOKUP(R26,'[1]Sheet1'!$A$711:$C$753,3,FALSE)/100,0)</f>
        <v>0.0034148721165237995</v>
      </c>
      <c r="Q26" s="293">
        <f t="shared" si="0"/>
        <v>0.2894736842105263</v>
      </c>
      <c r="R26" s="309" t="s">
        <v>867</v>
      </c>
      <c r="S26" s="315"/>
    </row>
    <row r="27" spans="1:19" ht="15">
      <c r="A27" s="288">
        <v>43</v>
      </c>
      <c r="B27" s="261" t="s">
        <v>520</v>
      </c>
      <c r="C27" s="288">
        <v>13</v>
      </c>
      <c r="D27" s="263">
        <v>0.0010164985534443663</v>
      </c>
      <c r="E27" s="288">
        <v>24</v>
      </c>
      <c r="F27" s="278">
        <v>0.0017879758623258585</v>
      </c>
      <c r="G27" s="288">
        <v>17</v>
      </c>
      <c r="H27" s="278">
        <v>0.0013397430845614312</v>
      </c>
      <c r="I27" s="249">
        <v>14</v>
      </c>
      <c r="J27" s="263">
        <v>0.0010782501540357362</v>
      </c>
      <c r="K27" s="249">
        <v>21</v>
      </c>
      <c r="L27" s="263">
        <v>0.0015135135135135136</v>
      </c>
      <c r="M27" s="249">
        <v>18</v>
      </c>
      <c r="N27" s="263">
        <v>0.0012705583398037693</v>
      </c>
      <c r="O27" s="249">
        <f>_xlfn.IFERROR(VLOOKUP(R27,'[1]Sheet1'!$A$711:$C$753,2,FALSE),0)</f>
        <v>11</v>
      </c>
      <c r="P27" s="263">
        <f>_xlfn.IFERROR(VLOOKUP(R27,'[1]Sheet1'!$A$711:$C$753,3,FALSE)/100,0)</f>
        <v>0.0007666039445257509</v>
      </c>
      <c r="Q27" s="293">
        <f t="shared" si="0"/>
        <v>-0.3888888888888889</v>
      </c>
      <c r="R27" s="309" t="s">
        <v>868</v>
      </c>
      <c r="S27" s="315"/>
    </row>
    <row r="28" spans="1:19" ht="15">
      <c r="A28" s="288">
        <v>44</v>
      </c>
      <c r="B28" s="261" t="s">
        <v>521</v>
      </c>
      <c r="C28" s="288">
        <v>2880</v>
      </c>
      <c r="D28" s="263">
        <v>0.22519352568613651</v>
      </c>
      <c r="E28" s="288">
        <v>3222</v>
      </c>
      <c r="F28" s="278">
        <v>0.2400357595172465</v>
      </c>
      <c r="G28" s="288">
        <v>3217</v>
      </c>
      <c r="H28" s="278">
        <v>0.25352667664906614</v>
      </c>
      <c r="I28" s="249">
        <v>3160</v>
      </c>
      <c r="J28" s="263">
        <v>0.24337646333949475</v>
      </c>
      <c r="K28" s="249">
        <v>3122</v>
      </c>
      <c r="L28" s="263">
        <v>0.225009009009009</v>
      </c>
      <c r="M28" s="249">
        <v>3393</v>
      </c>
      <c r="N28" s="263">
        <v>0.23950024705301054</v>
      </c>
      <c r="O28" s="249">
        <f>_xlfn.IFERROR(VLOOKUP(R28,'[1]Sheet1'!$A$711:$C$753,2,FALSE),0)</f>
        <v>4042</v>
      </c>
      <c r="P28" s="263">
        <f>_xlfn.IFERROR(VLOOKUP(R28,'[1]Sheet1'!$A$711:$C$753,3,FALSE)/100,0)</f>
        <v>0.2816921039793714</v>
      </c>
      <c r="Q28" s="293">
        <f t="shared" si="0"/>
        <v>0.19127615679339818</v>
      </c>
      <c r="R28" s="309" t="s">
        <v>869</v>
      </c>
      <c r="S28" s="315"/>
    </row>
    <row r="29" spans="1:19" ht="28.5">
      <c r="A29" s="288">
        <v>45</v>
      </c>
      <c r="B29" s="261" t="s">
        <v>522</v>
      </c>
      <c r="C29" s="288">
        <v>3579</v>
      </c>
      <c r="D29" s="263">
        <v>0.2798498709828759</v>
      </c>
      <c r="E29" s="288">
        <v>3399</v>
      </c>
      <c r="F29" s="278">
        <v>0.25322208150189973</v>
      </c>
      <c r="G29" s="288">
        <v>3519</v>
      </c>
      <c r="H29" s="278">
        <v>0.27732681850421625</v>
      </c>
      <c r="I29" s="249">
        <v>3679</v>
      </c>
      <c r="J29" s="263">
        <v>0.28334873690696244</v>
      </c>
      <c r="K29" s="249">
        <v>3949</v>
      </c>
      <c r="L29" s="263">
        <v>0.2846126126126126</v>
      </c>
      <c r="M29" s="249">
        <v>3477</v>
      </c>
      <c r="N29" s="263">
        <v>0.24542951930542814</v>
      </c>
      <c r="O29" s="249">
        <f>_xlfn.IFERROR(VLOOKUP(R29,'[1]Sheet1'!$A$711:$C$753,2,FALSE),0)</f>
        <v>3043</v>
      </c>
      <c r="P29" s="263">
        <f>_xlfn.IFERROR(VLOOKUP(R29,'[1]Sheet1'!$A$711:$C$753,3,FALSE)/100,0)</f>
        <v>0.21207052756289635</v>
      </c>
      <c r="Q29" s="293">
        <f t="shared" si="0"/>
        <v>-0.12482024733966063</v>
      </c>
      <c r="R29" s="309" t="s">
        <v>870</v>
      </c>
      <c r="S29" s="315"/>
    </row>
    <row r="30" spans="1:19" ht="28.5">
      <c r="A30" s="288">
        <v>49</v>
      </c>
      <c r="B30" s="261" t="s">
        <v>523</v>
      </c>
      <c r="C30" s="288">
        <v>112</v>
      </c>
      <c r="D30" s="263">
        <v>0.00875752599890531</v>
      </c>
      <c r="E30" s="288">
        <v>95</v>
      </c>
      <c r="F30" s="278">
        <v>0.007077404455039857</v>
      </c>
      <c r="G30" s="288">
        <v>96</v>
      </c>
      <c r="H30" s="278">
        <v>0.0075656080069351405</v>
      </c>
      <c r="I30" s="249">
        <v>84</v>
      </c>
      <c r="J30" s="263">
        <v>0.006469500924214418</v>
      </c>
      <c r="K30" s="249">
        <v>118</v>
      </c>
      <c r="L30" s="263">
        <v>0.008504504504504504</v>
      </c>
      <c r="M30" s="249">
        <v>131</v>
      </c>
      <c r="N30" s="263">
        <v>0.0092468412507941</v>
      </c>
      <c r="O30" s="249">
        <f>_xlfn.IFERROR(VLOOKUP(R30,'[1]Sheet1'!$A$711:$C$753,2,FALSE),0)</f>
        <v>156</v>
      </c>
      <c r="P30" s="263">
        <f>_xlfn.IFERROR(VLOOKUP(R30,'[1]Sheet1'!$A$711:$C$753,3,FALSE)/100,0)</f>
        <v>0.010871837758728832</v>
      </c>
      <c r="Q30" s="293">
        <f t="shared" si="0"/>
        <v>0.19083969465648856</v>
      </c>
      <c r="R30" s="309" t="s">
        <v>871</v>
      </c>
      <c r="S30" s="315"/>
    </row>
    <row r="31" spans="1:19" ht="15">
      <c r="A31" s="288">
        <v>50</v>
      </c>
      <c r="B31" s="261" t="s">
        <v>524</v>
      </c>
      <c r="C31" s="288">
        <v>28</v>
      </c>
      <c r="D31" s="263">
        <v>0.0021893814997263274</v>
      </c>
      <c r="E31" s="288">
        <v>22</v>
      </c>
      <c r="F31" s="278">
        <v>0.0016389778737987038</v>
      </c>
      <c r="G31" s="288">
        <v>9</v>
      </c>
      <c r="H31" s="278">
        <v>0.0007092757506501694</v>
      </c>
      <c r="I31" s="249">
        <v>18</v>
      </c>
      <c r="J31" s="263">
        <v>0.0013863216266173752</v>
      </c>
      <c r="K31" s="249">
        <v>8</v>
      </c>
      <c r="L31" s="263">
        <v>0.0005765765765765765</v>
      </c>
      <c r="M31" s="249">
        <v>1</v>
      </c>
      <c r="N31" s="263">
        <v>7.058657443354274E-05</v>
      </c>
      <c r="O31" s="249">
        <f>_xlfn.IFERROR(VLOOKUP(R31,'[1]Sheet1'!$A$711:$C$753,2,FALSE),0)</f>
        <v>9</v>
      </c>
      <c r="P31" s="263">
        <f>_xlfn.IFERROR(VLOOKUP(R31,'[1]Sheet1'!$A$711:$C$753,3,FALSE)/100,0)</f>
        <v>0.0006272214091574327</v>
      </c>
      <c r="Q31" s="293">
        <f t="shared" si="0"/>
        <v>8</v>
      </c>
      <c r="R31" s="309" t="s">
        <v>872</v>
      </c>
      <c r="S31" s="315"/>
    </row>
    <row r="32" spans="1:19" ht="15">
      <c r="A32" s="288">
        <v>51</v>
      </c>
      <c r="B32" s="261" t="s">
        <v>525</v>
      </c>
      <c r="C32" s="288">
        <v>2</v>
      </c>
      <c r="D32" s="263">
        <v>0.0001563843928375948</v>
      </c>
      <c r="E32" s="288">
        <v>8</v>
      </c>
      <c r="F32" s="278">
        <v>0.0005959919541086195</v>
      </c>
      <c r="G32" s="288">
        <v>8</v>
      </c>
      <c r="H32" s="278">
        <v>0.0006304673339112617</v>
      </c>
      <c r="I32" s="249">
        <v>16</v>
      </c>
      <c r="J32" s="263">
        <v>0.0012322858903265558</v>
      </c>
      <c r="K32" s="249">
        <v>29</v>
      </c>
      <c r="L32" s="263">
        <v>0.00209009009009009</v>
      </c>
      <c r="M32" s="249">
        <v>8</v>
      </c>
      <c r="N32" s="263">
        <v>0.000564692595468342</v>
      </c>
      <c r="O32" s="249">
        <f>_xlfn.IFERROR(VLOOKUP(R32,'[1]Sheet1'!$A$711:$C$753,2,FALSE),0)</f>
        <v>7</v>
      </c>
      <c r="P32" s="263">
        <f>_xlfn.IFERROR(VLOOKUP(R32,'[1]Sheet1'!$A$711:$C$753,3,FALSE)/100,0)</f>
        <v>0.0004878388737891142</v>
      </c>
      <c r="Q32" s="293">
        <f t="shared" si="0"/>
        <v>-0.125</v>
      </c>
      <c r="R32" s="309" t="s">
        <v>873</v>
      </c>
      <c r="S32" s="315"/>
    </row>
    <row r="33" spans="1:19" ht="15">
      <c r="A33" s="288">
        <v>52</v>
      </c>
      <c r="B33" s="261" t="s">
        <v>526</v>
      </c>
      <c r="C33" s="288">
        <v>5</v>
      </c>
      <c r="D33" s="263">
        <v>0.000390960982093987</v>
      </c>
      <c r="E33" s="288">
        <v>5</v>
      </c>
      <c r="F33" s="278">
        <v>0.0003724949713178872</v>
      </c>
      <c r="G33" s="288">
        <v>4</v>
      </c>
      <c r="H33" s="278">
        <v>0.00031523366695563086</v>
      </c>
      <c r="I33" s="249">
        <v>2</v>
      </c>
      <c r="J33" s="263">
        <v>0.00015403573629081948</v>
      </c>
      <c r="K33" s="249">
        <v>5</v>
      </c>
      <c r="L33" s="263">
        <v>0.00036036036036036037</v>
      </c>
      <c r="M33" s="249">
        <v>5</v>
      </c>
      <c r="N33" s="263">
        <v>0.0003529328721677136</v>
      </c>
      <c r="O33" s="249">
        <f>_xlfn.IFERROR(VLOOKUP(R33,'[1]Sheet1'!$A$711:$C$753,2,FALSE),0)</f>
        <v>5</v>
      </c>
      <c r="P33" s="263">
        <f>_xlfn.IFERROR(VLOOKUP(R33,'[1]Sheet1'!$A$711:$C$753,3,FALSE)/100,0)</f>
        <v>0.00034845633842079586</v>
      </c>
      <c r="Q33" s="293">
        <f t="shared" si="0"/>
        <v>0</v>
      </c>
      <c r="R33" s="309" t="s">
        <v>874</v>
      </c>
      <c r="S33" s="315"/>
    </row>
    <row r="34" spans="1:19" ht="15">
      <c r="A34" s="288">
        <v>53</v>
      </c>
      <c r="B34" s="261" t="s">
        <v>527</v>
      </c>
      <c r="C34" s="288">
        <v>911</v>
      </c>
      <c r="D34" s="263">
        <v>0.07123309093752443</v>
      </c>
      <c r="E34" s="288">
        <v>952</v>
      </c>
      <c r="F34" s="278">
        <v>0.07092304253892573</v>
      </c>
      <c r="G34" s="288">
        <v>701</v>
      </c>
      <c r="H34" s="278">
        <v>0.05524470013397431</v>
      </c>
      <c r="I34" s="249">
        <v>642</v>
      </c>
      <c r="J34" s="263">
        <v>0.04944547134935305</v>
      </c>
      <c r="K34" s="249">
        <v>671</v>
      </c>
      <c r="L34" s="263">
        <v>0.04836036036036036</v>
      </c>
      <c r="M34" s="249">
        <v>849</v>
      </c>
      <c r="N34" s="263">
        <v>0.05992800169407779</v>
      </c>
      <c r="O34" s="249">
        <f>_xlfn.IFERROR(VLOOKUP(R34,'[1]Sheet1'!$A$711:$C$753,2,FALSE),0)</f>
        <v>755</v>
      </c>
      <c r="P34" s="263">
        <f>_xlfn.IFERROR(VLOOKUP(R34,'[1]Sheet1'!$A$711:$C$753,3,FALSE)/100,0)</f>
        <v>0.05261690710154017</v>
      </c>
      <c r="Q34" s="293">
        <f t="shared" si="0"/>
        <v>-0.11071849234393404</v>
      </c>
      <c r="R34" s="309" t="s">
        <v>875</v>
      </c>
      <c r="S34" s="315"/>
    </row>
    <row r="35" spans="1:19" ht="28.5">
      <c r="A35" s="288">
        <v>59</v>
      </c>
      <c r="B35" s="261" t="s">
        <v>528</v>
      </c>
      <c r="C35" s="288">
        <v>20</v>
      </c>
      <c r="D35" s="263">
        <v>0.001563843928375948</v>
      </c>
      <c r="E35" s="288">
        <v>14</v>
      </c>
      <c r="F35" s="278">
        <v>0.0010429859196900843</v>
      </c>
      <c r="G35" s="288">
        <v>21</v>
      </c>
      <c r="H35" s="278">
        <v>0.001654976751517062</v>
      </c>
      <c r="I35" s="249">
        <v>12</v>
      </c>
      <c r="J35" s="263">
        <v>0.0009242144177449168</v>
      </c>
      <c r="K35" s="249">
        <v>11</v>
      </c>
      <c r="L35" s="263">
        <v>0.0007927927927927927</v>
      </c>
      <c r="M35" s="249">
        <v>21</v>
      </c>
      <c r="N35" s="263">
        <v>0.0014823180631043974</v>
      </c>
      <c r="O35" s="249">
        <f>_xlfn.IFERROR(VLOOKUP(R35,'[1]Sheet1'!$A$711:$C$753,2,FALSE),0)</f>
        <v>28</v>
      </c>
      <c r="P35" s="263">
        <f>_xlfn.IFERROR(VLOOKUP(R35,'[1]Sheet1'!$A$711:$C$753,3,FALSE)/100,0)</f>
        <v>0.0019513554951564567</v>
      </c>
      <c r="Q35" s="293">
        <f t="shared" si="0"/>
        <v>0.3333333333333333</v>
      </c>
      <c r="R35" s="309" t="s">
        <v>876</v>
      </c>
      <c r="S35" s="315"/>
    </row>
    <row r="36" spans="1:19" ht="15">
      <c r="A36" s="288">
        <v>60</v>
      </c>
      <c r="B36" s="261" t="s">
        <v>529</v>
      </c>
      <c r="C36" s="288">
        <v>18</v>
      </c>
      <c r="D36" s="263">
        <v>0.0014074595355383533</v>
      </c>
      <c r="E36" s="288">
        <v>25</v>
      </c>
      <c r="F36" s="278">
        <v>0.0018624748565894361</v>
      </c>
      <c r="G36" s="288">
        <v>42</v>
      </c>
      <c r="H36" s="278">
        <v>0.003309953503034124</v>
      </c>
      <c r="I36" s="249">
        <v>56</v>
      </c>
      <c r="J36" s="263">
        <v>0.004313000616142945</v>
      </c>
      <c r="K36" s="249">
        <v>38</v>
      </c>
      <c r="L36" s="263">
        <v>0.0027387387387387387</v>
      </c>
      <c r="M36" s="249">
        <v>27</v>
      </c>
      <c r="N36" s="263">
        <v>0.001905837509705654</v>
      </c>
      <c r="O36" s="249">
        <f>_xlfn.IFERROR(VLOOKUP(R36,'[1]Sheet1'!$A$711:$C$753,2,FALSE),0)</f>
        <v>4</v>
      </c>
      <c r="P36" s="263">
        <f>_xlfn.IFERROR(VLOOKUP(R36,'[1]Sheet1'!$A$711:$C$753,3,FALSE)/100,0)</f>
        <v>0.0002787650707366367</v>
      </c>
      <c r="Q36" s="293">
        <f t="shared" si="0"/>
        <v>-0.8518518518518519</v>
      </c>
      <c r="R36" s="309" t="s">
        <v>877</v>
      </c>
      <c r="S36" s="315"/>
    </row>
    <row r="37" spans="1:19" ht="15">
      <c r="A37" s="288">
        <v>61</v>
      </c>
      <c r="B37" s="261" t="s">
        <v>530</v>
      </c>
      <c r="C37" s="288">
        <v>9</v>
      </c>
      <c r="D37" s="263">
        <v>0.0007037297677691766</v>
      </c>
      <c r="E37" s="288">
        <v>7</v>
      </c>
      <c r="F37" s="278">
        <v>0.0005214929598450421</v>
      </c>
      <c r="G37" s="288">
        <v>20</v>
      </c>
      <c r="H37" s="278">
        <v>0.0015761683347781544</v>
      </c>
      <c r="I37" s="249">
        <v>10</v>
      </c>
      <c r="J37" s="263">
        <v>0.0007701786814540973</v>
      </c>
      <c r="K37" s="249">
        <v>19</v>
      </c>
      <c r="L37" s="263">
        <v>0.0013693693693693693</v>
      </c>
      <c r="M37" s="249">
        <v>10</v>
      </c>
      <c r="N37" s="263">
        <v>0.0007058657443354272</v>
      </c>
      <c r="O37" s="249">
        <f>_xlfn.IFERROR(VLOOKUP(R37,'[1]Sheet1'!$A$711:$C$753,2,FALSE),0)</f>
        <v>7</v>
      </c>
      <c r="P37" s="263">
        <f>_xlfn.IFERROR(VLOOKUP(R37,'[1]Sheet1'!$A$711:$C$753,3,FALSE)/100,0)</f>
        <v>0.0004878388737891142</v>
      </c>
      <c r="Q37" s="293">
        <f t="shared" si="0"/>
        <v>-0.3</v>
      </c>
      <c r="R37" s="309" t="s">
        <v>878</v>
      </c>
      <c r="S37" s="315"/>
    </row>
    <row r="38" spans="1:19" ht="15">
      <c r="A38" s="288">
        <v>62</v>
      </c>
      <c r="B38" s="261" t="s">
        <v>531</v>
      </c>
      <c r="C38" s="288">
        <v>2</v>
      </c>
      <c r="D38" s="263">
        <v>0.0001563843928375948</v>
      </c>
      <c r="E38" s="288">
        <v>18</v>
      </c>
      <c r="F38" s="278">
        <v>0.001340981896744394</v>
      </c>
      <c r="G38" s="288">
        <v>14</v>
      </c>
      <c r="H38" s="278">
        <v>0.001103317834344708</v>
      </c>
      <c r="I38" s="249">
        <v>17</v>
      </c>
      <c r="J38" s="263">
        <v>0.0013093037584719655</v>
      </c>
      <c r="K38" s="249">
        <v>6</v>
      </c>
      <c r="L38" s="263">
        <v>0.0004324324324324325</v>
      </c>
      <c r="M38" s="249">
        <v>15</v>
      </c>
      <c r="N38" s="263">
        <v>0.0010587986165031412</v>
      </c>
      <c r="O38" s="249">
        <f>_xlfn.IFERROR(VLOOKUP(R38,'[1]Sheet1'!$A$711:$C$753,2,FALSE),0)</f>
        <v>13</v>
      </c>
      <c r="P38" s="263">
        <f>_xlfn.IFERROR(VLOOKUP(R38,'[1]Sheet1'!$A$711:$C$753,3,FALSE)/100,0)</f>
        <v>0.0009059864798940693</v>
      </c>
      <c r="Q38" s="293">
        <f t="shared" si="0"/>
        <v>-0.13333333333333333</v>
      </c>
      <c r="R38" s="309" t="s">
        <v>879</v>
      </c>
      <c r="S38" s="315"/>
    </row>
    <row r="39" spans="1:19" ht="15">
      <c r="A39" s="288">
        <v>63</v>
      </c>
      <c r="B39" s="261" t="s">
        <v>532</v>
      </c>
      <c r="C39" s="288">
        <v>37</v>
      </c>
      <c r="D39" s="263">
        <v>0.002893111267495504</v>
      </c>
      <c r="E39" s="288">
        <v>33</v>
      </c>
      <c r="F39" s="278">
        <v>0.0024584668106980554</v>
      </c>
      <c r="G39" s="288">
        <v>38</v>
      </c>
      <c r="H39" s="278">
        <v>0.002994719836078493</v>
      </c>
      <c r="I39" s="249">
        <v>35</v>
      </c>
      <c r="J39" s="263">
        <v>0.0026956253850893407</v>
      </c>
      <c r="K39" s="249">
        <v>22</v>
      </c>
      <c r="L39" s="263">
        <v>0.0015855855855855855</v>
      </c>
      <c r="M39" s="249">
        <v>21</v>
      </c>
      <c r="N39" s="263">
        <v>0.0014823180631043974</v>
      </c>
      <c r="O39" s="249">
        <f>_xlfn.IFERROR(VLOOKUP(R39,'[1]Sheet1'!$A$711:$C$753,2,FALSE),0)</f>
        <v>18</v>
      </c>
      <c r="P39" s="263">
        <f>_xlfn.IFERROR(VLOOKUP(R39,'[1]Sheet1'!$A$711:$C$753,3,FALSE)/100,0)</f>
        <v>0.0012544428183148654</v>
      </c>
      <c r="Q39" s="293">
        <f t="shared" si="0"/>
        <v>-0.14285714285714285</v>
      </c>
      <c r="R39" s="309" t="s">
        <v>880</v>
      </c>
      <c r="S39" s="315"/>
    </row>
    <row r="40" spans="1:19" ht="15">
      <c r="A40" s="288">
        <v>64</v>
      </c>
      <c r="B40" s="261" t="s">
        <v>533</v>
      </c>
      <c r="C40" s="288">
        <v>0</v>
      </c>
      <c r="D40" s="263">
        <v>0</v>
      </c>
      <c r="E40" s="288">
        <v>0</v>
      </c>
      <c r="F40" s="278">
        <v>0</v>
      </c>
      <c r="G40" s="288">
        <v>0</v>
      </c>
      <c r="H40" s="278">
        <v>0</v>
      </c>
      <c r="I40" s="249">
        <v>0</v>
      </c>
      <c r="J40" s="263">
        <v>0</v>
      </c>
      <c r="K40" s="249">
        <v>0</v>
      </c>
      <c r="L40" s="263">
        <v>0</v>
      </c>
      <c r="M40" s="249">
        <v>0</v>
      </c>
      <c r="N40" s="263">
        <v>0</v>
      </c>
      <c r="O40" s="249">
        <f>_xlfn.IFERROR(VLOOKUP(R40,'[1]Sheet1'!$A$711:$C$753,2,FALSE),0)</f>
        <v>0</v>
      </c>
      <c r="P40" s="263">
        <f>_xlfn.IFERROR(VLOOKUP(R40,'[1]Sheet1'!$A$711:$C$753,3,FALSE)/100,0)</f>
        <v>0</v>
      </c>
      <c r="Q40" s="293">
        <f t="shared" si="0"/>
        <v>0</v>
      </c>
      <c r="S40" s="315"/>
    </row>
    <row r="41" spans="1:19" ht="28.5">
      <c r="A41" s="288">
        <v>69</v>
      </c>
      <c r="B41" s="261" t="s">
        <v>534</v>
      </c>
      <c r="C41" s="288">
        <v>19</v>
      </c>
      <c r="D41" s="263">
        <v>0.0014856517319571506</v>
      </c>
      <c r="E41" s="288">
        <v>9</v>
      </c>
      <c r="F41" s="278">
        <v>0.000670490948372197</v>
      </c>
      <c r="G41" s="288">
        <v>11</v>
      </c>
      <c r="H41" s="278">
        <v>0.0008668925841279849</v>
      </c>
      <c r="I41" s="249">
        <v>8</v>
      </c>
      <c r="J41" s="263">
        <v>0.0006161429451632779</v>
      </c>
      <c r="K41" s="249">
        <v>4</v>
      </c>
      <c r="L41" s="263">
        <v>0.00028828828828828825</v>
      </c>
      <c r="M41" s="249">
        <v>3</v>
      </c>
      <c r="N41" s="263">
        <v>0.00021175972330062822</v>
      </c>
      <c r="O41" s="249">
        <f>_xlfn.IFERROR(VLOOKUP(R41,'[1]Sheet1'!$A$711:$C$753,2,FALSE),0)</f>
        <v>3</v>
      </c>
      <c r="P41" s="263">
        <f>_xlfn.IFERROR(VLOOKUP(R41,'[1]Sheet1'!$A$711:$C$753,3,FALSE)/100,0)</f>
        <v>0.0002090738030524775</v>
      </c>
      <c r="Q41" s="293">
        <f t="shared" si="0"/>
        <v>0</v>
      </c>
      <c r="R41" s="309" t="s">
        <v>881</v>
      </c>
      <c r="S41" s="315"/>
    </row>
    <row r="42" spans="1:19" ht="15">
      <c r="A42" s="288">
        <v>70</v>
      </c>
      <c r="B42" s="261" t="s">
        <v>535</v>
      </c>
      <c r="C42" s="288">
        <v>28</v>
      </c>
      <c r="D42" s="263">
        <v>0.0021893814997263274</v>
      </c>
      <c r="E42" s="288">
        <v>59</v>
      </c>
      <c r="F42" s="278">
        <v>0.004395440661551069</v>
      </c>
      <c r="G42" s="288">
        <v>110</v>
      </c>
      <c r="H42" s="278">
        <v>0.008668925841279849</v>
      </c>
      <c r="I42" s="249">
        <v>98</v>
      </c>
      <c r="J42" s="263">
        <v>0.007547751078250154</v>
      </c>
      <c r="K42" s="249">
        <v>67</v>
      </c>
      <c r="L42" s="263">
        <v>0.00482882882882883</v>
      </c>
      <c r="M42" s="249">
        <v>55</v>
      </c>
      <c r="N42" s="263">
        <v>0.0038822615938448506</v>
      </c>
      <c r="O42" s="249">
        <f>_xlfn.IFERROR(VLOOKUP(R42,'[1]Sheet1'!$A$711:$C$753,2,FALSE),0)</f>
        <v>55</v>
      </c>
      <c r="P42" s="263">
        <f>_xlfn.IFERROR(VLOOKUP(R42,'[1]Sheet1'!$A$711:$C$753,3,FALSE)/100,0)</f>
        <v>0.003833019722628754</v>
      </c>
      <c r="Q42" s="293">
        <f t="shared" si="0"/>
        <v>0</v>
      </c>
      <c r="R42" s="309" t="s">
        <v>882</v>
      </c>
      <c r="S42" s="315"/>
    </row>
    <row r="43" spans="1:19" ht="15">
      <c r="A43" s="288">
        <v>71</v>
      </c>
      <c r="B43" s="261" t="s">
        <v>536</v>
      </c>
      <c r="C43" s="288">
        <v>345</v>
      </c>
      <c r="D43" s="263">
        <v>0.026976307764485105</v>
      </c>
      <c r="E43" s="288">
        <v>406</v>
      </c>
      <c r="F43" s="278">
        <v>0.03024659167101244</v>
      </c>
      <c r="G43" s="288">
        <v>349</v>
      </c>
      <c r="H43" s="278">
        <v>0.027504137441878792</v>
      </c>
      <c r="I43" s="249">
        <v>215</v>
      </c>
      <c r="J43" s="263">
        <v>0.016558841651263093</v>
      </c>
      <c r="K43" s="249">
        <v>253</v>
      </c>
      <c r="L43" s="263">
        <v>0.018234234234234235</v>
      </c>
      <c r="M43" s="249">
        <v>352</v>
      </c>
      <c r="N43" s="263">
        <v>0.02484647420060705</v>
      </c>
      <c r="O43" s="249">
        <f>_xlfn.IFERROR(VLOOKUP(R43,'[1]Sheet1'!$A$711:$C$753,2,FALSE),0)</f>
        <v>365</v>
      </c>
      <c r="P43" s="263">
        <f>_xlfn.IFERROR(VLOOKUP(R43,'[1]Sheet1'!$A$711:$C$753,3,FALSE)/100,0)</f>
        <v>0.0254373127047181</v>
      </c>
      <c r="Q43" s="293">
        <f t="shared" si="0"/>
        <v>0.036931818181818184</v>
      </c>
      <c r="R43" s="309" t="s">
        <v>883</v>
      </c>
      <c r="S43" s="315"/>
    </row>
    <row r="44" spans="1:19" ht="28.5">
      <c r="A44" s="288">
        <v>72</v>
      </c>
      <c r="B44" s="261" t="s">
        <v>537</v>
      </c>
      <c r="C44" s="288">
        <v>3</v>
      </c>
      <c r="D44" s="263">
        <v>0.0002345765892563922</v>
      </c>
      <c r="E44" s="288">
        <v>2</v>
      </c>
      <c r="F44" s="278">
        <v>0.00014899798852715488</v>
      </c>
      <c r="G44" s="288">
        <v>3</v>
      </c>
      <c r="H44" s="278">
        <v>0.00023642525021672314</v>
      </c>
      <c r="I44" s="249">
        <v>1</v>
      </c>
      <c r="J44" s="263">
        <v>7.701786814540974E-05</v>
      </c>
      <c r="K44" s="249">
        <v>7</v>
      </c>
      <c r="L44" s="263">
        <v>0.0005045045045045045</v>
      </c>
      <c r="M44" s="249">
        <v>0</v>
      </c>
      <c r="N44" s="263">
        <v>0</v>
      </c>
      <c r="O44" s="249">
        <f>_xlfn.IFERROR(VLOOKUP(R44,'[1]Sheet1'!$A$711:$C$753,2,FALSE),0)</f>
        <v>2</v>
      </c>
      <c r="P44" s="263">
        <f>_xlfn.IFERROR(VLOOKUP(R44,'[1]Sheet1'!$A$711:$C$753,3,FALSE)/100,0)</f>
        <v>0.00013938253536831835</v>
      </c>
      <c r="Q44" s="293">
        <f t="shared" si="0"/>
        <v>0</v>
      </c>
      <c r="R44" s="309" t="s">
        <v>884</v>
      </c>
      <c r="S44" s="315"/>
    </row>
    <row r="45" spans="1:18" ht="15">
      <c r="A45" s="288">
        <v>73</v>
      </c>
      <c r="B45" s="261" t="s">
        <v>538</v>
      </c>
      <c r="C45" s="288">
        <v>38</v>
      </c>
      <c r="D45" s="263">
        <v>0.0029713034639143013</v>
      </c>
      <c r="E45" s="288">
        <v>21</v>
      </c>
      <c r="F45" s="278">
        <v>0.0015644788795351264</v>
      </c>
      <c r="G45" s="288">
        <v>22</v>
      </c>
      <c r="H45" s="278">
        <v>0.0017337851682559698</v>
      </c>
      <c r="I45" s="249">
        <v>24</v>
      </c>
      <c r="J45" s="263">
        <v>0.0018484288354898336</v>
      </c>
      <c r="K45" s="249">
        <v>31</v>
      </c>
      <c r="L45" s="263">
        <v>0.0022342342342342343</v>
      </c>
      <c r="M45" s="249">
        <v>19</v>
      </c>
      <c r="N45" s="263">
        <v>0.001341144914237312</v>
      </c>
      <c r="O45" s="249">
        <f>_xlfn.IFERROR(VLOOKUP(R45,'[1]Sheet1'!$A$711:$C$753,2,FALSE),0)</f>
        <v>35</v>
      </c>
      <c r="P45" s="263">
        <f>_xlfn.IFERROR(VLOOKUP(R45,'[1]Sheet1'!$A$711:$C$753,3,FALSE)/100,0)</f>
        <v>0.002439194368945571</v>
      </c>
      <c r="Q45" s="293">
        <f t="shared" si="0"/>
        <v>0.8421052631578947</v>
      </c>
      <c r="R45" s="309" t="s">
        <v>885</v>
      </c>
    </row>
    <row r="46" spans="1:18" ht="28.5">
      <c r="A46" s="288">
        <v>79</v>
      </c>
      <c r="B46" s="261" t="s">
        <v>539</v>
      </c>
      <c r="C46" s="288">
        <v>12</v>
      </c>
      <c r="D46" s="263">
        <v>0.0009383063570255688</v>
      </c>
      <c r="E46" s="288">
        <v>8</v>
      </c>
      <c r="F46" s="278">
        <v>0.0005959919541086195</v>
      </c>
      <c r="G46" s="288">
        <v>9</v>
      </c>
      <c r="H46" s="278">
        <v>0.0007092757506501694</v>
      </c>
      <c r="I46" s="249">
        <v>19</v>
      </c>
      <c r="J46" s="263">
        <v>0.001463339494762785</v>
      </c>
      <c r="K46" s="249">
        <v>20</v>
      </c>
      <c r="L46" s="263">
        <v>0.0014414414414414415</v>
      </c>
      <c r="M46" s="249">
        <v>8</v>
      </c>
      <c r="N46" s="263">
        <v>0.000564692595468342</v>
      </c>
      <c r="O46" s="249">
        <f>_xlfn.IFERROR(VLOOKUP(R46,'[1]Sheet1'!$A$711:$C$753,2,FALSE),0)</f>
        <v>7</v>
      </c>
      <c r="P46" s="263">
        <f>_xlfn.IFERROR(VLOOKUP(R46,'[1]Sheet1'!$A$711:$C$753,3,FALSE)/100,0)</f>
        <v>0.0004878388737891142</v>
      </c>
      <c r="Q46" s="293">
        <f t="shared" si="0"/>
        <v>-0.125</v>
      </c>
      <c r="R46" s="309" t="s">
        <v>886</v>
      </c>
    </row>
    <row r="47" spans="1:18" ht="15">
      <c r="A47" s="288">
        <v>80</v>
      </c>
      <c r="B47" s="261" t="s">
        <v>540</v>
      </c>
      <c r="C47" s="288">
        <v>1</v>
      </c>
      <c r="D47" s="263">
        <v>7.81921964187974E-05</v>
      </c>
      <c r="E47" s="288">
        <v>7</v>
      </c>
      <c r="F47" s="278">
        <v>0.0005214929598450421</v>
      </c>
      <c r="G47" s="288">
        <v>6</v>
      </c>
      <c r="H47" s="278">
        <v>0.0004728505004334463</v>
      </c>
      <c r="I47" s="249">
        <v>9</v>
      </c>
      <c r="J47" s="263">
        <v>0.0006931608133086876</v>
      </c>
      <c r="K47" s="249">
        <v>7</v>
      </c>
      <c r="L47" s="263">
        <v>0.0005045045045045045</v>
      </c>
      <c r="M47" s="249">
        <v>7</v>
      </c>
      <c r="N47" s="263">
        <v>0.0004941060210347991</v>
      </c>
      <c r="O47" s="249">
        <f>_xlfn.IFERROR(VLOOKUP(R47,'[1]Sheet1'!$A$711:$C$753,2,FALSE),0)</f>
        <v>10</v>
      </c>
      <c r="P47" s="263">
        <f>_xlfn.IFERROR(VLOOKUP(R47,'[1]Sheet1'!$A$711:$C$753,3,FALSE)/100,0)</f>
        <v>0.0006969126768415917</v>
      </c>
      <c r="Q47" s="293">
        <f t="shared" si="0"/>
        <v>0.42857142857142855</v>
      </c>
      <c r="R47" s="309" t="s">
        <v>887</v>
      </c>
    </row>
    <row r="48" spans="1:18" ht="15">
      <c r="A48" s="288">
        <v>81</v>
      </c>
      <c r="B48" s="261" t="s">
        <v>541</v>
      </c>
      <c r="C48" s="288">
        <v>3</v>
      </c>
      <c r="D48" s="263">
        <v>0.0002345765892563922</v>
      </c>
      <c r="E48" s="288">
        <v>7</v>
      </c>
      <c r="F48" s="278">
        <v>0.0005214929598450421</v>
      </c>
      <c r="G48" s="288">
        <v>2</v>
      </c>
      <c r="H48" s="278">
        <v>0.00015761683347781543</v>
      </c>
      <c r="I48" s="249">
        <v>3</v>
      </c>
      <c r="J48" s="263">
        <v>0.0002310536044362292</v>
      </c>
      <c r="K48" s="249">
        <v>3</v>
      </c>
      <c r="L48" s="263">
        <v>0.00021621621621621624</v>
      </c>
      <c r="M48" s="249">
        <v>2</v>
      </c>
      <c r="N48" s="263">
        <v>0.0001411731488670855</v>
      </c>
      <c r="O48" s="249">
        <f>_xlfn.IFERROR(VLOOKUP(R48,'[1]Sheet1'!$A$711:$C$753,2,FALSE),0)</f>
        <v>2</v>
      </c>
      <c r="P48" s="263">
        <f>_xlfn.IFERROR(VLOOKUP(R48,'[1]Sheet1'!$A$711:$C$753,3,FALSE)/100,0)</f>
        <v>0.00013938253536831835</v>
      </c>
      <c r="Q48" s="293">
        <f t="shared" si="0"/>
        <v>0</v>
      </c>
      <c r="R48" s="309" t="s">
        <v>888</v>
      </c>
    </row>
    <row r="49" spans="1:18" ht="15">
      <c r="A49" s="288">
        <v>82</v>
      </c>
      <c r="B49" s="261" t="s">
        <v>542</v>
      </c>
      <c r="C49" s="288">
        <v>3</v>
      </c>
      <c r="D49" s="263">
        <v>0.0002345765892563922</v>
      </c>
      <c r="E49" s="288">
        <v>2</v>
      </c>
      <c r="F49" s="278">
        <v>0.00014899798852715488</v>
      </c>
      <c r="G49" s="288">
        <v>1</v>
      </c>
      <c r="H49" s="278">
        <v>7.880841673890771E-05</v>
      </c>
      <c r="I49" s="249">
        <v>5</v>
      </c>
      <c r="J49" s="263">
        <v>0.00038508934072704865</v>
      </c>
      <c r="K49" s="249">
        <v>3</v>
      </c>
      <c r="L49" s="263">
        <v>0.00021621621621621624</v>
      </c>
      <c r="M49" s="249">
        <v>0</v>
      </c>
      <c r="N49" s="263">
        <v>0</v>
      </c>
      <c r="O49" s="249">
        <f>_xlfn.IFERROR(VLOOKUP(R49,'[1]Sheet1'!$A$711:$C$753,2,FALSE),0)</f>
        <v>4</v>
      </c>
      <c r="P49" s="263">
        <f>_xlfn.IFERROR(VLOOKUP(R49,'[1]Sheet1'!$A$711:$C$753,3,FALSE)/100,0)</f>
        <v>0.0002787650707366367</v>
      </c>
      <c r="Q49" s="293">
        <f t="shared" si="0"/>
        <v>0</v>
      </c>
      <c r="R49" s="309" t="s">
        <v>889</v>
      </c>
    </row>
    <row r="50" spans="1:18" ht="15">
      <c r="A50" s="288">
        <v>83</v>
      </c>
      <c r="B50" s="261" t="s">
        <v>543</v>
      </c>
      <c r="C50" s="288">
        <v>38</v>
      </c>
      <c r="D50" s="263">
        <v>0.0029713034639143013</v>
      </c>
      <c r="E50" s="288">
        <v>38</v>
      </c>
      <c r="F50" s="278">
        <v>0.0028309617820159428</v>
      </c>
      <c r="G50" s="288">
        <v>18</v>
      </c>
      <c r="H50" s="278">
        <v>0.0014185515013003388</v>
      </c>
      <c r="I50" s="249">
        <v>23</v>
      </c>
      <c r="J50" s="263">
        <v>0.001771410967344424</v>
      </c>
      <c r="K50" s="249">
        <v>29</v>
      </c>
      <c r="L50" s="263">
        <v>0.00209009009009009</v>
      </c>
      <c r="M50" s="249">
        <v>32</v>
      </c>
      <c r="N50" s="263">
        <v>0.002258770381873368</v>
      </c>
      <c r="O50" s="249">
        <f>_xlfn.IFERROR(VLOOKUP(R50,'[1]Sheet1'!$A$711:$C$753,2,FALSE),0)</f>
        <v>28</v>
      </c>
      <c r="P50" s="263">
        <f>_xlfn.IFERROR(VLOOKUP(R50,'[1]Sheet1'!$A$711:$C$753,3,FALSE)/100,0)</f>
        <v>0.0019513554951564567</v>
      </c>
      <c r="Q50" s="293">
        <f t="shared" si="0"/>
        <v>-0.125</v>
      </c>
      <c r="R50" s="309" t="s">
        <v>890</v>
      </c>
    </row>
    <row r="51" spans="1:18" ht="28.5">
      <c r="A51" s="288">
        <v>89</v>
      </c>
      <c r="B51" s="261" t="s">
        <v>544</v>
      </c>
      <c r="C51" s="288">
        <v>12</v>
      </c>
      <c r="D51" s="263">
        <v>0.0009383063570255688</v>
      </c>
      <c r="E51" s="288">
        <v>18</v>
      </c>
      <c r="F51" s="278">
        <v>0.001340981896744394</v>
      </c>
      <c r="G51" s="288">
        <v>8</v>
      </c>
      <c r="H51" s="278">
        <v>0.0006304673339112617</v>
      </c>
      <c r="I51" s="249">
        <v>5</v>
      </c>
      <c r="J51" s="263">
        <v>0.00038508934072704865</v>
      </c>
      <c r="K51" s="249">
        <v>11</v>
      </c>
      <c r="L51" s="263">
        <v>0.0007927927927927927</v>
      </c>
      <c r="M51" s="249">
        <v>13</v>
      </c>
      <c r="N51" s="263">
        <v>0.0009176254676360557</v>
      </c>
      <c r="O51" s="249">
        <f>_xlfn.IFERROR(VLOOKUP(R51,'[1]Sheet1'!$A$711:$C$753,2,FALSE),0)</f>
        <v>101</v>
      </c>
      <c r="P51" s="263">
        <f>_xlfn.IFERROR(VLOOKUP(R51,'[1]Sheet1'!$A$711:$C$753,3,FALSE)/100,0)</f>
        <v>0.0070388180361000766</v>
      </c>
      <c r="Q51" s="293">
        <f t="shared" si="0"/>
        <v>6.769230769230769</v>
      </c>
      <c r="R51" s="309" t="s">
        <v>891</v>
      </c>
    </row>
    <row r="52" spans="1:18" ht="15.75" thickBot="1">
      <c r="A52" s="289">
        <v>99</v>
      </c>
      <c r="B52" s="265" t="s">
        <v>545</v>
      </c>
      <c r="C52" s="289">
        <v>519</v>
      </c>
      <c r="D52" s="267">
        <v>0.040581749941355855</v>
      </c>
      <c r="E52" s="289">
        <v>522</v>
      </c>
      <c r="F52" s="279">
        <v>0.038888475005587425</v>
      </c>
      <c r="G52" s="289">
        <v>449</v>
      </c>
      <c r="H52" s="279">
        <v>0.035384979115769565</v>
      </c>
      <c r="I52" s="250">
        <v>508</v>
      </c>
      <c r="J52" s="267">
        <v>0.039125077017868146</v>
      </c>
      <c r="K52" s="250">
        <v>649</v>
      </c>
      <c r="L52" s="267">
        <v>0.04677477477477478</v>
      </c>
      <c r="M52" s="250">
        <v>648</v>
      </c>
      <c r="N52" s="267">
        <v>0.045740100232935704</v>
      </c>
      <c r="O52" s="250">
        <f>_xlfn.IFERROR(VLOOKUP(R52,'[1]Sheet1'!$A$711:$C$753,2,FALSE),0)</f>
        <v>715</v>
      </c>
      <c r="P52" s="267">
        <f>_xlfn.IFERROR(VLOOKUP(R52,'[1]Sheet1'!$A$711:$C$753,3,FALSE)/100,0)</f>
        <v>0.049829256394173814</v>
      </c>
      <c r="Q52" s="296">
        <f t="shared" si="0"/>
        <v>0.10339506172839506</v>
      </c>
      <c r="R52" s="309" t="s">
        <v>892</v>
      </c>
    </row>
    <row r="53" spans="1:18" ht="15.75" thickBot="1">
      <c r="A53" s="450" t="s">
        <v>164</v>
      </c>
      <c r="B53" s="451"/>
      <c r="C53" s="148">
        <v>12789</v>
      </c>
      <c r="D53" s="290">
        <v>1</v>
      </c>
      <c r="E53" s="148">
        <v>13423</v>
      </c>
      <c r="F53" s="291">
        <v>1</v>
      </c>
      <c r="G53" s="148">
        <v>12689</v>
      </c>
      <c r="H53" s="291">
        <v>1</v>
      </c>
      <c r="I53" s="142">
        <v>12984</v>
      </c>
      <c r="J53" s="290">
        <v>1</v>
      </c>
      <c r="K53" s="142">
        <v>13875</v>
      </c>
      <c r="L53" s="290">
        <v>1</v>
      </c>
      <c r="M53" s="142">
        <v>14167</v>
      </c>
      <c r="N53" s="290">
        <v>1</v>
      </c>
      <c r="O53" s="142">
        <f>_xlfn.IFERROR(VLOOKUP(R53,'[1]Sheet1'!$A$711:$C$753,2,FALSE),0)</f>
        <v>14349</v>
      </c>
      <c r="P53" s="290">
        <f>_xlfn.IFERROR(VLOOKUP(R53,'[1]Sheet1'!$A$711:$C$753,3,FALSE)/100,0)</f>
        <v>1</v>
      </c>
      <c r="Q53" s="286">
        <f t="shared" si="0"/>
        <v>0.01284675654690478</v>
      </c>
      <c r="R53" s="309" t="s">
        <v>75</v>
      </c>
    </row>
    <row r="54" spans="1:18" ht="15">
      <c r="A54" s="255"/>
      <c r="B54" s="255"/>
      <c r="C54" s="223"/>
      <c r="D54" s="224"/>
      <c r="E54" s="223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3"/>
      <c r="R54" s="308"/>
    </row>
    <row r="55" spans="1:18" ht="15">
      <c r="A55" s="255"/>
      <c r="B55" s="255"/>
      <c r="C55" s="223"/>
      <c r="D55" s="224"/>
      <c r="E55" s="223"/>
      <c r="F55" s="224"/>
      <c r="G55" s="224"/>
      <c r="H55" s="224"/>
      <c r="I55" s="224"/>
      <c r="J55" s="224"/>
      <c r="K55" s="224"/>
      <c r="L55" s="224"/>
      <c r="M55" s="224"/>
      <c r="N55" s="224"/>
      <c r="O55" s="346">
        <f>SUM(O5:O52)</f>
        <v>14349</v>
      </c>
      <c r="P55" s="224"/>
      <c r="Q55" s="223"/>
      <c r="R55" s="308"/>
    </row>
    <row r="56" spans="1:18" ht="15">
      <c r="A56" s="255"/>
      <c r="B56" s="255"/>
      <c r="C56" s="223"/>
      <c r="D56" s="224"/>
      <c r="E56" s="223"/>
      <c r="F56" s="224"/>
      <c r="G56" s="224"/>
      <c r="H56" s="224"/>
      <c r="I56" s="224"/>
      <c r="J56" s="224"/>
      <c r="K56" s="224"/>
      <c r="L56" s="224"/>
      <c r="M56" s="327"/>
      <c r="N56" s="224"/>
      <c r="O56" s="327"/>
      <c r="P56" s="224"/>
      <c r="Q56" s="223"/>
      <c r="R56" s="308"/>
    </row>
    <row r="57" spans="1:18" ht="15">
      <c r="A57" s="255"/>
      <c r="B57" s="255"/>
      <c r="C57" s="223"/>
      <c r="D57" s="224"/>
      <c r="E57" s="223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3"/>
      <c r="R57" s="308"/>
    </row>
    <row r="58" spans="1:18" ht="15">
      <c r="A58" s="255"/>
      <c r="B58" s="255"/>
      <c r="C58" s="223"/>
      <c r="D58" s="224"/>
      <c r="E58" s="223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3"/>
      <c r="R58" s="308"/>
    </row>
    <row r="59" spans="1:18" ht="15">
      <c r="A59" s="255"/>
      <c r="B59" s="255"/>
      <c r="C59" s="223"/>
      <c r="D59" s="224"/>
      <c r="E59" s="223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3"/>
      <c r="R59" s="308"/>
    </row>
    <row r="60" spans="1:18" ht="15">
      <c r="A60" s="255"/>
      <c r="B60" s="255"/>
      <c r="C60" s="223"/>
      <c r="D60" s="224"/>
      <c r="E60" s="223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3"/>
      <c r="R60" s="308"/>
    </row>
    <row r="61" spans="1:18" ht="15">
      <c r="A61" s="255"/>
      <c r="B61" s="255"/>
      <c r="C61" s="223"/>
      <c r="D61" s="224"/>
      <c r="E61" s="223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3"/>
      <c r="R61" s="308"/>
    </row>
    <row r="62" spans="1:18" ht="15">
      <c r="A62" s="255"/>
      <c r="B62" s="255"/>
      <c r="C62" s="223"/>
      <c r="D62" s="224"/>
      <c r="E62" s="223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3"/>
      <c r="R62" s="308"/>
    </row>
    <row r="63" spans="1:18" ht="15">
      <c r="A63" s="255"/>
      <c r="B63" s="255"/>
      <c r="C63" s="223"/>
      <c r="D63" s="224"/>
      <c r="E63" s="223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3"/>
      <c r="R63" s="308"/>
    </row>
    <row r="64" spans="1:18" ht="15">
      <c r="A64" s="255"/>
      <c r="B64" s="255"/>
      <c r="C64" s="223"/>
      <c r="D64" s="224"/>
      <c r="E64" s="223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3"/>
      <c r="R64" s="308"/>
    </row>
    <row r="65" spans="1:18" ht="15">
      <c r="A65" s="255"/>
      <c r="B65" s="255"/>
      <c r="C65" s="223"/>
      <c r="D65" s="224"/>
      <c r="E65" s="223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3"/>
      <c r="R65" s="308"/>
    </row>
    <row r="66" spans="1:18" ht="15">
      <c r="A66" s="255"/>
      <c r="B66" s="255"/>
      <c r="C66" s="223"/>
      <c r="D66" s="224"/>
      <c r="E66" s="223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3"/>
      <c r="R66" s="308"/>
    </row>
    <row r="67" spans="1:18" ht="15">
      <c r="A67" s="255"/>
      <c r="B67" s="255"/>
      <c r="C67" s="223"/>
      <c r="D67" s="224"/>
      <c r="E67" s="223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3"/>
      <c r="R67" s="308"/>
    </row>
    <row r="68" spans="1:18" ht="15">
      <c r="A68" s="255"/>
      <c r="B68" s="255"/>
      <c r="C68" s="223"/>
      <c r="D68" s="224"/>
      <c r="E68" s="223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3"/>
      <c r="R68" s="308"/>
    </row>
    <row r="69" spans="1:18" ht="15">
      <c r="A69" s="255"/>
      <c r="B69" s="255"/>
      <c r="C69" s="223"/>
      <c r="D69" s="224"/>
      <c r="E69" s="223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3"/>
      <c r="R69" s="308"/>
    </row>
    <row r="70" spans="1:18" ht="15">
      <c r="A70" s="255"/>
      <c r="B70" s="255"/>
      <c r="C70" s="223"/>
      <c r="D70" s="224"/>
      <c r="E70" s="223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3"/>
      <c r="R70" s="308"/>
    </row>
    <row r="71" spans="1:18" ht="15">
      <c r="A71" s="255"/>
      <c r="B71" s="255"/>
      <c r="C71" s="223"/>
      <c r="D71" s="224"/>
      <c r="E71" s="223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3"/>
      <c r="R71" s="308"/>
    </row>
    <row r="72" spans="1:18" ht="15">
      <c r="A72" s="255"/>
      <c r="B72" s="255"/>
      <c r="C72" s="223"/>
      <c r="D72" s="224"/>
      <c r="E72" s="223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3"/>
      <c r="R72" s="308"/>
    </row>
    <row r="73" spans="1:18" ht="15">
      <c r="A73" s="255"/>
      <c r="B73" s="255"/>
      <c r="C73" s="223"/>
      <c r="D73" s="224"/>
      <c r="E73" s="223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3"/>
      <c r="R73" s="308"/>
    </row>
    <row r="74" spans="1:18" ht="15">
      <c r="A74" s="255"/>
      <c r="B74" s="255"/>
      <c r="C74" s="223"/>
      <c r="D74" s="224"/>
      <c r="E74" s="223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3"/>
      <c r="R74" s="308"/>
    </row>
    <row r="75" spans="1:18" ht="15">
      <c r="A75" s="255"/>
      <c r="B75" s="255"/>
      <c r="C75" s="223"/>
      <c r="D75" s="224"/>
      <c r="E75" s="223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3"/>
      <c r="R75" s="308"/>
    </row>
    <row r="76" spans="1:18" ht="15">
      <c r="A76" s="255"/>
      <c r="B76" s="255"/>
      <c r="C76" s="223"/>
      <c r="D76" s="224"/>
      <c r="E76" s="223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3"/>
      <c r="R76" s="308"/>
    </row>
    <row r="77" spans="1:18" ht="15">
      <c r="A77" s="255"/>
      <c r="B77" s="255"/>
      <c r="C77" s="223"/>
      <c r="D77" s="224"/>
      <c r="E77" s="223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3"/>
      <c r="R77" s="308"/>
    </row>
    <row r="78" spans="1:18" ht="15">
      <c r="A78" s="255"/>
      <c r="B78" s="255"/>
      <c r="C78" s="223"/>
      <c r="D78" s="224"/>
      <c r="E78" s="223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3"/>
      <c r="R78" s="308"/>
    </row>
    <row r="79" spans="1:18" ht="15">
      <c r="A79" s="255"/>
      <c r="B79" s="255"/>
      <c r="C79" s="223"/>
      <c r="D79" s="224"/>
      <c r="E79" s="223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3"/>
      <c r="R79" s="308"/>
    </row>
    <row r="80" spans="1:18" ht="15">
      <c r="A80" s="255"/>
      <c r="B80" s="255"/>
      <c r="C80" s="223"/>
      <c r="D80" s="224"/>
      <c r="E80" s="223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3"/>
      <c r="R80" s="308"/>
    </row>
    <row r="81" spans="1:18" ht="15">
      <c r="A81" s="255"/>
      <c r="B81" s="255"/>
      <c r="C81" s="223"/>
      <c r="D81" s="224"/>
      <c r="E81" s="223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3"/>
      <c r="R81" s="308"/>
    </row>
    <row r="82" spans="1:18" ht="15">
      <c r="A82" s="255"/>
      <c r="B82" s="255"/>
      <c r="C82" s="223"/>
      <c r="D82" s="224"/>
      <c r="E82" s="223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3"/>
      <c r="R82" s="308"/>
    </row>
    <row r="83" spans="1:18" ht="15">
      <c r="A83" s="255"/>
      <c r="B83" s="255"/>
      <c r="C83" s="223"/>
      <c r="D83" s="224"/>
      <c r="E83" s="223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3"/>
      <c r="R83" s="308"/>
    </row>
    <row r="84" spans="1:18" ht="15">
      <c r="A84" s="255"/>
      <c r="B84" s="255"/>
      <c r="C84" s="223"/>
      <c r="D84" s="224"/>
      <c r="E84" s="223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3"/>
      <c r="R84" s="308"/>
    </row>
    <row r="85" spans="1:18" ht="15">
      <c r="A85" s="255"/>
      <c r="B85" s="255"/>
      <c r="C85" s="223"/>
      <c r="D85" s="224"/>
      <c r="E85" s="223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3"/>
      <c r="R85" s="308"/>
    </row>
    <row r="86" spans="1:18" ht="15">
      <c r="A86" s="255"/>
      <c r="B86" s="255"/>
      <c r="C86" s="223"/>
      <c r="D86" s="224"/>
      <c r="E86" s="223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3"/>
      <c r="R86" s="308"/>
    </row>
    <row r="87" spans="1:18" ht="15">
      <c r="A87" s="255"/>
      <c r="B87" s="255"/>
      <c r="C87" s="223"/>
      <c r="D87" s="224"/>
      <c r="E87" s="223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3"/>
      <c r="R87" s="308"/>
    </row>
    <row r="88" spans="1:18" ht="15">
      <c r="A88" s="255"/>
      <c r="B88" s="255"/>
      <c r="C88" s="223"/>
      <c r="D88" s="224"/>
      <c r="E88" s="223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3"/>
      <c r="R88" s="308"/>
    </row>
    <row r="89" spans="1:18" ht="15">
      <c r="A89" s="255"/>
      <c r="B89" s="255"/>
      <c r="C89" s="223"/>
      <c r="D89" s="224"/>
      <c r="E89" s="223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3"/>
      <c r="R89" s="308"/>
    </row>
    <row r="90" spans="1:18" ht="15">
      <c r="A90" s="255"/>
      <c r="B90" s="255"/>
      <c r="C90" s="223"/>
      <c r="D90" s="224"/>
      <c r="E90" s="223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3"/>
      <c r="R90" s="308"/>
    </row>
    <row r="91" spans="1:18" ht="15">
      <c r="A91" s="255"/>
      <c r="B91" s="255"/>
      <c r="C91" s="223"/>
      <c r="D91" s="224"/>
      <c r="E91" s="223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3"/>
      <c r="R91" s="308"/>
    </row>
    <row r="92" spans="1:18" ht="15">
      <c r="A92" s="255"/>
      <c r="B92" s="255"/>
      <c r="C92" s="223"/>
      <c r="D92" s="224"/>
      <c r="E92" s="223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3"/>
      <c r="R92" s="308"/>
    </row>
    <row r="93" spans="1:18" ht="15">
      <c r="A93" s="255"/>
      <c r="B93" s="255"/>
      <c r="C93" s="223"/>
      <c r="D93" s="224"/>
      <c r="E93" s="223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3"/>
      <c r="R93" s="308"/>
    </row>
    <row r="94" spans="1:18" ht="15">
      <c r="A94" s="255"/>
      <c r="B94" s="255"/>
      <c r="C94" s="223"/>
      <c r="D94" s="224"/>
      <c r="E94" s="223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3"/>
      <c r="R94" s="308"/>
    </row>
    <row r="95" spans="1:18" ht="15">
      <c r="A95" s="255"/>
      <c r="B95" s="255"/>
      <c r="C95" s="223"/>
      <c r="D95" s="224"/>
      <c r="E95" s="223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3"/>
      <c r="R95" s="308"/>
    </row>
    <row r="96" spans="1:18" ht="15">
      <c r="A96" s="255"/>
      <c r="B96" s="255"/>
      <c r="C96" s="223"/>
      <c r="D96" s="224"/>
      <c r="E96" s="223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3"/>
      <c r="R96" s="308"/>
    </row>
    <row r="97" spans="1:18" ht="15">
      <c r="A97" s="255"/>
      <c r="B97" s="255"/>
      <c r="C97" s="223"/>
      <c r="D97" s="224"/>
      <c r="E97" s="223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3"/>
      <c r="R97" s="308"/>
    </row>
    <row r="98" spans="1:18" ht="15">
      <c r="A98" s="255"/>
      <c r="B98" s="255"/>
      <c r="C98" s="223"/>
      <c r="D98" s="224"/>
      <c r="E98" s="223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3"/>
      <c r="R98" s="308"/>
    </row>
    <row r="99" spans="1:18" ht="15">
      <c r="A99" s="255"/>
      <c r="B99" s="255"/>
      <c r="C99" s="223"/>
      <c r="D99" s="224"/>
      <c r="E99" s="223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3"/>
      <c r="R99" s="308"/>
    </row>
    <row r="100" spans="1:18" ht="15">
      <c r="A100" s="255"/>
      <c r="B100" s="255"/>
      <c r="C100" s="223"/>
      <c r="D100" s="224"/>
      <c r="E100" s="223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3"/>
      <c r="R100" s="308"/>
    </row>
    <row r="101" spans="1:18" ht="15">
      <c r="A101" s="255"/>
      <c r="B101" s="255"/>
      <c r="C101" s="223"/>
      <c r="D101" s="224"/>
      <c r="E101" s="223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3"/>
      <c r="R101" s="308"/>
    </row>
    <row r="102" spans="1:18" ht="15">
      <c r="A102" s="255"/>
      <c r="B102" s="255"/>
      <c r="C102" s="223"/>
      <c r="D102" s="224"/>
      <c r="E102" s="223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3"/>
      <c r="R102" s="308"/>
    </row>
    <row r="103" spans="1:18" ht="15">
      <c r="A103" s="255"/>
      <c r="B103" s="255"/>
      <c r="C103" s="223"/>
      <c r="D103" s="224"/>
      <c r="E103" s="223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3"/>
      <c r="R103" s="308"/>
    </row>
    <row r="104" spans="1:18" ht="15">
      <c r="A104" s="255"/>
      <c r="B104" s="255"/>
      <c r="C104" s="223"/>
      <c r="D104" s="224"/>
      <c r="E104" s="223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3"/>
      <c r="R104" s="308"/>
    </row>
    <row r="105" spans="1:18" ht="15">
      <c r="A105" s="255"/>
      <c r="B105" s="255"/>
      <c r="C105" s="223"/>
      <c r="D105" s="224"/>
      <c r="E105" s="223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3"/>
      <c r="R105" s="308"/>
    </row>
    <row r="106" spans="1:18" ht="15">
      <c r="A106" s="255"/>
      <c r="B106" s="255"/>
      <c r="C106" s="223"/>
      <c r="D106" s="224"/>
      <c r="E106" s="223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3"/>
      <c r="R106" s="308"/>
    </row>
    <row r="107" spans="1:18" ht="15">
      <c r="A107" s="255"/>
      <c r="B107" s="255"/>
      <c r="C107" s="223"/>
      <c r="D107" s="224"/>
      <c r="E107" s="223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3"/>
      <c r="R107" s="308"/>
    </row>
    <row r="108" spans="1:18" ht="15">
      <c r="A108" s="255"/>
      <c r="B108" s="255"/>
      <c r="C108" s="223"/>
      <c r="D108" s="224"/>
      <c r="E108" s="223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3"/>
      <c r="R108" s="308"/>
    </row>
    <row r="109" spans="1:18" ht="15">
      <c r="A109" s="255"/>
      <c r="B109" s="255"/>
      <c r="C109" s="223"/>
      <c r="D109" s="224"/>
      <c r="E109" s="223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3"/>
      <c r="R109" s="308"/>
    </row>
    <row r="110" spans="1:18" ht="15">
      <c r="A110" s="255"/>
      <c r="B110" s="255"/>
      <c r="C110" s="223"/>
      <c r="D110" s="224"/>
      <c r="E110" s="223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3"/>
      <c r="R110" s="308"/>
    </row>
    <row r="111" spans="1:18" ht="15">
      <c r="A111" s="255"/>
      <c r="B111" s="255"/>
      <c r="C111" s="223"/>
      <c r="D111" s="224"/>
      <c r="E111" s="223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3"/>
      <c r="R111" s="308"/>
    </row>
    <row r="112" spans="1:18" ht="15">
      <c r="A112" s="255"/>
      <c r="B112" s="255"/>
      <c r="C112" s="223"/>
      <c r="D112" s="224"/>
      <c r="E112" s="223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3"/>
      <c r="R112" s="308"/>
    </row>
    <row r="113" spans="1:18" ht="15">
      <c r="A113" s="255"/>
      <c r="B113" s="255"/>
      <c r="C113" s="223"/>
      <c r="D113" s="224"/>
      <c r="E113" s="223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3"/>
      <c r="R113" s="308"/>
    </row>
    <row r="114" spans="1:18" ht="15">
      <c r="A114" s="255"/>
      <c r="B114" s="255"/>
      <c r="C114" s="223"/>
      <c r="D114" s="224"/>
      <c r="E114" s="223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3"/>
      <c r="R114" s="308"/>
    </row>
    <row r="115" spans="1:18" ht="15">
      <c r="A115" s="255"/>
      <c r="B115" s="255"/>
      <c r="C115" s="223"/>
      <c r="D115" s="224"/>
      <c r="E115" s="223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3"/>
      <c r="R115" s="308"/>
    </row>
    <row r="116" spans="1:18" ht="15">
      <c r="A116" s="255"/>
      <c r="B116" s="255"/>
      <c r="C116" s="223"/>
      <c r="D116" s="224"/>
      <c r="E116" s="223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3"/>
      <c r="R116" s="308"/>
    </row>
    <row r="117" spans="1:18" ht="15">
      <c r="A117" s="255"/>
      <c r="B117" s="255"/>
      <c r="C117" s="223"/>
      <c r="D117" s="224"/>
      <c r="E117" s="223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3"/>
      <c r="R117" s="308"/>
    </row>
    <row r="118" spans="1:18" ht="15">
      <c r="A118" s="255"/>
      <c r="B118" s="255"/>
      <c r="C118" s="223"/>
      <c r="D118" s="224"/>
      <c r="E118" s="223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3"/>
      <c r="R118" s="308"/>
    </row>
    <row r="119" spans="1:18" ht="15">
      <c r="A119" s="255"/>
      <c r="B119" s="255"/>
      <c r="C119" s="223"/>
      <c r="D119" s="224"/>
      <c r="E119" s="223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3"/>
      <c r="R119" s="308"/>
    </row>
    <row r="120" spans="1:18" ht="15">
      <c r="A120" s="255"/>
      <c r="B120" s="255"/>
      <c r="C120" s="223"/>
      <c r="D120" s="224"/>
      <c r="E120" s="223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3"/>
      <c r="R120" s="308"/>
    </row>
    <row r="121" spans="1:18" ht="15">
      <c r="A121" s="255"/>
      <c r="B121" s="255"/>
      <c r="C121" s="223"/>
      <c r="D121" s="224"/>
      <c r="E121" s="223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3"/>
      <c r="R121" s="308"/>
    </row>
    <row r="122" spans="1:18" ht="15">
      <c r="A122" s="255"/>
      <c r="B122" s="255"/>
      <c r="C122" s="223"/>
      <c r="D122" s="224"/>
      <c r="E122" s="223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3"/>
      <c r="R122" s="308"/>
    </row>
    <row r="123" spans="1:18" ht="15">
      <c r="A123" s="255"/>
      <c r="B123" s="255"/>
      <c r="C123" s="223"/>
      <c r="D123" s="224"/>
      <c r="E123" s="223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3"/>
      <c r="R123" s="308"/>
    </row>
    <row r="124" spans="1:18" ht="15">
      <c r="A124" s="255"/>
      <c r="B124" s="255"/>
      <c r="C124" s="223"/>
      <c r="D124" s="224"/>
      <c r="E124" s="223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3"/>
      <c r="R124" s="308"/>
    </row>
    <row r="125" spans="1:18" ht="15">
      <c r="A125" s="255"/>
      <c r="B125" s="255"/>
      <c r="C125" s="223"/>
      <c r="D125" s="224"/>
      <c r="E125" s="223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3"/>
      <c r="R125" s="308"/>
    </row>
    <row r="126" spans="1:18" ht="15">
      <c r="A126" s="255"/>
      <c r="B126" s="255"/>
      <c r="C126" s="223"/>
      <c r="D126" s="224"/>
      <c r="E126" s="223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3"/>
      <c r="R126" s="308"/>
    </row>
    <row r="127" spans="1:18" ht="15">
      <c r="A127" s="255"/>
      <c r="B127" s="255"/>
      <c r="C127" s="223"/>
      <c r="D127" s="224"/>
      <c r="E127" s="223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3"/>
      <c r="R127" s="308"/>
    </row>
    <row r="128" spans="1:18" ht="15">
      <c r="A128" s="255"/>
      <c r="B128" s="255"/>
      <c r="C128" s="223"/>
      <c r="D128" s="224"/>
      <c r="E128" s="223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3"/>
      <c r="R128" s="308"/>
    </row>
    <row r="129" spans="1:18" ht="15">
      <c r="A129" s="255"/>
      <c r="B129" s="255"/>
      <c r="C129" s="223"/>
      <c r="D129" s="224"/>
      <c r="E129" s="223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3"/>
      <c r="R129" s="308"/>
    </row>
    <row r="130" spans="1:18" ht="15">
      <c r="A130" s="255"/>
      <c r="B130" s="255"/>
      <c r="C130" s="223"/>
      <c r="D130" s="224"/>
      <c r="E130" s="223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3"/>
      <c r="R130" s="308"/>
    </row>
    <row r="131" spans="1:18" ht="15">
      <c r="A131" s="255"/>
      <c r="B131" s="255"/>
      <c r="C131" s="223"/>
      <c r="D131" s="224"/>
      <c r="E131" s="223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3"/>
      <c r="R131" s="308"/>
    </row>
    <row r="132" spans="1:18" ht="15">
      <c r="A132" s="255"/>
      <c r="B132" s="255"/>
      <c r="C132" s="223"/>
      <c r="D132" s="224"/>
      <c r="E132" s="223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3"/>
      <c r="R132" s="308"/>
    </row>
    <row r="133" spans="1:18" ht="15">
      <c r="A133" s="255"/>
      <c r="B133" s="255"/>
      <c r="C133" s="223"/>
      <c r="D133" s="224"/>
      <c r="E133" s="223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3"/>
      <c r="R133" s="308"/>
    </row>
    <row r="134" spans="1:18" ht="15">
      <c r="A134" s="255"/>
      <c r="B134" s="255"/>
      <c r="C134" s="223"/>
      <c r="D134" s="224"/>
      <c r="E134" s="223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3"/>
      <c r="R134" s="308"/>
    </row>
  </sheetData>
  <sheetProtection/>
  <mergeCells count="13">
    <mergeCell ref="E3:F3"/>
    <mergeCell ref="M3:N3"/>
    <mergeCell ref="O3:P3"/>
    <mergeCell ref="G3:H3"/>
    <mergeCell ref="Q3:Q4"/>
    <mergeCell ref="K3:L3"/>
    <mergeCell ref="A53:B53"/>
    <mergeCell ref="A1:Q1"/>
    <mergeCell ref="A2:Q2"/>
    <mergeCell ref="A3:A4"/>
    <mergeCell ref="B3:B4"/>
    <mergeCell ref="I3:J3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5"/>
  <sheetViews>
    <sheetView zoomScale="90" zoomScaleNormal="90" zoomScalePageLayoutView="0" workbookViewId="0" topLeftCell="A20">
      <selection activeCell="K56" sqref="K56"/>
    </sheetView>
  </sheetViews>
  <sheetFormatPr defaultColWidth="11.421875" defaultRowHeight="15"/>
  <cols>
    <col min="1" max="1" width="10.7109375" style="152" customWidth="1"/>
    <col min="2" max="2" width="79.7109375" style="152" bestFit="1" customWidth="1"/>
    <col min="3" max="12" width="13.421875" style="152" customWidth="1"/>
    <col min="13" max="13" width="11.421875" style="307" customWidth="1"/>
    <col min="14" max="16384" width="11.421875" style="152" customWidth="1"/>
  </cols>
  <sheetData>
    <row r="1" spans="1:12" ht="24.75" customHeight="1" thickBot="1" thickTop="1">
      <c r="A1" s="419" t="s">
        <v>1046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1"/>
    </row>
    <row r="2" spans="1:12" ht="19.5" customHeight="1" thickTop="1">
      <c r="A2" s="452" t="s">
        <v>498</v>
      </c>
      <c r="B2" s="453" t="s">
        <v>453</v>
      </c>
      <c r="C2" s="429" t="s">
        <v>147</v>
      </c>
      <c r="D2" s="430"/>
      <c r="E2" s="430"/>
      <c r="F2" s="430"/>
      <c r="G2" s="430"/>
      <c r="H2" s="430"/>
      <c r="I2" s="430"/>
      <c r="J2" s="431"/>
      <c r="K2" s="411" t="s">
        <v>75</v>
      </c>
      <c r="L2" s="412"/>
    </row>
    <row r="3" spans="1:12" ht="19.5" customHeight="1">
      <c r="A3" s="452"/>
      <c r="B3" s="455"/>
      <c r="C3" s="432" t="s">
        <v>71</v>
      </c>
      <c r="D3" s="433"/>
      <c r="E3" s="433" t="s">
        <v>72</v>
      </c>
      <c r="F3" s="433"/>
      <c r="G3" s="433" t="s">
        <v>73</v>
      </c>
      <c r="H3" s="433"/>
      <c r="I3" s="433" t="s">
        <v>74</v>
      </c>
      <c r="J3" s="434"/>
      <c r="K3" s="427"/>
      <c r="L3" s="428"/>
    </row>
    <row r="4" spans="1:12" ht="19.5" customHeight="1" thickBot="1">
      <c r="A4" s="435"/>
      <c r="B4" s="454"/>
      <c r="C4" s="229" t="s">
        <v>70</v>
      </c>
      <c r="D4" s="232" t="s">
        <v>69</v>
      </c>
      <c r="E4" s="233" t="s">
        <v>70</v>
      </c>
      <c r="F4" s="232" t="s">
        <v>69</v>
      </c>
      <c r="G4" s="233" t="s">
        <v>70</v>
      </c>
      <c r="H4" s="232" t="s">
        <v>69</v>
      </c>
      <c r="I4" s="233" t="s">
        <v>70</v>
      </c>
      <c r="J4" s="234" t="s">
        <v>69</v>
      </c>
      <c r="K4" s="227" t="s">
        <v>70</v>
      </c>
      <c r="L4" s="228" t="s">
        <v>69</v>
      </c>
    </row>
    <row r="5" spans="1:13" ht="15">
      <c r="A5" s="295" t="s">
        <v>364</v>
      </c>
      <c r="B5" s="178" t="s">
        <v>365</v>
      </c>
      <c r="C5" s="258">
        <f>_xlfn.IFERROR(VLOOKUP(M5,'[1]Sheet1'!$A$756:$K$798,2,FALSE),0)</f>
        <v>1062</v>
      </c>
      <c r="D5" s="260">
        <f>_xlfn.IFERROR(VLOOKUP(M5,'[1]Sheet1'!$A$756:$K$798,3,FALSE)/100,0)</f>
        <v>0.18572927597061908</v>
      </c>
      <c r="E5" s="276">
        <f>_xlfn.IFERROR(VLOOKUP(M5,'[1]Sheet1'!$A$756:$K$798,4,FALSE),0)</f>
        <v>876</v>
      </c>
      <c r="F5" s="260">
        <f>_xlfn.IFERROR(VLOOKUP(M5,'[1]Sheet1'!$A$756:$K$798,5,FALSE)/100,0)</f>
        <v>0.12525021446954532</v>
      </c>
      <c r="G5" s="276">
        <f>_xlfn.IFERROR(VLOOKUP(M5,'[1]Sheet1'!$A$756:$K$798,6,FALSE),0)</f>
        <v>157</v>
      </c>
      <c r="H5" s="260">
        <f>_xlfn.IFERROR(VLOOKUP(M5,'[1]Sheet1'!$A$756:$K$798,7,FALSE)/100,0)</f>
        <v>0.09874213836477988</v>
      </c>
      <c r="I5" s="276">
        <f>_xlfn.IFERROR(VLOOKUP(M5,'[1]Sheet1'!$A$756:$K$798,8,FALSE),0)</f>
        <v>5</v>
      </c>
      <c r="J5" s="277">
        <f>_xlfn.IFERROR(VLOOKUP(M5,'[1]Sheet1'!$A$756:$K$798,9,FALSE)/100,0)</f>
        <v>0.10638297872340424</v>
      </c>
      <c r="K5" s="258">
        <f>_xlfn.IFERROR(VLOOKUP(M5,'[1]Sheet1'!$A$756:$K$798,10,FALSE),0)</f>
        <v>2100</v>
      </c>
      <c r="L5" s="259">
        <f>_xlfn.IFERROR(VLOOKUP(M5,'[1]Sheet1'!$A$756:$K$798,11,FALSE)/100,0)</f>
        <v>0.14635166213673426</v>
      </c>
      <c r="M5" s="307" t="s">
        <v>112</v>
      </c>
    </row>
    <row r="6" spans="1:13" ht="28.5">
      <c r="A6" s="288">
        <v>10</v>
      </c>
      <c r="B6" s="261" t="s">
        <v>499</v>
      </c>
      <c r="C6" s="249">
        <f>_xlfn.IFERROR(VLOOKUP(M6,'[1]Sheet1'!$A$756:$K$798,2,FALSE),0)</f>
        <v>0</v>
      </c>
      <c r="D6" s="263">
        <f>_xlfn.IFERROR(VLOOKUP(M6,'[1]Sheet1'!$A$756:$K$798,3,FALSE)/100,0)</f>
        <v>0</v>
      </c>
      <c r="E6" s="272">
        <f>_xlfn.IFERROR(VLOOKUP(M6,'[1]Sheet1'!$A$756:$K$798,4,FALSE),0)</f>
        <v>2</v>
      </c>
      <c r="F6" s="263">
        <f>_xlfn.IFERROR(VLOOKUP(M6,'[1]Sheet1'!$A$756:$K$798,5,FALSE)/100,0)</f>
        <v>0.00028595939376608524</v>
      </c>
      <c r="G6" s="272">
        <f>_xlfn.IFERROR(VLOOKUP(M6,'[1]Sheet1'!$A$756:$K$798,6,FALSE),0)</f>
        <v>0</v>
      </c>
      <c r="H6" s="263">
        <f>_xlfn.IFERROR(VLOOKUP(M6,'[1]Sheet1'!$A$756:$K$798,7,FALSE)/100,0)</f>
        <v>0</v>
      </c>
      <c r="I6" s="272">
        <f>_xlfn.IFERROR(VLOOKUP(M6,'[1]Sheet1'!$A$756:$K$798,8,FALSE),0)</f>
        <v>0</v>
      </c>
      <c r="J6" s="278">
        <f>_xlfn.IFERROR(VLOOKUP(M6,'[1]Sheet1'!$A$756:$K$798,9,FALSE)/100,0)</f>
        <v>0</v>
      </c>
      <c r="K6" s="249">
        <f>_xlfn.IFERROR(VLOOKUP(M6,'[1]Sheet1'!$A$756:$K$798,10,FALSE),0)</f>
        <v>2</v>
      </c>
      <c r="L6" s="262">
        <f>_xlfn.IFERROR(VLOOKUP(M6,'[1]Sheet1'!$A$756:$K$798,11,FALSE)/100,0)</f>
        <v>0.00013938253536831835</v>
      </c>
      <c r="M6" s="307" t="s">
        <v>975</v>
      </c>
    </row>
    <row r="7" spans="1:13" ht="15">
      <c r="A7" s="288">
        <v>11</v>
      </c>
      <c r="B7" s="261" t="s">
        <v>500</v>
      </c>
      <c r="C7" s="249">
        <f>_xlfn.IFERROR(VLOOKUP(M7,'[1]Sheet1'!$A$756:$K$798,2,FALSE),0)</f>
        <v>0</v>
      </c>
      <c r="D7" s="263">
        <f>_xlfn.IFERROR(VLOOKUP(M7,'[1]Sheet1'!$A$756:$K$798,3,FALSE)/100,0)</f>
        <v>0</v>
      </c>
      <c r="E7" s="272">
        <f>_xlfn.IFERROR(VLOOKUP(M7,'[1]Sheet1'!$A$756:$K$798,4,FALSE),0)</f>
        <v>2</v>
      </c>
      <c r="F7" s="263">
        <f>_xlfn.IFERROR(VLOOKUP(M7,'[1]Sheet1'!$A$756:$K$798,5,FALSE)/100,0)</f>
        <v>0.00028595939376608524</v>
      </c>
      <c r="G7" s="272">
        <f>_xlfn.IFERROR(VLOOKUP(M7,'[1]Sheet1'!$A$756:$K$798,6,FALSE),0)</f>
        <v>0</v>
      </c>
      <c r="H7" s="263">
        <f>_xlfn.IFERROR(VLOOKUP(M7,'[1]Sheet1'!$A$756:$K$798,7,FALSE)/100,0)</f>
        <v>0</v>
      </c>
      <c r="I7" s="272">
        <f>_xlfn.IFERROR(VLOOKUP(M7,'[1]Sheet1'!$A$756:$K$798,8,FALSE),0)</f>
        <v>0</v>
      </c>
      <c r="J7" s="278">
        <f>_xlfn.IFERROR(VLOOKUP(M7,'[1]Sheet1'!$A$756:$K$798,9,FALSE)/100,0)</f>
        <v>0</v>
      </c>
      <c r="K7" s="249">
        <f>_xlfn.IFERROR(VLOOKUP(M7,'[1]Sheet1'!$A$756:$K$798,10,FALSE),0)</f>
        <v>2</v>
      </c>
      <c r="L7" s="262">
        <f>_xlfn.IFERROR(VLOOKUP(M7,'[1]Sheet1'!$A$756:$K$798,11,FALSE)/100,0)</f>
        <v>0.00013938253536831835</v>
      </c>
      <c r="M7" s="307" t="s">
        <v>852</v>
      </c>
    </row>
    <row r="8" spans="1:13" ht="15">
      <c r="A8" s="288">
        <v>12</v>
      </c>
      <c r="B8" s="261" t="s">
        <v>501</v>
      </c>
      <c r="C8" s="249">
        <f>_xlfn.IFERROR(VLOOKUP(M8,'[1]Sheet1'!$A$756:$K$798,2,FALSE),0)</f>
        <v>1</v>
      </c>
      <c r="D8" s="263">
        <f>_xlfn.IFERROR(VLOOKUP(M8,'[1]Sheet1'!$A$756:$K$798,3,FALSE)/100,0)</f>
        <v>0.00017488632388947185</v>
      </c>
      <c r="E8" s="272">
        <f>_xlfn.IFERROR(VLOOKUP(M8,'[1]Sheet1'!$A$756:$K$798,4,FALSE),0)</f>
        <v>0</v>
      </c>
      <c r="F8" s="263">
        <f>_xlfn.IFERROR(VLOOKUP(M8,'[1]Sheet1'!$A$756:$K$798,5,FALSE)/100,0)</f>
        <v>0</v>
      </c>
      <c r="G8" s="272">
        <f>_xlfn.IFERROR(VLOOKUP(M8,'[1]Sheet1'!$A$756:$K$798,6,FALSE),0)</f>
        <v>0</v>
      </c>
      <c r="H8" s="263">
        <f>_xlfn.IFERROR(VLOOKUP(M8,'[1]Sheet1'!$A$756:$K$798,7,FALSE)/100,0)</f>
        <v>0</v>
      </c>
      <c r="I8" s="272">
        <f>_xlfn.IFERROR(VLOOKUP(M8,'[1]Sheet1'!$A$756:$K$798,8,FALSE),0)</f>
        <v>0</v>
      </c>
      <c r="J8" s="278">
        <f>_xlfn.IFERROR(VLOOKUP(M8,'[1]Sheet1'!$A$756:$K$798,9,FALSE)/100,0)</f>
        <v>0</v>
      </c>
      <c r="K8" s="249">
        <f>_xlfn.IFERROR(VLOOKUP(M8,'[1]Sheet1'!$A$756:$K$798,10,FALSE),0)</f>
        <v>1</v>
      </c>
      <c r="L8" s="262">
        <f>_xlfn.IFERROR(VLOOKUP(M8,'[1]Sheet1'!$A$756:$K$798,11,FALSE)/100,0)</f>
        <v>6.969126768415918E-05</v>
      </c>
      <c r="M8" s="307" t="s">
        <v>853</v>
      </c>
    </row>
    <row r="9" spans="1:13" ht="15">
      <c r="A9" s="288">
        <v>13</v>
      </c>
      <c r="B9" s="261" t="s">
        <v>502</v>
      </c>
      <c r="C9" s="249">
        <f>_xlfn.IFERROR(VLOOKUP(M9,'[1]Sheet1'!$A$756:$K$798,2,FALSE),0)</f>
        <v>2</v>
      </c>
      <c r="D9" s="263">
        <f>_xlfn.IFERROR(VLOOKUP(M9,'[1]Sheet1'!$A$756:$K$798,3,FALSE)/100,0)</f>
        <v>0.0003497726477789437</v>
      </c>
      <c r="E9" s="272">
        <f>_xlfn.IFERROR(VLOOKUP(M9,'[1]Sheet1'!$A$756:$K$798,4,FALSE),0)</f>
        <v>1</v>
      </c>
      <c r="F9" s="263">
        <f>_xlfn.IFERROR(VLOOKUP(M9,'[1]Sheet1'!$A$756:$K$798,5,FALSE)/100,0)</f>
        <v>0.00014297969688304262</v>
      </c>
      <c r="G9" s="272">
        <f>_xlfn.IFERROR(VLOOKUP(M9,'[1]Sheet1'!$A$756:$K$798,6,FALSE),0)</f>
        <v>0</v>
      </c>
      <c r="H9" s="263">
        <f>_xlfn.IFERROR(VLOOKUP(M9,'[1]Sheet1'!$A$756:$K$798,7,FALSE)/100,0)</f>
        <v>0</v>
      </c>
      <c r="I9" s="272">
        <f>_xlfn.IFERROR(VLOOKUP(M9,'[1]Sheet1'!$A$756:$K$798,8,FALSE),0)</f>
        <v>0</v>
      </c>
      <c r="J9" s="278">
        <f>_xlfn.IFERROR(VLOOKUP(M9,'[1]Sheet1'!$A$756:$K$798,9,FALSE)/100,0)</f>
        <v>0</v>
      </c>
      <c r="K9" s="249">
        <f>_xlfn.IFERROR(VLOOKUP(M9,'[1]Sheet1'!$A$756:$K$798,10,FALSE),0)</f>
        <v>3</v>
      </c>
      <c r="L9" s="262">
        <f>_xlfn.IFERROR(VLOOKUP(M9,'[1]Sheet1'!$A$756:$K$798,11,FALSE)/100,0)</f>
        <v>0.0002090738030524775</v>
      </c>
      <c r="M9" s="307" t="s">
        <v>854</v>
      </c>
    </row>
    <row r="10" spans="1:13" ht="15">
      <c r="A10" s="288">
        <v>14</v>
      </c>
      <c r="B10" s="261" t="s">
        <v>503</v>
      </c>
      <c r="C10" s="249">
        <f>_xlfn.IFERROR(VLOOKUP(M10,'[1]Sheet1'!$A$756:$K$798,2,FALSE),0)</f>
        <v>2</v>
      </c>
      <c r="D10" s="263">
        <f>_xlfn.IFERROR(VLOOKUP(M10,'[1]Sheet1'!$A$756:$K$798,3,FALSE)/100,0)</f>
        <v>0.0003497726477789437</v>
      </c>
      <c r="E10" s="272">
        <f>_xlfn.IFERROR(VLOOKUP(M10,'[1]Sheet1'!$A$756:$K$798,4,FALSE),0)</f>
        <v>1</v>
      </c>
      <c r="F10" s="263">
        <f>_xlfn.IFERROR(VLOOKUP(M10,'[1]Sheet1'!$A$756:$K$798,5,FALSE)/100,0)</f>
        <v>0.00014297969688304262</v>
      </c>
      <c r="G10" s="272">
        <f>_xlfn.IFERROR(VLOOKUP(M10,'[1]Sheet1'!$A$756:$K$798,6,FALSE),0)</f>
        <v>2</v>
      </c>
      <c r="H10" s="263">
        <f>_xlfn.IFERROR(VLOOKUP(M10,'[1]Sheet1'!$A$756:$K$798,7,FALSE)/100,0)</f>
        <v>0.0012578616352201257</v>
      </c>
      <c r="I10" s="272">
        <f>_xlfn.IFERROR(VLOOKUP(M10,'[1]Sheet1'!$A$756:$K$798,8,FALSE),0)</f>
        <v>0</v>
      </c>
      <c r="J10" s="278">
        <f>_xlfn.IFERROR(VLOOKUP(M10,'[1]Sheet1'!$A$756:$K$798,9,FALSE)/100,0)</f>
        <v>0</v>
      </c>
      <c r="K10" s="249">
        <f>_xlfn.IFERROR(VLOOKUP(M10,'[1]Sheet1'!$A$756:$K$798,10,FALSE),0)</f>
        <v>5</v>
      </c>
      <c r="L10" s="262">
        <f>_xlfn.IFERROR(VLOOKUP(M10,'[1]Sheet1'!$A$756:$K$798,11,FALSE)/100,0)</f>
        <v>0.00034845633842079586</v>
      </c>
      <c r="M10" s="307" t="s">
        <v>855</v>
      </c>
    </row>
    <row r="11" spans="1:13" ht="15">
      <c r="A11" s="288">
        <v>15</v>
      </c>
      <c r="B11" s="261" t="s">
        <v>504</v>
      </c>
      <c r="C11" s="249">
        <f>_xlfn.IFERROR(VLOOKUP(M11,'[1]Sheet1'!$A$756:$K$798,2,FALSE),0)</f>
        <v>0</v>
      </c>
      <c r="D11" s="263">
        <f>_xlfn.IFERROR(VLOOKUP(M11,'[1]Sheet1'!$A$756:$K$798,3,FALSE)/100,0)</f>
        <v>0</v>
      </c>
      <c r="E11" s="272">
        <f>_xlfn.IFERROR(VLOOKUP(M11,'[1]Sheet1'!$A$756:$K$798,4,FALSE),0)</f>
        <v>0</v>
      </c>
      <c r="F11" s="263">
        <f>_xlfn.IFERROR(VLOOKUP(M11,'[1]Sheet1'!$A$756:$K$798,5,FALSE)/100,0)</f>
        <v>0</v>
      </c>
      <c r="G11" s="272">
        <f>_xlfn.IFERROR(VLOOKUP(M11,'[1]Sheet1'!$A$756:$K$798,6,FALSE),0)</f>
        <v>0</v>
      </c>
      <c r="H11" s="263">
        <f>_xlfn.IFERROR(VLOOKUP(M11,'[1]Sheet1'!$A$756:$K$798,7,FALSE)/100,0)</f>
        <v>0</v>
      </c>
      <c r="I11" s="272">
        <f>_xlfn.IFERROR(VLOOKUP(M11,'[1]Sheet1'!$A$756:$K$798,8,FALSE),0)</f>
        <v>0</v>
      </c>
      <c r="J11" s="278">
        <f>_xlfn.IFERROR(VLOOKUP(M11,'[1]Sheet1'!$A$756:$K$798,9,FALSE)/100,0)</f>
        <v>0</v>
      </c>
      <c r="K11" s="249">
        <f>_xlfn.IFERROR(VLOOKUP(M11,'[1]Sheet1'!$A$756:$K$798,10,FALSE),0)</f>
        <v>0</v>
      </c>
      <c r="L11" s="262">
        <f>_xlfn.IFERROR(VLOOKUP(M11,'[1]Sheet1'!$A$756:$K$798,11,FALSE)/100,0)</f>
        <v>0</v>
      </c>
      <c r="M11" s="307" t="s">
        <v>856</v>
      </c>
    </row>
    <row r="12" spans="1:13" ht="28.5">
      <c r="A12" s="288">
        <v>16</v>
      </c>
      <c r="B12" s="261" t="s">
        <v>505</v>
      </c>
      <c r="C12" s="249">
        <f>_xlfn.IFERROR(VLOOKUP(M12,'[1]Sheet1'!$A$756:$K$798,2,FALSE),0)</f>
        <v>0</v>
      </c>
      <c r="D12" s="263">
        <f>_xlfn.IFERROR(VLOOKUP(M12,'[1]Sheet1'!$A$756:$K$798,3,FALSE)/100,0)</f>
        <v>0</v>
      </c>
      <c r="E12" s="272">
        <f>_xlfn.IFERROR(VLOOKUP(M12,'[1]Sheet1'!$A$756:$K$798,4,FALSE),0)</f>
        <v>2</v>
      </c>
      <c r="F12" s="263">
        <f>_xlfn.IFERROR(VLOOKUP(M12,'[1]Sheet1'!$A$756:$K$798,5,FALSE)/100,0)</f>
        <v>0.00028595939376608524</v>
      </c>
      <c r="G12" s="272">
        <f>_xlfn.IFERROR(VLOOKUP(M12,'[1]Sheet1'!$A$756:$K$798,6,FALSE),0)</f>
        <v>1</v>
      </c>
      <c r="H12" s="263">
        <f>_xlfn.IFERROR(VLOOKUP(M12,'[1]Sheet1'!$A$756:$K$798,7,FALSE)/100,0)</f>
        <v>0.0006289308176100629</v>
      </c>
      <c r="I12" s="272">
        <f>_xlfn.IFERROR(VLOOKUP(M12,'[1]Sheet1'!$A$756:$K$798,8,FALSE),0)</f>
        <v>0</v>
      </c>
      <c r="J12" s="278">
        <f>_xlfn.IFERROR(VLOOKUP(M12,'[1]Sheet1'!$A$756:$K$798,9,FALSE)/100,0)</f>
        <v>0</v>
      </c>
      <c r="K12" s="249">
        <f>_xlfn.IFERROR(VLOOKUP(M12,'[1]Sheet1'!$A$756:$K$798,10,FALSE),0)</f>
        <v>3</v>
      </c>
      <c r="L12" s="262">
        <f>_xlfn.IFERROR(VLOOKUP(M12,'[1]Sheet1'!$A$756:$K$798,11,FALSE)/100,0)</f>
        <v>0.0002090738030524775</v>
      </c>
      <c r="M12" s="307" t="s">
        <v>857</v>
      </c>
    </row>
    <row r="13" spans="1:12" ht="28.5">
      <c r="A13" s="288">
        <v>17</v>
      </c>
      <c r="B13" s="261" t="s">
        <v>506</v>
      </c>
      <c r="C13" s="249">
        <f>_xlfn.IFERROR(VLOOKUP(M13,'[1]Sheet1'!$A$756:$K$798,2,FALSE),0)</f>
        <v>0</v>
      </c>
      <c r="D13" s="263">
        <f>_xlfn.IFERROR(VLOOKUP(M13,'[1]Sheet1'!$A$756:$K$798,3,FALSE)/100,0)</f>
        <v>0</v>
      </c>
      <c r="E13" s="272">
        <f>_xlfn.IFERROR(VLOOKUP(M13,'[1]Sheet1'!$A$756:$K$798,4,FALSE),0)</f>
        <v>0</v>
      </c>
      <c r="F13" s="263">
        <f>_xlfn.IFERROR(VLOOKUP(M13,'[1]Sheet1'!$A$756:$K$798,5,FALSE)/100,0)</f>
        <v>0</v>
      </c>
      <c r="G13" s="272">
        <f>_xlfn.IFERROR(VLOOKUP(M13,'[1]Sheet1'!$A$756:$K$798,6,FALSE),0)</f>
        <v>0</v>
      </c>
      <c r="H13" s="263">
        <f>_xlfn.IFERROR(VLOOKUP(M13,'[1]Sheet1'!$A$756:$K$798,7,FALSE)/100,0)</f>
        <v>0</v>
      </c>
      <c r="I13" s="272">
        <f>_xlfn.IFERROR(VLOOKUP(M13,'[1]Sheet1'!$A$756:$K$798,8,FALSE),0)</f>
        <v>0</v>
      </c>
      <c r="J13" s="278">
        <f>_xlfn.IFERROR(VLOOKUP(M13,'[1]Sheet1'!$A$756:$K$798,9,FALSE)/100,0)</f>
        <v>0</v>
      </c>
      <c r="K13" s="249">
        <f>_xlfn.IFERROR(VLOOKUP(M13,'[1]Sheet1'!$A$756:$K$798,10,FALSE),0)</f>
        <v>0</v>
      </c>
      <c r="L13" s="262">
        <f>_xlfn.IFERROR(VLOOKUP(M13,'[1]Sheet1'!$A$756:$K$798,11,FALSE)/100,0)</f>
        <v>0</v>
      </c>
    </row>
    <row r="14" spans="1:13" ht="28.5">
      <c r="A14" s="288">
        <v>19</v>
      </c>
      <c r="B14" s="261" t="s">
        <v>507</v>
      </c>
      <c r="C14" s="249">
        <f>_xlfn.IFERROR(VLOOKUP(M14,'[1]Sheet1'!$A$756:$K$798,2,FALSE),0)</f>
        <v>17</v>
      </c>
      <c r="D14" s="263">
        <f>_xlfn.IFERROR(VLOOKUP(M14,'[1]Sheet1'!$A$756:$K$798,3,FALSE)/100,0)</f>
        <v>0.002973067506121021</v>
      </c>
      <c r="E14" s="272">
        <f>_xlfn.IFERROR(VLOOKUP(M14,'[1]Sheet1'!$A$756:$K$798,4,FALSE),0)</f>
        <v>10</v>
      </c>
      <c r="F14" s="263">
        <f>_xlfn.IFERROR(VLOOKUP(M14,'[1]Sheet1'!$A$756:$K$798,5,FALSE)/100,0)</f>
        <v>0.0014297969688304264</v>
      </c>
      <c r="G14" s="272">
        <f>_xlfn.IFERROR(VLOOKUP(M14,'[1]Sheet1'!$A$756:$K$798,6,FALSE),0)</f>
        <v>1</v>
      </c>
      <c r="H14" s="263">
        <f>_xlfn.IFERROR(VLOOKUP(M14,'[1]Sheet1'!$A$756:$K$798,7,FALSE)/100,0)</f>
        <v>0.0006289308176100629</v>
      </c>
      <c r="I14" s="272">
        <f>_xlfn.IFERROR(VLOOKUP(M14,'[1]Sheet1'!$A$756:$K$798,8,FALSE),0)</f>
        <v>0</v>
      </c>
      <c r="J14" s="278">
        <f>_xlfn.IFERROR(VLOOKUP(M14,'[1]Sheet1'!$A$756:$K$798,9,FALSE)/100,0)</f>
        <v>0</v>
      </c>
      <c r="K14" s="249">
        <f>_xlfn.IFERROR(VLOOKUP(M14,'[1]Sheet1'!$A$756:$K$798,10,FALSE),0)</f>
        <v>28</v>
      </c>
      <c r="L14" s="262">
        <f>_xlfn.IFERROR(VLOOKUP(M14,'[1]Sheet1'!$A$756:$K$798,11,FALSE)/100,0)</f>
        <v>0.0019513554951564567</v>
      </c>
      <c r="M14" s="307" t="s">
        <v>858</v>
      </c>
    </row>
    <row r="15" spans="1:13" ht="15">
      <c r="A15" s="288">
        <v>20</v>
      </c>
      <c r="B15" s="261" t="s">
        <v>508</v>
      </c>
      <c r="C15" s="249">
        <f>_xlfn.IFERROR(VLOOKUP(M15,'[1]Sheet1'!$A$756:$K$798,2,FALSE),0)</f>
        <v>0</v>
      </c>
      <c r="D15" s="263">
        <f>_xlfn.IFERROR(VLOOKUP(M15,'[1]Sheet1'!$A$756:$K$798,3,FALSE)/100,0)</f>
        <v>0</v>
      </c>
      <c r="E15" s="272">
        <f>_xlfn.IFERROR(VLOOKUP(M15,'[1]Sheet1'!$A$756:$K$798,4,FALSE),0)</f>
        <v>0</v>
      </c>
      <c r="F15" s="263">
        <f>_xlfn.IFERROR(VLOOKUP(M15,'[1]Sheet1'!$A$756:$K$798,5,FALSE)/100,0)</f>
        <v>0</v>
      </c>
      <c r="G15" s="272">
        <f>_xlfn.IFERROR(VLOOKUP(M15,'[1]Sheet1'!$A$756:$K$798,6,FALSE),0)</f>
        <v>0</v>
      </c>
      <c r="H15" s="263">
        <f>_xlfn.IFERROR(VLOOKUP(M15,'[1]Sheet1'!$A$756:$K$798,7,FALSE)/100,0)</f>
        <v>0</v>
      </c>
      <c r="I15" s="272">
        <f>_xlfn.IFERROR(VLOOKUP(M15,'[1]Sheet1'!$A$756:$K$798,8,FALSE),0)</f>
        <v>0</v>
      </c>
      <c r="J15" s="278">
        <f>_xlfn.IFERROR(VLOOKUP(M15,'[1]Sheet1'!$A$756:$K$798,9,FALSE)/100,0)</f>
        <v>0</v>
      </c>
      <c r="K15" s="249">
        <f>_xlfn.IFERROR(VLOOKUP(M15,'[1]Sheet1'!$A$756:$K$798,10,FALSE),0)</f>
        <v>0</v>
      </c>
      <c r="L15" s="262">
        <f>_xlfn.IFERROR(VLOOKUP(M15,'[1]Sheet1'!$A$756:$K$798,11,FALSE)/100,0)</f>
        <v>0</v>
      </c>
      <c r="M15" s="307" t="s">
        <v>859</v>
      </c>
    </row>
    <row r="16" spans="1:13" ht="15">
      <c r="A16" s="288">
        <v>21</v>
      </c>
      <c r="B16" s="261" t="s">
        <v>509</v>
      </c>
      <c r="C16" s="249">
        <f>_xlfn.IFERROR(VLOOKUP(M16,'[1]Sheet1'!$A$756:$K$798,2,FALSE),0)</f>
        <v>0</v>
      </c>
      <c r="D16" s="263">
        <f>_xlfn.IFERROR(VLOOKUP(M16,'[1]Sheet1'!$A$756:$K$798,3,FALSE)/100,0)</f>
        <v>0</v>
      </c>
      <c r="E16" s="272">
        <f>_xlfn.IFERROR(VLOOKUP(M16,'[1]Sheet1'!$A$756:$K$798,4,FALSE),0)</f>
        <v>0</v>
      </c>
      <c r="F16" s="263">
        <f>_xlfn.IFERROR(VLOOKUP(M16,'[1]Sheet1'!$A$756:$K$798,5,FALSE)/100,0)</f>
        <v>0</v>
      </c>
      <c r="G16" s="272">
        <f>_xlfn.IFERROR(VLOOKUP(M16,'[1]Sheet1'!$A$756:$K$798,6,FALSE),0)</f>
        <v>0</v>
      </c>
      <c r="H16" s="263">
        <f>_xlfn.IFERROR(VLOOKUP(M16,'[1]Sheet1'!$A$756:$K$798,7,FALSE)/100,0)</f>
        <v>0</v>
      </c>
      <c r="I16" s="272">
        <f>_xlfn.IFERROR(VLOOKUP(M16,'[1]Sheet1'!$A$756:$K$798,8,FALSE),0)</f>
        <v>0</v>
      </c>
      <c r="J16" s="278">
        <f>_xlfn.IFERROR(VLOOKUP(M16,'[1]Sheet1'!$A$756:$K$798,9,FALSE)/100,0)</f>
        <v>0</v>
      </c>
      <c r="K16" s="249">
        <f>_xlfn.IFERROR(VLOOKUP(M16,'[1]Sheet1'!$A$756:$K$798,10,FALSE),0)</f>
        <v>0</v>
      </c>
      <c r="L16" s="262">
        <f>_xlfn.IFERROR(VLOOKUP(M16,'[1]Sheet1'!$A$756:$K$798,11,FALSE)/100,0)</f>
        <v>0</v>
      </c>
      <c r="M16" s="307" t="s">
        <v>976</v>
      </c>
    </row>
    <row r="17" spans="1:12" ht="15">
      <c r="A17" s="288">
        <v>22</v>
      </c>
      <c r="B17" s="261" t="s">
        <v>510</v>
      </c>
      <c r="C17" s="249">
        <f>_xlfn.IFERROR(VLOOKUP(M17,'[1]Sheet1'!$A$756:$K$798,2,FALSE),0)</f>
        <v>0</v>
      </c>
      <c r="D17" s="263">
        <f>_xlfn.IFERROR(VLOOKUP(M17,'[1]Sheet1'!$A$756:$K$798,3,FALSE)/100,0)</f>
        <v>0</v>
      </c>
      <c r="E17" s="272">
        <f>_xlfn.IFERROR(VLOOKUP(M17,'[1]Sheet1'!$A$756:$K$798,4,FALSE),0)</f>
        <v>0</v>
      </c>
      <c r="F17" s="263">
        <f>_xlfn.IFERROR(VLOOKUP(M17,'[1]Sheet1'!$A$756:$K$798,5,FALSE)/100,0)</f>
        <v>0</v>
      </c>
      <c r="G17" s="272">
        <f>_xlfn.IFERROR(VLOOKUP(M17,'[1]Sheet1'!$A$756:$K$798,6,FALSE),0)</f>
        <v>0</v>
      </c>
      <c r="H17" s="263">
        <f>_xlfn.IFERROR(VLOOKUP(M17,'[1]Sheet1'!$A$756:$K$798,7,FALSE)/100,0)</f>
        <v>0</v>
      </c>
      <c r="I17" s="272">
        <f>_xlfn.IFERROR(VLOOKUP(M17,'[1]Sheet1'!$A$756:$K$798,8,FALSE),0)</f>
        <v>0</v>
      </c>
      <c r="J17" s="278">
        <f>_xlfn.IFERROR(VLOOKUP(M17,'[1]Sheet1'!$A$756:$K$798,9,FALSE)/100,0)</f>
        <v>0</v>
      </c>
      <c r="K17" s="249">
        <f>_xlfn.IFERROR(VLOOKUP(M17,'[1]Sheet1'!$A$756:$K$798,10,FALSE),0)</f>
        <v>0</v>
      </c>
      <c r="L17" s="262">
        <f>_xlfn.IFERROR(VLOOKUP(M17,'[1]Sheet1'!$A$756:$K$798,11,FALSE)/100,0)</f>
        <v>0</v>
      </c>
    </row>
    <row r="18" spans="1:13" ht="15">
      <c r="A18" s="288">
        <v>23</v>
      </c>
      <c r="B18" s="261" t="s">
        <v>511</v>
      </c>
      <c r="C18" s="249">
        <f>_xlfn.IFERROR(VLOOKUP(M18,'[1]Sheet1'!$A$756:$K$798,2,FALSE),0)</f>
        <v>1</v>
      </c>
      <c r="D18" s="263">
        <f>_xlfn.IFERROR(VLOOKUP(M18,'[1]Sheet1'!$A$756:$K$798,3,FALSE)/100,0)</f>
        <v>0.00017488632388947185</v>
      </c>
      <c r="E18" s="272">
        <f>_xlfn.IFERROR(VLOOKUP(M18,'[1]Sheet1'!$A$756:$K$798,4,FALSE),0)</f>
        <v>0</v>
      </c>
      <c r="F18" s="263">
        <f>_xlfn.IFERROR(VLOOKUP(M18,'[1]Sheet1'!$A$756:$K$798,5,FALSE)/100,0)</f>
        <v>0</v>
      </c>
      <c r="G18" s="272">
        <f>_xlfn.IFERROR(VLOOKUP(M18,'[1]Sheet1'!$A$756:$K$798,6,FALSE),0)</f>
        <v>0</v>
      </c>
      <c r="H18" s="263">
        <f>_xlfn.IFERROR(VLOOKUP(M18,'[1]Sheet1'!$A$756:$K$798,7,FALSE)/100,0)</f>
        <v>0</v>
      </c>
      <c r="I18" s="272">
        <f>_xlfn.IFERROR(VLOOKUP(M18,'[1]Sheet1'!$A$756:$K$798,8,FALSE),0)</f>
        <v>0</v>
      </c>
      <c r="J18" s="278">
        <f>_xlfn.IFERROR(VLOOKUP(M18,'[1]Sheet1'!$A$756:$K$798,9,FALSE)/100,0)</f>
        <v>0</v>
      </c>
      <c r="K18" s="249">
        <f>_xlfn.IFERROR(VLOOKUP(M18,'[1]Sheet1'!$A$756:$K$798,10,FALSE),0)</f>
        <v>1</v>
      </c>
      <c r="L18" s="262">
        <f>_xlfn.IFERROR(VLOOKUP(M18,'[1]Sheet1'!$A$756:$K$798,11,FALSE)/100,0)</f>
        <v>6.969126768415918E-05</v>
      </c>
      <c r="M18" s="307" t="s">
        <v>1052</v>
      </c>
    </row>
    <row r="19" spans="1:13" ht="28.5">
      <c r="A19" s="288">
        <v>29</v>
      </c>
      <c r="B19" s="261" t="s">
        <v>512</v>
      </c>
      <c r="C19" s="249">
        <f>_xlfn.IFERROR(VLOOKUP(M19,'[1]Sheet1'!$A$756:$K$798,2,FALSE),0)</f>
        <v>1</v>
      </c>
      <c r="D19" s="263">
        <f>_xlfn.IFERROR(VLOOKUP(M19,'[1]Sheet1'!$A$756:$K$798,3,FALSE)/100,0)</f>
        <v>0.00017488632388947185</v>
      </c>
      <c r="E19" s="272">
        <f>_xlfn.IFERROR(VLOOKUP(M19,'[1]Sheet1'!$A$756:$K$798,4,FALSE),0)</f>
        <v>1</v>
      </c>
      <c r="F19" s="263">
        <f>_xlfn.IFERROR(VLOOKUP(M19,'[1]Sheet1'!$A$756:$K$798,5,FALSE)/100,0)</f>
        <v>0.00014297969688304262</v>
      </c>
      <c r="G19" s="272">
        <f>_xlfn.IFERROR(VLOOKUP(M19,'[1]Sheet1'!$A$756:$K$798,6,FALSE),0)</f>
        <v>1</v>
      </c>
      <c r="H19" s="263">
        <f>_xlfn.IFERROR(VLOOKUP(M19,'[1]Sheet1'!$A$756:$K$798,7,FALSE)/100,0)</f>
        <v>0.0006289308176100629</v>
      </c>
      <c r="I19" s="272">
        <f>_xlfn.IFERROR(VLOOKUP(M19,'[1]Sheet1'!$A$756:$K$798,8,FALSE),0)</f>
        <v>0</v>
      </c>
      <c r="J19" s="278">
        <f>_xlfn.IFERROR(VLOOKUP(M19,'[1]Sheet1'!$A$756:$K$798,9,FALSE)/100,0)</f>
        <v>0</v>
      </c>
      <c r="K19" s="249">
        <f>_xlfn.IFERROR(VLOOKUP(M19,'[1]Sheet1'!$A$756:$K$798,10,FALSE),0)</f>
        <v>3</v>
      </c>
      <c r="L19" s="262">
        <f>_xlfn.IFERROR(VLOOKUP(M19,'[1]Sheet1'!$A$756:$K$798,11,FALSE)/100,0)</f>
        <v>0.0002090738030524775</v>
      </c>
      <c r="M19" s="307" t="s">
        <v>860</v>
      </c>
    </row>
    <row r="20" spans="1:13" ht="28.5">
      <c r="A20" s="288">
        <v>30</v>
      </c>
      <c r="B20" s="261" t="s">
        <v>513</v>
      </c>
      <c r="C20" s="249">
        <f>_xlfn.IFERROR(VLOOKUP(M20,'[1]Sheet1'!$A$756:$K$798,2,FALSE),0)</f>
        <v>46</v>
      </c>
      <c r="D20" s="263">
        <f>_xlfn.IFERROR(VLOOKUP(M20,'[1]Sheet1'!$A$756:$K$798,3,FALSE)/100,0)</f>
        <v>0.008044770898915705</v>
      </c>
      <c r="E20" s="272">
        <f>_xlfn.IFERROR(VLOOKUP(M20,'[1]Sheet1'!$A$756:$K$798,4,FALSE),0)</f>
        <v>52</v>
      </c>
      <c r="F20" s="263">
        <f>_xlfn.IFERROR(VLOOKUP(M20,'[1]Sheet1'!$A$756:$K$798,5,FALSE)/100,0)</f>
        <v>0.007434944237918215</v>
      </c>
      <c r="G20" s="272">
        <f>_xlfn.IFERROR(VLOOKUP(M20,'[1]Sheet1'!$A$756:$K$798,6,FALSE),0)</f>
        <v>17</v>
      </c>
      <c r="H20" s="263">
        <f>_xlfn.IFERROR(VLOOKUP(M20,'[1]Sheet1'!$A$756:$K$798,7,FALSE)/100,0)</f>
        <v>0.010691823899371069</v>
      </c>
      <c r="I20" s="272">
        <f>_xlfn.IFERROR(VLOOKUP(M20,'[1]Sheet1'!$A$756:$K$798,8,FALSE),0)</f>
        <v>0</v>
      </c>
      <c r="J20" s="278">
        <f>_xlfn.IFERROR(VLOOKUP(M20,'[1]Sheet1'!$A$756:$K$798,9,FALSE)/100,0)</f>
        <v>0</v>
      </c>
      <c r="K20" s="249">
        <f>_xlfn.IFERROR(VLOOKUP(M20,'[1]Sheet1'!$A$756:$K$798,10,FALSE),0)</f>
        <v>115</v>
      </c>
      <c r="L20" s="262">
        <f>_xlfn.IFERROR(VLOOKUP(M20,'[1]Sheet1'!$A$756:$K$798,11,FALSE)/100,0)</f>
        <v>0.008014495783678304</v>
      </c>
      <c r="M20" s="307" t="s">
        <v>861</v>
      </c>
    </row>
    <row r="21" spans="1:13" ht="15">
      <c r="A21" s="288">
        <v>31</v>
      </c>
      <c r="B21" s="261" t="s">
        <v>514</v>
      </c>
      <c r="C21" s="249">
        <f>_xlfn.IFERROR(VLOOKUP(M21,'[1]Sheet1'!$A$756:$K$798,2,FALSE),0)</f>
        <v>537</v>
      </c>
      <c r="D21" s="263">
        <f>_xlfn.IFERROR(VLOOKUP(M21,'[1]Sheet1'!$A$756:$K$798,3,FALSE)/100,0)</f>
        <v>0.09391395592864636</v>
      </c>
      <c r="E21" s="272">
        <f>_xlfn.IFERROR(VLOOKUP(M21,'[1]Sheet1'!$A$756:$K$798,4,FALSE),0)</f>
        <v>771</v>
      </c>
      <c r="F21" s="263">
        <f>_xlfn.IFERROR(VLOOKUP(M21,'[1]Sheet1'!$A$756:$K$798,5,FALSE)/100,0)</f>
        <v>0.11023734629682586</v>
      </c>
      <c r="G21" s="272">
        <f>_xlfn.IFERROR(VLOOKUP(M21,'[1]Sheet1'!$A$756:$K$798,6,FALSE),0)</f>
        <v>207</v>
      </c>
      <c r="H21" s="263">
        <f>_xlfn.IFERROR(VLOOKUP(M21,'[1]Sheet1'!$A$756:$K$798,7,FALSE)/100,0)</f>
        <v>0.13018867924528302</v>
      </c>
      <c r="I21" s="272">
        <f>_xlfn.IFERROR(VLOOKUP(M21,'[1]Sheet1'!$A$756:$K$798,8,FALSE),0)</f>
        <v>1</v>
      </c>
      <c r="J21" s="278">
        <f>_xlfn.IFERROR(VLOOKUP(M21,'[1]Sheet1'!$A$756:$K$798,9,FALSE)/100,0)</f>
        <v>0.02127659574468085</v>
      </c>
      <c r="K21" s="249">
        <f>_xlfn.IFERROR(VLOOKUP(M21,'[1]Sheet1'!$A$756:$K$798,10,FALSE),0)</f>
        <v>1516</v>
      </c>
      <c r="L21" s="262">
        <f>_xlfn.IFERROR(VLOOKUP(M21,'[1]Sheet1'!$A$756:$K$798,11,FALSE)/100,0)</f>
        <v>0.1056519618091853</v>
      </c>
      <c r="M21" s="307" t="s">
        <v>862</v>
      </c>
    </row>
    <row r="22" spans="1:13" ht="15">
      <c r="A22" s="288">
        <v>32</v>
      </c>
      <c r="B22" s="261" t="s">
        <v>515</v>
      </c>
      <c r="C22" s="249">
        <f>_xlfn.IFERROR(VLOOKUP(M22,'[1]Sheet1'!$A$756:$K$798,2,FALSE),0)</f>
        <v>92</v>
      </c>
      <c r="D22" s="263">
        <f>_xlfn.IFERROR(VLOOKUP(M22,'[1]Sheet1'!$A$756:$K$798,3,FALSE)/100,0)</f>
        <v>0.01608954179783141</v>
      </c>
      <c r="E22" s="272">
        <f>_xlfn.IFERROR(VLOOKUP(M22,'[1]Sheet1'!$A$756:$K$798,4,FALSE),0)</f>
        <v>149</v>
      </c>
      <c r="F22" s="263">
        <f>_xlfn.IFERROR(VLOOKUP(M22,'[1]Sheet1'!$A$756:$K$798,5,FALSE)/100,0)</f>
        <v>0.02130397483557335</v>
      </c>
      <c r="G22" s="272">
        <f>_xlfn.IFERROR(VLOOKUP(M22,'[1]Sheet1'!$A$756:$K$798,6,FALSE),0)</f>
        <v>33</v>
      </c>
      <c r="H22" s="263">
        <f>_xlfn.IFERROR(VLOOKUP(M22,'[1]Sheet1'!$A$756:$K$798,7,FALSE)/100,0)</f>
        <v>0.020754716981132074</v>
      </c>
      <c r="I22" s="272">
        <f>_xlfn.IFERROR(VLOOKUP(M22,'[1]Sheet1'!$A$756:$K$798,8,FALSE),0)</f>
        <v>0</v>
      </c>
      <c r="J22" s="278">
        <f>_xlfn.IFERROR(VLOOKUP(M22,'[1]Sheet1'!$A$756:$K$798,9,FALSE)/100,0)</f>
        <v>0</v>
      </c>
      <c r="K22" s="249">
        <f>_xlfn.IFERROR(VLOOKUP(M22,'[1]Sheet1'!$A$756:$K$798,10,FALSE),0)</f>
        <v>274</v>
      </c>
      <c r="L22" s="262">
        <f>_xlfn.IFERROR(VLOOKUP(M22,'[1]Sheet1'!$A$756:$K$798,11,FALSE)/100,0)</f>
        <v>0.019095407345459614</v>
      </c>
      <c r="M22" s="307" t="s">
        <v>863</v>
      </c>
    </row>
    <row r="23" spans="1:13" ht="28.5">
      <c r="A23" s="288">
        <v>39</v>
      </c>
      <c r="B23" s="261" t="s">
        <v>516</v>
      </c>
      <c r="C23" s="249">
        <f>_xlfn.IFERROR(VLOOKUP(M23,'[1]Sheet1'!$A$756:$K$798,2,FALSE),0)</f>
        <v>17</v>
      </c>
      <c r="D23" s="263">
        <f>_xlfn.IFERROR(VLOOKUP(M23,'[1]Sheet1'!$A$756:$K$798,3,FALSE)/100,0)</f>
        <v>0.002973067506121021</v>
      </c>
      <c r="E23" s="272">
        <f>_xlfn.IFERROR(VLOOKUP(M23,'[1]Sheet1'!$A$756:$K$798,4,FALSE),0)</f>
        <v>15</v>
      </c>
      <c r="F23" s="263">
        <f>_xlfn.IFERROR(VLOOKUP(M23,'[1]Sheet1'!$A$756:$K$798,5,FALSE)/100,0)</f>
        <v>0.0021446954532456392</v>
      </c>
      <c r="G23" s="272">
        <f>_xlfn.IFERROR(VLOOKUP(M23,'[1]Sheet1'!$A$756:$K$798,6,FALSE),0)</f>
        <v>5</v>
      </c>
      <c r="H23" s="263">
        <f>_xlfn.IFERROR(VLOOKUP(M23,'[1]Sheet1'!$A$756:$K$798,7,FALSE)/100,0)</f>
        <v>0.003144654088050315</v>
      </c>
      <c r="I23" s="272">
        <f>_xlfn.IFERROR(VLOOKUP(M23,'[1]Sheet1'!$A$756:$K$798,8,FALSE),0)</f>
        <v>0</v>
      </c>
      <c r="J23" s="278">
        <f>_xlfn.IFERROR(VLOOKUP(M23,'[1]Sheet1'!$A$756:$K$798,9,FALSE)/100,0)</f>
        <v>0</v>
      </c>
      <c r="K23" s="249">
        <f>_xlfn.IFERROR(VLOOKUP(M23,'[1]Sheet1'!$A$756:$K$798,10,FALSE),0)</f>
        <v>37</v>
      </c>
      <c r="L23" s="262">
        <f>_xlfn.IFERROR(VLOOKUP(M23,'[1]Sheet1'!$A$756:$K$798,11,FALSE)/100,0)</f>
        <v>0.0025785769043138894</v>
      </c>
      <c r="M23" s="307" t="s">
        <v>864</v>
      </c>
    </row>
    <row r="24" spans="1:13" ht="15">
      <c r="A24" s="288">
        <v>40</v>
      </c>
      <c r="B24" s="261" t="s">
        <v>517</v>
      </c>
      <c r="C24" s="249">
        <f>_xlfn.IFERROR(VLOOKUP(M24,'[1]Sheet1'!$A$756:$K$798,2,FALSE),0)</f>
        <v>315</v>
      </c>
      <c r="D24" s="263">
        <f>_xlfn.IFERROR(VLOOKUP(M24,'[1]Sheet1'!$A$756:$K$798,3,FALSE)/100,0)</f>
        <v>0.05508919202518363</v>
      </c>
      <c r="E24" s="272">
        <f>_xlfn.IFERROR(VLOOKUP(M24,'[1]Sheet1'!$A$756:$K$798,4,FALSE),0)</f>
        <v>350</v>
      </c>
      <c r="F24" s="263">
        <f>_xlfn.IFERROR(VLOOKUP(M24,'[1]Sheet1'!$A$756:$K$798,5,FALSE)/100,0)</f>
        <v>0.05004289390906491</v>
      </c>
      <c r="G24" s="272">
        <f>_xlfn.IFERROR(VLOOKUP(M24,'[1]Sheet1'!$A$756:$K$798,6,FALSE),0)</f>
        <v>82</v>
      </c>
      <c r="H24" s="263">
        <f>_xlfn.IFERROR(VLOOKUP(M24,'[1]Sheet1'!$A$756:$K$798,7,FALSE)/100,0)</f>
        <v>0.05157232704402517</v>
      </c>
      <c r="I24" s="272">
        <f>_xlfn.IFERROR(VLOOKUP(M24,'[1]Sheet1'!$A$756:$K$798,8,FALSE),0)</f>
        <v>3</v>
      </c>
      <c r="J24" s="278">
        <f>_xlfn.IFERROR(VLOOKUP(M24,'[1]Sheet1'!$A$756:$K$798,9,FALSE)/100,0)</f>
        <v>0.06382978723404255</v>
      </c>
      <c r="K24" s="249">
        <f>_xlfn.IFERROR(VLOOKUP(M24,'[1]Sheet1'!$A$756:$K$798,10,FALSE),0)</f>
        <v>750</v>
      </c>
      <c r="L24" s="262">
        <f>_xlfn.IFERROR(VLOOKUP(M24,'[1]Sheet1'!$A$756:$K$798,11,FALSE)/100,0)</f>
        <v>0.05226845076311938</v>
      </c>
      <c r="M24" s="307" t="s">
        <v>865</v>
      </c>
    </row>
    <row r="25" spans="1:13" ht="15">
      <c r="A25" s="288">
        <v>41</v>
      </c>
      <c r="B25" s="261" t="s">
        <v>518</v>
      </c>
      <c r="C25" s="249">
        <f>_xlfn.IFERROR(VLOOKUP(M25,'[1]Sheet1'!$A$756:$K$798,2,FALSE),0)</f>
        <v>13</v>
      </c>
      <c r="D25" s="263">
        <f>_xlfn.IFERROR(VLOOKUP(M25,'[1]Sheet1'!$A$756:$K$798,3,FALSE)/100,0)</f>
        <v>0.002273522210563134</v>
      </c>
      <c r="E25" s="272">
        <f>_xlfn.IFERROR(VLOOKUP(M25,'[1]Sheet1'!$A$756:$K$798,4,FALSE),0)</f>
        <v>17</v>
      </c>
      <c r="F25" s="263">
        <f>_xlfn.IFERROR(VLOOKUP(M25,'[1]Sheet1'!$A$756:$K$798,5,FALSE)/100,0)</f>
        <v>0.002430654847011724</v>
      </c>
      <c r="G25" s="272">
        <f>_xlfn.IFERROR(VLOOKUP(M25,'[1]Sheet1'!$A$756:$K$798,6,FALSE),0)</f>
        <v>5</v>
      </c>
      <c r="H25" s="263">
        <f>_xlfn.IFERROR(VLOOKUP(M25,'[1]Sheet1'!$A$756:$K$798,7,FALSE)/100,0)</f>
        <v>0.003144654088050315</v>
      </c>
      <c r="I25" s="272">
        <f>_xlfn.IFERROR(VLOOKUP(M25,'[1]Sheet1'!$A$756:$K$798,8,FALSE),0)</f>
        <v>0</v>
      </c>
      <c r="J25" s="278">
        <f>_xlfn.IFERROR(VLOOKUP(M25,'[1]Sheet1'!$A$756:$K$798,9,FALSE)/100,0)</f>
        <v>0</v>
      </c>
      <c r="K25" s="249">
        <f>_xlfn.IFERROR(VLOOKUP(M25,'[1]Sheet1'!$A$756:$K$798,10,FALSE),0)</f>
        <v>35</v>
      </c>
      <c r="L25" s="262">
        <f>_xlfn.IFERROR(VLOOKUP(M25,'[1]Sheet1'!$A$756:$K$798,11,FALSE)/100,0)</f>
        <v>0.002439194368945571</v>
      </c>
      <c r="M25" s="307" t="s">
        <v>866</v>
      </c>
    </row>
    <row r="26" spans="1:13" ht="15">
      <c r="A26" s="288">
        <v>42</v>
      </c>
      <c r="B26" s="261" t="s">
        <v>519</v>
      </c>
      <c r="C26" s="249">
        <f>_xlfn.IFERROR(VLOOKUP(M26,'[1]Sheet1'!$A$756:$K$798,2,FALSE),0)</f>
        <v>20</v>
      </c>
      <c r="D26" s="263">
        <f>_xlfn.IFERROR(VLOOKUP(M26,'[1]Sheet1'!$A$756:$K$798,3,FALSE)/100,0)</f>
        <v>0.003497726477789437</v>
      </c>
      <c r="E26" s="272">
        <f>_xlfn.IFERROR(VLOOKUP(M26,'[1]Sheet1'!$A$756:$K$798,4,FALSE),0)</f>
        <v>25</v>
      </c>
      <c r="F26" s="263">
        <f>_xlfn.IFERROR(VLOOKUP(M26,'[1]Sheet1'!$A$756:$K$798,5,FALSE)/100,0)</f>
        <v>0.0035744924220760654</v>
      </c>
      <c r="G26" s="272">
        <f>_xlfn.IFERROR(VLOOKUP(M26,'[1]Sheet1'!$A$756:$K$798,6,FALSE),0)</f>
        <v>4</v>
      </c>
      <c r="H26" s="263">
        <f>_xlfn.IFERROR(VLOOKUP(M26,'[1]Sheet1'!$A$756:$K$798,7,FALSE)/100,0)</f>
        <v>0.0025157232704402514</v>
      </c>
      <c r="I26" s="272">
        <f>_xlfn.IFERROR(VLOOKUP(M26,'[1]Sheet1'!$A$756:$K$798,8,FALSE),0)</f>
        <v>0</v>
      </c>
      <c r="J26" s="278">
        <f>_xlfn.IFERROR(VLOOKUP(M26,'[1]Sheet1'!$A$756:$K$798,9,FALSE)/100,0)</f>
        <v>0</v>
      </c>
      <c r="K26" s="249">
        <f>_xlfn.IFERROR(VLOOKUP(M26,'[1]Sheet1'!$A$756:$K$798,10,FALSE),0)</f>
        <v>49</v>
      </c>
      <c r="L26" s="262">
        <f>_xlfn.IFERROR(VLOOKUP(M26,'[1]Sheet1'!$A$756:$K$798,11,FALSE)/100,0)</f>
        <v>0.0034148721165237995</v>
      </c>
      <c r="M26" s="307" t="s">
        <v>867</v>
      </c>
    </row>
    <row r="27" spans="1:13" ht="15">
      <c r="A27" s="288">
        <v>43</v>
      </c>
      <c r="B27" s="261" t="s">
        <v>520</v>
      </c>
      <c r="C27" s="249">
        <f>_xlfn.IFERROR(VLOOKUP(M27,'[1]Sheet1'!$A$756:$K$798,2,FALSE),0)</f>
        <v>7</v>
      </c>
      <c r="D27" s="263">
        <f>_xlfn.IFERROR(VLOOKUP(M27,'[1]Sheet1'!$A$756:$K$798,3,FALSE)/100,0)</f>
        <v>0.001224204267226303</v>
      </c>
      <c r="E27" s="272">
        <f>_xlfn.IFERROR(VLOOKUP(M27,'[1]Sheet1'!$A$756:$K$798,4,FALSE),0)</f>
        <v>2</v>
      </c>
      <c r="F27" s="263">
        <f>_xlfn.IFERROR(VLOOKUP(M27,'[1]Sheet1'!$A$756:$K$798,5,FALSE)/100,0)</f>
        <v>0.00028595939376608524</v>
      </c>
      <c r="G27" s="272">
        <f>_xlfn.IFERROR(VLOOKUP(M27,'[1]Sheet1'!$A$756:$K$798,6,FALSE),0)</f>
        <v>2</v>
      </c>
      <c r="H27" s="263">
        <f>_xlfn.IFERROR(VLOOKUP(M27,'[1]Sheet1'!$A$756:$K$798,7,FALSE)/100,0)</f>
        <v>0.0012578616352201257</v>
      </c>
      <c r="I27" s="272">
        <f>_xlfn.IFERROR(VLOOKUP(M27,'[1]Sheet1'!$A$756:$K$798,8,FALSE),0)</f>
        <v>0</v>
      </c>
      <c r="J27" s="278">
        <f>_xlfn.IFERROR(VLOOKUP(M27,'[1]Sheet1'!$A$756:$K$798,9,FALSE)/100,0)</f>
        <v>0</v>
      </c>
      <c r="K27" s="249">
        <f>_xlfn.IFERROR(VLOOKUP(M27,'[1]Sheet1'!$A$756:$K$798,10,FALSE),0)</f>
        <v>11</v>
      </c>
      <c r="L27" s="262">
        <f>_xlfn.IFERROR(VLOOKUP(M27,'[1]Sheet1'!$A$756:$K$798,11,FALSE)/100,0)</f>
        <v>0.0007666039445257509</v>
      </c>
      <c r="M27" s="307" t="s">
        <v>868</v>
      </c>
    </row>
    <row r="28" spans="1:13" ht="15">
      <c r="A28" s="288">
        <v>44</v>
      </c>
      <c r="B28" s="261" t="s">
        <v>521</v>
      </c>
      <c r="C28" s="249">
        <f>_xlfn.IFERROR(VLOOKUP(M28,'[1]Sheet1'!$A$756:$K$798,2,FALSE),0)</f>
        <v>1605</v>
      </c>
      <c r="D28" s="263">
        <f>_xlfn.IFERROR(VLOOKUP(M28,'[1]Sheet1'!$A$756:$K$798,3,FALSE)/100,0)</f>
        <v>0.28069254984260233</v>
      </c>
      <c r="E28" s="272">
        <f>_xlfn.IFERROR(VLOOKUP(M28,'[1]Sheet1'!$A$756:$K$798,4,FALSE),0)</f>
        <v>1987</v>
      </c>
      <c r="F28" s="263">
        <f>_xlfn.IFERROR(VLOOKUP(M28,'[1]Sheet1'!$A$756:$K$798,5,FALSE)/100,0)</f>
        <v>0.28410065770660564</v>
      </c>
      <c r="G28" s="272">
        <f>_xlfn.IFERROR(VLOOKUP(M28,'[1]Sheet1'!$A$756:$K$798,6,FALSE),0)</f>
        <v>440</v>
      </c>
      <c r="H28" s="263">
        <f>_xlfn.IFERROR(VLOOKUP(M28,'[1]Sheet1'!$A$756:$K$798,7,FALSE)/100,0)</f>
        <v>0.27672955974842767</v>
      </c>
      <c r="I28" s="272">
        <f>_xlfn.IFERROR(VLOOKUP(M28,'[1]Sheet1'!$A$756:$K$798,8,FALSE),0)</f>
        <v>10</v>
      </c>
      <c r="J28" s="278">
        <f>_xlfn.IFERROR(VLOOKUP(M28,'[1]Sheet1'!$A$756:$K$798,9,FALSE)/100,0)</f>
        <v>0.21276595744680848</v>
      </c>
      <c r="K28" s="249">
        <f>_xlfn.IFERROR(VLOOKUP(M28,'[1]Sheet1'!$A$756:$K$798,10,FALSE),0)</f>
        <v>4042</v>
      </c>
      <c r="L28" s="262">
        <f>_xlfn.IFERROR(VLOOKUP(M28,'[1]Sheet1'!$A$756:$K$798,11,FALSE)/100,0)</f>
        <v>0.2816921039793714</v>
      </c>
      <c r="M28" s="307" t="s">
        <v>869</v>
      </c>
    </row>
    <row r="29" spans="1:13" ht="28.5">
      <c r="A29" s="288">
        <v>45</v>
      </c>
      <c r="B29" s="261" t="s">
        <v>522</v>
      </c>
      <c r="C29" s="249">
        <f>_xlfn.IFERROR(VLOOKUP(M29,'[1]Sheet1'!$A$756:$K$798,2,FALSE),0)</f>
        <v>1087</v>
      </c>
      <c r="D29" s="263">
        <f>_xlfn.IFERROR(VLOOKUP(M29,'[1]Sheet1'!$A$756:$K$798,3,FALSE)/100,0)</f>
        <v>0.1901014340678559</v>
      </c>
      <c r="E29" s="272">
        <f>_xlfn.IFERROR(VLOOKUP(M29,'[1]Sheet1'!$A$756:$K$798,4,FALSE),0)</f>
        <v>1574</v>
      </c>
      <c r="F29" s="263">
        <f>_xlfn.IFERROR(VLOOKUP(M29,'[1]Sheet1'!$A$756:$K$798,5,FALSE)/100,0)</f>
        <v>0.22505004289390906</v>
      </c>
      <c r="G29" s="272">
        <f>_xlfn.IFERROR(VLOOKUP(M29,'[1]Sheet1'!$A$756:$K$798,6,FALSE),0)</f>
        <v>361</v>
      </c>
      <c r="H29" s="263">
        <f>_xlfn.IFERROR(VLOOKUP(M29,'[1]Sheet1'!$A$756:$K$798,7,FALSE)/100,0)</f>
        <v>0.22704402515723265</v>
      </c>
      <c r="I29" s="272">
        <f>_xlfn.IFERROR(VLOOKUP(M29,'[1]Sheet1'!$A$756:$K$798,8,FALSE),0)</f>
        <v>21</v>
      </c>
      <c r="J29" s="278">
        <f>_xlfn.IFERROR(VLOOKUP(M29,'[1]Sheet1'!$A$756:$K$798,9,FALSE)/100,0)</f>
        <v>0.44680851063829785</v>
      </c>
      <c r="K29" s="249">
        <f>_xlfn.IFERROR(VLOOKUP(M29,'[1]Sheet1'!$A$756:$K$798,10,FALSE),0)</f>
        <v>3043</v>
      </c>
      <c r="L29" s="262">
        <f>_xlfn.IFERROR(VLOOKUP(M29,'[1]Sheet1'!$A$756:$K$798,11,FALSE)/100,0)</f>
        <v>0.21207052756289635</v>
      </c>
      <c r="M29" s="307" t="s">
        <v>870</v>
      </c>
    </row>
    <row r="30" spans="1:13" ht="28.5">
      <c r="A30" s="288">
        <v>49</v>
      </c>
      <c r="B30" s="261" t="s">
        <v>523</v>
      </c>
      <c r="C30" s="249">
        <f>_xlfn.IFERROR(VLOOKUP(M30,'[1]Sheet1'!$A$756:$K$798,2,FALSE),0)</f>
        <v>60</v>
      </c>
      <c r="D30" s="263">
        <f>_xlfn.IFERROR(VLOOKUP(M30,'[1]Sheet1'!$A$756:$K$798,3,FALSE)/100,0)</f>
        <v>0.01049317943336831</v>
      </c>
      <c r="E30" s="272">
        <f>_xlfn.IFERROR(VLOOKUP(M30,'[1]Sheet1'!$A$756:$K$798,4,FALSE),0)</f>
        <v>82</v>
      </c>
      <c r="F30" s="263">
        <f>_xlfn.IFERROR(VLOOKUP(M30,'[1]Sheet1'!$A$756:$K$798,5,FALSE)/100,0)</f>
        <v>0.011724335144409494</v>
      </c>
      <c r="G30" s="272">
        <f>_xlfn.IFERROR(VLOOKUP(M30,'[1]Sheet1'!$A$756:$K$798,6,FALSE),0)</f>
        <v>13</v>
      </c>
      <c r="H30" s="263">
        <f>_xlfn.IFERROR(VLOOKUP(M30,'[1]Sheet1'!$A$756:$K$798,7,FALSE)/100,0)</f>
        <v>0.008176100628930818</v>
      </c>
      <c r="I30" s="272">
        <f>_xlfn.IFERROR(VLOOKUP(M30,'[1]Sheet1'!$A$756:$K$798,8,FALSE),0)</f>
        <v>1</v>
      </c>
      <c r="J30" s="278">
        <f>_xlfn.IFERROR(VLOOKUP(M30,'[1]Sheet1'!$A$756:$K$798,9,FALSE)/100,0)</f>
        <v>0.02127659574468085</v>
      </c>
      <c r="K30" s="249">
        <f>_xlfn.IFERROR(VLOOKUP(M30,'[1]Sheet1'!$A$756:$K$798,10,FALSE),0)</f>
        <v>156</v>
      </c>
      <c r="L30" s="262">
        <f>_xlfn.IFERROR(VLOOKUP(M30,'[1]Sheet1'!$A$756:$K$798,11,FALSE)/100,0)</f>
        <v>0.010871837758728832</v>
      </c>
      <c r="M30" s="307" t="s">
        <v>871</v>
      </c>
    </row>
    <row r="31" spans="1:13" ht="15">
      <c r="A31" s="288">
        <v>50</v>
      </c>
      <c r="B31" s="261" t="s">
        <v>524</v>
      </c>
      <c r="C31" s="249">
        <f>_xlfn.IFERROR(VLOOKUP(M31,'[1]Sheet1'!$A$756:$K$798,2,FALSE),0)</f>
        <v>4</v>
      </c>
      <c r="D31" s="263">
        <f>_xlfn.IFERROR(VLOOKUP(M31,'[1]Sheet1'!$A$756:$K$798,3,FALSE)/100,0)</f>
        <v>0.0006995452955578874</v>
      </c>
      <c r="E31" s="272">
        <f>_xlfn.IFERROR(VLOOKUP(M31,'[1]Sheet1'!$A$756:$K$798,4,FALSE),0)</f>
        <v>5</v>
      </c>
      <c r="F31" s="263">
        <f>_xlfn.IFERROR(VLOOKUP(M31,'[1]Sheet1'!$A$756:$K$798,5,FALSE)/100,0)</f>
        <v>0.0007148984844152132</v>
      </c>
      <c r="G31" s="272">
        <f>_xlfn.IFERROR(VLOOKUP(M31,'[1]Sheet1'!$A$756:$K$798,6,FALSE),0)</f>
        <v>0</v>
      </c>
      <c r="H31" s="263">
        <f>_xlfn.IFERROR(VLOOKUP(M31,'[1]Sheet1'!$A$756:$K$798,7,FALSE)/100,0)</f>
        <v>0</v>
      </c>
      <c r="I31" s="272">
        <f>_xlfn.IFERROR(VLOOKUP(M31,'[1]Sheet1'!$A$756:$K$798,8,FALSE),0)</f>
        <v>0</v>
      </c>
      <c r="J31" s="278">
        <f>_xlfn.IFERROR(VLOOKUP(M31,'[1]Sheet1'!$A$756:$K$798,9,FALSE)/100,0)</f>
        <v>0</v>
      </c>
      <c r="K31" s="249">
        <f>_xlfn.IFERROR(VLOOKUP(M31,'[1]Sheet1'!$A$756:$K$798,10,FALSE),0)</f>
        <v>9</v>
      </c>
      <c r="L31" s="262">
        <f>_xlfn.IFERROR(VLOOKUP(M31,'[1]Sheet1'!$A$756:$K$798,11,FALSE)/100,0)</f>
        <v>0.0006272214091574327</v>
      </c>
      <c r="M31" s="307" t="s">
        <v>872</v>
      </c>
    </row>
    <row r="32" spans="1:13" ht="15">
      <c r="A32" s="288">
        <v>51</v>
      </c>
      <c r="B32" s="261" t="s">
        <v>525</v>
      </c>
      <c r="C32" s="249">
        <f>_xlfn.IFERROR(VLOOKUP(M32,'[1]Sheet1'!$A$756:$K$798,2,FALSE),0)</f>
        <v>5</v>
      </c>
      <c r="D32" s="263">
        <f>_xlfn.IFERROR(VLOOKUP(M32,'[1]Sheet1'!$A$756:$K$798,3,FALSE)/100,0)</f>
        <v>0.0008744316194473592</v>
      </c>
      <c r="E32" s="272">
        <f>_xlfn.IFERROR(VLOOKUP(M32,'[1]Sheet1'!$A$756:$K$798,4,FALSE),0)</f>
        <v>2</v>
      </c>
      <c r="F32" s="263">
        <f>_xlfn.IFERROR(VLOOKUP(M32,'[1]Sheet1'!$A$756:$K$798,5,FALSE)/100,0)</f>
        <v>0.00028595939376608524</v>
      </c>
      <c r="G32" s="272">
        <f>_xlfn.IFERROR(VLOOKUP(M32,'[1]Sheet1'!$A$756:$K$798,6,FALSE),0)</f>
        <v>0</v>
      </c>
      <c r="H32" s="263">
        <f>_xlfn.IFERROR(VLOOKUP(M32,'[1]Sheet1'!$A$756:$K$798,7,FALSE)/100,0)</f>
        <v>0</v>
      </c>
      <c r="I32" s="272">
        <f>_xlfn.IFERROR(VLOOKUP(M32,'[1]Sheet1'!$A$756:$K$798,8,FALSE),0)</f>
        <v>0</v>
      </c>
      <c r="J32" s="278">
        <f>_xlfn.IFERROR(VLOOKUP(M32,'[1]Sheet1'!$A$756:$K$798,9,FALSE)/100,0)</f>
        <v>0</v>
      </c>
      <c r="K32" s="249">
        <f>_xlfn.IFERROR(VLOOKUP(M32,'[1]Sheet1'!$A$756:$K$798,10,FALSE),0)</f>
        <v>7</v>
      </c>
      <c r="L32" s="262">
        <f>_xlfn.IFERROR(VLOOKUP(M32,'[1]Sheet1'!$A$756:$K$798,11,FALSE)/100,0)</f>
        <v>0.0004878388737891142</v>
      </c>
      <c r="M32" s="307" t="s">
        <v>873</v>
      </c>
    </row>
    <row r="33" spans="1:13" ht="15">
      <c r="A33" s="288">
        <v>52</v>
      </c>
      <c r="B33" s="261" t="s">
        <v>526</v>
      </c>
      <c r="C33" s="249">
        <f>_xlfn.IFERROR(VLOOKUP(M33,'[1]Sheet1'!$A$756:$K$798,2,FALSE),0)</f>
        <v>3</v>
      </c>
      <c r="D33" s="263">
        <f>_xlfn.IFERROR(VLOOKUP(M33,'[1]Sheet1'!$A$756:$K$798,3,FALSE)/100,0)</f>
        <v>0.0005246589716684155</v>
      </c>
      <c r="E33" s="272">
        <f>_xlfn.IFERROR(VLOOKUP(M33,'[1]Sheet1'!$A$756:$K$798,4,FALSE),0)</f>
        <v>2</v>
      </c>
      <c r="F33" s="263">
        <f>_xlfn.IFERROR(VLOOKUP(M33,'[1]Sheet1'!$A$756:$K$798,5,FALSE)/100,0)</f>
        <v>0.00028595939376608524</v>
      </c>
      <c r="G33" s="272">
        <f>_xlfn.IFERROR(VLOOKUP(M33,'[1]Sheet1'!$A$756:$K$798,6,FALSE),0)</f>
        <v>0</v>
      </c>
      <c r="H33" s="263">
        <f>_xlfn.IFERROR(VLOOKUP(M33,'[1]Sheet1'!$A$756:$K$798,7,FALSE)/100,0)</f>
        <v>0</v>
      </c>
      <c r="I33" s="272">
        <f>_xlfn.IFERROR(VLOOKUP(M33,'[1]Sheet1'!$A$756:$K$798,8,FALSE),0)</f>
        <v>0</v>
      </c>
      <c r="J33" s="278">
        <f>_xlfn.IFERROR(VLOOKUP(M33,'[1]Sheet1'!$A$756:$K$798,9,FALSE)/100,0)</f>
        <v>0</v>
      </c>
      <c r="K33" s="249">
        <f>_xlfn.IFERROR(VLOOKUP(M33,'[1]Sheet1'!$A$756:$K$798,10,FALSE),0)</f>
        <v>5</v>
      </c>
      <c r="L33" s="262">
        <f>_xlfn.IFERROR(VLOOKUP(M33,'[1]Sheet1'!$A$756:$K$798,11,FALSE)/100,0)</f>
        <v>0.00034845633842079586</v>
      </c>
      <c r="M33" s="307" t="s">
        <v>874</v>
      </c>
    </row>
    <row r="34" spans="1:13" ht="15">
      <c r="A34" s="288">
        <v>53</v>
      </c>
      <c r="B34" s="261" t="s">
        <v>527</v>
      </c>
      <c r="C34" s="249">
        <f>_xlfn.IFERROR(VLOOKUP(M34,'[1]Sheet1'!$A$756:$K$798,2,FALSE),0)</f>
        <v>292</v>
      </c>
      <c r="D34" s="263">
        <f>_xlfn.IFERROR(VLOOKUP(M34,'[1]Sheet1'!$A$756:$K$798,3,FALSE)/100,0)</f>
        <v>0.05106680657572578</v>
      </c>
      <c r="E34" s="272">
        <f>_xlfn.IFERROR(VLOOKUP(M34,'[1]Sheet1'!$A$756:$K$798,4,FALSE),0)</f>
        <v>364</v>
      </c>
      <c r="F34" s="263">
        <f>_xlfn.IFERROR(VLOOKUP(M34,'[1]Sheet1'!$A$756:$K$798,5,FALSE)/100,0)</f>
        <v>0.05204460966542751</v>
      </c>
      <c r="G34" s="272">
        <f>_xlfn.IFERROR(VLOOKUP(M34,'[1]Sheet1'!$A$756:$K$798,6,FALSE),0)</f>
        <v>99</v>
      </c>
      <c r="H34" s="263">
        <f>_xlfn.IFERROR(VLOOKUP(M34,'[1]Sheet1'!$A$756:$K$798,7,FALSE)/100,0)</f>
        <v>0.062264150943396226</v>
      </c>
      <c r="I34" s="272">
        <f>_xlfn.IFERROR(VLOOKUP(M34,'[1]Sheet1'!$A$756:$K$798,8,FALSE),0)</f>
        <v>0</v>
      </c>
      <c r="J34" s="278">
        <f>_xlfn.IFERROR(VLOOKUP(M34,'[1]Sheet1'!$A$756:$K$798,9,FALSE)/100,0)</f>
        <v>0</v>
      </c>
      <c r="K34" s="249">
        <f>_xlfn.IFERROR(VLOOKUP(M34,'[1]Sheet1'!$A$756:$K$798,10,FALSE),0)</f>
        <v>755</v>
      </c>
      <c r="L34" s="262">
        <f>_xlfn.IFERROR(VLOOKUP(M34,'[1]Sheet1'!$A$756:$K$798,11,FALSE)/100,0)</f>
        <v>0.05261690710154017</v>
      </c>
      <c r="M34" s="307" t="s">
        <v>875</v>
      </c>
    </row>
    <row r="35" spans="1:13" ht="28.5">
      <c r="A35" s="288">
        <v>59</v>
      </c>
      <c r="B35" s="261" t="s">
        <v>528</v>
      </c>
      <c r="C35" s="249">
        <f>_xlfn.IFERROR(VLOOKUP(M35,'[1]Sheet1'!$A$756:$K$798,2,FALSE),0)</f>
        <v>9</v>
      </c>
      <c r="D35" s="263">
        <f>_xlfn.IFERROR(VLOOKUP(M35,'[1]Sheet1'!$A$756:$K$798,3,FALSE)/100,0)</f>
        <v>0.0015739769150052466</v>
      </c>
      <c r="E35" s="272">
        <f>_xlfn.IFERROR(VLOOKUP(M35,'[1]Sheet1'!$A$756:$K$798,4,FALSE),0)</f>
        <v>14</v>
      </c>
      <c r="F35" s="263">
        <f>_xlfn.IFERROR(VLOOKUP(M35,'[1]Sheet1'!$A$756:$K$798,5,FALSE)/100,0)</f>
        <v>0.0020017157563625965</v>
      </c>
      <c r="G35" s="272">
        <f>_xlfn.IFERROR(VLOOKUP(M35,'[1]Sheet1'!$A$756:$K$798,6,FALSE),0)</f>
        <v>5</v>
      </c>
      <c r="H35" s="263">
        <f>_xlfn.IFERROR(VLOOKUP(M35,'[1]Sheet1'!$A$756:$K$798,7,FALSE)/100,0)</f>
        <v>0.003144654088050315</v>
      </c>
      <c r="I35" s="272">
        <f>_xlfn.IFERROR(VLOOKUP(M35,'[1]Sheet1'!$A$756:$K$798,8,FALSE),0)</f>
        <v>0</v>
      </c>
      <c r="J35" s="278">
        <f>_xlfn.IFERROR(VLOOKUP(M35,'[1]Sheet1'!$A$756:$K$798,9,FALSE)/100,0)</f>
        <v>0</v>
      </c>
      <c r="K35" s="249">
        <f>_xlfn.IFERROR(VLOOKUP(M35,'[1]Sheet1'!$A$756:$K$798,10,FALSE),0)</f>
        <v>28</v>
      </c>
      <c r="L35" s="262">
        <f>_xlfn.IFERROR(VLOOKUP(M35,'[1]Sheet1'!$A$756:$K$798,11,FALSE)/100,0)</f>
        <v>0.0019513554951564567</v>
      </c>
      <c r="M35" s="307" t="s">
        <v>876</v>
      </c>
    </row>
    <row r="36" spans="1:13" ht="15">
      <c r="A36" s="288">
        <v>60</v>
      </c>
      <c r="B36" s="261" t="s">
        <v>529</v>
      </c>
      <c r="C36" s="249">
        <f>_xlfn.IFERROR(VLOOKUP(M36,'[1]Sheet1'!$A$756:$K$798,2,FALSE),0)</f>
        <v>0</v>
      </c>
      <c r="D36" s="263">
        <f>_xlfn.IFERROR(VLOOKUP(M36,'[1]Sheet1'!$A$756:$K$798,3,FALSE)/100,0)</f>
        <v>0</v>
      </c>
      <c r="E36" s="272">
        <f>_xlfn.IFERROR(VLOOKUP(M36,'[1]Sheet1'!$A$756:$K$798,4,FALSE),0)</f>
        <v>2</v>
      </c>
      <c r="F36" s="263">
        <f>_xlfn.IFERROR(VLOOKUP(M36,'[1]Sheet1'!$A$756:$K$798,5,FALSE)/100,0)</f>
        <v>0.00028595939376608524</v>
      </c>
      <c r="G36" s="272">
        <f>_xlfn.IFERROR(VLOOKUP(M36,'[1]Sheet1'!$A$756:$K$798,6,FALSE),0)</f>
        <v>1</v>
      </c>
      <c r="H36" s="263">
        <f>_xlfn.IFERROR(VLOOKUP(M36,'[1]Sheet1'!$A$756:$K$798,7,FALSE)/100,0)</f>
        <v>0.0006289308176100629</v>
      </c>
      <c r="I36" s="272">
        <f>_xlfn.IFERROR(VLOOKUP(M36,'[1]Sheet1'!$A$756:$K$798,8,FALSE),0)</f>
        <v>1</v>
      </c>
      <c r="J36" s="278">
        <f>_xlfn.IFERROR(VLOOKUP(M36,'[1]Sheet1'!$A$756:$K$798,9,FALSE)/100,0)</f>
        <v>0.02127659574468085</v>
      </c>
      <c r="K36" s="249">
        <f>_xlfn.IFERROR(VLOOKUP(M36,'[1]Sheet1'!$A$756:$K$798,10,FALSE),0)</f>
        <v>4</v>
      </c>
      <c r="L36" s="262">
        <f>_xlfn.IFERROR(VLOOKUP(M36,'[1]Sheet1'!$A$756:$K$798,11,FALSE)/100,0)</f>
        <v>0.0002787650707366367</v>
      </c>
      <c r="M36" s="307" t="s">
        <v>877</v>
      </c>
    </row>
    <row r="37" spans="1:13" ht="15">
      <c r="A37" s="288">
        <v>61</v>
      </c>
      <c r="B37" s="261" t="s">
        <v>530</v>
      </c>
      <c r="C37" s="249">
        <f>_xlfn.IFERROR(VLOOKUP(M37,'[1]Sheet1'!$A$756:$K$798,2,FALSE),0)</f>
        <v>2</v>
      </c>
      <c r="D37" s="263">
        <f>_xlfn.IFERROR(VLOOKUP(M37,'[1]Sheet1'!$A$756:$K$798,3,FALSE)/100,0)</f>
        <v>0.0003497726477789437</v>
      </c>
      <c r="E37" s="272">
        <f>_xlfn.IFERROR(VLOOKUP(M37,'[1]Sheet1'!$A$756:$K$798,4,FALSE),0)</f>
        <v>3</v>
      </c>
      <c r="F37" s="263">
        <f>_xlfn.IFERROR(VLOOKUP(M37,'[1]Sheet1'!$A$756:$K$798,5,FALSE)/100,0)</f>
        <v>0.00042893909064912783</v>
      </c>
      <c r="G37" s="272">
        <f>_xlfn.IFERROR(VLOOKUP(M37,'[1]Sheet1'!$A$756:$K$798,6,FALSE),0)</f>
        <v>2</v>
      </c>
      <c r="H37" s="263">
        <f>_xlfn.IFERROR(VLOOKUP(M37,'[1]Sheet1'!$A$756:$K$798,7,FALSE)/100,0)</f>
        <v>0.0012578616352201257</v>
      </c>
      <c r="I37" s="272">
        <f>_xlfn.IFERROR(VLOOKUP(M37,'[1]Sheet1'!$A$756:$K$798,8,FALSE),0)</f>
        <v>0</v>
      </c>
      <c r="J37" s="278">
        <f>_xlfn.IFERROR(VLOOKUP(M37,'[1]Sheet1'!$A$756:$K$798,9,FALSE)/100,0)</f>
        <v>0</v>
      </c>
      <c r="K37" s="249">
        <f>_xlfn.IFERROR(VLOOKUP(M37,'[1]Sheet1'!$A$756:$K$798,10,FALSE),0)</f>
        <v>7</v>
      </c>
      <c r="L37" s="262">
        <f>_xlfn.IFERROR(VLOOKUP(M37,'[1]Sheet1'!$A$756:$K$798,11,FALSE)/100,0)</f>
        <v>0.0004878388737891142</v>
      </c>
      <c r="M37" s="307" t="s">
        <v>878</v>
      </c>
    </row>
    <row r="38" spans="1:13" ht="15">
      <c r="A38" s="288">
        <v>62</v>
      </c>
      <c r="B38" s="261" t="s">
        <v>531</v>
      </c>
      <c r="C38" s="249">
        <f>_xlfn.IFERROR(VLOOKUP(M38,'[1]Sheet1'!$A$756:$K$798,2,FALSE),0)</f>
        <v>2</v>
      </c>
      <c r="D38" s="263">
        <f>_xlfn.IFERROR(VLOOKUP(M38,'[1]Sheet1'!$A$756:$K$798,3,FALSE)/100,0)</f>
        <v>0.0003497726477789437</v>
      </c>
      <c r="E38" s="272">
        <f>_xlfn.IFERROR(VLOOKUP(M38,'[1]Sheet1'!$A$756:$K$798,4,FALSE),0)</f>
        <v>9</v>
      </c>
      <c r="F38" s="263">
        <f>_xlfn.IFERROR(VLOOKUP(M38,'[1]Sheet1'!$A$756:$K$798,5,FALSE)/100,0)</f>
        <v>0.0012868172719473832</v>
      </c>
      <c r="G38" s="272">
        <f>_xlfn.IFERROR(VLOOKUP(M38,'[1]Sheet1'!$A$756:$K$798,6,FALSE),0)</f>
        <v>2</v>
      </c>
      <c r="H38" s="263">
        <f>_xlfn.IFERROR(VLOOKUP(M38,'[1]Sheet1'!$A$756:$K$798,7,FALSE)/100,0)</f>
        <v>0.0012578616352201257</v>
      </c>
      <c r="I38" s="272">
        <f>_xlfn.IFERROR(VLOOKUP(M38,'[1]Sheet1'!$A$756:$K$798,8,FALSE),0)</f>
        <v>0</v>
      </c>
      <c r="J38" s="278">
        <f>_xlfn.IFERROR(VLOOKUP(M38,'[1]Sheet1'!$A$756:$K$798,9,FALSE)/100,0)</f>
        <v>0</v>
      </c>
      <c r="K38" s="249">
        <f>_xlfn.IFERROR(VLOOKUP(M38,'[1]Sheet1'!$A$756:$K$798,10,FALSE),0)</f>
        <v>13</v>
      </c>
      <c r="L38" s="262">
        <f>_xlfn.IFERROR(VLOOKUP(M38,'[1]Sheet1'!$A$756:$K$798,11,FALSE)/100,0)</f>
        <v>0.0009059864798940693</v>
      </c>
      <c r="M38" s="307" t="s">
        <v>879</v>
      </c>
    </row>
    <row r="39" spans="1:13" ht="15">
      <c r="A39" s="288">
        <v>63</v>
      </c>
      <c r="B39" s="261" t="s">
        <v>532</v>
      </c>
      <c r="C39" s="249">
        <f>_xlfn.IFERROR(VLOOKUP(M39,'[1]Sheet1'!$A$756:$K$798,2,FALSE),0)</f>
        <v>5</v>
      </c>
      <c r="D39" s="263">
        <f>_xlfn.IFERROR(VLOOKUP(M39,'[1]Sheet1'!$A$756:$K$798,3,FALSE)/100,0)</f>
        <v>0.0008744316194473592</v>
      </c>
      <c r="E39" s="272">
        <f>_xlfn.IFERROR(VLOOKUP(M39,'[1]Sheet1'!$A$756:$K$798,4,FALSE),0)</f>
        <v>12</v>
      </c>
      <c r="F39" s="263">
        <f>_xlfn.IFERROR(VLOOKUP(M39,'[1]Sheet1'!$A$756:$K$798,5,FALSE)/100,0)</f>
        <v>0.0017157563625965113</v>
      </c>
      <c r="G39" s="272">
        <f>_xlfn.IFERROR(VLOOKUP(M39,'[1]Sheet1'!$A$756:$K$798,6,FALSE),0)</f>
        <v>1</v>
      </c>
      <c r="H39" s="263">
        <f>_xlfn.IFERROR(VLOOKUP(M39,'[1]Sheet1'!$A$756:$K$798,7,FALSE)/100,0)</f>
        <v>0.0006289308176100629</v>
      </c>
      <c r="I39" s="272">
        <f>_xlfn.IFERROR(VLOOKUP(M39,'[1]Sheet1'!$A$756:$K$798,8,FALSE),0)</f>
        <v>0</v>
      </c>
      <c r="J39" s="278">
        <f>_xlfn.IFERROR(VLOOKUP(M39,'[1]Sheet1'!$A$756:$K$798,9,FALSE)/100,0)</f>
        <v>0</v>
      </c>
      <c r="K39" s="249">
        <f>_xlfn.IFERROR(VLOOKUP(M39,'[1]Sheet1'!$A$756:$K$798,10,FALSE),0)</f>
        <v>18</v>
      </c>
      <c r="L39" s="262">
        <f>_xlfn.IFERROR(VLOOKUP(M39,'[1]Sheet1'!$A$756:$K$798,11,FALSE)/100,0)</f>
        <v>0.0012544428183148654</v>
      </c>
      <c r="M39" s="307" t="s">
        <v>880</v>
      </c>
    </row>
    <row r="40" spans="1:12" ht="15">
      <c r="A40" s="288">
        <v>64</v>
      </c>
      <c r="B40" s="261" t="s">
        <v>533</v>
      </c>
      <c r="C40" s="249">
        <f>_xlfn.IFERROR(VLOOKUP(M40,'[1]Sheet1'!$A$756:$K$798,2,FALSE),0)</f>
        <v>0</v>
      </c>
      <c r="D40" s="263">
        <f>_xlfn.IFERROR(VLOOKUP(M40,'[1]Sheet1'!$A$756:$K$798,3,FALSE)/100,0)</f>
        <v>0</v>
      </c>
      <c r="E40" s="272">
        <f>_xlfn.IFERROR(VLOOKUP(M40,'[1]Sheet1'!$A$756:$K$798,4,FALSE),0)</f>
        <v>0</v>
      </c>
      <c r="F40" s="263">
        <f>_xlfn.IFERROR(VLOOKUP(M40,'[1]Sheet1'!$A$756:$K$798,5,FALSE)/100,0)</f>
        <v>0</v>
      </c>
      <c r="G40" s="272">
        <f>_xlfn.IFERROR(VLOOKUP(M40,'[1]Sheet1'!$A$756:$K$798,6,FALSE),0)</f>
        <v>0</v>
      </c>
      <c r="H40" s="263">
        <f>_xlfn.IFERROR(VLOOKUP(M40,'[1]Sheet1'!$A$756:$K$798,7,FALSE)/100,0)</f>
        <v>0</v>
      </c>
      <c r="I40" s="272">
        <f>_xlfn.IFERROR(VLOOKUP(M40,'[1]Sheet1'!$A$756:$K$798,8,FALSE),0)</f>
        <v>0</v>
      </c>
      <c r="J40" s="278">
        <f>_xlfn.IFERROR(VLOOKUP(M40,'[1]Sheet1'!$A$756:$K$798,9,FALSE)/100,0)</f>
        <v>0</v>
      </c>
      <c r="K40" s="249">
        <f>_xlfn.IFERROR(VLOOKUP(M40,'[1]Sheet1'!$A$756:$K$798,10,FALSE),0)</f>
        <v>0</v>
      </c>
      <c r="L40" s="262">
        <f>_xlfn.IFERROR(VLOOKUP(M40,'[1]Sheet1'!$A$756:$K$798,11,FALSE)/100,0)</f>
        <v>0</v>
      </c>
    </row>
    <row r="41" spans="1:13" ht="28.5">
      <c r="A41" s="288">
        <v>69</v>
      </c>
      <c r="B41" s="261" t="s">
        <v>534</v>
      </c>
      <c r="C41" s="249">
        <f>_xlfn.IFERROR(VLOOKUP(M41,'[1]Sheet1'!$A$756:$K$798,2,FALSE),0)</f>
        <v>0</v>
      </c>
      <c r="D41" s="263">
        <f>_xlfn.IFERROR(VLOOKUP(M41,'[1]Sheet1'!$A$756:$K$798,3,FALSE)/100,0)</f>
        <v>0</v>
      </c>
      <c r="E41" s="272">
        <f>_xlfn.IFERROR(VLOOKUP(M41,'[1]Sheet1'!$A$756:$K$798,4,FALSE),0)</f>
        <v>3</v>
      </c>
      <c r="F41" s="263">
        <f>_xlfn.IFERROR(VLOOKUP(M41,'[1]Sheet1'!$A$756:$K$798,5,FALSE)/100,0)</f>
        <v>0.00042893909064912783</v>
      </c>
      <c r="G41" s="272">
        <f>_xlfn.IFERROR(VLOOKUP(M41,'[1]Sheet1'!$A$756:$K$798,6,FALSE),0)</f>
        <v>0</v>
      </c>
      <c r="H41" s="263">
        <f>_xlfn.IFERROR(VLOOKUP(M41,'[1]Sheet1'!$A$756:$K$798,7,FALSE)/100,0)</f>
        <v>0</v>
      </c>
      <c r="I41" s="272">
        <f>_xlfn.IFERROR(VLOOKUP(M41,'[1]Sheet1'!$A$756:$K$798,8,FALSE),0)</f>
        <v>0</v>
      </c>
      <c r="J41" s="278">
        <f>_xlfn.IFERROR(VLOOKUP(M41,'[1]Sheet1'!$A$756:$K$798,9,FALSE)/100,0)</f>
        <v>0</v>
      </c>
      <c r="K41" s="249">
        <f>_xlfn.IFERROR(VLOOKUP(M41,'[1]Sheet1'!$A$756:$K$798,10,FALSE),0)</f>
        <v>3</v>
      </c>
      <c r="L41" s="262">
        <f>_xlfn.IFERROR(VLOOKUP(M41,'[1]Sheet1'!$A$756:$K$798,11,FALSE)/100,0)</f>
        <v>0.0002090738030524775</v>
      </c>
      <c r="M41" s="307" t="s">
        <v>881</v>
      </c>
    </row>
    <row r="42" spans="1:13" ht="15">
      <c r="A42" s="288">
        <v>70</v>
      </c>
      <c r="B42" s="261" t="s">
        <v>535</v>
      </c>
      <c r="C42" s="249">
        <f>_xlfn.IFERROR(VLOOKUP(M42,'[1]Sheet1'!$A$756:$K$798,2,FALSE),0)</f>
        <v>20</v>
      </c>
      <c r="D42" s="263">
        <f>_xlfn.IFERROR(VLOOKUP(M42,'[1]Sheet1'!$A$756:$K$798,3,FALSE)/100,0)</f>
        <v>0.003497726477789437</v>
      </c>
      <c r="E42" s="272">
        <f>_xlfn.IFERROR(VLOOKUP(M42,'[1]Sheet1'!$A$756:$K$798,4,FALSE),0)</f>
        <v>29</v>
      </c>
      <c r="F42" s="263">
        <f>_xlfn.IFERROR(VLOOKUP(M42,'[1]Sheet1'!$A$756:$K$798,5,FALSE)/100,0)</f>
        <v>0.004146411209608235</v>
      </c>
      <c r="G42" s="272">
        <f>_xlfn.IFERROR(VLOOKUP(M42,'[1]Sheet1'!$A$756:$K$798,6,FALSE),0)</f>
        <v>6</v>
      </c>
      <c r="H42" s="263">
        <f>_xlfn.IFERROR(VLOOKUP(M42,'[1]Sheet1'!$A$756:$K$798,7,FALSE)/100,0)</f>
        <v>0.003773584905660378</v>
      </c>
      <c r="I42" s="272">
        <f>_xlfn.IFERROR(VLOOKUP(M42,'[1]Sheet1'!$A$756:$K$798,8,FALSE),0)</f>
        <v>0</v>
      </c>
      <c r="J42" s="278">
        <f>_xlfn.IFERROR(VLOOKUP(M42,'[1]Sheet1'!$A$756:$K$798,9,FALSE)/100,0)</f>
        <v>0</v>
      </c>
      <c r="K42" s="249">
        <f>_xlfn.IFERROR(VLOOKUP(M42,'[1]Sheet1'!$A$756:$K$798,10,FALSE),0)</f>
        <v>55</v>
      </c>
      <c r="L42" s="262">
        <f>_xlfn.IFERROR(VLOOKUP(M42,'[1]Sheet1'!$A$756:$K$798,11,FALSE)/100,0)</f>
        <v>0.003833019722628754</v>
      </c>
      <c r="M42" s="307" t="s">
        <v>882</v>
      </c>
    </row>
    <row r="43" spans="1:13" ht="15">
      <c r="A43" s="288">
        <v>71</v>
      </c>
      <c r="B43" s="261" t="s">
        <v>536</v>
      </c>
      <c r="C43" s="249">
        <f>_xlfn.IFERROR(VLOOKUP(M43,'[1]Sheet1'!$A$756:$K$798,2,FALSE),0)</f>
        <v>137</v>
      </c>
      <c r="D43" s="263">
        <f>_xlfn.IFERROR(VLOOKUP(M43,'[1]Sheet1'!$A$756:$K$798,3,FALSE)/100,0)</f>
        <v>0.023959426372857643</v>
      </c>
      <c r="E43" s="272">
        <f>_xlfn.IFERROR(VLOOKUP(M43,'[1]Sheet1'!$A$756:$K$798,4,FALSE),0)</f>
        <v>191</v>
      </c>
      <c r="F43" s="263">
        <f>_xlfn.IFERROR(VLOOKUP(M43,'[1]Sheet1'!$A$756:$K$798,5,FALSE)/100,0)</f>
        <v>0.02730912210466114</v>
      </c>
      <c r="G43" s="272">
        <f>_xlfn.IFERROR(VLOOKUP(M43,'[1]Sheet1'!$A$756:$K$798,6,FALSE),0)</f>
        <v>37</v>
      </c>
      <c r="H43" s="263">
        <f>_xlfn.IFERROR(VLOOKUP(M43,'[1]Sheet1'!$A$756:$K$798,7,FALSE)/100,0)</f>
        <v>0.023270440251572325</v>
      </c>
      <c r="I43" s="272">
        <f>_xlfn.IFERROR(VLOOKUP(M43,'[1]Sheet1'!$A$756:$K$798,8,FALSE),0)</f>
        <v>0</v>
      </c>
      <c r="J43" s="278">
        <f>_xlfn.IFERROR(VLOOKUP(M43,'[1]Sheet1'!$A$756:$K$798,9,FALSE)/100,0)</f>
        <v>0</v>
      </c>
      <c r="K43" s="249">
        <f>_xlfn.IFERROR(VLOOKUP(M43,'[1]Sheet1'!$A$756:$K$798,10,FALSE),0)</f>
        <v>365</v>
      </c>
      <c r="L43" s="262">
        <f>_xlfn.IFERROR(VLOOKUP(M43,'[1]Sheet1'!$A$756:$K$798,11,FALSE)/100,0)</f>
        <v>0.0254373127047181</v>
      </c>
      <c r="M43" s="307" t="s">
        <v>883</v>
      </c>
    </row>
    <row r="44" spans="1:13" ht="28.5">
      <c r="A44" s="288">
        <v>72</v>
      </c>
      <c r="B44" s="261" t="s">
        <v>537</v>
      </c>
      <c r="C44" s="249">
        <f>_xlfn.IFERROR(VLOOKUP(M44,'[1]Sheet1'!$A$756:$K$798,2,FALSE),0)</f>
        <v>0</v>
      </c>
      <c r="D44" s="263">
        <f>_xlfn.IFERROR(VLOOKUP(M44,'[1]Sheet1'!$A$756:$K$798,3,FALSE)/100,0)</f>
        <v>0</v>
      </c>
      <c r="E44" s="272">
        <f>_xlfn.IFERROR(VLOOKUP(M44,'[1]Sheet1'!$A$756:$K$798,4,FALSE),0)</f>
        <v>2</v>
      </c>
      <c r="F44" s="263">
        <f>_xlfn.IFERROR(VLOOKUP(M44,'[1]Sheet1'!$A$756:$K$798,5,FALSE)/100,0)</f>
        <v>0.00028595939376608524</v>
      </c>
      <c r="G44" s="272">
        <f>_xlfn.IFERROR(VLOOKUP(M44,'[1]Sheet1'!$A$756:$K$798,6,FALSE),0)</f>
        <v>0</v>
      </c>
      <c r="H44" s="263">
        <f>_xlfn.IFERROR(VLOOKUP(M44,'[1]Sheet1'!$A$756:$K$798,7,FALSE)/100,0)</f>
        <v>0</v>
      </c>
      <c r="I44" s="272">
        <f>_xlfn.IFERROR(VLOOKUP(M44,'[1]Sheet1'!$A$756:$K$798,8,FALSE),0)</f>
        <v>0</v>
      </c>
      <c r="J44" s="278">
        <f>_xlfn.IFERROR(VLOOKUP(M44,'[1]Sheet1'!$A$756:$K$798,9,FALSE)/100,0)</f>
        <v>0</v>
      </c>
      <c r="K44" s="249">
        <f>_xlfn.IFERROR(VLOOKUP(M44,'[1]Sheet1'!$A$756:$K$798,10,FALSE),0)</f>
        <v>2</v>
      </c>
      <c r="L44" s="262">
        <f>_xlfn.IFERROR(VLOOKUP(M44,'[1]Sheet1'!$A$756:$K$798,11,FALSE)/100,0)</f>
        <v>0.00013938253536831835</v>
      </c>
      <c r="M44" s="307" t="s">
        <v>884</v>
      </c>
    </row>
    <row r="45" spans="1:13" ht="15">
      <c r="A45" s="288">
        <v>73</v>
      </c>
      <c r="B45" s="261" t="s">
        <v>538</v>
      </c>
      <c r="C45" s="249">
        <f>_xlfn.IFERROR(VLOOKUP(M45,'[1]Sheet1'!$A$756:$K$798,2,FALSE),0)</f>
        <v>17</v>
      </c>
      <c r="D45" s="263">
        <f>_xlfn.IFERROR(VLOOKUP(M45,'[1]Sheet1'!$A$756:$K$798,3,FALSE)/100,0)</f>
        <v>0.002973067506121021</v>
      </c>
      <c r="E45" s="272">
        <f>_xlfn.IFERROR(VLOOKUP(M45,'[1]Sheet1'!$A$756:$K$798,4,FALSE),0)</f>
        <v>12</v>
      </c>
      <c r="F45" s="263">
        <f>_xlfn.IFERROR(VLOOKUP(M45,'[1]Sheet1'!$A$756:$K$798,5,FALSE)/100,0)</f>
        <v>0.0017157563625965113</v>
      </c>
      <c r="G45" s="272">
        <f>_xlfn.IFERROR(VLOOKUP(M45,'[1]Sheet1'!$A$756:$K$798,6,FALSE),0)</f>
        <v>6</v>
      </c>
      <c r="H45" s="263">
        <f>_xlfn.IFERROR(VLOOKUP(M45,'[1]Sheet1'!$A$756:$K$798,7,FALSE)/100,0)</f>
        <v>0.003773584905660378</v>
      </c>
      <c r="I45" s="272">
        <f>_xlfn.IFERROR(VLOOKUP(M45,'[1]Sheet1'!$A$756:$K$798,8,FALSE),0)</f>
        <v>0</v>
      </c>
      <c r="J45" s="278">
        <f>_xlfn.IFERROR(VLOOKUP(M45,'[1]Sheet1'!$A$756:$K$798,9,FALSE)/100,0)</f>
        <v>0</v>
      </c>
      <c r="K45" s="249">
        <f>_xlfn.IFERROR(VLOOKUP(M45,'[1]Sheet1'!$A$756:$K$798,10,FALSE),0)</f>
        <v>35</v>
      </c>
      <c r="L45" s="262">
        <f>_xlfn.IFERROR(VLOOKUP(M45,'[1]Sheet1'!$A$756:$K$798,11,FALSE)/100,0)</f>
        <v>0.002439194368945571</v>
      </c>
      <c r="M45" s="307" t="s">
        <v>885</v>
      </c>
    </row>
    <row r="46" spans="1:13" ht="28.5">
      <c r="A46" s="288">
        <v>79</v>
      </c>
      <c r="B46" s="261" t="s">
        <v>539</v>
      </c>
      <c r="C46" s="249">
        <f>_xlfn.IFERROR(VLOOKUP(M46,'[1]Sheet1'!$A$756:$K$798,2,FALSE),0)</f>
        <v>2</v>
      </c>
      <c r="D46" s="263">
        <f>_xlfn.IFERROR(VLOOKUP(M46,'[1]Sheet1'!$A$756:$K$798,3,FALSE)/100,0)</f>
        <v>0.0003497726477789437</v>
      </c>
      <c r="E46" s="272">
        <f>_xlfn.IFERROR(VLOOKUP(M46,'[1]Sheet1'!$A$756:$K$798,4,FALSE),0)</f>
        <v>3</v>
      </c>
      <c r="F46" s="263">
        <f>_xlfn.IFERROR(VLOOKUP(M46,'[1]Sheet1'!$A$756:$K$798,5,FALSE)/100,0)</f>
        <v>0.00042893909064912783</v>
      </c>
      <c r="G46" s="272">
        <f>_xlfn.IFERROR(VLOOKUP(M46,'[1]Sheet1'!$A$756:$K$798,6,FALSE),0)</f>
        <v>2</v>
      </c>
      <c r="H46" s="263">
        <f>_xlfn.IFERROR(VLOOKUP(M46,'[1]Sheet1'!$A$756:$K$798,7,FALSE)/100,0)</f>
        <v>0.0012578616352201257</v>
      </c>
      <c r="I46" s="272">
        <f>_xlfn.IFERROR(VLOOKUP(M46,'[1]Sheet1'!$A$756:$K$798,8,FALSE),0)</f>
        <v>0</v>
      </c>
      <c r="J46" s="278">
        <f>_xlfn.IFERROR(VLOOKUP(M46,'[1]Sheet1'!$A$756:$K$798,9,FALSE)/100,0)</f>
        <v>0</v>
      </c>
      <c r="K46" s="249">
        <f>_xlfn.IFERROR(VLOOKUP(M46,'[1]Sheet1'!$A$756:$K$798,10,FALSE),0)</f>
        <v>7</v>
      </c>
      <c r="L46" s="262">
        <f>_xlfn.IFERROR(VLOOKUP(M46,'[1]Sheet1'!$A$756:$K$798,11,FALSE)/100,0)</f>
        <v>0.0004878388737891142</v>
      </c>
      <c r="M46" s="307" t="s">
        <v>886</v>
      </c>
    </row>
    <row r="47" spans="1:13" ht="15">
      <c r="A47" s="288">
        <v>80</v>
      </c>
      <c r="B47" s="261" t="s">
        <v>540</v>
      </c>
      <c r="C47" s="249">
        <f>_xlfn.IFERROR(VLOOKUP(M47,'[1]Sheet1'!$A$756:$K$798,2,FALSE),0)</f>
        <v>5</v>
      </c>
      <c r="D47" s="263">
        <f>_xlfn.IFERROR(VLOOKUP(M47,'[1]Sheet1'!$A$756:$K$798,3,FALSE)/100,0)</f>
        <v>0.0008744316194473592</v>
      </c>
      <c r="E47" s="272">
        <f>_xlfn.IFERROR(VLOOKUP(M47,'[1]Sheet1'!$A$756:$K$798,4,FALSE),0)</f>
        <v>4</v>
      </c>
      <c r="F47" s="263">
        <f>_xlfn.IFERROR(VLOOKUP(M47,'[1]Sheet1'!$A$756:$K$798,5,FALSE)/100,0)</f>
        <v>0.0005719187875321705</v>
      </c>
      <c r="G47" s="272">
        <f>_xlfn.IFERROR(VLOOKUP(M47,'[1]Sheet1'!$A$756:$K$798,6,FALSE),0)</f>
        <v>1</v>
      </c>
      <c r="H47" s="263">
        <f>_xlfn.IFERROR(VLOOKUP(M47,'[1]Sheet1'!$A$756:$K$798,7,FALSE)/100,0)</f>
        <v>0.0006289308176100629</v>
      </c>
      <c r="I47" s="272">
        <f>_xlfn.IFERROR(VLOOKUP(M47,'[1]Sheet1'!$A$756:$K$798,8,FALSE),0)</f>
        <v>0</v>
      </c>
      <c r="J47" s="278">
        <f>_xlfn.IFERROR(VLOOKUP(M47,'[1]Sheet1'!$A$756:$K$798,9,FALSE)/100,0)</f>
        <v>0</v>
      </c>
      <c r="K47" s="249">
        <f>_xlfn.IFERROR(VLOOKUP(M47,'[1]Sheet1'!$A$756:$K$798,10,FALSE),0)</f>
        <v>10</v>
      </c>
      <c r="L47" s="262">
        <f>_xlfn.IFERROR(VLOOKUP(M47,'[1]Sheet1'!$A$756:$K$798,11,FALSE)/100,0)</f>
        <v>0.0006969126768415917</v>
      </c>
      <c r="M47" s="307" t="s">
        <v>887</v>
      </c>
    </row>
    <row r="48" spans="1:13" ht="15">
      <c r="A48" s="288">
        <v>81</v>
      </c>
      <c r="B48" s="261" t="s">
        <v>541</v>
      </c>
      <c r="C48" s="249">
        <f>_xlfn.IFERROR(VLOOKUP(M48,'[1]Sheet1'!$A$756:$K$798,2,FALSE),0)</f>
        <v>2</v>
      </c>
      <c r="D48" s="263">
        <f>_xlfn.IFERROR(VLOOKUP(M48,'[1]Sheet1'!$A$756:$K$798,3,FALSE)/100,0)</f>
        <v>0.0003497726477789437</v>
      </c>
      <c r="E48" s="272">
        <f>_xlfn.IFERROR(VLOOKUP(M48,'[1]Sheet1'!$A$756:$K$798,4,FALSE),0)</f>
        <v>0</v>
      </c>
      <c r="F48" s="263">
        <f>_xlfn.IFERROR(VLOOKUP(M48,'[1]Sheet1'!$A$756:$K$798,5,FALSE)/100,0)</f>
        <v>0</v>
      </c>
      <c r="G48" s="272">
        <f>_xlfn.IFERROR(VLOOKUP(M48,'[1]Sheet1'!$A$756:$K$798,6,FALSE),0)</f>
        <v>0</v>
      </c>
      <c r="H48" s="263">
        <f>_xlfn.IFERROR(VLOOKUP(M48,'[1]Sheet1'!$A$756:$K$798,7,FALSE)/100,0)</f>
        <v>0</v>
      </c>
      <c r="I48" s="272">
        <f>_xlfn.IFERROR(VLOOKUP(M48,'[1]Sheet1'!$A$756:$K$798,8,FALSE),0)</f>
        <v>0</v>
      </c>
      <c r="J48" s="278">
        <f>_xlfn.IFERROR(VLOOKUP(M48,'[1]Sheet1'!$A$756:$K$798,9,FALSE)/100,0)</f>
        <v>0</v>
      </c>
      <c r="K48" s="249">
        <f>_xlfn.IFERROR(VLOOKUP(M48,'[1]Sheet1'!$A$756:$K$798,10,FALSE),0)</f>
        <v>2</v>
      </c>
      <c r="L48" s="262">
        <f>_xlfn.IFERROR(VLOOKUP(M48,'[1]Sheet1'!$A$756:$K$798,11,FALSE)/100,0)</f>
        <v>0.00013938253536831835</v>
      </c>
      <c r="M48" s="307" t="s">
        <v>888</v>
      </c>
    </row>
    <row r="49" spans="1:13" ht="15">
      <c r="A49" s="288">
        <v>82</v>
      </c>
      <c r="B49" s="261" t="s">
        <v>542</v>
      </c>
      <c r="C49" s="249">
        <f>_xlfn.IFERROR(VLOOKUP(M49,'[1]Sheet1'!$A$756:$K$798,2,FALSE),0)</f>
        <v>1</v>
      </c>
      <c r="D49" s="263">
        <f>_xlfn.IFERROR(VLOOKUP(M49,'[1]Sheet1'!$A$756:$K$798,3,FALSE)/100,0)</f>
        <v>0.00017488632388947185</v>
      </c>
      <c r="E49" s="272">
        <f>_xlfn.IFERROR(VLOOKUP(M49,'[1]Sheet1'!$A$756:$K$798,4,FALSE),0)</f>
        <v>3</v>
      </c>
      <c r="F49" s="263">
        <f>_xlfn.IFERROR(VLOOKUP(M49,'[1]Sheet1'!$A$756:$K$798,5,FALSE)/100,0)</f>
        <v>0.00042893909064912783</v>
      </c>
      <c r="G49" s="272">
        <f>_xlfn.IFERROR(VLOOKUP(M49,'[1]Sheet1'!$A$756:$K$798,6,FALSE),0)</f>
        <v>0</v>
      </c>
      <c r="H49" s="263">
        <f>_xlfn.IFERROR(VLOOKUP(M49,'[1]Sheet1'!$A$756:$K$798,7,FALSE)/100,0)</f>
        <v>0</v>
      </c>
      <c r="I49" s="272">
        <f>_xlfn.IFERROR(VLOOKUP(M49,'[1]Sheet1'!$A$756:$K$798,8,FALSE),0)</f>
        <v>0</v>
      </c>
      <c r="J49" s="278">
        <f>_xlfn.IFERROR(VLOOKUP(M49,'[1]Sheet1'!$A$756:$K$798,9,FALSE)/100,0)</f>
        <v>0</v>
      </c>
      <c r="K49" s="249">
        <f>_xlfn.IFERROR(VLOOKUP(M49,'[1]Sheet1'!$A$756:$K$798,10,FALSE),0)</f>
        <v>4</v>
      </c>
      <c r="L49" s="262">
        <f>_xlfn.IFERROR(VLOOKUP(M49,'[1]Sheet1'!$A$756:$K$798,11,FALSE)/100,0)</f>
        <v>0.0002787650707366367</v>
      </c>
      <c r="M49" s="307" t="s">
        <v>889</v>
      </c>
    </row>
    <row r="50" spans="1:13" ht="15">
      <c r="A50" s="288">
        <v>83</v>
      </c>
      <c r="B50" s="261" t="s">
        <v>543</v>
      </c>
      <c r="C50" s="249">
        <f>_xlfn.IFERROR(VLOOKUP(M50,'[1]Sheet1'!$A$756:$K$798,2,FALSE),0)</f>
        <v>8</v>
      </c>
      <c r="D50" s="263">
        <f>_xlfn.IFERROR(VLOOKUP(M50,'[1]Sheet1'!$A$756:$K$798,3,FALSE)/100,0)</f>
        <v>0.0013990905911157748</v>
      </c>
      <c r="E50" s="272">
        <f>_xlfn.IFERROR(VLOOKUP(M50,'[1]Sheet1'!$A$756:$K$798,4,FALSE),0)</f>
        <v>14</v>
      </c>
      <c r="F50" s="263">
        <f>_xlfn.IFERROR(VLOOKUP(M50,'[1]Sheet1'!$A$756:$K$798,5,FALSE)/100,0)</f>
        <v>0.0020017157563625965</v>
      </c>
      <c r="G50" s="272">
        <f>_xlfn.IFERROR(VLOOKUP(M50,'[1]Sheet1'!$A$756:$K$798,6,FALSE),0)</f>
        <v>6</v>
      </c>
      <c r="H50" s="263">
        <f>_xlfn.IFERROR(VLOOKUP(M50,'[1]Sheet1'!$A$756:$K$798,7,FALSE)/100,0)</f>
        <v>0.003773584905660378</v>
      </c>
      <c r="I50" s="272">
        <f>_xlfn.IFERROR(VLOOKUP(M50,'[1]Sheet1'!$A$756:$K$798,8,FALSE),0)</f>
        <v>0</v>
      </c>
      <c r="J50" s="278">
        <f>_xlfn.IFERROR(VLOOKUP(M50,'[1]Sheet1'!$A$756:$K$798,9,FALSE)/100,0)</f>
        <v>0</v>
      </c>
      <c r="K50" s="249">
        <f>_xlfn.IFERROR(VLOOKUP(M50,'[1]Sheet1'!$A$756:$K$798,10,FALSE),0)</f>
        <v>28</v>
      </c>
      <c r="L50" s="262">
        <f>_xlfn.IFERROR(VLOOKUP(M50,'[1]Sheet1'!$A$756:$K$798,11,FALSE)/100,0)</f>
        <v>0.0019513554951564567</v>
      </c>
      <c r="M50" s="307" t="s">
        <v>890</v>
      </c>
    </row>
    <row r="51" spans="1:13" ht="28.5">
      <c r="A51" s="288">
        <v>89</v>
      </c>
      <c r="B51" s="261" t="s">
        <v>544</v>
      </c>
      <c r="C51" s="249">
        <f>_xlfn.IFERROR(VLOOKUP(M51,'[1]Sheet1'!$A$756:$K$798,2,FALSE),0)</f>
        <v>46</v>
      </c>
      <c r="D51" s="263">
        <f>_xlfn.IFERROR(VLOOKUP(M51,'[1]Sheet1'!$A$756:$K$798,3,FALSE)/100,0)</f>
        <v>0.008044770898915705</v>
      </c>
      <c r="E51" s="272">
        <f>_xlfn.IFERROR(VLOOKUP(M51,'[1]Sheet1'!$A$756:$K$798,4,FALSE),0)</f>
        <v>47</v>
      </c>
      <c r="F51" s="263">
        <f>_xlfn.IFERROR(VLOOKUP(M51,'[1]Sheet1'!$A$756:$K$798,5,FALSE)/100,0)</f>
        <v>0.006720045753503002</v>
      </c>
      <c r="G51" s="272">
        <f>_xlfn.IFERROR(VLOOKUP(M51,'[1]Sheet1'!$A$756:$K$798,6,FALSE),0)</f>
        <v>8</v>
      </c>
      <c r="H51" s="263">
        <f>_xlfn.IFERROR(VLOOKUP(M51,'[1]Sheet1'!$A$756:$K$798,7,FALSE)/100,0)</f>
        <v>0.005031446540880503</v>
      </c>
      <c r="I51" s="272">
        <f>_xlfn.IFERROR(VLOOKUP(M51,'[1]Sheet1'!$A$756:$K$798,8,FALSE),0)</f>
        <v>0</v>
      </c>
      <c r="J51" s="278">
        <f>_xlfn.IFERROR(VLOOKUP(M51,'[1]Sheet1'!$A$756:$K$798,9,FALSE)/100,0)</f>
        <v>0</v>
      </c>
      <c r="K51" s="249">
        <f>_xlfn.IFERROR(VLOOKUP(M51,'[1]Sheet1'!$A$756:$K$798,10,FALSE),0)</f>
        <v>101</v>
      </c>
      <c r="L51" s="262">
        <f>_xlfn.IFERROR(VLOOKUP(M51,'[1]Sheet1'!$A$756:$K$798,11,FALSE)/100,0)</f>
        <v>0.0070388180361000766</v>
      </c>
      <c r="M51" s="307" t="s">
        <v>891</v>
      </c>
    </row>
    <row r="52" spans="1:13" ht="15.75" thickBot="1">
      <c r="A52" s="289">
        <v>99</v>
      </c>
      <c r="B52" s="265" t="s">
        <v>545</v>
      </c>
      <c r="C52" s="250">
        <f>_xlfn.IFERROR(VLOOKUP(M52,'[1]Sheet1'!$A$756:$K$798,2,FALSE),0)</f>
        <v>273</v>
      </c>
      <c r="D52" s="267">
        <f>_xlfn.IFERROR(VLOOKUP(M52,'[1]Sheet1'!$A$756:$K$798,3,FALSE)/100,0)</f>
        <v>0.04774396642182581</v>
      </c>
      <c r="E52" s="273">
        <f>_xlfn.IFERROR(VLOOKUP(M52,'[1]Sheet1'!$A$756:$K$798,4,FALSE),0)</f>
        <v>354</v>
      </c>
      <c r="F52" s="267">
        <f>_xlfn.IFERROR(VLOOKUP(M52,'[1]Sheet1'!$A$756:$K$798,5,FALSE)/100,0)</f>
        <v>0.05061481269659709</v>
      </c>
      <c r="G52" s="273">
        <f>_xlfn.IFERROR(VLOOKUP(M52,'[1]Sheet1'!$A$756:$K$798,6,FALSE),0)</f>
        <v>83</v>
      </c>
      <c r="H52" s="267">
        <f>_xlfn.IFERROR(VLOOKUP(M52,'[1]Sheet1'!$A$756:$K$798,7,FALSE)/100,0)</f>
        <v>0.05220125786163522</v>
      </c>
      <c r="I52" s="273">
        <f>_xlfn.IFERROR(VLOOKUP(M52,'[1]Sheet1'!$A$756:$K$798,8,FALSE),0)</f>
        <v>5</v>
      </c>
      <c r="J52" s="279">
        <f>_xlfn.IFERROR(VLOOKUP(M52,'[1]Sheet1'!$A$756:$K$798,9,FALSE)/100,0)</f>
        <v>0.10638297872340424</v>
      </c>
      <c r="K52" s="250">
        <f>_xlfn.IFERROR(VLOOKUP(M52,'[1]Sheet1'!$A$756:$K$798,10,FALSE),0)</f>
        <v>715</v>
      </c>
      <c r="L52" s="266">
        <f>_xlfn.IFERROR(VLOOKUP(M52,'[1]Sheet1'!$A$756:$K$798,11,FALSE)/100,0)</f>
        <v>0.049829256394173814</v>
      </c>
      <c r="M52" s="307" t="s">
        <v>892</v>
      </c>
    </row>
    <row r="53" spans="1:13" ht="15.75" thickBot="1">
      <c r="A53" s="450" t="s">
        <v>164</v>
      </c>
      <c r="B53" s="451"/>
      <c r="C53" s="142">
        <f>_xlfn.IFERROR(VLOOKUP(M53,'[1]Sheet1'!$A$756:$K$798,2,FALSE),0)</f>
        <v>5718</v>
      </c>
      <c r="D53" s="290">
        <f>_xlfn.IFERROR(VLOOKUP(M53,'[1]Sheet1'!$A$756:$K$798,3,FALSE)/100,0)</f>
        <v>1</v>
      </c>
      <c r="E53" s="271">
        <f>_xlfn.IFERROR(VLOOKUP(M53,'[1]Sheet1'!$A$756:$K$798,4,FALSE),0)</f>
        <v>6994</v>
      </c>
      <c r="F53" s="290">
        <f>_xlfn.IFERROR(VLOOKUP(M53,'[1]Sheet1'!$A$756:$K$798,5,FALSE)/100,0)</f>
        <v>1</v>
      </c>
      <c r="G53" s="271">
        <f>_xlfn.IFERROR(VLOOKUP(M53,'[1]Sheet1'!$A$756:$K$798,6,FALSE),0)</f>
        <v>1590</v>
      </c>
      <c r="H53" s="290">
        <f>_xlfn.IFERROR(VLOOKUP(M53,'[1]Sheet1'!$A$756:$K$798,7,FALSE)/100,0)</f>
        <v>1</v>
      </c>
      <c r="I53" s="271">
        <f>_xlfn.IFERROR(VLOOKUP(M53,'[1]Sheet1'!$A$756:$K$798,8,FALSE),0)</f>
        <v>47</v>
      </c>
      <c r="J53" s="291">
        <f>_xlfn.IFERROR(VLOOKUP(M53,'[1]Sheet1'!$A$756:$K$798,9,FALSE)/100,0)</f>
        <v>1</v>
      </c>
      <c r="K53" s="142">
        <f>_xlfn.IFERROR(VLOOKUP(M53,'[1]Sheet1'!$A$756:$K$798,10,FALSE),0)</f>
        <v>14349</v>
      </c>
      <c r="L53" s="146">
        <f>_xlfn.IFERROR(VLOOKUP(M53,'[1]Sheet1'!$A$756:$K$798,11,FALSE)/100,0)</f>
        <v>1</v>
      </c>
      <c r="M53" s="307" t="s">
        <v>75</v>
      </c>
    </row>
    <row r="54" spans="1:12" ht="15">
      <c r="A54" s="255"/>
      <c r="B54" s="255"/>
      <c r="C54" s="255"/>
      <c r="D54" s="268"/>
      <c r="E54" s="255"/>
      <c r="F54" s="268"/>
      <c r="G54" s="255"/>
      <c r="H54" s="268"/>
      <c r="I54" s="255"/>
      <c r="J54" s="268"/>
      <c r="K54" s="255"/>
      <c r="L54" s="268"/>
    </row>
    <row r="55" spans="1:12" ht="15">
      <c r="A55" s="255"/>
      <c r="B55" s="255"/>
      <c r="C55" s="255"/>
      <c r="D55" s="268"/>
      <c r="E55" s="255"/>
      <c r="F55" s="268"/>
      <c r="G55" s="255"/>
      <c r="H55" s="268"/>
      <c r="I55" s="255"/>
      <c r="J55" s="268"/>
      <c r="K55" s="256">
        <f>SUM(K5:K52)</f>
        <v>14349</v>
      </c>
      <c r="L55" s="268"/>
    </row>
  </sheetData>
  <sheetProtection/>
  <mergeCells count="10">
    <mergeCell ref="A53:B53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7"/>
  <sheetViews>
    <sheetView zoomScale="80" zoomScaleNormal="80" zoomScalePageLayoutView="0" workbookViewId="0" topLeftCell="A1">
      <selection activeCell="Q55" sqref="M5:Q55"/>
    </sheetView>
  </sheetViews>
  <sheetFormatPr defaultColWidth="11.421875" defaultRowHeight="15"/>
  <cols>
    <col min="1" max="1" width="10.7109375" style="152" customWidth="1"/>
    <col min="2" max="2" width="80.7109375" style="152" customWidth="1"/>
    <col min="3" max="16" width="14.00390625" style="152" customWidth="1"/>
    <col min="17" max="17" width="19.140625" style="152" customWidth="1"/>
    <col min="18" max="18" width="11.421875" style="307" customWidth="1"/>
    <col min="19" max="16384" width="11.421875" style="152" customWidth="1"/>
  </cols>
  <sheetData>
    <row r="1" spans="1:17" ht="24.75" customHeight="1" thickBot="1" thickTop="1">
      <c r="A1" s="419" t="s">
        <v>654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1"/>
    </row>
    <row r="2" spans="1:17" ht="24.75" customHeight="1" thickBot="1" thickTop="1">
      <c r="A2" s="419" t="s">
        <v>1047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1"/>
    </row>
    <row r="3" spans="1:17" ht="19.5" customHeight="1" thickTop="1">
      <c r="A3" s="452" t="s">
        <v>546</v>
      </c>
      <c r="B3" s="453" t="s">
        <v>547</v>
      </c>
      <c r="C3" s="411">
        <v>2012</v>
      </c>
      <c r="D3" s="412"/>
      <c r="E3" s="411">
        <v>2013</v>
      </c>
      <c r="F3" s="431"/>
      <c r="G3" s="411">
        <v>2014</v>
      </c>
      <c r="H3" s="431"/>
      <c r="I3" s="415">
        <v>2015</v>
      </c>
      <c r="J3" s="416"/>
      <c r="K3" s="415">
        <v>2016</v>
      </c>
      <c r="L3" s="416"/>
      <c r="M3" s="415">
        <v>2017</v>
      </c>
      <c r="N3" s="416"/>
      <c r="O3" s="415">
        <v>2018</v>
      </c>
      <c r="P3" s="416"/>
      <c r="Q3" s="413" t="s">
        <v>1015</v>
      </c>
    </row>
    <row r="4" spans="1:17" ht="19.5" customHeight="1" thickBot="1">
      <c r="A4" s="452"/>
      <c r="B4" s="454"/>
      <c r="C4" s="227" t="s">
        <v>70</v>
      </c>
      <c r="D4" s="228" t="s">
        <v>69</v>
      </c>
      <c r="E4" s="227" t="s">
        <v>70</v>
      </c>
      <c r="F4" s="234" t="s">
        <v>69</v>
      </c>
      <c r="G4" s="227" t="s">
        <v>70</v>
      </c>
      <c r="H4" s="234" t="s">
        <v>69</v>
      </c>
      <c r="I4" s="237" t="s">
        <v>70</v>
      </c>
      <c r="J4" s="228" t="s">
        <v>69</v>
      </c>
      <c r="K4" s="237" t="s">
        <v>70</v>
      </c>
      <c r="L4" s="228" t="s">
        <v>69</v>
      </c>
      <c r="M4" s="237" t="s">
        <v>70</v>
      </c>
      <c r="N4" s="228" t="s">
        <v>69</v>
      </c>
      <c r="O4" s="237" t="s">
        <v>70</v>
      </c>
      <c r="P4" s="228" t="s">
        <v>69</v>
      </c>
      <c r="Q4" s="414"/>
    </row>
    <row r="5" spans="1:19" ht="15">
      <c r="A5" s="301" t="s">
        <v>364</v>
      </c>
      <c r="B5" s="257" t="s">
        <v>548</v>
      </c>
      <c r="C5" s="258">
        <v>787</v>
      </c>
      <c r="D5" s="260">
        <v>0.061537258581593555</v>
      </c>
      <c r="E5" s="258">
        <v>859</v>
      </c>
      <c r="F5" s="277">
        <v>0.06399463607241303</v>
      </c>
      <c r="G5" s="258">
        <v>844</v>
      </c>
      <c r="H5" s="277">
        <v>0.06651430372763811</v>
      </c>
      <c r="I5" s="258">
        <v>834</v>
      </c>
      <c r="J5" s="260">
        <v>0.06423290203327171</v>
      </c>
      <c r="K5" s="258">
        <v>931</v>
      </c>
      <c r="L5" s="260">
        <v>0.0670990990990991</v>
      </c>
      <c r="M5" s="258">
        <v>829</v>
      </c>
      <c r="N5" s="260">
        <v>0.05851627020540693</v>
      </c>
      <c r="O5" s="258">
        <f>_xlfn.IFERROR(VLOOKUP(R5,'[1]Sheet1'!$A$801:$C$838,2,FALSE),0)</f>
        <v>942</v>
      </c>
      <c r="P5" s="260">
        <f>_xlfn.IFERROR(VLOOKUP(R5,'[1]Sheet1'!$A$801:$C$838,3,FALSE)/100,0)</f>
        <v>0.06564917415847794</v>
      </c>
      <c r="Q5" s="292">
        <f>_xlfn.IFERROR((O5-M5)/M5,0)</f>
        <v>0.13630880579010857</v>
      </c>
      <c r="R5" s="330" t="s">
        <v>893</v>
      </c>
      <c r="S5" s="315"/>
    </row>
    <row r="6" spans="1:19" ht="15">
      <c r="A6" s="288">
        <v>10</v>
      </c>
      <c r="B6" s="261" t="s">
        <v>549</v>
      </c>
      <c r="C6" s="249">
        <v>973</v>
      </c>
      <c r="D6" s="263">
        <v>0.07608100711548987</v>
      </c>
      <c r="E6" s="249">
        <v>729</v>
      </c>
      <c r="F6" s="278">
        <v>0.054309766818147955</v>
      </c>
      <c r="G6" s="249">
        <v>679</v>
      </c>
      <c r="H6" s="278">
        <v>0.05351091496571834</v>
      </c>
      <c r="I6" s="249">
        <v>671</v>
      </c>
      <c r="J6" s="263">
        <v>0.05167898952556993</v>
      </c>
      <c r="K6" s="249">
        <v>763</v>
      </c>
      <c r="L6" s="263">
        <v>0.054990990990991</v>
      </c>
      <c r="M6" s="249">
        <v>786</v>
      </c>
      <c r="N6" s="263">
        <v>0.0554810475047646</v>
      </c>
      <c r="O6" s="249">
        <f>_xlfn.IFERROR(VLOOKUP(R6,'[1]Sheet1'!$A$801:$C$838,2,FALSE),0)</f>
        <v>791</v>
      </c>
      <c r="P6" s="263">
        <f>_xlfn.IFERROR(VLOOKUP(R6,'[1]Sheet1'!$A$801:$C$838,3,FALSE)/100,0)</f>
        <v>0.05512579273816991</v>
      </c>
      <c r="Q6" s="293">
        <f aca="true" t="shared" si="0" ref="Q6:Q55">_xlfn.IFERROR((O6-M6)/M6,0)</f>
        <v>0.006361323155216285</v>
      </c>
      <c r="R6" s="330" t="s">
        <v>894</v>
      </c>
      <c r="S6" s="315"/>
    </row>
    <row r="7" spans="1:19" ht="15">
      <c r="A7" s="288">
        <v>11</v>
      </c>
      <c r="B7" s="261" t="s">
        <v>550</v>
      </c>
      <c r="C7" s="249">
        <v>2853</v>
      </c>
      <c r="D7" s="263">
        <v>0.22308233638282898</v>
      </c>
      <c r="E7" s="249">
        <v>3509</v>
      </c>
      <c r="F7" s="278">
        <v>0.2614169708708932</v>
      </c>
      <c r="G7" s="249">
        <v>3583</v>
      </c>
      <c r="H7" s="278">
        <v>0.28237055717550635</v>
      </c>
      <c r="I7" s="249">
        <v>3673</v>
      </c>
      <c r="J7" s="263">
        <v>0.28288662969809</v>
      </c>
      <c r="K7" s="249">
        <v>4038</v>
      </c>
      <c r="L7" s="263">
        <v>0.29102702702702704</v>
      </c>
      <c r="M7" s="249">
        <v>4270</v>
      </c>
      <c r="N7" s="263">
        <v>0.3014046728312275</v>
      </c>
      <c r="O7" s="249">
        <f>_xlfn.IFERROR(VLOOKUP(R7,'[1]Sheet1'!$A$801:$C$838,2,FALSE),0)</f>
        <v>4481</v>
      </c>
      <c r="P7" s="263">
        <f>_xlfn.IFERROR(VLOOKUP(R7,'[1]Sheet1'!$A$801:$C$838,3,FALSE)/100,0)</f>
        <v>0.31228657049271724</v>
      </c>
      <c r="Q7" s="293">
        <f t="shared" si="0"/>
        <v>0.04941451990632319</v>
      </c>
      <c r="R7" s="330" t="s">
        <v>895</v>
      </c>
      <c r="S7" s="315"/>
    </row>
    <row r="8" spans="1:19" ht="15">
      <c r="A8" s="288">
        <v>12</v>
      </c>
      <c r="B8" s="261" t="s">
        <v>551</v>
      </c>
      <c r="C8" s="249">
        <v>198</v>
      </c>
      <c r="D8" s="263">
        <v>0.015482054890921885</v>
      </c>
      <c r="E8" s="249">
        <v>216</v>
      </c>
      <c r="F8" s="278">
        <v>0.01609178276093273</v>
      </c>
      <c r="G8" s="249">
        <v>204</v>
      </c>
      <c r="H8" s="278">
        <v>0.016076917014737173</v>
      </c>
      <c r="I8" s="249">
        <v>222</v>
      </c>
      <c r="J8" s="263">
        <v>0.017097966728280962</v>
      </c>
      <c r="K8" s="249">
        <v>260</v>
      </c>
      <c r="L8" s="263">
        <v>0.018738738738738738</v>
      </c>
      <c r="M8" s="249">
        <v>250</v>
      </c>
      <c r="N8" s="263">
        <v>0.017646643608385686</v>
      </c>
      <c r="O8" s="249">
        <f>_xlfn.IFERROR(VLOOKUP(R8,'[1]Sheet1'!$A$801:$C$838,2,FALSE),0)</f>
        <v>321</v>
      </c>
      <c r="P8" s="263">
        <f>_xlfn.IFERROR(VLOOKUP(R8,'[1]Sheet1'!$A$801:$C$838,3,FALSE)/100,0)</f>
        <v>0.022370896926615095</v>
      </c>
      <c r="Q8" s="293">
        <f t="shared" si="0"/>
        <v>0.284</v>
      </c>
      <c r="R8" s="330" t="s">
        <v>896</v>
      </c>
      <c r="S8" s="315"/>
    </row>
    <row r="9" spans="1:19" ht="15">
      <c r="A9" s="288">
        <v>13</v>
      </c>
      <c r="B9" s="261" t="s">
        <v>552</v>
      </c>
      <c r="C9" s="249">
        <v>6</v>
      </c>
      <c r="D9" s="263">
        <v>0.0004691531785127844</v>
      </c>
      <c r="E9" s="249">
        <v>8</v>
      </c>
      <c r="F9" s="278">
        <v>0.0005959919541086195</v>
      </c>
      <c r="G9" s="249">
        <v>11</v>
      </c>
      <c r="H9" s="278">
        <v>0.0008668925841279849</v>
      </c>
      <c r="I9" s="249">
        <v>6</v>
      </c>
      <c r="J9" s="263">
        <v>0.0004621072088724584</v>
      </c>
      <c r="K9" s="249">
        <v>6</v>
      </c>
      <c r="L9" s="263">
        <v>0.0004324324324324325</v>
      </c>
      <c r="M9" s="249">
        <v>11</v>
      </c>
      <c r="N9" s="263">
        <v>0.0007764523187689703</v>
      </c>
      <c r="O9" s="249">
        <f>_xlfn.IFERROR(VLOOKUP(R9,'[1]Sheet1'!$A$801:$C$838,2,FALSE),0)</f>
        <v>8</v>
      </c>
      <c r="P9" s="263">
        <f>_xlfn.IFERROR(VLOOKUP(R9,'[1]Sheet1'!$A$801:$C$838,3,FALSE)/100,0)</f>
        <v>0.0005575301414732734</v>
      </c>
      <c r="Q9" s="293">
        <f t="shared" si="0"/>
        <v>-0.2727272727272727</v>
      </c>
      <c r="R9" s="330" t="s">
        <v>897</v>
      </c>
      <c r="S9" s="315"/>
    </row>
    <row r="10" spans="1:19" ht="15">
      <c r="A10" s="288">
        <v>19</v>
      </c>
      <c r="B10" s="261" t="s">
        <v>553</v>
      </c>
      <c r="C10" s="249">
        <v>90</v>
      </c>
      <c r="D10" s="263">
        <v>0.007037297677691766</v>
      </c>
      <c r="E10" s="249">
        <v>92</v>
      </c>
      <c r="F10" s="278">
        <v>0.006853907472249125</v>
      </c>
      <c r="G10" s="249">
        <v>103</v>
      </c>
      <c r="H10" s="278">
        <v>0.008117266924107495</v>
      </c>
      <c r="I10" s="249">
        <v>113</v>
      </c>
      <c r="J10" s="263">
        <v>0.0087030191004313</v>
      </c>
      <c r="K10" s="249">
        <v>116</v>
      </c>
      <c r="L10" s="263">
        <v>0.00836036036036036</v>
      </c>
      <c r="M10" s="249">
        <v>134</v>
      </c>
      <c r="N10" s="263">
        <v>0.009458600974094728</v>
      </c>
      <c r="O10" s="249">
        <f>_xlfn.IFERROR(VLOOKUP(R10,'[1]Sheet1'!$A$801:$C$838,2,FALSE),0)</f>
        <v>137</v>
      </c>
      <c r="P10" s="263">
        <f>_xlfn.IFERROR(VLOOKUP(R10,'[1]Sheet1'!$A$801:$C$838,3,FALSE)/100,0)</f>
        <v>0.009547703672729807</v>
      </c>
      <c r="Q10" s="293">
        <f t="shared" si="0"/>
        <v>0.022388059701492536</v>
      </c>
      <c r="R10" s="330" t="s">
        <v>898</v>
      </c>
      <c r="S10" s="315"/>
    </row>
    <row r="11" spans="1:19" ht="15">
      <c r="A11" s="288">
        <v>20</v>
      </c>
      <c r="B11" s="261" t="s">
        <v>554</v>
      </c>
      <c r="C11" s="249">
        <v>585</v>
      </c>
      <c r="D11" s="263">
        <v>0.04574243490499648</v>
      </c>
      <c r="E11" s="249">
        <v>530</v>
      </c>
      <c r="F11" s="278">
        <v>0.03948446695969604</v>
      </c>
      <c r="G11" s="249">
        <v>465</v>
      </c>
      <c r="H11" s="278">
        <v>0.03664591378359209</v>
      </c>
      <c r="I11" s="249">
        <v>453</v>
      </c>
      <c r="J11" s="263">
        <v>0.03488909426987061</v>
      </c>
      <c r="K11" s="249">
        <v>533</v>
      </c>
      <c r="L11" s="263">
        <v>0.03841441441441441</v>
      </c>
      <c r="M11" s="249">
        <v>630</v>
      </c>
      <c r="N11" s="263">
        <v>0.044469541893131924</v>
      </c>
      <c r="O11" s="249">
        <f>_xlfn.IFERROR(VLOOKUP(R11,'[1]Sheet1'!$A$801:$C$838,2,FALSE),0)</f>
        <v>655</v>
      </c>
      <c r="P11" s="263">
        <f>_xlfn.IFERROR(VLOOKUP(R11,'[1]Sheet1'!$A$801:$C$838,3,FALSE)/100,0)</f>
        <v>0.04564778033312425</v>
      </c>
      <c r="Q11" s="293">
        <f t="shared" si="0"/>
        <v>0.03968253968253968</v>
      </c>
      <c r="R11" s="330" t="s">
        <v>899</v>
      </c>
      <c r="S11" s="315"/>
    </row>
    <row r="12" spans="1:19" ht="15">
      <c r="A12" s="288">
        <v>21</v>
      </c>
      <c r="B12" s="261" t="s">
        <v>555</v>
      </c>
      <c r="C12" s="249">
        <v>429</v>
      </c>
      <c r="D12" s="263">
        <v>0.033544452263664086</v>
      </c>
      <c r="E12" s="249">
        <v>474</v>
      </c>
      <c r="F12" s="278">
        <v>0.03531252328093571</v>
      </c>
      <c r="G12" s="249">
        <v>501</v>
      </c>
      <c r="H12" s="278">
        <v>0.039483016786192766</v>
      </c>
      <c r="I12" s="249">
        <v>510</v>
      </c>
      <c r="J12" s="263">
        <v>0.03927911275415896</v>
      </c>
      <c r="K12" s="249">
        <v>553</v>
      </c>
      <c r="L12" s="263">
        <v>0.03985585585585585</v>
      </c>
      <c r="M12" s="249">
        <v>579</v>
      </c>
      <c r="N12" s="263">
        <v>0.040869626597021244</v>
      </c>
      <c r="O12" s="249">
        <f>_xlfn.IFERROR(VLOOKUP(R12,'[1]Sheet1'!$A$801:$C$838,2,FALSE),0)</f>
        <v>558</v>
      </c>
      <c r="P12" s="263">
        <f>_xlfn.IFERROR(VLOOKUP(R12,'[1]Sheet1'!$A$801:$C$838,3,FALSE)/100,0)</f>
        <v>0.03888772736776082</v>
      </c>
      <c r="Q12" s="293">
        <f t="shared" si="0"/>
        <v>-0.03626943005181347</v>
      </c>
      <c r="R12" s="330" t="s">
        <v>900</v>
      </c>
      <c r="S12" s="315"/>
    </row>
    <row r="13" spans="1:19" ht="15">
      <c r="A13" s="288">
        <v>22</v>
      </c>
      <c r="B13" s="261" t="s">
        <v>556</v>
      </c>
      <c r="C13" s="249">
        <v>27</v>
      </c>
      <c r="D13" s="263">
        <v>0.00211118930330753</v>
      </c>
      <c r="E13" s="249">
        <v>23</v>
      </c>
      <c r="F13" s="278">
        <v>0.0017134768680622811</v>
      </c>
      <c r="G13" s="249">
        <v>29</v>
      </c>
      <c r="H13" s="278">
        <v>0.002285444085428324</v>
      </c>
      <c r="I13" s="249">
        <v>28</v>
      </c>
      <c r="J13" s="263">
        <v>0.0021565003080714724</v>
      </c>
      <c r="K13" s="249">
        <v>35</v>
      </c>
      <c r="L13" s="263">
        <v>0.0025225225225225223</v>
      </c>
      <c r="M13" s="249">
        <v>26</v>
      </c>
      <c r="N13" s="263">
        <v>0.0018352509352721114</v>
      </c>
      <c r="O13" s="249">
        <f>_xlfn.IFERROR(VLOOKUP(R13,'[1]Sheet1'!$A$801:$C$838,2,FALSE),0)</f>
        <v>36</v>
      </c>
      <c r="P13" s="263">
        <f>_xlfn.IFERROR(VLOOKUP(R13,'[1]Sheet1'!$A$801:$C$838,3,FALSE)/100,0)</f>
        <v>0.002508885636629731</v>
      </c>
      <c r="Q13" s="293">
        <f t="shared" si="0"/>
        <v>0.38461538461538464</v>
      </c>
      <c r="R13" s="330" t="s">
        <v>901</v>
      </c>
      <c r="S13" s="315"/>
    </row>
    <row r="14" spans="1:19" ht="15">
      <c r="A14" s="288">
        <v>29</v>
      </c>
      <c r="B14" s="261" t="s">
        <v>557</v>
      </c>
      <c r="C14" s="249">
        <v>38</v>
      </c>
      <c r="D14" s="263">
        <v>0.0029713034639143013</v>
      </c>
      <c r="E14" s="249">
        <v>61</v>
      </c>
      <c r="F14" s="278">
        <v>0.004544438650078224</v>
      </c>
      <c r="G14" s="249">
        <v>57</v>
      </c>
      <c r="H14" s="278">
        <v>0.00449207975411774</v>
      </c>
      <c r="I14" s="249">
        <v>52</v>
      </c>
      <c r="J14" s="263">
        <v>0.004004929143561306</v>
      </c>
      <c r="K14" s="249">
        <v>62</v>
      </c>
      <c r="L14" s="263">
        <v>0.004468468468468469</v>
      </c>
      <c r="M14" s="249">
        <v>46</v>
      </c>
      <c r="N14" s="263">
        <v>0.003246982423942966</v>
      </c>
      <c r="O14" s="249">
        <f>_xlfn.IFERROR(VLOOKUP(R14,'[1]Sheet1'!$A$801:$C$838,2,FALSE),0)</f>
        <v>45</v>
      </c>
      <c r="P14" s="263">
        <f>_xlfn.IFERROR(VLOOKUP(R14,'[1]Sheet1'!$A$801:$C$838,3,FALSE)/100,0)</f>
        <v>0.003136107045787163</v>
      </c>
      <c r="Q14" s="293">
        <f t="shared" si="0"/>
        <v>-0.021739130434782608</v>
      </c>
      <c r="R14" s="330" t="s">
        <v>902</v>
      </c>
      <c r="S14" s="315"/>
    </row>
    <row r="15" spans="1:19" ht="15">
      <c r="A15" s="288">
        <v>30</v>
      </c>
      <c r="B15" s="261" t="s">
        <v>558</v>
      </c>
      <c r="C15" s="249">
        <v>1309</v>
      </c>
      <c r="D15" s="263">
        <v>0.1023535851122058</v>
      </c>
      <c r="E15" s="249">
        <v>1370</v>
      </c>
      <c r="F15" s="278">
        <v>0.1020636221411011</v>
      </c>
      <c r="G15" s="249">
        <v>1384</v>
      </c>
      <c r="H15" s="278">
        <v>0.10907084876664828</v>
      </c>
      <c r="I15" s="249">
        <v>1326</v>
      </c>
      <c r="J15" s="263">
        <v>0.10212569316081331</v>
      </c>
      <c r="K15" s="249">
        <v>1513</v>
      </c>
      <c r="L15" s="263">
        <v>0.10904504504504504</v>
      </c>
      <c r="M15" s="249">
        <v>1499</v>
      </c>
      <c r="N15" s="263">
        <v>0.10580927507588057</v>
      </c>
      <c r="O15" s="249">
        <f>_xlfn.IFERROR(VLOOKUP(R15,'[1]Sheet1'!$A$801:$C$838,2,FALSE),0)</f>
        <v>1515</v>
      </c>
      <c r="P15" s="263">
        <f>_xlfn.IFERROR(VLOOKUP(R15,'[1]Sheet1'!$A$801:$C$838,3,FALSE)/100,0)</f>
        <v>0.10558227054150116</v>
      </c>
      <c r="Q15" s="293">
        <f t="shared" si="0"/>
        <v>0.01067378252168112</v>
      </c>
      <c r="R15" s="330" t="s">
        <v>903</v>
      </c>
      <c r="S15" s="315"/>
    </row>
    <row r="16" spans="1:19" ht="15">
      <c r="A16" s="288">
        <v>31</v>
      </c>
      <c r="B16" s="261" t="s">
        <v>559</v>
      </c>
      <c r="C16" s="249">
        <v>238</v>
      </c>
      <c r="D16" s="263">
        <v>0.018609742747673783</v>
      </c>
      <c r="E16" s="249">
        <v>258</v>
      </c>
      <c r="F16" s="278">
        <v>0.019220740520002978</v>
      </c>
      <c r="G16" s="249">
        <v>210</v>
      </c>
      <c r="H16" s="278">
        <v>0.01654976751517062</v>
      </c>
      <c r="I16" s="249">
        <v>292</v>
      </c>
      <c r="J16" s="263">
        <v>0.022489217498459644</v>
      </c>
      <c r="K16" s="249">
        <v>227</v>
      </c>
      <c r="L16" s="263">
        <v>0.01636036036036036</v>
      </c>
      <c r="M16" s="249">
        <v>184</v>
      </c>
      <c r="N16" s="263">
        <v>0.012987929695771864</v>
      </c>
      <c r="O16" s="249">
        <f>_xlfn.IFERROR(VLOOKUP(R16,'[1]Sheet1'!$A$801:$C$838,2,FALSE),0)</f>
        <v>152</v>
      </c>
      <c r="P16" s="263">
        <f>_xlfn.IFERROR(VLOOKUP(R16,'[1]Sheet1'!$A$801:$C$838,3,FALSE)/100,0)</f>
        <v>0.010593072687992195</v>
      </c>
      <c r="Q16" s="293">
        <f t="shared" si="0"/>
        <v>-0.17391304347826086</v>
      </c>
      <c r="R16" s="330" t="s">
        <v>904</v>
      </c>
      <c r="S16" s="315"/>
    </row>
    <row r="17" spans="1:19" ht="15">
      <c r="A17" s="288">
        <v>32</v>
      </c>
      <c r="B17" s="261" t="s">
        <v>560</v>
      </c>
      <c r="C17" s="249">
        <v>1689</v>
      </c>
      <c r="D17" s="263">
        <v>0.1320666197513488</v>
      </c>
      <c r="E17" s="249">
        <v>1821</v>
      </c>
      <c r="F17" s="278">
        <v>0.13566266855397452</v>
      </c>
      <c r="G17" s="249">
        <v>1426</v>
      </c>
      <c r="H17" s="278">
        <v>0.1123808022696824</v>
      </c>
      <c r="I17" s="249">
        <v>1508</v>
      </c>
      <c r="J17" s="263">
        <v>0.11614294516327787</v>
      </c>
      <c r="K17" s="249">
        <v>1531</v>
      </c>
      <c r="L17" s="263">
        <v>0.11034234234234237</v>
      </c>
      <c r="M17" s="249">
        <v>1643</v>
      </c>
      <c r="N17" s="263">
        <v>0.1159737417943107</v>
      </c>
      <c r="O17" s="249">
        <f>_xlfn.IFERROR(VLOOKUP(R17,'[1]Sheet1'!$A$801:$C$838,2,FALSE),0)</f>
        <v>1500</v>
      </c>
      <c r="P17" s="263">
        <f>_xlfn.IFERROR(VLOOKUP(R17,'[1]Sheet1'!$A$801:$C$838,3,FALSE)/100,0)</f>
        <v>0.10453690152623876</v>
      </c>
      <c r="Q17" s="293">
        <f t="shared" si="0"/>
        <v>-0.08703590992087644</v>
      </c>
      <c r="R17" s="330" t="s">
        <v>905</v>
      </c>
      <c r="S17" s="315"/>
    </row>
    <row r="18" spans="1:19" ht="15">
      <c r="A18" s="288">
        <v>39</v>
      </c>
      <c r="B18" s="261" t="s">
        <v>561</v>
      </c>
      <c r="C18" s="249">
        <v>430</v>
      </c>
      <c r="D18" s="263">
        <v>0.03362264446008288</v>
      </c>
      <c r="E18" s="249">
        <v>415</v>
      </c>
      <c r="F18" s="278">
        <v>0.03091708261938464</v>
      </c>
      <c r="G18" s="249">
        <v>407</v>
      </c>
      <c r="H18" s="278">
        <v>0.03207502561273544</v>
      </c>
      <c r="I18" s="249">
        <v>607</v>
      </c>
      <c r="J18" s="263">
        <v>0.04674984596426371</v>
      </c>
      <c r="K18" s="249">
        <v>570</v>
      </c>
      <c r="L18" s="263">
        <v>0.04108108108108108</v>
      </c>
      <c r="M18" s="249">
        <v>565</v>
      </c>
      <c r="N18" s="263">
        <v>0.03988141455495165</v>
      </c>
      <c r="O18" s="249">
        <f>_xlfn.IFERROR(VLOOKUP(R18,'[1]Sheet1'!$A$801:$C$838,2,FALSE),0)</f>
        <v>546</v>
      </c>
      <c r="P18" s="263">
        <f>_xlfn.IFERROR(VLOOKUP(R18,'[1]Sheet1'!$A$801:$C$838,3,FALSE)/100,0)</f>
        <v>0.03805143215555091</v>
      </c>
      <c r="Q18" s="293">
        <f t="shared" si="0"/>
        <v>-0.033628318584070796</v>
      </c>
      <c r="R18" s="330" t="s">
        <v>906</v>
      </c>
      <c r="S18" s="315"/>
    </row>
    <row r="19" spans="1:19" ht="15">
      <c r="A19" s="288">
        <v>40</v>
      </c>
      <c r="B19" s="261" t="s">
        <v>562</v>
      </c>
      <c r="C19" s="249">
        <v>1</v>
      </c>
      <c r="D19" s="263">
        <v>7.81921964187974E-05</v>
      </c>
      <c r="E19" s="249">
        <v>3</v>
      </c>
      <c r="F19" s="278">
        <v>0.00022349698279073232</v>
      </c>
      <c r="G19" s="249">
        <v>2</v>
      </c>
      <c r="H19" s="278">
        <v>0.00015761683347781543</v>
      </c>
      <c r="I19" s="249">
        <v>1</v>
      </c>
      <c r="J19" s="263">
        <v>7.701786814540974E-05</v>
      </c>
      <c r="K19" s="249">
        <v>1</v>
      </c>
      <c r="L19" s="263">
        <v>7.207207207207206E-05</v>
      </c>
      <c r="M19" s="249">
        <v>2</v>
      </c>
      <c r="N19" s="263">
        <v>0.0001411731488670855</v>
      </c>
      <c r="O19" s="249">
        <f>_xlfn.IFERROR(VLOOKUP(R19,'[1]Sheet1'!$A$801:$C$838,2,FALSE),0)</f>
        <v>2</v>
      </c>
      <c r="P19" s="263">
        <f>_xlfn.IFERROR(VLOOKUP(R19,'[1]Sheet1'!$A$801:$C$838,3,FALSE)/100,0)</f>
        <v>0.00013938253536831835</v>
      </c>
      <c r="Q19" s="293">
        <f t="shared" si="0"/>
        <v>0</v>
      </c>
      <c r="R19" s="330" t="s">
        <v>907</v>
      </c>
      <c r="S19" s="315"/>
    </row>
    <row r="20" spans="1:19" ht="15">
      <c r="A20" s="288">
        <v>41</v>
      </c>
      <c r="B20" s="261" t="s">
        <v>563</v>
      </c>
      <c r="C20" s="249">
        <v>1</v>
      </c>
      <c r="D20" s="263">
        <v>7.81921964187974E-05</v>
      </c>
      <c r="E20" s="249">
        <v>3</v>
      </c>
      <c r="F20" s="278">
        <v>0.00022349698279073232</v>
      </c>
      <c r="G20" s="249">
        <v>1</v>
      </c>
      <c r="H20" s="278">
        <v>7.880841673890771E-05</v>
      </c>
      <c r="I20" s="249">
        <v>0</v>
      </c>
      <c r="J20" s="263">
        <v>0</v>
      </c>
      <c r="K20" s="249">
        <v>0</v>
      </c>
      <c r="L20" s="263">
        <v>0</v>
      </c>
      <c r="M20" s="249">
        <v>6</v>
      </c>
      <c r="N20" s="263">
        <v>0.00042351944660125643</v>
      </c>
      <c r="O20" s="249">
        <f>_xlfn.IFERROR(VLOOKUP(R20,'[1]Sheet1'!$A$801:$C$838,2,FALSE),0)</f>
        <v>2</v>
      </c>
      <c r="P20" s="263">
        <f>_xlfn.IFERROR(VLOOKUP(R20,'[1]Sheet1'!$A$801:$C$838,3,FALSE)/100,0)</f>
        <v>0.00013938253536831835</v>
      </c>
      <c r="Q20" s="293">
        <f t="shared" si="0"/>
        <v>-0.6666666666666666</v>
      </c>
      <c r="R20" s="330" t="s">
        <v>977</v>
      </c>
      <c r="S20" s="315"/>
    </row>
    <row r="21" spans="1:19" ht="15">
      <c r="A21" s="288">
        <v>50</v>
      </c>
      <c r="B21" s="261" t="s">
        <v>564</v>
      </c>
      <c r="C21" s="249">
        <v>912</v>
      </c>
      <c r="D21" s="263">
        <v>0.07131128313394323</v>
      </c>
      <c r="E21" s="249">
        <v>876</v>
      </c>
      <c r="F21" s="278">
        <v>0.06526111897489384</v>
      </c>
      <c r="G21" s="249">
        <v>806</v>
      </c>
      <c r="H21" s="278">
        <v>0.06351958389155962</v>
      </c>
      <c r="I21" s="249">
        <v>719</v>
      </c>
      <c r="J21" s="263">
        <v>0.0553758471965496</v>
      </c>
      <c r="K21" s="249">
        <v>723</v>
      </c>
      <c r="L21" s="263">
        <v>0.0521081081081081</v>
      </c>
      <c r="M21" s="249">
        <v>676</v>
      </c>
      <c r="N21" s="263">
        <v>0.04771652431707489</v>
      </c>
      <c r="O21" s="249">
        <f>_xlfn.IFERROR(VLOOKUP(R21,'[1]Sheet1'!$A$801:$C$838,2,FALSE),0)</f>
        <v>695</v>
      </c>
      <c r="P21" s="263">
        <f>_xlfn.IFERROR(VLOOKUP(R21,'[1]Sheet1'!$A$801:$C$838,3,FALSE)/100,0)</f>
        <v>0.04843543104049062</v>
      </c>
      <c r="Q21" s="293">
        <f t="shared" si="0"/>
        <v>0.028106508875739646</v>
      </c>
      <c r="R21" s="330" t="s">
        <v>908</v>
      </c>
      <c r="S21" s="315"/>
    </row>
    <row r="22" spans="1:19" ht="15">
      <c r="A22" s="288">
        <v>51</v>
      </c>
      <c r="B22" s="261" t="s">
        <v>564</v>
      </c>
      <c r="C22" s="249">
        <v>260</v>
      </c>
      <c r="D22" s="263">
        <v>0.020329971068887325</v>
      </c>
      <c r="E22" s="249">
        <v>283</v>
      </c>
      <c r="F22" s="278">
        <v>0.021083215376592416</v>
      </c>
      <c r="G22" s="249">
        <v>291</v>
      </c>
      <c r="H22" s="278">
        <v>0.022933249271022145</v>
      </c>
      <c r="I22" s="249">
        <v>323</v>
      </c>
      <c r="J22" s="263">
        <v>0.024876771410967346</v>
      </c>
      <c r="K22" s="249">
        <v>345</v>
      </c>
      <c r="L22" s="263">
        <v>0.024864864864864864</v>
      </c>
      <c r="M22" s="249">
        <v>348</v>
      </c>
      <c r="N22" s="263">
        <v>0.024564127902872875</v>
      </c>
      <c r="O22" s="249">
        <f>_xlfn.IFERROR(VLOOKUP(R22,'[1]Sheet1'!$A$801:$C$838,2,FALSE),0)</f>
        <v>355</v>
      </c>
      <c r="P22" s="263">
        <f>_xlfn.IFERROR(VLOOKUP(R22,'[1]Sheet1'!$A$801:$C$838,3,FALSE)/100,0)</f>
        <v>0.024740400027876506</v>
      </c>
      <c r="Q22" s="293">
        <f t="shared" si="0"/>
        <v>0.020114942528735632</v>
      </c>
      <c r="R22" s="330" t="s">
        <v>909</v>
      </c>
      <c r="S22" s="315"/>
    </row>
    <row r="23" spans="1:19" ht="15">
      <c r="A23" s="288">
        <v>52</v>
      </c>
      <c r="B23" s="261" t="s">
        <v>565</v>
      </c>
      <c r="C23" s="249">
        <v>294</v>
      </c>
      <c r="D23" s="263">
        <v>0.022988505747126436</v>
      </c>
      <c r="E23" s="249">
        <v>321</v>
      </c>
      <c r="F23" s="278">
        <v>0.023914177158608357</v>
      </c>
      <c r="G23" s="249">
        <v>271</v>
      </c>
      <c r="H23" s="278">
        <v>0.021357080936243993</v>
      </c>
      <c r="I23" s="249">
        <v>249</v>
      </c>
      <c r="J23" s="263">
        <v>0.019177449168207024</v>
      </c>
      <c r="K23" s="249">
        <v>279</v>
      </c>
      <c r="L23" s="263">
        <v>0.020108108108108105</v>
      </c>
      <c r="M23" s="249">
        <v>352</v>
      </c>
      <c r="N23" s="263">
        <v>0.02484647420060705</v>
      </c>
      <c r="O23" s="249">
        <f>_xlfn.IFERROR(VLOOKUP(R23,'[1]Sheet1'!$A$801:$C$838,2,FALSE),0)</f>
        <v>305</v>
      </c>
      <c r="P23" s="263">
        <f>_xlfn.IFERROR(VLOOKUP(R23,'[1]Sheet1'!$A$801:$C$838,3,FALSE)/100,0)</f>
        <v>0.02125583664366855</v>
      </c>
      <c r="Q23" s="293">
        <f t="shared" si="0"/>
        <v>-0.13352272727272727</v>
      </c>
      <c r="R23" s="330" t="s">
        <v>910</v>
      </c>
      <c r="S23" s="315"/>
    </row>
    <row r="24" spans="1:19" ht="28.5">
      <c r="A24" s="288">
        <v>53</v>
      </c>
      <c r="B24" s="261" t="s">
        <v>566</v>
      </c>
      <c r="C24" s="249">
        <v>18</v>
      </c>
      <c r="D24" s="263">
        <v>0.0014074595355383533</v>
      </c>
      <c r="E24" s="249">
        <v>13</v>
      </c>
      <c r="F24" s="278">
        <v>0.0009684869254265068</v>
      </c>
      <c r="G24" s="249">
        <v>11</v>
      </c>
      <c r="H24" s="278">
        <v>0.0008668925841279849</v>
      </c>
      <c r="I24" s="249">
        <v>17</v>
      </c>
      <c r="J24" s="263">
        <v>0.0013093037584719655</v>
      </c>
      <c r="K24" s="249">
        <v>17</v>
      </c>
      <c r="L24" s="263">
        <v>0.0012252252252252253</v>
      </c>
      <c r="M24" s="249">
        <v>5</v>
      </c>
      <c r="N24" s="263">
        <v>0.0003529328721677136</v>
      </c>
      <c r="O24" s="249">
        <f>_xlfn.IFERROR(VLOOKUP(R24,'[1]Sheet1'!$A$801:$C$838,2,FALSE),0)</f>
        <v>20</v>
      </c>
      <c r="P24" s="263">
        <f>_xlfn.IFERROR(VLOOKUP(R24,'[1]Sheet1'!$A$801:$C$838,3,FALSE)/100,0)</f>
        <v>0.0013938253536831834</v>
      </c>
      <c r="Q24" s="293">
        <f t="shared" si="0"/>
        <v>3</v>
      </c>
      <c r="R24" s="330" t="s">
        <v>911</v>
      </c>
      <c r="S24" s="315"/>
    </row>
    <row r="25" spans="1:18" ht="15">
      <c r="A25" s="288">
        <v>54</v>
      </c>
      <c r="B25" s="261" t="s">
        <v>567</v>
      </c>
      <c r="C25" s="249">
        <v>0</v>
      </c>
      <c r="D25" s="263">
        <v>0</v>
      </c>
      <c r="E25" s="249">
        <v>0</v>
      </c>
      <c r="F25" s="294">
        <v>0</v>
      </c>
      <c r="G25" s="249">
        <v>0</v>
      </c>
      <c r="H25" s="294">
        <v>0</v>
      </c>
      <c r="I25" s="249">
        <v>0</v>
      </c>
      <c r="J25" s="263">
        <v>0</v>
      </c>
      <c r="K25" s="249">
        <v>0</v>
      </c>
      <c r="L25" s="263">
        <v>0</v>
      </c>
      <c r="M25" s="249">
        <v>0</v>
      </c>
      <c r="N25" s="263">
        <v>0</v>
      </c>
      <c r="O25" s="249">
        <f>_xlfn.IFERROR(VLOOKUP(R25,'[1]Sheet1'!$A$801:$C$838,2,FALSE),0)</f>
        <v>0</v>
      </c>
      <c r="P25" s="263">
        <f>_xlfn.IFERROR(VLOOKUP(R25,'[1]Sheet1'!$A$801:$C$838,3,FALSE)/100,0)</f>
        <v>0</v>
      </c>
      <c r="Q25" s="293">
        <f t="shared" si="0"/>
        <v>0</v>
      </c>
      <c r="R25" s="330"/>
    </row>
    <row r="26" spans="1:19" ht="15">
      <c r="A26" s="288">
        <v>59</v>
      </c>
      <c r="B26" s="261" t="s">
        <v>568</v>
      </c>
      <c r="C26" s="249">
        <v>90</v>
      </c>
      <c r="D26" s="263">
        <v>0.007037297677691766</v>
      </c>
      <c r="E26" s="249">
        <v>149</v>
      </c>
      <c r="F26" s="278">
        <v>0.011100350145273039</v>
      </c>
      <c r="G26" s="249">
        <v>99</v>
      </c>
      <c r="H26" s="278">
        <v>0.007802033257151864</v>
      </c>
      <c r="I26" s="249">
        <v>138</v>
      </c>
      <c r="J26" s="263">
        <v>0.010628465804066543</v>
      </c>
      <c r="K26" s="249">
        <v>143</v>
      </c>
      <c r="L26" s="263">
        <v>0.010306306306306306</v>
      </c>
      <c r="M26" s="249">
        <v>148</v>
      </c>
      <c r="N26" s="263">
        <v>0.010446813016164326</v>
      </c>
      <c r="O26" s="249">
        <f>_xlfn.IFERROR(VLOOKUP(R26,'[1]Sheet1'!$A$801:$C$838,2,FALSE),0)</f>
        <v>127</v>
      </c>
      <c r="P26" s="263">
        <f>_xlfn.IFERROR(VLOOKUP(R26,'[1]Sheet1'!$A$801:$C$838,3,FALSE)/100,0)</f>
        <v>0.008850790995888215</v>
      </c>
      <c r="Q26" s="293">
        <f t="shared" si="0"/>
        <v>-0.14189189189189189</v>
      </c>
      <c r="R26" s="330" t="s">
        <v>912</v>
      </c>
      <c r="S26" s="315"/>
    </row>
    <row r="27" spans="1:19" ht="15">
      <c r="A27" s="288">
        <v>60</v>
      </c>
      <c r="B27" s="261" t="s">
        <v>569</v>
      </c>
      <c r="C27" s="249">
        <v>3</v>
      </c>
      <c r="D27" s="263">
        <v>0.0002345765892563922</v>
      </c>
      <c r="E27" s="249">
        <v>7</v>
      </c>
      <c r="F27" s="278">
        <v>0.0005214929598450421</v>
      </c>
      <c r="G27" s="249">
        <v>4</v>
      </c>
      <c r="H27" s="278">
        <v>0.00031523366695563086</v>
      </c>
      <c r="I27" s="249">
        <v>5</v>
      </c>
      <c r="J27" s="263">
        <v>0.00038508934072704865</v>
      </c>
      <c r="K27" s="249">
        <v>3</v>
      </c>
      <c r="L27" s="263">
        <v>0.00021621621621621624</v>
      </c>
      <c r="M27" s="249">
        <v>6</v>
      </c>
      <c r="N27" s="263">
        <v>0.00042351944660125643</v>
      </c>
      <c r="O27" s="249">
        <f>_xlfn.IFERROR(VLOOKUP(R27,'[1]Sheet1'!$A$801:$C$838,2,FALSE),0)</f>
        <v>3</v>
      </c>
      <c r="P27" s="263">
        <f>_xlfn.IFERROR(VLOOKUP(R27,'[1]Sheet1'!$A$801:$C$838,3,FALSE)/100,0)</f>
        <v>0.0002090738030524775</v>
      </c>
      <c r="Q27" s="293">
        <f t="shared" si="0"/>
        <v>-0.5</v>
      </c>
      <c r="R27" s="330" t="s">
        <v>913</v>
      </c>
      <c r="S27" s="315"/>
    </row>
    <row r="28" spans="1:19" ht="15">
      <c r="A28" s="288">
        <v>61</v>
      </c>
      <c r="B28" s="261" t="s">
        <v>570</v>
      </c>
      <c r="C28" s="249">
        <v>4</v>
      </c>
      <c r="D28" s="263">
        <v>0.0003127687856751896</v>
      </c>
      <c r="E28" s="249">
        <v>9</v>
      </c>
      <c r="F28" s="278">
        <v>0.000670490948372197</v>
      </c>
      <c r="G28" s="249">
        <v>7</v>
      </c>
      <c r="H28" s="278">
        <v>0.000551658917172354</v>
      </c>
      <c r="I28" s="249">
        <v>5</v>
      </c>
      <c r="J28" s="263">
        <v>0.00038508934072704865</v>
      </c>
      <c r="K28" s="249">
        <v>7</v>
      </c>
      <c r="L28" s="263">
        <v>0.0005045045045045045</v>
      </c>
      <c r="M28" s="249">
        <v>9</v>
      </c>
      <c r="N28" s="263">
        <v>0.0006352791699018846</v>
      </c>
      <c r="O28" s="249">
        <f>_xlfn.IFERROR(VLOOKUP(R28,'[1]Sheet1'!$A$801:$C$838,2,FALSE),0)</f>
        <v>9</v>
      </c>
      <c r="P28" s="263">
        <f>_xlfn.IFERROR(VLOOKUP(R28,'[1]Sheet1'!$A$801:$C$838,3,FALSE)/100,0)</f>
        <v>0.0006272214091574327</v>
      </c>
      <c r="Q28" s="293">
        <f t="shared" si="0"/>
        <v>0</v>
      </c>
      <c r="R28" s="330" t="s">
        <v>914</v>
      </c>
      <c r="S28" s="315"/>
    </row>
    <row r="29" spans="1:19" ht="15">
      <c r="A29" s="288">
        <v>62</v>
      </c>
      <c r="B29" s="261" t="s">
        <v>571</v>
      </c>
      <c r="C29" s="249">
        <v>0</v>
      </c>
      <c r="D29" s="263">
        <v>0</v>
      </c>
      <c r="E29" s="249">
        <v>0</v>
      </c>
      <c r="F29" s="278">
        <v>0</v>
      </c>
      <c r="G29" s="249">
        <v>1</v>
      </c>
      <c r="H29" s="278">
        <v>7.880841673890771E-05</v>
      </c>
      <c r="I29" s="249">
        <v>1</v>
      </c>
      <c r="J29" s="263">
        <v>7.701786814540974E-05</v>
      </c>
      <c r="K29" s="249">
        <v>4</v>
      </c>
      <c r="L29" s="263">
        <v>0.00028828828828828825</v>
      </c>
      <c r="M29" s="249">
        <v>3</v>
      </c>
      <c r="N29" s="263">
        <v>0.00021175972330062822</v>
      </c>
      <c r="O29" s="249">
        <f>_xlfn.IFERROR(VLOOKUP(R29,'[1]Sheet1'!$A$801:$C$838,2,FALSE),0)</f>
        <v>2</v>
      </c>
      <c r="P29" s="263">
        <f>_xlfn.IFERROR(VLOOKUP(R29,'[1]Sheet1'!$A$801:$C$838,3,FALSE)/100,0)</f>
        <v>0.00013938253536831835</v>
      </c>
      <c r="Q29" s="293">
        <f t="shared" si="0"/>
        <v>-0.3333333333333333</v>
      </c>
      <c r="R29" s="330" t="s">
        <v>915</v>
      </c>
      <c r="S29" s="315"/>
    </row>
    <row r="30" spans="1:18" ht="15">
      <c r="A30" s="288">
        <v>63</v>
      </c>
      <c r="B30" s="261" t="s">
        <v>572</v>
      </c>
      <c r="C30" s="249">
        <v>0</v>
      </c>
      <c r="D30" s="263">
        <v>0</v>
      </c>
      <c r="E30" s="249">
        <v>2</v>
      </c>
      <c r="F30" s="278">
        <v>0.00014899798852715488</v>
      </c>
      <c r="G30" s="249">
        <v>1</v>
      </c>
      <c r="H30" s="278">
        <v>7.880841673890771E-05</v>
      </c>
      <c r="I30" s="249">
        <v>0</v>
      </c>
      <c r="J30" s="263">
        <v>0</v>
      </c>
      <c r="K30" s="249">
        <v>0</v>
      </c>
      <c r="L30" s="263">
        <v>0</v>
      </c>
      <c r="M30" s="249">
        <v>0</v>
      </c>
      <c r="N30" s="263">
        <v>0</v>
      </c>
      <c r="O30" s="249">
        <f>_xlfn.IFERROR(VLOOKUP(R30,'[1]Sheet1'!$A$801:$C$838,2,FALSE),0)</f>
        <v>1</v>
      </c>
      <c r="P30" s="263">
        <f>_xlfn.IFERROR(VLOOKUP(R30,'[1]Sheet1'!$A$801:$C$838,3,FALSE)/100,0)</f>
        <v>6.969126768415918E-05</v>
      </c>
      <c r="Q30" s="293">
        <f t="shared" si="0"/>
        <v>0</v>
      </c>
      <c r="R30" s="330" t="s">
        <v>1053</v>
      </c>
    </row>
    <row r="31" spans="1:19" ht="28.5">
      <c r="A31" s="288">
        <v>69</v>
      </c>
      <c r="B31" s="261" t="s">
        <v>573</v>
      </c>
      <c r="C31" s="249">
        <v>2</v>
      </c>
      <c r="D31" s="263">
        <v>0.0001563843928375948</v>
      </c>
      <c r="E31" s="249">
        <v>6</v>
      </c>
      <c r="F31" s="278">
        <v>0.00044699396558146463</v>
      </c>
      <c r="G31" s="249">
        <v>2</v>
      </c>
      <c r="H31" s="278">
        <v>0.00015761683347781543</v>
      </c>
      <c r="I31" s="249">
        <v>5</v>
      </c>
      <c r="J31" s="263">
        <v>0.00038508934072704865</v>
      </c>
      <c r="K31" s="249">
        <v>3</v>
      </c>
      <c r="L31" s="263">
        <v>0.00021621621621621624</v>
      </c>
      <c r="M31" s="249">
        <v>3</v>
      </c>
      <c r="N31" s="263">
        <v>0.00021175972330062822</v>
      </c>
      <c r="O31" s="249">
        <f>_xlfn.IFERROR(VLOOKUP(R31,'[1]Sheet1'!$A$801:$C$838,2,FALSE),0)</f>
        <v>1</v>
      </c>
      <c r="P31" s="263">
        <f>_xlfn.IFERROR(VLOOKUP(R31,'[1]Sheet1'!$A$801:$C$838,3,FALSE)/100,0)</f>
        <v>6.969126768415918E-05</v>
      </c>
      <c r="Q31" s="293">
        <f t="shared" si="0"/>
        <v>-0.6666666666666666</v>
      </c>
      <c r="R31" s="330" t="s">
        <v>916</v>
      </c>
      <c r="S31" s="315"/>
    </row>
    <row r="32" spans="1:19" ht="15">
      <c r="A32" s="288">
        <v>70</v>
      </c>
      <c r="B32" s="261" t="s">
        <v>574</v>
      </c>
      <c r="C32" s="249">
        <v>0</v>
      </c>
      <c r="D32" s="263">
        <v>0</v>
      </c>
      <c r="E32" s="249">
        <v>1</v>
      </c>
      <c r="F32" s="278">
        <v>7.449899426357744E-05</v>
      </c>
      <c r="G32" s="249">
        <v>0</v>
      </c>
      <c r="H32" s="278">
        <v>0</v>
      </c>
      <c r="I32" s="249">
        <v>0</v>
      </c>
      <c r="J32" s="263">
        <v>0</v>
      </c>
      <c r="K32" s="249">
        <v>0</v>
      </c>
      <c r="L32" s="263">
        <v>0</v>
      </c>
      <c r="M32" s="249">
        <v>0</v>
      </c>
      <c r="N32" s="263">
        <v>0</v>
      </c>
      <c r="O32" s="249">
        <f>_xlfn.IFERROR(VLOOKUP(R32,'[1]Sheet1'!$A$801:$C$838,2,FALSE),0)</f>
        <v>0</v>
      </c>
      <c r="P32" s="263">
        <f>_xlfn.IFERROR(VLOOKUP(R32,'[1]Sheet1'!$A$801:$C$838,3,FALSE)/100,0)</f>
        <v>0</v>
      </c>
      <c r="Q32" s="293">
        <f t="shared" si="0"/>
        <v>0</v>
      </c>
      <c r="R32" s="330"/>
      <c r="S32" s="315"/>
    </row>
    <row r="33" spans="1:19" ht="15">
      <c r="A33" s="288">
        <v>71</v>
      </c>
      <c r="B33" s="261" t="s">
        <v>575</v>
      </c>
      <c r="C33" s="249">
        <v>0</v>
      </c>
      <c r="D33" s="263">
        <v>0</v>
      </c>
      <c r="E33" s="249">
        <v>1</v>
      </c>
      <c r="F33" s="278">
        <v>7.449899426357744E-05</v>
      </c>
      <c r="G33" s="249">
        <v>0</v>
      </c>
      <c r="H33" s="278">
        <v>0</v>
      </c>
      <c r="I33" s="249">
        <v>1</v>
      </c>
      <c r="J33" s="263">
        <v>7.701786814540974E-05</v>
      </c>
      <c r="K33" s="249">
        <v>1</v>
      </c>
      <c r="L33" s="263">
        <v>7.207207207207206E-05</v>
      </c>
      <c r="M33" s="249">
        <v>0</v>
      </c>
      <c r="N33" s="263">
        <v>0</v>
      </c>
      <c r="O33" s="249">
        <f>_xlfn.IFERROR(VLOOKUP(R33,'[1]Sheet1'!$A$801:$C$838,2,FALSE),0)</f>
        <v>0</v>
      </c>
      <c r="P33" s="263">
        <f>_xlfn.IFERROR(VLOOKUP(R33,'[1]Sheet1'!$A$801:$C$838,3,FALSE)/100,0)</f>
        <v>0</v>
      </c>
      <c r="Q33" s="293">
        <f t="shared" si="0"/>
        <v>0</v>
      </c>
      <c r="R33" s="330" t="s">
        <v>917</v>
      </c>
      <c r="S33" s="315"/>
    </row>
    <row r="34" spans="1:19" ht="15">
      <c r="A34" s="288">
        <v>72</v>
      </c>
      <c r="B34" s="261" t="s">
        <v>576</v>
      </c>
      <c r="C34" s="249">
        <v>2</v>
      </c>
      <c r="D34" s="263">
        <v>0.0001563843928375948</v>
      </c>
      <c r="E34" s="249">
        <v>1</v>
      </c>
      <c r="F34" s="294">
        <v>7.449899426357744E-05</v>
      </c>
      <c r="G34" s="249">
        <v>0</v>
      </c>
      <c r="H34" s="294">
        <v>0</v>
      </c>
      <c r="I34" s="249">
        <v>0</v>
      </c>
      <c r="J34" s="263">
        <v>0</v>
      </c>
      <c r="K34" s="249">
        <v>1</v>
      </c>
      <c r="L34" s="263">
        <v>7.207207207207206E-05</v>
      </c>
      <c r="M34" s="249">
        <v>1</v>
      </c>
      <c r="N34" s="263">
        <v>7.058657443354274E-05</v>
      </c>
      <c r="O34" s="249">
        <f>_xlfn.IFERROR(VLOOKUP(R34,'[1]Sheet1'!$A$801:$C$838,2,FALSE),0)</f>
        <v>0</v>
      </c>
      <c r="P34" s="263">
        <f>_xlfn.IFERROR(VLOOKUP(R34,'[1]Sheet1'!$A$801:$C$838,3,FALSE)/100,0)</f>
        <v>0</v>
      </c>
      <c r="Q34" s="293">
        <f t="shared" si="0"/>
        <v>-1</v>
      </c>
      <c r="R34" s="330" t="s">
        <v>918</v>
      </c>
      <c r="S34" s="315"/>
    </row>
    <row r="35" spans="1:19" ht="15">
      <c r="A35" s="288">
        <v>79</v>
      </c>
      <c r="B35" s="261" t="s">
        <v>577</v>
      </c>
      <c r="C35" s="249">
        <v>1</v>
      </c>
      <c r="D35" s="263">
        <v>7.81921964187974E-05</v>
      </c>
      <c r="E35" s="249">
        <v>0</v>
      </c>
      <c r="F35" s="294">
        <v>0</v>
      </c>
      <c r="G35" s="249">
        <v>1</v>
      </c>
      <c r="H35" s="294">
        <v>7.880841673890771E-05</v>
      </c>
      <c r="I35" s="249">
        <v>0</v>
      </c>
      <c r="J35" s="263">
        <v>0</v>
      </c>
      <c r="K35" s="249">
        <v>0</v>
      </c>
      <c r="L35" s="263">
        <v>0</v>
      </c>
      <c r="M35" s="249">
        <v>0</v>
      </c>
      <c r="N35" s="263">
        <v>0</v>
      </c>
      <c r="O35" s="249">
        <f>_xlfn.IFERROR(VLOOKUP(R35,'[1]Sheet1'!$A$801:$C$838,2,FALSE),0)</f>
        <v>0</v>
      </c>
      <c r="P35" s="263">
        <f>_xlfn.IFERROR(VLOOKUP(R35,'[1]Sheet1'!$A$801:$C$838,3,FALSE)/100,0)</f>
        <v>0</v>
      </c>
      <c r="Q35" s="293">
        <f t="shared" si="0"/>
        <v>0</v>
      </c>
      <c r="R35" s="330"/>
      <c r="S35" s="315"/>
    </row>
    <row r="36" spans="1:19" ht="15">
      <c r="A36" s="288">
        <v>80</v>
      </c>
      <c r="B36" s="261" t="s">
        <v>578</v>
      </c>
      <c r="C36" s="249">
        <v>0</v>
      </c>
      <c r="D36" s="263">
        <v>0</v>
      </c>
      <c r="E36" s="249">
        <v>0</v>
      </c>
      <c r="F36" s="278">
        <v>0</v>
      </c>
      <c r="G36" s="249">
        <v>0</v>
      </c>
      <c r="H36" s="278">
        <v>0</v>
      </c>
      <c r="I36" s="249">
        <v>0</v>
      </c>
      <c r="J36" s="263">
        <v>0</v>
      </c>
      <c r="K36" s="249">
        <v>0</v>
      </c>
      <c r="L36" s="263">
        <v>0</v>
      </c>
      <c r="M36" s="249">
        <v>1</v>
      </c>
      <c r="N36" s="263">
        <v>7.058657443354274E-05</v>
      </c>
      <c r="O36" s="249">
        <f>_xlfn.IFERROR(VLOOKUP(R36,'[1]Sheet1'!$A$801:$C$838,2,FALSE),0)</f>
        <v>0</v>
      </c>
      <c r="P36" s="263">
        <f>_xlfn.IFERROR(VLOOKUP(R36,'[1]Sheet1'!$A$801:$C$838,3,FALSE)/100,0)</f>
        <v>0</v>
      </c>
      <c r="Q36" s="293">
        <f t="shared" si="0"/>
        <v>-1</v>
      </c>
      <c r="R36" s="330" t="s">
        <v>978</v>
      </c>
      <c r="S36" s="315"/>
    </row>
    <row r="37" spans="1:19" ht="15">
      <c r="A37" s="288">
        <v>81</v>
      </c>
      <c r="B37" s="261" t="s">
        <v>579</v>
      </c>
      <c r="C37" s="249">
        <v>0</v>
      </c>
      <c r="D37" s="263">
        <v>0</v>
      </c>
      <c r="E37" s="249">
        <v>0</v>
      </c>
      <c r="F37" s="278">
        <v>0</v>
      </c>
      <c r="G37" s="249">
        <v>0</v>
      </c>
      <c r="H37" s="278">
        <v>0</v>
      </c>
      <c r="I37" s="249">
        <v>0</v>
      </c>
      <c r="J37" s="263">
        <v>0</v>
      </c>
      <c r="K37" s="249">
        <v>0</v>
      </c>
      <c r="L37" s="263">
        <v>0</v>
      </c>
      <c r="M37" s="249">
        <v>0</v>
      </c>
      <c r="N37" s="263">
        <v>0</v>
      </c>
      <c r="O37" s="249">
        <f>_xlfn.IFERROR(VLOOKUP(R37,'[1]Sheet1'!$A$801:$C$838,2,FALSE),0)</f>
        <v>0</v>
      </c>
      <c r="P37" s="263">
        <f>_xlfn.IFERROR(VLOOKUP(R37,'[1]Sheet1'!$A$801:$C$838,3,FALSE)/100,0)</f>
        <v>0</v>
      </c>
      <c r="Q37" s="293">
        <f t="shared" si="0"/>
        <v>0</v>
      </c>
      <c r="R37" s="330"/>
      <c r="S37" s="315"/>
    </row>
    <row r="38" spans="1:19" ht="15">
      <c r="A38" s="288">
        <v>82</v>
      </c>
      <c r="B38" s="261" t="s">
        <v>580</v>
      </c>
      <c r="C38" s="249">
        <v>0</v>
      </c>
      <c r="D38" s="263">
        <v>0</v>
      </c>
      <c r="E38" s="249">
        <v>0</v>
      </c>
      <c r="F38" s="278">
        <v>0</v>
      </c>
      <c r="G38" s="249">
        <v>0</v>
      </c>
      <c r="H38" s="278">
        <v>0</v>
      </c>
      <c r="I38" s="249">
        <v>0</v>
      </c>
      <c r="J38" s="263">
        <v>0</v>
      </c>
      <c r="K38" s="249">
        <v>0</v>
      </c>
      <c r="L38" s="263">
        <v>0</v>
      </c>
      <c r="M38" s="249">
        <v>0</v>
      </c>
      <c r="N38" s="263">
        <v>0</v>
      </c>
      <c r="O38" s="249">
        <f>_xlfn.IFERROR(VLOOKUP(R38,'[1]Sheet1'!$A$801:$C$838,2,FALSE),0)</f>
        <v>0</v>
      </c>
      <c r="P38" s="263">
        <f>_xlfn.IFERROR(VLOOKUP(R38,'[1]Sheet1'!$A$801:$C$838,3,FALSE)/100,0)</f>
        <v>0</v>
      </c>
      <c r="Q38" s="293">
        <f t="shared" si="0"/>
        <v>0</v>
      </c>
      <c r="R38" s="330"/>
      <c r="S38" s="315"/>
    </row>
    <row r="39" spans="1:19" ht="15">
      <c r="A39" s="288">
        <v>89</v>
      </c>
      <c r="B39" s="261" t="s">
        <v>581</v>
      </c>
      <c r="C39" s="249">
        <v>0</v>
      </c>
      <c r="D39" s="263">
        <v>0</v>
      </c>
      <c r="E39" s="249">
        <v>0</v>
      </c>
      <c r="F39" s="278">
        <v>0</v>
      </c>
      <c r="G39" s="249">
        <v>0</v>
      </c>
      <c r="H39" s="278">
        <v>0</v>
      </c>
      <c r="I39" s="249">
        <v>0</v>
      </c>
      <c r="J39" s="263">
        <v>0</v>
      </c>
      <c r="K39" s="249">
        <v>0</v>
      </c>
      <c r="L39" s="263">
        <v>0</v>
      </c>
      <c r="M39" s="249">
        <v>0</v>
      </c>
      <c r="N39" s="263">
        <v>0</v>
      </c>
      <c r="O39" s="249">
        <f>_xlfn.IFERROR(VLOOKUP(R39,'[1]Sheet1'!$A$801:$C$838,2,FALSE),0)</f>
        <v>0</v>
      </c>
      <c r="P39" s="263">
        <f>_xlfn.IFERROR(VLOOKUP(R39,'[1]Sheet1'!$A$801:$C$838,3,FALSE)/100,0)</f>
        <v>0</v>
      </c>
      <c r="Q39" s="293">
        <f t="shared" si="0"/>
        <v>0</v>
      </c>
      <c r="R39" s="330"/>
      <c r="S39" s="315"/>
    </row>
    <row r="40" spans="1:19" ht="15">
      <c r="A40" s="288">
        <v>90</v>
      </c>
      <c r="B40" s="261" t="s">
        <v>582</v>
      </c>
      <c r="C40" s="249">
        <v>3</v>
      </c>
      <c r="D40" s="263">
        <v>0.0002345765892563922</v>
      </c>
      <c r="E40" s="249">
        <v>1</v>
      </c>
      <c r="F40" s="294">
        <v>7.449899426357744E-05</v>
      </c>
      <c r="G40" s="249">
        <v>1</v>
      </c>
      <c r="H40" s="294">
        <v>7.880841673890771E-05</v>
      </c>
      <c r="I40" s="249">
        <v>1</v>
      </c>
      <c r="J40" s="263">
        <v>7.701786814540974E-05</v>
      </c>
      <c r="K40" s="249">
        <v>3</v>
      </c>
      <c r="L40" s="263">
        <v>0.00021621621621621624</v>
      </c>
      <c r="M40" s="249">
        <v>2</v>
      </c>
      <c r="N40" s="263">
        <v>0.0001411731488670855</v>
      </c>
      <c r="O40" s="249">
        <f>_xlfn.IFERROR(VLOOKUP(R40,'[1]Sheet1'!$A$801:$C$838,2,FALSE),0)</f>
        <v>2</v>
      </c>
      <c r="P40" s="263">
        <f>_xlfn.IFERROR(VLOOKUP(R40,'[1]Sheet1'!$A$801:$C$838,3,FALSE)/100,0)</f>
        <v>0.00013938253536831835</v>
      </c>
      <c r="Q40" s="293">
        <f t="shared" si="0"/>
        <v>0</v>
      </c>
      <c r="R40" s="330" t="s">
        <v>919</v>
      </c>
      <c r="S40" s="315"/>
    </row>
    <row r="41" spans="1:19" ht="15">
      <c r="A41" s="288">
        <v>91</v>
      </c>
      <c r="B41" s="261" t="s">
        <v>583</v>
      </c>
      <c r="C41" s="249">
        <v>0</v>
      </c>
      <c r="D41" s="263">
        <v>0</v>
      </c>
      <c r="E41" s="249">
        <v>0</v>
      </c>
      <c r="F41" s="278">
        <v>0</v>
      </c>
      <c r="G41" s="249">
        <v>1</v>
      </c>
      <c r="H41" s="278">
        <v>7.880841673890771E-05</v>
      </c>
      <c r="I41" s="249">
        <v>0</v>
      </c>
      <c r="J41" s="263">
        <v>0</v>
      </c>
      <c r="K41" s="249">
        <v>2</v>
      </c>
      <c r="L41" s="263">
        <v>0.00014414414414414412</v>
      </c>
      <c r="M41" s="249">
        <v>1</v>
      </c>
      <c r="N41" s="263">
        <v>7.058657443354274E-05</v>
      </c>
      <c r="O41" s="249">
        <f>_xlfn.IFERROR(VLOOKUP(R41,'[1]Sheet1'!$A$801:$C$838,2,FALSE),0)</f>
        <v>1</v>
      </c>
      <c r="P41" s="263">
        <f>_xlfn.IFERROR(VLOOKUP(R41,'[1]Sheet1'!$A$801:$C$838,3,FALSE)/100,0)</f>
        <v>6.969126768415918E-05</v>
      </c>
      <c r="Q41" s="293">
        <f t="shared" si="0"/>
        <v>0</v>
      </c>
      <c r="R41" s="330" t="s">
        <v>920</v>
      </c>
      <c r="S41" s="315"/>
    </row>
    <row r="42" spans="1:19" ht="15">
      <c r="A42" s="288">
        <v>92</v>
      </c>
      <c r="B42" s="261" t="s">
        <v>584</v>
      </c>
      <c r="C42" s="249">
        <v>0</v>
      </c>
      <c r="D42" s="263">
        <v>0</v>
      </c>
      <c r="E42" s="249">
        <v>3</v>
      </c>
      <c r="F42" s="278">
        <v>0.00022349698279073232</v>
      </c>
      <c r="G42" s="249">
        <v>2</v>
      </c>
      <c r="H42" s="278">
        <v>0.00015761683347781543</v>
      </c>
      <c r="I42" s="249">
        <v>0</v>
      </c>
      <c r="J42" s="263">
        <v>0</v>
      </c>
      <c r="K42" s="249">
        <v>2</v>
      </c>
      <c r="L42" s="263">
        <v>0.00014414414414414412</v>
      </c>
      <c r="M42" s="249">
        <v>4</v>
      </c>
      <c r="N42" s="263">
        <v>0.000282346297734171</v>
      </c>
      <c r="O42" s="249">
        <f>_xlfn.IFERROR(VLOOKUP(R42,'[1]Sheet1'!$A$801:$C$838,2,FALSE),0)</f>
        <v>2</v>
      </c>
      <c r="P42" s="263">
        <f>_xlfn.IFERROR(VLOOKUP(R42,'[1]Sheet1'!$A$801:$C$838,3,FALSE)/100,0)</f>
        <v>0.00013938253536831835</v>
      </c>
      <c r="Q42" s="293">
        <f t="shared" si="0"/>
        <v>-0.5</v>
      </c>
      <c r="R42" s="330" t="s">
        <v>921</v>
      </c>
      <c r="S42" s="315"/>
    </row>
    <row r="43" spans="1:19" ht="15">
      <c r="A43" s="288">
        <v>99</v>
      </c>
      <c r="B43" s="261" t="s">
        <v>585</v>
      </c>
      <c r="C43" s="249">
        <v>4</v>
      </c>
      <c r="D43" s="263">
        <v>0.0003127687856751896</v>
      </c>
      <c r="E43" s="249">
        <v>6</v>
      </c>
      <c r="F43" s="278">
        <v>0.00044699396558146463</v>
      </c>
      <c r="G43" s="249">
        <v>4</v>
      </c>
      <c r="H43" s="278">
        <v>0.00031523366695563086</v>
      </c>
      <c r="I43" s="249">
        <v>13</v>
      </c>
      <c r="J43" s="263">
        <v>0.0010012322858903265</v>
      </c>
      <c r="K43" s="249">
        <v>5</v>
      </c>
      <c r="L43" s="263">
        <v>0.00036036036036036037</v>
      </c>
      <c r="M43" s="249">
        <v>2</v>
      </c>
      <c r="N43" s="263">
        <v>0.0001411731488670855</v>
      </c>
      <c r="O43" s="249">
        <f>_xlfn.IFERROR(VLOOKUP(R43,'[1]Sheet1'!$A$801:$C$838,2,FALSE),0)</f>
        <v>9</v>
      </c>
      <c r="P43" s="263">
        <f>_xlfn.IFERROR(VLOOKUP(R43,'[1]Sheet1'!$A$801:$C$838,3,FALSE)/100,0)</f>
        <v>0.0006272214091574327</v>
      </c>
      <c r="Q43" s="293">
        <f t="shared" si="0"/>
        <v>3.5</v>
      </c>
      <c r="R43" s="330" t="s">
        <v>922</v>
      </c>
      <c r="S43" s="315"/>
    </row>
    <row r="44" spans="1:18" ht="15">
      <c r="A44" s="288">
        <v>100</v>
      </c>
      <c r="B44" s="261" t="s">
        <v>586</v>
      </c>
      <c r="C44" s="249">
        <v>0</v>
      </c>
      <c r="D44" s="263">
        <v>0</v>
      </c>
      <c r="E44" s="249">
        <v>0</v>
      </c>
      <c r="F44" s="294">
        <v>0</v>
      </c>
      <c r="G44" s="249">
        <v>1</v>
      </c>
      <c r="H44" s="294">
        <v>7.880841673890771E-05</v>
      </c>
      <c r="I44" s="249">
        <v>0</v>
      </c>
      <c r="J44" s="263">
        <v>0</v>
      </c>
      <c r="K44" s="249">
        <v>0</v>
      </c>
      <c r="L44" s="263">
        <v>0</v>
      </c>
      <c r="M44" s="249">
        <v>0</v>
      </c>
      <c r="N44" s="263">
        <v>0</v>
      </c>
      <c r="O44" s="249">
        <f>_xlfn.IFERROR(VLOOKUP(R44,'[1]Sheet1'!$A$801:$C$838,2,FALSE),0)</f>
        <v>0</v>
      </c>
      <c r="P44" s="263">
        <f>_xlfn.IFERROR(VLOOKUP(R44,'[1]Sheet1'!$A$801:$C$838,3,FALSE)/100,0)</f>
        <v>0</v>
      </c>
      <c r="Q44" s="293">
        <f t="shared" si="0"/>
        <v>0</v>
      </c>
      <c r="R44" s="330"/>
    </row>
    <row r="45" spans="1:18" ht="15">
      <c r="A45" s="288">
        <v>101</v>
      </c>
      <c r="B45" s="261" t="s">
        <v>587</v>
      </c>
      <c r="C45" s="249">
        <v>0</v>
      </c>
      <c r="D45" s="263">
        <v>0</v>
      </c>
      <c r="E45" s="249">
        <v>0</v>
      </c>
      <c r="F45" s="294">
        <v>0</v>
      </c>
      <c r="G45" s="249">
        <v>1</v>
      </c>
      <c r="H45" s="294">
        <v>7.880841673890771E-05</v>
      </c>
      <c r="I45" s="249">
        <v>0</v>
      </c>
      <c r="J45" s="263">
        <v>0</v>
      </c>
      <c r="K45" s="249">
        <v>1</v>
      </c>
      <c r="L45" s="263">
        <v>7.207207207207206E-05</v>
      </c>
      <c r="M45" s="249">
        <v>0</v>
      </c>
      <c r="N45" s="263">
        <v>0</v>
      </c>
      <c r="O45" s="249">
        <f>_xlfn.IFERROR(VLOOKUP(R45,'[1]Sheet1'!$A$801:$C$838,2,FALSE),0)</f>
        <v>0</v>
      </c>
      <c r="P45" s="263">
        <f>_xlfn.IFERROR(VLOOKUP(R45,'[1]Sheet1'!$A$801:$C$838,3,FALSE)/100,0)</f>
        <v>0</v>
      </c>
      <c r="Q45" s="293">
        <f t="shared" si="0"/>
        <v>0</v>
      </c>
      <c r="R45" s="330" t="s">
        <v>923</v>
      </c>
    </row>
    <row r="46" spans="1:18" ht="15">
      <c r="A46" s="288">
        <v>102</v>
      </c>
      <c r="B46" s="261" t="s">
        <v>588</v>
      </c>
      <c r="C46" s="249">
        <v>1</v>
      </c>
      <c r="D46" s="263">
        <v>7.81921964187974E-05</v>
      </c>
      <c r="E46" s="249">
        <v>0</v>
      </c>
      <c r="F46" s="278">
        <v>0</v>
      </c>
      <c r="G46" s="249">
        <v>0</v>
      </c>
      <c r="H46" s="278">
        <v>0</v>
      </c>
      <c r="I46" s="249">
        <v>0</v>
      </c>
      <c r="J46" s="263">
        <v>0</v>
      </c>
      <c r="K46" s="249">
        <v>0</v>
      </c>
      <c r="L46" s="263">
        <v>0</v>
      </c>
      <c r="M46" s="249">
        <v>0</v>
      </c>
      <c r="N46" s="263">
        <v>0</v>
      </c>
      <c r="O46" s="249">
        <f>_xlfn.IFERROR(VLOOKUP(R46,'[1]Sheet1'!$A$801:$C$838,2,FALSE),0)</f>
        <v>0</v>
      </c>
      <c r="P46" s="263">
        <f>_xlfn.IFERROR(VLOOKUP(R46,'[1]Sheet1'!$A$801:$C$838,3,FALSE)/100,0)</f>
        <v>0</v>
      </c>
      <c r="Q46" s="293">
        <f t="shared" si="0"/>
        <v>0</v>
      </c>
      <c r="R46" s="330"/>
    </row>
    <row r="47" spans="1:18" ht="15">
      <c r="A47" s="288">
        <v>103</v>
      </c>
      <c r="B47" s="261" t="s">
        <v>589</v>
      </c>
      <c r="C47" s="249">
        <v>0</v>
      </c>
      <c r="D47" s="263">
        <v>0</v>
      </c>
      <c r="E47" s="249">
        <v>0</v>
      </c>
      <c r="F47" s="278">
        <v>0</v>
      </c>
      <c r="G47" s="249">
        <v>0</v>
      </c>
      <c r="H47" s="278">
        <v>0</v>
      </c>
      <c r="I47" s="249">
        <v>0</v>
      </c>
      <c r="J47" s="263">
        <v>0</v>
      </c>
      <c r="K47" s="249">
        <v>1</v>
      </c>
      <c r="L47" s="263">
        <v>7.207207207207206E-05</v>
      </c>
      <c r="M47" s="249">
        <v>0</v>
      </c>
      <c r="N47" s="263">
        <v>0</v>
      </c>
      <c r="O47" s="249">
        <f>_xlfn.IFERROR(VLOOKUP(R47,'[1]Sheet1'!$A$801:$C$838,2,FALSE),0)</f>
        <v>0</v>
      </c>
      <c r="P47" s="263">
        <f>_xlfn.IFERROR(VLOOKUP(R47,'[1]Sheet1'!$A$801:$C$838,3,FALSE)/100,0)</f>
        <v>0</v>
      </c>
      <c r="Q47" s="293">
        <f t="shared" si="0"/>
        <v>0</v>
      </c>
      <c r="R47" s="330" t="s">
        <v>924</v>
      </c>
    </row>
    <row r="48" spans="1:18" ht="15">
      <c r="A48" s="288">
        <v>109</v>
      </c>
      <c r="B48" s="261" t="s">
        <v>590</v>
      </c>
      <c r="C48" s="249">
        <v>0</v>
      </c>
      <c r="D48" s="263">
        <v>0</v>
      </c>
      <c r="E48" s="249">
        <v>0</v>
      </c>
      <c r="F48" s="278">
        <v>0</v>
      </c>
      <c r="G48" s="249">
        <v>0</v>
      </c>
      <c r="H48" s="278">
        <v>0</v>
      </c>
      <c r="I48" s="249">
        <v>0</v>
      </c>
      <c r="J48" s="263">
        <v>0</v>
      </c>
      <c r="K48" s="249">
        <v>0</v>
      </c>
      <c r="L48" s="263">
        <v>0</v>
      </c>
      <c r="M48" s="249">
        <v>0</v>
      </c>
      <c r="N48" s="263">
        <v>0</v>
      </c>
      <c r="O48" s="249">
        <f>_xlfn.IFERROR(VLOOKUP(R48,'[1]Sheet1'!$A$801:$C$838,2,FALSE),0)</f>
        <v>1</v>
      </c>
      <c r="P48" s="263">
        <f>_xlfn.IFERROR(VLOOKUP(R48,'[1]Sheet1'!$A$801:$C$838,3,FALSE)/100,0)</f>
        <v>6.969126768415918E-05</v>
      </c>
      <c r="Q48" s="293">
        <f t="shared" si="0"/>
        <v>0</v>
      </c>
      <c r="R48" s="330" t="s">
        <v>1054</v>
      </c>
    </row>
    <row r="49" spans="1:18" ht="15">
      <c r="A49" s="288">
        <v>110</v>
      </c>
      <c r="B49" s="261" t="s">
        <v>591</v>
      </c>
      <c r="C49" s="249">
        <v>164</v>
      </c>
      <c r="D49" s="263">
        <v>0.012823520212682774</v>
      </c>
      <c r="E49" s="249">
        <v>169</v>
      </c>
      <c r="F49" s="278">
        <v>0.012590330030544588</v>
      </c>
      <c r="G49" s="249">
        <v>128</v>
      </c>
      <c r="H49" s="278">
        <v>0.010087477342580187</v>
      </c>
      <c r="I49" s="249">
        <v>145</v>
      </c>
      <c r="J49" s="263">
        <v>0.011167590881084412</v>
      </c>
      <c r="K49" s="249">
        <v>137</v>
      </c>
      <c r="L49" s="263">
        <v>0.009873873873873874</v>
      </c>
      <c r="M49" s="249">
        <v>127</v>
      </c>
      <c r="N49" s="263">
        <v>0.008964494953059928</v>
      </c>
      <c r="O49" s="249">
        <f>_xlfn.IFERROR(VLOOKUP(R49,'[1]Sheet1'!$A$801:$C$838,2,FALSE),0)</f>
        <v>144</v>
      </c>
      <c r="P49" s="263">
        <f>_xlfn.IFERROR(VLOOKUP(R49,'[1]Sheet1'!$A$801:$C$838,3,FALSE)/100,0)</f>
        <v>0.010035542546518924</v>
      </c>
      <c r="Q49" s="293">
        <f t="shared" si="0"/>
        <v>0.13385826771653545</v>
      </c>
      <c r="R49" s="330" t="s">
        <v>925</v>
      </c>
    </row>
    <row r="50" spans="1:18" ht="15">
      <c r="A50" s="288">
        <v>111</v>
      </c>
      <c r="B50" s="261" t="s">
        <v>592</v>
      </c>
      <c r="C50" s="249">
        <v>27</v>
      </c>
      <c r="D50" s="263">
        <v>0.00211118930330753</v>
      </c>
      <c r="E50" s="249">
        <v>11</v>
      </c>
      <c r="F50" s="278">
        <v>0.0008194889368993519</v>
      </c>
      <c r="G50" s="249">
        <v>12</v>
      </c>
      <c r="H50" s="278">
        <v>0.0009457010008668926</v>
      </c>
      <c r="I50" s="249">
        <v>18</v>
      </c>
      <c r="J50" s="263">
        <v>0.0013863216266173752</v>
      </c>
      <c r="K50" s="249">
        <v>15</v>
      </c>
      <c r="L50" s="263">
        <v>0.001081081081081081</v>
      </c>
      <c r="M50" s="249">
        <v>9</v>
      </c>
      <c r="N50" s="263">
        <v>0.0006352791699018846</v>
      </c>
      <c r="O50" s="249">
        <f>_xlfn.IFERROR(VLOOKUP(R50,'[1]Sheet1'!$A$801:$C$838,2,FALSE),0)</f>
        <v>19</v>
      </c>
      <c r="P50" s="263">
        <f>_xlfn.IFERROR(VLOOKUP(R50,'[1]Sheet1'!$A$801:$C$838,3,FALSE)/100,0)</f>
        <v>0.0013241340859990243</v>
      </c>
      <c r="Q50" s="293">
        <f t="shared" si="0"/>
        <v>1.1111111111111112</v>
      </c>
      <c r="R50" s="330" t="s">
        <v>926</v>
      </c>
    </row>
    <row r="51" spans="1:18" ht="15">
      <c r="A51" s="288">
        <v>112</v>
      </c>
      <c r="B51" s="261" t="s">
        <v>593</v>
      </c>
      <c r="C51" s="249">
        <v>61</v>
      </c>
      <c r="D51" s="263">
        <v>0.004769723981546642</v>
      </c>
      <c r="E51" s="249">
        <v>58</v>
      </c>
      <c r="F51" s="278">
        <v>0.004320941667287492</v>
      </c>
      <c r="G51" s="249">
        <v>68</v>
      </c>
      <c r="H51" s="278">
        <v>0.005358972338245725</v>
      </c>
      <c r="I51" s="249">
        <v>47</v>
      </c>
      <c r="J51" s="263">
        <v>0.0036198398028342575</v>
      </c>
      <c r="K51" s="249">
        <v>65</v>
      </c>
      <c r="L51" s="263">
        <v>0.0046846846846846845</v>
      </c>
      <c r="M51" s="249">
        <v>56</v>
      </c>
      <c r="N51" s="263">
        <v>0.003952848168278393</v>
      </c>
      <c r="O51" s="249">
        <f>_xlfn.IFERROR(VLOOKUP(R51,'[1]Sheet1'!$A$801:$C$838,2,FALSE),0)</f>
        <v>71</v>
      </c>
      <c r="P51" s="263">
        <f>_xlfn.IFERROR(VLOOKUP(R51,'[1]Sheet1'!$A$801:$C$838,3,FALSE)/100,0)</f>
        <v>0.004948080005575301</v>
      </c>
      <c r="Q51" s="293">
        <f t="shared" si="0"/>
        <v>0.26785714285714285</v>
      </c>
      <c r="R51" s="330" t="s">
        <v>927</v>
      </c>
    </row>
    <row r="52" spans="1:18" ht="15">
      <c r="A52" s="288">
        <v>119</v>
      </c>
      <c r="B52" s="261" t="s">
        <v>594</v>
      </c>
      <c r="C52" s="249">
        <v>30</v>
      </c>
      <c r="D52" s="263">
        <v>0.002345765892563922</v>
      </c>
      <c r="E52" s="249">
        <v>27</v>
      </c>
      <c r="F52" s="278">
        <v>0.002011472845116591</v>
      </c>
      <c r="G52" s="249">
        <v>40</v>
      </c>
      <c r="H52" s="278">
        <v>0.0031523366695563088</v>
      </c>
      <c r="I52" s="249">
        <v>49</v>
      </c>
      <c r="J52" s="263">
        <v>0.003773875539125077</v>
      </c>
      <c r="K52" s="249">
        <v>33</v>
      </c>
      <c r="L52" s="263">
        <v>0.0023783783783783785</v>
      </c>
      <c r="M52" s="249">
        <v>38</v>
      </c>
      <c r="N52" s="263">
        <v>0.002682289828474624</v>
      </c>
      <c r="O52" s="249">
        <f>_xlfn.IFERROR(VLOOKUP(R52,'[1]Sheet1'!$A$801:$C$838,2,FALSE),0)</f>
        <v>49</v>
      </c>
      <c r="P52" s="263">
        <f>_xlfn.IFERROR(VLOOKUP(R52,'[1]Sheet1'!$A$801:$C$838,3,FALSE)/100,0)</f>
        <v>0.0034148721165237995</v>
      </c>
      <c r="Q52" s="293">
        <f t="shared" si="0"/>
        <v>0.2894736842105263</v>
      </c>
      <c r="R52" s="330" t="s">
        <v>928</v>
      </c>
    </row>
    <row r="53" spans="1:18" ht="15">
      <c r="A53" s="288">
        <v>120</v>
      </c>
      <c r="B53" s="261" t="s">
        <v>595</v>
      </c>
      <c r="C53" s="249">
        <v>777</v>
      </c>
      <c r="D53" s="263">
        <v>0.060755336617405585</v>
      </c>
      <c r="E53" s="249">
        <v>703</v>
      </c>
      <c r="F53" s="278">
        <v>0.05237279296729494</v>
      </c>
      <c r="G53" s="249">
        <v>672</v>
      </c>
      <c r="H53" s="278">
        <v>0.05295925604854598</v>
      </c>
      <c r="I53" s="249">
        <v>599</v>
      </c>
      <c r="J53" s="263">
        <v>0.046133703019100435</v>
      </c>
      <c r="K53" s="249">
        <v>596</v>
      </c>
      <c r="L53" s="263">
        <v>0.04295495495495495</v>
      </c>
      <c r="M53" s="249">
        <v>527</v>
      </c>
      <c r="N53" s="263">
        <v>0.037199124726477024</v>
      </c>
      <c r="O53" s="249">
        <f>_xlfn.IFERROR(VLOOKUP(R53,'[1]Sheet1'!$A$801:$C$838,2,FALSE),0)</f>
        <v>525</v>
      </c>
      <c r="P53" s="263">
        <f>_xlfn.IFERROR(VLOOKUP(R53,'[1]Sheet1'!$A$801:$C$838,3,FALSE)/100,0)</f>
        <v>0.036587915534183564</v>
      </c>
      <c r="Q53" s="293">
        <f t="shared" si="0"/>
        <v>-0.003795066413662239</v>
      </c>
      <c r="R53" s="330" t="s">
        <v>929</v>
      </c>
    </row>
    <row r="54" spans="1:18" ht="15.75" thickBot="1">
      <c r="A54" s="289">
        <v>999</v>
      </c>
      <c r="B54" s="265" t="s">
        <v>596</v>
      </c>
      <c r="C54" s="250">
        <v>482</v>
      </c>
      <c r="D54" s="267">
        <v>0.037688638673860346</v>
      </c>
      <c r="E54" s="250">
        <v>405</v>
      </c>
      <c r="F54" s="279">
        <v>0.030172092676748863</v>
      </c>
      <c r="G54" s="250">
        <v>359</v>
      </c>
      <c r="H54" s="279">
        <v>0.028292221609267868</v>
      </c>
      <c r="I54" s="250">
        <v>353</v>
      </c>
      <c r="J54" s="267">
        <v>0.027187307455329636</v>
      </c>
      <c r="K54" s="250">
        <v>350</v>
      </c>
      <c r="L54" s="267">
        <v>0.025225225225225224</v>
      </c>
      <c r="M54" s="250">
        <v>389</v>
      </c>
      <c r="N54" s="267">
        <v>0.02745817745464813</v>
      </c>
      <c r="O54" s="250">
        <f>_xlfn.IFERROR(VLOOKUP(R54,'[1]Sheet1'!$A$801:$C$838,2,FALSE),0)</f>
        <v>317</v>
      </c>
      <c r="P54" s="267">
        <f>_xlfn.IFERROR(VLOOKUP(R54,'[1]Sheet1'!$A$801:$C$838,3,FALSE)/100,0)</f>
        <v>0.02209213185587846</v>
      </c>
      <c r="Q54" s="296">
        <f t="shared" si="0"/>
        <v>-0.18508997429305912</v>
      </c>
      <c r="R54" s="330" t="s">
        <v>930</v>
      </c>
    </row>
    <row r="55" spans="1:18" ht="15.75" thickBot="1">
      <c r="A55" s="417" t="s">
        <v>164</v>
      </c>
      <c r="B55" s="456"/>
      <c r="C55" s="142">
        <v>12789</v>
      </c>
      <c r="D55" s="290">
        <v>1</v>
      </c>
      <c r="E55" s="142">
        <v>13423</v>
      </c>
      <c r="F55" s="291">
        <v>1</v>
      </c>
      <c r="G55" s="142">
        <v>12689</v>
      </c>
      <c r="H55" s="291">
        <v>1</v>
      </c>
      <c r="I55" s="142">
        <v>12984</v>
      </c>
      <c r="J55" s="290">
        <v>1</v>
      </c>
      <c r="K55" s="142">
        <v>13875</v>
      </c>
      <c r="L55" s="290">
        <v>1</v>
      </c>
      <c r="M55" s="142">
        <v>14167</v>
      </c>
      <c r="N55" s="290">
        <v>1</v>
      </c>
      <c r="O55" s="142">
        <f>_xlfn.IFERROR(VLOOKUP(R55,'[1]Sheet1'!$A$801:$C$838,2,FALSE),0)</f>
        <v>14349</v>
      </c>
      <c r="P55" s="290">
        <f>_xlfn.IFERROR(VLOOKUP(R55,'[1]Sheet1'!$A$801:$C$838,3,FALSE)/100,0)</f>
        <v>1</v>
      </c>
      <c r="Q55" s="286">
        <f t="shared" si="0"/>
        <v>0.01284675654690478</v>
      </c>
      <c r="R55" s="330" t="s">
        <v>75</v>
      </c>
    </row>
    <row r="57" ht="15">
      <c r="O57" s="326">
        <f>SUM(O5:O54)</f>
        <v>14349</v>
      </c>
    </row>
  </sheetData>
  <sheetProtection/>
  <mergeCells count="13">
    <mergeCell ref="E3:F3"/>
    <mergeCell ref="M3:N3"/>
    <mergeCell ref="O3:P3"/>
    <mergeCell ref="G3:H3"/>
    <mergeCell ref="Q3:Q4"/>
    <mergeCell ref="K3:L3"/>
    <mergeCell ref="A55:B55"/>
    <mergeCell ref="A1:Q1"/>
    <mergeCell ref="A2:Q2"/>
    <mergeCell ref="A3:A4"/>
    <mergeCell ref="B3:B4"/>
    <mergeCell ref="I3:J3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8"/>
  <sheetViews>
    <sheetView zoomScalePageLayoutView="0" workbookViewId="0" topLeftCell="A19">
      <selection activeCell="K56" sqref="K56"/>
    </sheetView>
  </sheetViews>
  <sheetFormatPr defaultColWidth="11.421875" defaultRowHeight="15"/>
  <cols>
    <col min="1" max="1" width="10.7109375" style="152" customWidth="1"/>
    <col min="2" max="2" width="80.7109375" style="152" customWidth="1"/>
    <col min="3" max="3" width="11.57421875" style="152" customWidth="1"/>
    <col min="4" max="4" width="11.140625" style="152" customWidth="1"/>
    <col min="5" max="5" width="12.8515625" style="152" customWidth="1"/>
    <col min="6" max="6" width="13.00390625" style="152" customWidth="1"/>
    <col min="7" max="7" width="12.7109375" style="152" customWidth="1"/>
    <col min="8" max="8" width="11.57421875" style="152" customWidth="1"/>
    <col min="9" max="9" width="11.28125" style="152" customWidth="1"/>
    <col min="10" max="10" width="11.57421875" style="152" customWidth="1"/>
    <col min="11" max="11" width="11.8515625" style="152" customWidth="1"/>
    <col min="12" max="12" width="10.8515625" style="152" customWidth="1"/>
    <col min="13" max="13" width="11.421875" style="307" customWidth="1"/>
    <col min="14" max="16384" width="11.421875" style="152" customWidth="1"/>
  </cols>
  <sheetData>
    <row r="1" spans="1:12" ht="24.75" customHeight="1" thickBot="1" thickTop="1">
      <c r="A1" s="419" t="s">
        <v>1048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1"/>
    </row>
    <row r="2" spans="1:12" ht="19.5" customHeight="1" thickTop="1">
      <c r="A2" s="452" t="s">
        <v>546</v>
      </c>
      <c r="B2" s="453" t="s">
        <v>547</v>
      </c>
      <c r="C2" s="429" t="s">
        <v>147</v>
      </c>
      <c r="D2" s="430"/>
      <c r="E2" s="430"/>
      <c r="F2" s="430"/>
      <c r="G2" s="430"/>
      <c r="H2" s="430"/>
      <c r="I2" s="430"/>
      <c r="J2" s="431"/>
      <c r="K2" s="411" t="s">
        <v>75</v>
      </c>
      <c r="L2" s="412"/>
    </row>
    <row r="3" spans="1:12" ht="27" customHeight="1">
      <c r="A3" s="452"/>
      <c r="B3" s="455"/>
      <c r="C3" s="432" t="s">
        <v>71</v>
      </c>
      <c r="D3" s="433"/>
      <c r="E3" s="433" t="s">
        <v>72</v>
      </c>
      <c r="F3" s="433"/>
      <c r="G3" s="433" t="s">
        <v>73</v>
      </c>
      <c r="H3" s="433"/>
      <c r="I3" s="433" t="s">
        <v>74</v>
      </c>
      <c r="J3" s="434"/>
      <c r="K3" s="427"/>
      <c r="L3" s="428"/>
    </row>
    <row r="4" spans="1:12" ht="19.5" customHeight="1" thickBot="1">
      <c r="A4" s="452"/>
      <c r="B4" s="454"/>
      <c r="C4" s="229" t="s">
        <v>70</v>
      </c>
      <c r="D4" s="232" t="s">
        <v>69</v>
      </c>
      <c r="E4" s="233" t="s">
        <v>70</v>
      </c>
      <c r="F4" s="232" t="s">
        <v>69</v>
      </c>
      <c r="G4" s="233" t="s">
        <v>70</v>
      </c>
      <c r="H4" s="232" t="s">
        <v>69</v>
      </c>
      <c r="I4" s="233" t="s">
        <v>70</v>
      </c>
      <c r="J4" s="234" t="s">
        <v>69</v>
      </c>
      <c r="K4" s="227" t="s">
        <v>70</v>
      </c>
      <c r="L4" s="228" t="s">
        <v>69</v>
      </c>
    </row>
    <row r="5" spans="1:13" ht="15">
      <c r="A5" s="301" t="s">
        <v>364</v>
      </c>
      <c r="B5" s="257" t="s">
        <v>548</v>
      </c>
      <c r="C5" s="288">
        <f>_xlfn.IFERROR(VLOOKUP(M5,'[1]Sheet1'!$A$843:$K$880,2,FALSE),0)</f>
        <v>436</v>
      </c>
      <c r="D5" s="260">
        <f>_xlfn.IFERROR(VLOOKUP(M5,'[1]Sheet1'!$A$843:$K$880,3,FALSE)/100,0)</f>
        <v>0.07625043721580972</v>
      </c>
      <c r="E5" s="297">
        <f>_xlfn.IFERROR(VLOOKUP(M5,'[1]Sheet1'!$A$843:$K$880,4,FALSE),0)</f>
        <v>407</v>
      </c>
      <c r="F5" s="260">
        <f>_xlfn.IFERROR(VLOOKUP(M5,'[1]Sheet1'!$A$843:$K$880,5,FALSE)/100,0)</f>
        <v>0.05819273663139834</v>
      </c>
      <c r="G5" s="276">
        <f>_xlfn.IFERROR(VLOOKUP(M5,'[1]Sheet1'!$A$843:$K$880,6,FALSE),0)</f>
        <v>91</v>
      </c>
      <c r="H5" s="260">
        <f>_xlfn.IFERROR(VLOOKUP(M5,'[1]Sheet1'!$A$843:$K$880,7,FALSE)/100,0)</f>
        <v>0.05723270440251572</v>
      </c>
      <c r="I5" s="297">
        <f>_xlfn.IFERROR(VLOOKUP(M5,'[1]Sheet1'!$A$843:$K$880,8,FALSE),0)</f>
        <v>8</v>
      </c>
      <c r="J5" s="277">
        <f>_xlfn.IFERROR(VLOOKUP(M5,'[1]Sheet1'!$A$843:$K$880,9,FALSE)/100,0)</f>
        <v>0.1702127659574468</v>
      </c>
      <c r="K5" s="287">
        <f>_xlfn.IFERROR(VLOOKUP(M5,'[1]Sheet1'!$A$843:$K$880,10,FALSE),0)</f>
        <v>942</v>
      </c>
      <c r="L5" s="259">
        <f>_xlfn.IFERROR(VLOOKUP(M5,'[1]Sheet1'!$A$843:$K$880,11,FALSE)/100,0)</f>
        <v>0.06564917415847794</v>
      </c>
      <c r="M5" s="307" t="s">
        <v>893</v>
      </c>
    </row>
    <row r="6" spans="1:13" ht="15">
      <c r="A6" s="288">
        <v>10</v>
      </c>
      <c r="B6" s="261" t="s">
        <v>549</v>
      </c>
      <c r="C6" s="288">
        <f>_xlfn.IFERROR(VLOOKUP(M6,'[1]Sheet1'!$A$843:$K$880,2,FALSE),0)</f>
        <v>405</v>
      </c>
      <c r="D6" s="263">
        <f>_xlfn.IFERROR(VLOOKUP(M6,'[1]Sheet1'!$A$843:$K$880,3,FALSE)/100,0)</f>
        <v>0.0708289611752361</v>
      </c>
      <c r="E6" s="298">
        <f>_xlfn.IFERROR(VLOOKUP(M6,'[1]Sheet1'!$A$843:$K$880,4,FALSE),0)</f>
        <v>357</v>
      </c>
      <c r="F6" s="263">
        <f>_xlfn.IFERROR(VLOOKUP(M6,'[1]Sheet1'!$A$843:$K$880,5,FALSE)/100,0)</f>
        <v>0.05104375178724621</v>
      </c>
      <c r="G6" s="272">
        <f>_xlfn.IFERROR(VLOOKUP(M6,'[1]Sheet1'!$A$843:$K$880,6,FALSE),0)</f>
        <v>29</v>
      </c>
      <c r="H6" s="263">
        <f>_xlfn.IFERROR(VLOOKUP(M6,'[1]Sheet1'!$A$843:$K$880,7,FALSE)/100,0)</f>
        <v>0.018238993710691823</v>
      </c>
      <c r="I6" s="298">
        <f>_xlfn.IFERROR(VLOOKUP(M6,'[1]Sheet1'!$A$843:$K$880,8,FALSE),0)</f>
        <v>0</v>
      </c>
      <c r="J6" s="278">
        <f>_xlfn.IFERROR(VLOOKUP(M6,'[1]Sheet1'!$A$843:$K$880,9,FALSE)/100,0)</f>
        <v>0</v>
      </c>
      <c r="K6" s="288">
        <f>_xlfn.IFERROR(VLOOKUP(M6,'[1]Sheet1'!$A$843:$K$880,10,FALSE),0)</f>
        <v>791</v>
      </c>
      <c r="L6" s="262">
        <f>_xlfn.IFERROR(VLOOKUP(M6,'[1]Sheet1'!$A$843:$K$880,11,FALSE)/100,0)</f>
        <v>0.05512579273816991</v>
      </c>
      <c r="M6" s="307" t="s">
        <v>894</v>
      </c>
    </row>
    <row r="7" spans="1:13" ht="15">
      <c r="A7" s="288">
        <v>11</v>
      </c>
      <c r="B7" s="261" t="s">
        <v>550</v>
      </c>
      <c r="C7" s="288">
        <f>_xlfn.IFERROR(VLOOKUP(M7,'[1]Sheet1'!$A$843:$K$880,2,FALSE),0)</f>
        <v>1945</v>
      </c>
      <c r="D7" s="263">
        <f>_xlfn.IFERROR(VLOOKUP(M7,'[1]Sheet1'!$A$843:$K$880,3,FALSE)/100,0)</f>
        <v>0.3401538999650227</v>
      </c>
      <c r="E7" s="298">
        <f>_xlfn.IFERROR(VLOOKUP(M7,'[1]Sheet1'!$A$843:$K$880,4,FALSE),0)</f>
        <v>2302</v>
      </c>
      <c r="F7" s="263">
        <f>_xlfn.IFERROR(VLOOKUP(M7,'[1]Sheet1'!$A$843:$K$880,5,FALSE)/100,0)</f>
        <v>0.32913926222476403</v>
      </c>
      <c r="G7" s="272">
        <f>_xlfn.IFERROR(VLOOKUP(M7,'[1]Sheet1'!$A$843:$K$880,6,FALSE),0)</f>
        <v>232</v>
      </c>
      <c r="H7" s="263">
        <f>_xlfn.IFERROR(VLOOKUP(M7,'[1]Sheet1'!$A$843:$K$880,7,FALSE)/100,0)</f>
        <v>0.1459119496855346</v>
      </c>
      <c r="I7" s="298">
        <f>_xlfn.IFERROR(VLOOKUP(M7,'[1]Sheet1'!$A$843:$K$880,8,FALSE),0)</f>
        <v>2</v>
      </c>
      <c r="J7" s="278">
        <f>_xlfn.IFERROR(VLOOKUP(M7,'[1]Sheet1'!$A$843:$K$880,9,FALSE)/100,0)</f>
        <v>0.0425531914893617</v>
      </c>
      <c r="K7" s="288">
        <f>_xlfn.IFERROR(VLOOKUP(M7,'[1]Sheet1'!$A$843:$K$880,10,FALSE),0)</f>
        <v>4481</v>
      </c>
      <c r="L7" s="262">
        <f>_xlfn.IFERROR(VLOOKUP(M7,'[1]Sheet1'!$A$843:$K$880,11,FALSE)/100,0)</f>
        <v>0.31228657049271724</v>
      </c>
      <c r="M7" s="307" t="s">
        <v>895</v>
      </c>
    </row>
    <row r="8" spans="1:13" ht="15">
      <c r="A8" s="288">
        <v>12</v>
      </c>
      <c r="B8" s="261" t="s">
        <v>551</v>
      </c>
      <c r="C8" s="288">
        <f>_xlfn.IFERROR(VLOOKUP(M8,'[1]Sheet1'!$A$843:$K$880,2,FALSE),0)</f>
        <v>154</v>
      </c>
      <c r="D8" s="263">
        <f>_xlfn.IFERROR(VLOOKUP(M8,'[1]Sheet1'!$A$843:$K$880,3,FALSE)/100,0)</f>
        <v>0.02693249387897866</v>
      </c>
      <c r="E8" s="298">
        <f>_xlfn.IFERROR(VLOOKUP(M8,'[1]Sheet1'!$A$843:$K$880,4,FALSE),0)</f>
        <v>143</v>
      </c>
      <c r="F8" s="263">
        <f>_xlfn.IFERROR(VLOOKUP(M8,'[1]Sheet1'!$A$843:$K$880,5,FALSE)/100,0)</f>
        <v>0.020446096654275093</v>
      </c>
      <c r="G8" s="272">
        <f>_xlfn.IFERROR(VLOOKUP(M8,'[1]Sheet1'!$A$843:$K$880,6,FALSE),0)</f>
        <v>24</v>
      </c>
      <c r="H8" s="263">
        <f>_xlfn.IFERROR(VLOOKUP(M8,'[1]Sheet1'!$A$843:$K$880,7,FALSE)/100,0)</f>
        <v>0.015094339622641511</v>
      </c>
      <c r="I8" s="298">
        <f>_xlfn.IFERROR(VLOOKUP(M8,'[1]Sheet1'!$A$843:$K$880,8,FALSE),0)</f>
        <v>0</v>
      </c>
      <c r="J8" s="278">
        <f>_xlfn.IFERROR(VLOOKUP(M8,'[1]Sheet1'!$A$843:$K$880,9,FALSE)/100,0)</f>
        <v>0</v>
      </c>
      <c r="K8" s="288">
        <f>_xlfn.IFERROR(VLOOKUP(M8,'[1]Sheet1'!$A$843:$K$880,10,FALSE),0)</f>
        <v>321</v>
      </c>
      <c r="L8" s="262">
        <f>_xlfn.IFERROR(VLOOKUP(M8,'[1]Sheet1'!$A$843:$K$880,11,FALSE)/100,0)</f>
        <v>0.022370896926615095</v>
      </c>
      <c r="M8" s="307" t="s">
        <v>896</v>
      </c>
    </row>
    <row r="9" spans="1:13" ht="15">
      <c r="A9" s="288">
        <v>13</v>
      </c>
      <c r="B9" s="261" t="s">
        <v>552</v>
      </c>
      <c r="C9" s="288">
        <f>_xlfn.IFERROR(VLOOKUP(M9,'[1]Sheet1'!$A$843:$K$880,2,FALSE),0)</f>
        <v>4</v>
      </c>
      <c r="D9" s="263">
        <f>_xlfn.IFERROR(VLOOKUP(M9,'[1]Sheet1'!$A$843:$K$880,3,FALSE)/100,0)</f>
        <v>0.0006995452955578874</v>
      </c>
      <c r="E9" s="298">
        <f>_xlfn.IFERROR(VLOOKUP(M9,'[1]Sheet1'!$A$843:$K$880,4,FALSE),0)</f>
        <v>3</v>
      </c>
      <c r="F9" s="263">
        <f>_xlfn.IFERROR(VLOOKUP(M9,'[1]Sheet1'!$A$843:$K$880,5,FALSE)/100,0)</f>
        <v>0.00042893909064912783</v>
      </c>
      <c r="G9" s="272">
        <f>_xlfn.IFERROR(VLOOKUP(M9,'[1]Sheet1'!$A$843:$K$880,6,FALSE),0)</f>
        <v>0</v>
      </c>
      <c r="H9" s="263">
        <f>_xlfn.IFERROR(VLOOKUP(M9,'[1]Sheet1'!$A$843:$K$880,7,FALSE)/100,0)</f>
        <v>0</v>
      </c>
      <c r="I9" s="298">
        <f>_xlfn.IFERROR(VLOOKUP(M9,'[1]Sheet1'!$A$843:$K$880,8,FALSE),0)</f>
        <v>1</v>
      </c>
      <c r="J9" s="278">
        <f>_xlfn.IFERROR(VLOOKUP(M9,'[1]Sheet1'!$A$843:$K$880,9,FALSE)/100,0)</f>
        <v>0.02127659574468085</v>
      </c>
      <c r="K9" s="288">
        <f>_xlfn.IFERROR(VLOOKUP(M9,'[1]Sheet1'!$A$843:$K$880,10,FALSE),0)</f>
        <v>8</v>
      </c>
      <c r="L9" s="262">
        <f>_xlfn.IFERROR(VLOOKUP(M9,'[1]Sheet1'!$A$843:$K$880,11,FALSE)/100,0)</f>
        <v>0.0005575301414732734</v>
      </c>
      <c r="M9" s="307" t="s">
        <v>897</v>
      </c>
    </row>
    <row r="10" spans="1:13" ht="15">
      <c r="A10" s="288">
        <v>19</v>
      </c>
      <c r="B10" s="261" t="s">
        <v>553</v>
      </c>
      <c r="C10" s="288">
        <f>_xlfn.IFERROR(VLOOKUP(M10,'[1]Sheet1'!$A$843:$K$880,2,FALSE),0)</f>
        <v>54</v>
      </c>
      <c r="D10" s="263">
        <f>_xlfn.IFERROR(VLOOKUP(M10,'[1]Sheet1'!$A$843:$K$880,3,FALSE)/100,0)</f>
        <v>0.00944386149003148</v>
      </c>
      <c r="E10" s="298">
        <f>_xlfn.IFERROR(VLOOKUP(M10,'[1]Sheet1'!$A$843:$K$880,4,FALSE),0)</f>
        <v>71</v>
      </c>
      <c r="F10" s="263">
        <f>_xlfn.IFERROR(VLOOKUP(M10,'[1]Sheet1'!$A$843:$K$880,5,FALSE)/100,0)</f>
        <v>0.010151558478696025</v>
      </c>
      <c r="G10" s="272">
        <f>_xlfn.IFERROR(VLOOKUP(M10,'[1]Sheet1'!$A$843:$K$880,6,FALSE),0)</f>
        <v>12</v>
      </c>
      <c r="H10" s="263">
        <f>_xlfn.IFERROR(VLOOKUP(M10,'[1]Sheet1'!$A$843:$K$880,7,FALSE)/100,0)</f>
        <v>0.007547169811320756</v>
      </c>
      <c r="I10" s="298">
        <f>_xlfn.IFERROR(VLOOKUP(M10,'[1]Sheet1'!$A$843:$K$880,8,FALSE),0)</f>
        <v>0</v>
      </c>
      <c r="J10" s="278">
        <f>_xlfn.IFERROR(VLOOKUP(M10,'[1]Sheet1'!$A$843:$K$880,9,FALSE)/100,0)</f>
        <v>0</v>
      </c>
      <c r="K10" s="288">
        <f>_xlfn.IFERROR(VLOOKUP(M10,'[1]Sheet1'!$A$843:$K$880,10,FALSE),0)</f>
        <v>137</v>
      </c>
      <c r="L10" s="262">
        <f>_xlfn.IFERROR(VLOOKUP(M10,'[1]Sheet1'!$A$843:$K$880,11,FALSE)/100,0)</f>
        <v>0.009547703672729807</v>
      </c>
      <c r="M10" s="307" t="s">
        <v>898</v>
      </c>
    </row>
    <row r="11" spans="1:13" ht="15">
      <c r="A11" s="288">
        <v>20</v>
      </c>
      <c r="B11" s="261" t="s">
        <v>554</v>
      </c>
      <c r="C11" s="288">
        <f>_xlfn.IFERROR(VLOOKUP(M11,'[1]Sheet1'!$A$843:$K$880,2,FALSE),0)</f>
        <v>131</v>
      </c>
      <c r="D11" s="263">
        <f>_xlfn.IFERROR(VLOOKUP(M11,'[1]Sheet1'!$A$843:$K$880,3,FALSE)/100,0)</f>
        <v>0.02291010842952081</v>
      </c>
      <c r="E11" s="298">
        <f>_xlfn.IFERROR(VLOOKUP(M11,'[1]Sheet1'!$A$843:$K$880,4,FALSE),0)</f>
        <v>208</v>
      </c>
      <c r="F11" s="263">
        <f>_xlfn.IFERROR(VLOOKUP(M11,'[1]Sheet1'!$A$843:$K$880,5,FALSE)/100,0)</f>
        <v>0.02973977695167286</v>
      </c>
      <c r="G11" s="272">
        <f>_xlfn.IFERROR(VLOOKUP(M11,'[1]Sheet1'!$A$843:$K$880,6,FALSE),0)</f>
        <v>315</v>
      </c>
      <c r="H11" s="263">
        <f>_xlfn.IFERROR(VLOOKUP(M11,'[1]Sheet1'!$A$843:$K$880,7,FALSE)/100,0)</f>
        <v>0.1981132075471698</v>
      </c>
      <c r="I11" s="298">
        <f>_xlfn.IFERROR(VLOOKUP(M11,'[1]Sheet1'!$A$843:$K$880,8,FALSE),0)</f>
        <v>1</v>
      </c>
      <c r="J11" s="278">
        <f>_xlfn.IFERROR(VLOOKUP(M11,'[1]Sheet1'!$A$843:$K$880,9,FALSE)/100,0)</f>
        <v>0.02127659574468085</v>
      </c>
      <c r="K11" s="288">
        <f>_xlfn.IFERROR(VLOOKUP(M11,'[1]Sheet1'!$A$843:$K$880,10,FALSE),0)</f>
        <v>655</v>
      </c>
      <c r="L11" s="262">
        <f>_xlfn.IFERROR(VLOOKUP(M11,'[1]Sheet1'!$A$843:$K$880,11,FALSE)/100,0)</f>
        <v>0.04564778033312425</v>
      </c>
      <c r="M11" s="307" t="s">
        <v>899</v>
      </c>
    </row>
    <row r="12" spans="1:13" ht="15">
      <c r="A12" s="288">
        <v>21</v>
      </c>
      <c r="B12" s="261" t="s">
        <v>555</v>
      </c>
      <c r="C12" s="288">
        <f>_xlfn.IFERROR(VLOOKUP(M12,'[1]Sheet1'!$A$843:$K$880,2,FALSE),0)</f>
        <v>85</v>
      </c>
      <c r="D12" s="263">
        <f>_xlfn.IFERROR(VLOOKUP(M12,'[1]Sheet1'!$A$843:$K$880,3,FALSE)/100,0)</f>
        <v>0.014865337530605104</v>
      </c>
      <c r="E12" s="298">
        <f>_xlfn.IFERROR(VLOOKUP(M12,'[1]Sheet1'!$A$843:$K$880,4,FALSE),0)</f>
        <v>193</v>
      </c>
      <c r="F12" s="263">
        <f>_xlfn.IFERROR(VLOOKUP(M12,'[1]Sheet1'!$A$843:$K$880,5,FALSE)/100,0)</f>
        <v>0.027595081498427224</v>
      </c>
      <c r="G12" s="272">
        <f>_xlfn.IFERROR(VLOOKUP(M12,'[1]Sheet1'!$A$843:$K$880,6,FALSE),0)</f>
        <v>278</v>
      </c>
      <c r="H12" s="263">
        <f>_xlfn.IFERROR(VLOOKUP(M12,'[1]Sheet1'!$A$843:$K$880,7,FALSE)/100,0)</f>
        <v>0.1748427672955975</v>
      </c>
      <c r="I12" s="298">
        <f>_xlfn.IFERROR(VLOOKUP(M12,'[1]Sheet1'!$A$843:$K$880,8,FALSE),0)</f>
        <v>2</v>
      </c>
      <c r="J12" s="278">
        <f>_xlfn.IFERROR(VLOOKUP(M12,'[1]Sheet1'!$A$843:$K$880,9,FALSE)/100,0)</f>
        <v>0.0425531914893617</v>
      </c>
      <c r="K12" s="288">
        <f>_xlfn.IFERROR(VLOOKUP(M12,'[1]Sheet1'!$A$843:$K$880,10,FALSE),0)</f>
        <v>558</v>
      </c>
      <c r="L12" s="262">
        <f>_xlfn.IFERROR(VLOOKUP(M12,'[1]Sheet1'!$A$843:$K$880,11,FALSE)/100,0)</f>
        <v>0.03888772736776082</v>
      </c>
      <c r="M12" s="307" t="s">
        <v>900</v>
      </c>
    </row>
    <row r="13" spans="1:13" ht="15">
      <c r="A13" s="288">
        <v>22</v>
      </c>
      <c r="B13" s="261" t="s">
        <v>556</v>
      </c>
      <c r="C13" s="288">
        <f>_xlfn.IFERROR(VLOOKUP(M13,'[1]Sheet1'!$A$843:$K$880,2,FALSE),0)</f>
        <v>4</v>
      </c>
      <c r="D13" s="263">
        <f>_xlfn.IFERROR(VLOOKUP(M13,'[1]Sheet1'!$A$843:$K$880,3,FALSE)/100,0)</f>
        <v>0.0006995452955578874</v>
      </c>
      <c r="E13" s="298">
        <f>_xlfn.IFERROR(VLOOKUP(M13,'[1]Sheet1'!$A$843:$K$880,4,FALSE),0)</f>
        <v>4</v>
      </c>
      <c r="F13" s="263">
        <f>_xlfn.IFERROR(VLOOKUP(M13,'[1]Sheet1'!$A$843:$K$880,5,FALSE)/100,0)</f>
        <v>0.0005719187875321705</v>
      </c>
      <c r="G13" s="272">
        <f>_xlfn.IFERROR(VLOOKUP(M13,'[1]Sheet1'!$A$843:$K$880,6,FALSE),0)</f>
        <v>28</v>
      </c>
      <c r="H13" s="263">
        <f>_xlfn.IFERROR(VLOOKUP(M13,'[1]Sheet1'!$A$843:$K$880,7,FALSE)/100,0)</f>
        <v>0.01761006289308176</v>
      </c>
      <c r="I13" s="298">
        <f>_xlfn.IFERROR(VLOOKUP(M13,'[1]Sheet1'!$A$843:$K$880,8,FALSE),0)</f>
        <v>0</v>
      </c>
      <c r="J13" s="278">
        <f>_xlfn.IFERROR(VLOOKUP(M13,'[1]Sheet1'!$A$843:$K$880,9,FALSE)/100,0)</f>
        <v>0</v>
      </c>
      <c r="K13" s="288">
        <f>_xlfn.IFERROR(VLOOKUP(M13,'[1]Sheet1'!$A$843:$K$880,10,FALSE),0)</f>
        <v>36</v>
      </c>
      <c r="L13" s="262">
        <f>_xlfn.IFERROR(VLOOKUP(M13,'[1]Sheet1'!$A$843:$K$880,11,FALSE)/100,0)</f>
        <v>0.002508885636629731</v>
      </c>
      <c r="M13" s="307" t="s">
        <v>901</v>
      </c>
    </row>
    <row r="14" spans="1:13" ht="15">
      <c r="A14" s="288">
        <v>29</v>
      </c>
      <c r="B14" s="261" t="s">
        <v>557</v>
      </c>
      <c r="C14" s="288">
        <f>_xlfn.IFERROR(VLOOKUP(M14,'[1]Sheet1'!$A$843:$K$880,2,FALSE),0)</f>
        <v>10</v>
      </c>
      <c r="D14" s="263">
        <f>_xlfn.IFERROR(VLOOKUP(M14,'[1]Sheet1'!$A$843:$K$880,3,FALSE)/100,0)</f>
        <v>0.0017488632388947185</v>
      </c>
      <c r="E14" s="298">
        <f>_xlfn.IFERROR(VLOOKUP(M14,'[1]Sheet1'!$A$843:$K$880,4,FALSE),0)</f>
        <v>16</v>
      </c>
      <c r="F14" s="263">
        <f>_xlfn.IFERROR(VLOOKUP(M14,'[1]Sheet1'!$A$843:$K$880,5,FALSE)/100,0)</f>
        <v>0.002287675150128682</v>
      </c>
      <c r="G14" s="272">
        <f>_xlfn.IFERROR(VLOOKUP(M14,'[1]Sheet1'!$A$843:$K$880,6,FALSE),0)</f>
        <v>19</v>
      </c>
      <c r="H14" s="263">
        <f>_xlfn.IFERROR(VLOOKUP(M14,'[1]Sheet1'!$A$843:$K$880,7,FALSE)/100,0)</f>
        <v>0.011949685534591198</v>
      </c>
      <c r="I14" s="298">
        <f>_xlfn.IFERROR(VLOOKUP(M14,'[1]Sheet1'!$A$843:$K$880,8,FALSE),0)</f>
        <v>0</v>
      </c>
      <c r="J14" s="278">
        <f>_xlfn.IFERROR(VLOOKUP(M14,'[1]Sheet1'!$A$843:$K$880,9,FALSE)/100,0)</f>
        <v>0</v>
      </c>
      <c r="K14" s="288">
        <f>_xlfn.IFERROR(VLOOKUP(M14,'[1]Sheet1'!$A$843:$K$880,10,FALSE),0)</f>
        <v>45</v>
      </c>
      <c r="L14" s="262">
        <f>_xlfn.IFERROR(VLOOKUP(M14,'[1]Sheet1'!$A$843:$K$880,11,FALSE)/100,0)</f>
        <v>0.003136107045787163</v>
      </c>
      <c r="M14" s="307" t="s">
        <v>902</v>
      </c>
    </row>
    <row r="15" spans="1:13" ht="15">
      <c r="A15" s="288">
        <v>30</v>
      </c>
      <c r="B15" s="261" t="s">
        <v>558</v>
      </c>
      <c r="C15" s="288">
        <f>_xlfn.IFERROR(VLOOKUP(M15,'[1]Sheet1'!$A$843:$K$880,2,FALSE),0)</f>
        <v>616</v>
      </c>
      <c r="D15" s="263">
        <f>_xlfn.IFERROR(VLOOKUP(M15,'[1]Sheet1'!$A$843:$K$880,3,FALSE)/100,0)</f>
        <v>0.10772997551591464</v>
      </c>
      <c r="E15" s="298">
        <f>_xlfn.IFERROR(VLOOKUP(M15,'[1]Sheet1'!$A$843:$K$880,4,FALSE),0)</f>
        <v>790</v>
      </c>
      <c r="F15" s="263">
        <f>_xlfn.IFERROR(VLOOKUP(M15,'[1]Sheet1'!$A$843:$K$880,5,FALSE)/100,0)</f>
        <v>0.11295396053760368</v>
      </c>
      <c r="G15" s="272">
        <f>_xlfn.IFERROR(VLOOKUP(M15,'[1]Sheet1'!$A$843:$K$880,6,FALSE),0)</f>
        <v>109</v>
      </c>
      <c r="H15" s="263">
        <f>_xlfn.IFERROR(VLOOKUP(M15,'[1]Sheet1'!$A$843:$K$880,7,FALSE)/100,0)</f>
        <v>0.06855345911949687</v>
      </c>
      <c r="I15" s="298">
        <f>_xlfn.IFERROR(VLOOKUP(M15,'[1]Sheet1'!$A$843:$K$880,8,FALSE),0)</f>
        <v>0</v>
      </c>
      <c r="J15" s="278">
        <f>_xlfn.IFERROR(VLOOKUP(M15,'[1]Sheet1'!$A$843:$K$880,9,FALSE)/100,0)</f>
        <v>0</v>
      </c>
      <c r="K15" s="288">
        <f>_xlfn.IFERROR(VLOOKUP(M15,'[1]Sheet1'!$A$843:$K$880,10,FALSE),0)</f>
        <v>1515</v>
      </c>
      <c r="L15" s="262">
        <f>_xlfn.IFERROR(VLOOKUP(M15,'[1]Sheet1'!$A$843:$K$880,11,FALSE)/100,0)</f>
        <v>0.10558227054150116</v>
      </c>
      <c r="M15" s="307" t="s">
        <v>903</v>
      </c>
    </row>
    <row r="16" spans="1:13" ht="15">
      <c r="A16" s="288">
        <v>31</v>
      </c>
      <c r="B16" s="261" t="s">
        <v>559</v>
      </c>
      <c r="C16" s="288">
        <f>_xlfn.IFERROR(VLOOKUP(M16,'[1]Sheet1'!$A$843:$K$880,2,FALSE),0)</f>
        <v>57</v>
      </c>
      <c r="D16" s="263">
        <f>_xlfn.IFERROR(VLOOKUP(M16,'[1]Sheet1'!$A$843:$K$880,3,FALSE)/100,0)</f>
        <v>0.009968520461699895</v>
      </c>
      <c r="E16" s="298">
        <f>_xlfn.IFERROR(VLOOKUP(M16,'[1]Sheet1'!$A$843:$K$880,4,FALSE),0)</f>
        <v>70</v>
      </c>
      <c r="F16" s="263">
        <f>_xlfn.IFERROR(VLOOKUP(M16,'[1]Sheet1'!$A$843:$K$880,5,FALSE)/100,0)</f>
        <v>0.010008578781812983</v>
      </c>
      <c r="G16" s="272">
        <f>_xlfn.IFERROR(VLOOKUP(M16,'[1]Sheet1'!$A$843:$K$880,6,FALSE),0)</f>
        <v>25</v>
      </c>
      <c r="H16" s="263">
        <f>_xlfn.IFERROR(VLOOKUP(M16,'[1]Sheet1'!$A$843:$K$880,7,FALSE)/100,0)</f>
        <v>0.015723270440251572</v>
      </c>
      <c r="I16" s="298">
        <f>_xlfn.IFERROR(VLOOKUP(M16,'[1]Sheet1'!$A$843:$K$880,8,FALSE),0)</f>
        <v>0</v>
      </c>
      <c r="J16" s="278">
        <f>_xlfn.IFERROR(VLOOKUP(M16,'[1]Sheet1'!$A$843:$K$880,9,FALSE)/100,0)</f>
        <v>0</v>
      </c>
      <c r="K16" s="288">
        <f>_xlfn.IFERROR(VLOOKUP(M16,'[1]Sheet1'!$A$843:$K$880,10,FALSE),0)</f>
        <v>152</v>
      </c>
      <c r="L16" s="262">
        <f>_xlfn.IFERROR(VLOOKUP(M16,'[1]Sheet1'!$A$843:$K$880,11,FALSE)/100,0)</f>
        <v>0.010593072687992195</v>
      </c>
      <c r="M16" s="307" t="s">
        <v>904</v>
      </c>
    </row>
    <row r="17" spans="1:13" ht="15">
      <c r="A17" s="288">
        <v>32</v>
      </c>
      <c r="B17" s="261" t="s">
        <v>560</v>
      </c>
      <c r="C17" s="288">
        <f>_xlfn.IFERROR(VLOOKUP(M17,'[1]Sheet1'!$A$843:$K$880,2,FALSE),0)</f>
        <v>595</v>
      </c>
      <c r="D17" s="263">
        <f>_xlfn.IFERROR(VLOOKUP(M17,'[1]Sheet1'!$A$843:$K$880,3,FALSE)/100,0)</f>
        <v>0.10405736271423574</v>
      </c>
      <c r="E17" s="298">
        <f>_xlfn.IFERROR(VLOOKUP(M17,'[1]Sheet1'!$A$843:$K$880,4,FALSE),0)</f>
        <v>786</v>
      </c>
      <c r="F17" s="263">
        <f>_xlfn.IFERROR(VLOOKUP(M17,'[1]Sheet1'!$A$843:$K$880,5,FALSE)/100,0)</f>
        <v>0.11238204175007149</v>
      </c>
      <c r="G17" s="272">
        <f>_xlfn.IFERROR(VLOOKUP(M17,'[1]Sheet1'!$A$843:$K$880,6,FALSE),0)</f>
        <v>119</v>
      </c>
      <c r="H17" s="263">
        <f>_xlfn.IFERROR(VLOOKUP(M17,'[1]Sheet1'!$A$843:$K$880,7,FALSE)/100,0)</f>
        <v>0.07484276729559748</v>
      </c>
      <c r="I17" s="298">
        <f>_xlfn.IFERROR(VLOOKUP(M17,'[1]Sheet1'!$A$843:$K$880,8,FALSE),0)</f>
        <v>0</v>
      </c>
      <c r="J17" s="278">
        <f>_xlfn.IFERROR(VLOOKUP(M17,'[1]Sheet1'!$A$843:$K$880,9,FALSE)/100,0)</f>
        <v>0</v>
      </c>
      <c r="K17" s="288">
        <f>_xlfn.IFERROR(VLOOKUP(M17,'[1]Sheet1'!$A$843:$K$880,10,FALSE),0)</f>
        <v>1500</v>
      </c>
      <c r="L17" s="262">
        <f>_xlfn.IFERROR(VLOOKUP(M17,'[1]Sheet1'!$A$843:$K$880,11,FALSE)/100,0)</f>
        <v>0.10453690152623876</v>
      </c>
      <c r="M17" s="307" t="s">
        <v>905</v>
      </c>
    </row>
    <row r="18" spans="1:13" ht="15">
      <c r="A18" s="288">
        <v>39</v>
      </c>
      <c r="B18" s="261" t="s">
        <v>561</v>
      </c>
      <c r="C18" s="288">
        <f>_xlfn.IFERROR(VLOOKUP(M18,'[1]Sheet1'!$A$843:$K$880,2,FALSE),0)</f>
        <v>239</v>
      </c>
      <c r="D18" s="263">
        <f>_xlfn.IFERROR(VLOOKUP(M18,'[1]Sheet1'!$A$843:$K$880,3,FALSE)/100,0)</f>
        <v>0.04179783140958377</v>
      </c>
      <c r="E18" s="298">
        <f>_xlfn.IFERROR(VLOOKUP(M18,'[1]Sheet1'!$A$843:$K$880,4,FALSE),0)</f>
        <v>272</v>
      </c>
      <c r="F18" s="263">
        <f>_xlfn.IFERROR(VLOOKUP(M18,'[1]Sheet1'!$A$843:$K$880,5,FALSE)/100,0)</f>
        <v>0.03889047755218759</v>
      </c>
      <c r="G18" s="272">
        <f>_xlfn.IFERROR(VLOOKUP(M18,'[1]Sheet1'!$A$843:$K$880,6,FALSE),0)</f>
        <v>35</v>
      </c>
      <c r="H18" s="263">
        <f>_xlfn.IFERROR(VLOOKUP(M18,'[1]Sheet1'!$A$843:$K$880,7,FALSE)/100,0)</f>
        <v>0.0220125786163522</v>
      </c>
      <c r="I18" s="298">
        <f>_xlfn.IFERROR(VLOOKUP(M18,'[1]Sheet1'!$A$843:$K$880,8,FALSE),0)</f>
        <v>0</v>
      </c>
      <c r="J18" s="278">
        <f>_xlfn.IFERROR(VLOOKUP(M18,'[1]Sheet1'!$A$843:$K$880,9,FALSE)/100,0)</f>
        <v>0</v>
      </c>
      <c r="K18" s="288">
        <f>_xlfn.IFERROR(VLOOKUP(M18,'[1]Sheet1'!$A$843:$K$880,10,FALSE),0)</f>
        <v>546</v>
      </c>
      <c r="L18" s="262">
        <f>_xlfn.IFERROR(VLOOKUP(M18,'[1]Sheet1'!$A$843:$K$880,11,FALSE)/100,0)</f>
        <v>0.03805143215555091</v>
      </c>
      <c r="M18" s="307" t="s">
        <v>906</v>
      </c>
    </row>
    <row r="19" spans="1:13" ht="15">
      <c r="A19" s="288">
        <v>40</v>
      </c>
      <c r="B19" s="261" t="s">
        <v>562</v>
      </c>
      <c r="C19" s="288">
        <f>_xlfn.IFERROR(VLOOKUP(M19,'[1]Sheet1'!$A$843:$K$880,2,FALSE),0)</f>
        <v>0</v>
      </c>
      <c r="D19" s="263">
        <f>_xlfn.IFERROR(VLOOKUP(M19,'[1]Sheet1'!$A$843:$K$880,3,FALSE)/100,0)</f>
        <v>0</v>
      </c>
      <c r="E19" s="298">
        <f>_xlfn.IFERROR(VLOOKUP(M19,'[1]Sheet1'!$A$843:$K$880,4,FALSE),0)</f>
        <v>0</v>
      </c>
      <c r="F19" s="263">
        <f>_xlfn.IFERROR(VLOOKUP(M19,'[1]Sheet1'!$A$843:$K$880,5,FALSE)/100,0)</f>
        <v>0</v>
      </c>
      <c r="G19" s="272">
        <f>_xlfn.IFERROR(VLOOKUP(M19,'[1]Sheet1'!$A$843:$K$880,6,FALSE),0)</f>
        <v>2</v>
      </c>
      <c r="H19" s="263">
        <f>_xlfn.IFERROR(VLOOKUP(M19,'[1]Sheet1'!$A$843:$K$880,7,FALSE)/100,0)</f>
        <v>0.0012578616352201257</v>
      </c>
      <c r="I19" s="298">
        <f>_xlfn.IFERROR(VLOOKUP(M19,'[1]Sheet1'!$A$843:$K$880,8,FALSE),0)</f>
        <v>0</v>
      </c>
      <c r="J19" s="278">
        <f>_xlfn.IFERROR(VLOOKUP(M19,'[1]Sheet1'!$A$843:$K$880,9,FALSE)/100,0)</f>
        <v>0</v>
      </c>
      <c r="K19" s="288">
        <f>_xlfn.IFERROR(VLOOKUP(M19,'[1]Sheet1'!$A$843:$K$880,10,FALSE),0)</f>
        <v>2</v>
      </c>
      <c r="L19" s="262">
        <f>_xlfn.IFERROR(VLOOKUP(M19,'[1]Sheet1'!$A$843:$K$880,11,FALSE)/100,0)</f>
        <v>0.00013938253536831835</v>
      </c>
      <c r="M19" s="307" t="s">
        <v>907</v>
      </c>
    </row>
    <row r="20" spans="1:13" ht="15">
      <c r="A20" s="288">
        <v>41</v>
      </c>
      <c r="B20" s="261" t="s">
        <v>563</v>
      </c>
      <c r="C20" s="288">
        <f>_xlfn.IFERROR(VLOOKUP(M20,'[1]Sheet1'!$A$843:$K$880,2,FALSE),0)</f>
        <v>1</v>
      </c>
      <c r="D20" s="263">
        <f>_xlfn.IFERROR(VLOOKUP(M20,'[1]Sheet1'!$A$843:$K$880,3,FALSE)/100,0)</f>
        <v>0.00017488632388947185</v>
      </c>
      <c r="E20" s="298">
        <f>_xlfn.IFERROR(VLOOKUP(M20,'[1]Sheet1'!$A$843:$K$880,4,FALSE),0)</f>
        <v>0</v>
      </c>
      <c r="F20" s="263">
        <f>_xlfn.IFERROR(VLOOKUP(M20,'[1]Sheet1'!$A$843:$K$880,5,FALSE)/100,0)</f>
        <v>0</v>
      </c>
      <c r="G20" s="272">
        <f>_xlfn.IFERROR(VLOOKUP(M20,'[1]Sheet1'!$A$843:$K$880,6,FALSE),0)</f>
        <v>1</v>
      </c>
      <c r="H20" s="263">
        <f>_xlfn.IFERROR(VLOOKUP(M20,'[1]Sheet1'!$A$843:$K$880,7,FALSE)/100,0)</f>
        <v>0.0006289308176100629</v>
      </c>
      <c r="I20" s="298">
        <f>_xlfn.IFERROR(VLOOKUP(M20,'[1]Sheet1'!$A$843:$K$880,8,FALSE),0)</f>
        <v>0</v>
      </c>
      <c r="J20" s="278">
        <f>_xlfn.IFERROR(VLOOKUP(M20,'[1]Sheet1'!$A$843:$K$880,9,FALSE)/100,0)</f>
        <v>0</v>
      </c>
      <c r="K20" s="288">
        <f>_xlfn.IFERROR(VLOOKUP(M20,'[1]Sheet1'!$A$843:$K$880,10,FALSE),0)</f>
        <v>2</v>
      </c>
      <c r="L20" s="262">
        <f>_xlfn.IFERROR(VLOOKUP(M20,'[1]Sheet1'!$A$843:$K$880,11,FALSE)/100,0)</f>
        <v>0.00013938253536831835</v>
      </c>
      <c r="M20" s="307" t="s">
        <v>977</v>
      </c>
    </row>
    <row r="21" spans="1:13" ht="15">
      <c r="A21" s="288">
        <v>50</v>
      </c>
      <c r="B21" s="261" t="s">
        <v>564</v>
      </c>
      <c r="C21" s="288">
        <f>_xlfn.IFERROR(VLOOKUP(M21,'[1]Sheet1'!$A$843:$K$880,2,FALSE),0)</f>
        <v>268</v>
      </c>
      <c r="D21" s="263">
        <f>_xlfn.IFERROR(VLOOKUP(M21,'[1]Sheet1'!$A$843:$K$880,3,FALSE)/100,0)</f>
        <v>0.04686953480237845</v>
      </c>
      <c r="E21" s="298">
        <f>_xlfn.IFERROR(VLOOKUP(M21,'[1]Sheet1'!$A$843:$K$880,4,FALSE),0)</f>
        <v>384</v>
      </c>
      <c r="F21" s="263">
        <f>_xlfn.IFERROR(VLOOKUP(M21,'[1]Sheet1'!$A$843:$K$880,5,FALSE)/100,0)</f>
        <v>0.05490420360308836</v>
      </c>
      <c r="G21" s="272">
        <f>_xlfn.IFERROR(VLOOKUP(M21,'[1]Sheet1'!$A$843:$K$880,6,FALSE),0)</f>
        <v>42</v>
      </c>
      <c r="H21" s="263">
        <f>_xlfn.IFERROR(VLOOKUP(M21,'[1]Sheet1'!$A$843:$K$880,7,FALSE)/100,0)</f>
        <v>0.026415094339622646</v>
      </c>
      <c r="I21" s="298">
        <f>_xlfn.IFERROR(VLOOKUP(M21,'[1]Sheet1'!$A$843:$K$880,8,FALSE),0)</f>
        <v>1</v>
      </c>
      <c r="J21" s="278">
        <f>_xlfn.IFERROR(VLOOKUP(M21,'[1]Sheet1'!$A$843:$K$880,9,FALSE)/100,0)</f>
        <v>0.02127659574468085</v>
      </c>
      <c r="K21" s="288">
        <f>_xlfn.IFERROR(VLOOKUP(M21,'[1]Sheet1'!$A$843:$K$880,10,FALSE),0)</f>
        <v>695</v>
      </c>
      <c r="L21" s="262">
        <f>_xlfn.IFERROR(VLOOKUP(M21,'[1]Sheet1'!$A$843:$K$880,11,FALSE)/100,0)</f>
        <v>0.04843543104049062</v>
      </c>
      <c r="M21" s="307" t="s">
        <v>908</v>
      </c>
    </row>
    <row r="22" spans="1:13" ht="15">
      <c r="A22" s="288">
        <v>51</v>
      </c>
      <c r="B22" s="261" t="s">
        <v>564</v>
      </c>
      <c r="C22" s="288">
        <f>_xlfn.IFERROR(VLOOKUP(M22,'[1]Sheet1'!$A$843:$K$880,2,FALSE),0)</f>
        <v>118</v>
      </c>
      <c r="D22" s="263">
        <f>_xlfn.IFERROR(VLOOKUP(M22,'[1]Sheet1'!$A$843:$K$880,3,FALSE)/100,0)</f>
        <v>0.020636586218957677</v>
      </c>
      <c r="E22" s="298">
        <f>_xlfn.IFERROR(VLOOKUP(M22,'[1]Sheet1'!$A$843:$K$880,4,FALSE),0)</f>
        <v>203</v>
      </c>
      <c r="F22" s="263">
        <f>_xlfn.IFERROR(VLOOKUP(M22,'[1]Sheet1'!$A$843:$K$880,5,FALSE)/100,0)</f>
        <v>0.02902487846725765</v>
      </c>
      <c r="G22" s="272">
        <f>_xlfn.IFERROR(VLOOKUP(M22,'[1]Sheet1'!$A$843:$K$880,6,FALSE),0)</f>
        <v>33</v>
      </c>
      <c r="H22" s="263">
        <f>_xlfn.IFERROR(VLOOKUP(M22,'[1]Sheet1'!$A$843:$K$880,7,FALSE)/100,0)</f>
        <v>0.020754716981132074</v>
      </c>
      <c r="I22" s="298">
        <f>_xlfn.IFERROR(VLOOKUP(M22,'[1]Sheet1'!$A$843:$K$880,8,FALSE),0)</f>
        <v>1</v>
      </c>
      <c r="J22" s="278">
        <f>_xlfn.IFERROR(VLOOKUP(M22,'[1]Sheet1'!$A$843:$K$880,9,FALSE)/100,0)</f>
        <v>0.02127659574468085</v>
      </c>
      <c r="K22" s="288">
        <f>_xlfn.IFERROR(VLOOKUP(M22,'[1]Sheet1'!$A$843:$K$880,10,FALSE),0)</f>
        <v>355</v>
      </c>
      <c r="L22" s="262">
        <f>_xlfn.IFERROR(VLOOKUP(M22,'[1]Sheet1'!$A$843:$K$880,11,FALSE)/100,0)</f>
        <v>0.024740400027876506</v>
      </c>
      <c r="M22" s="307" t="s">
        <v>909</v>
      </c>
    </row>
    <row r="23" spans="1:13" ht="15">
      <c r="A23" s="288">
        <v>52</v>
      </c>
      <c r="B23" s="261" t="s">
        <v>565</v>
      </c>
      <c r="C23" s="288">
        <f>_xlfn.IFERROR(VLOOKUP(M23,'[1]Sheet1'!$A$843:$K$880,2,FALSE),0)</f>
        <v>93</v>
      </c>
      <c r="D23" s="263">
        <f>_xlfn.IFERROR(VLOOKUP(M23,'[1]Sheet1'!$A$843:$K$880,3,FALSE)/100,0)</f>
        <v>0.01626442812172088</v>
      </c>
      <c r="E23" s="298">
        <f>_xlfn.IFERROR(VLOOKUP(M23,'[1]Sheet1'!$A$843:$K$880,4,FALSE),0)</f>
        <v>179</v>
      </c>
      <c r="F23" s="263">
        <f>_xlfn.IFERROR(VLOOKUP(M23,'[1]Sheet1'!$A$843:$K$880,5,FALSE)/100,0)</f>
        <v>0.02559336574206463</v>
      </c>
      <c r="G23" s="272">
        <f>_xlfn.IFERROR(VLOOKUP(M23,'[1]Sheet1'!$A$843:$K$880,6,FALSE),0)</f>
        <v>30</v>
      </c>
      <c r="H23" s="263">
        <f>_xlfn.IFERROR(VLOOKUP(M23,'[1]Sheet1'!$A$843:$K$880,7,FALSE)/100,0)</f>
        <v>0.018867924528301886</v>
      </c>
      <c r="I23" s="298">
        <f>_xlfn.IFERROR(VLOOKUP(M23,'[1]Sheet1'!$A$843:$K$880,8,FALSE),0)</f>
        <v>3</v>
      </c>
      <c r="J23" s="278">
        <f>_xlfn.IFERROR(VLOOKUP(M23,'[1]Sheet1'!$A$843:$K$880,9,FALSE)/100,0)</f>
        <v>0.06382978723404255</v>
      </c>
      <c r="K23" s="288">
        <f>_xlfn.IFERROR(VLOOKUP(M23,'[1]Sheet1'!$A$843:$K$880,10,FALSE),0)</f>
        <v>305</v>
      </c>
      <c r="L23" s="262">
        <f>_xlfn.IFERROR(VLOOKUP(M23,'[1]Sheet1'!$A$843:$K$880,11,FALSE)/100,0)</f>
        <v>0.02125583664366855</v>
      </c>
      <c r="M23" s="307" t="s">
        <v>910</v>
      </c>
    </row>
    <row r="24" spans="1:13" ht="28.5">
      <c r="A24" s="288">
        <v>53</v>
      </c>
      <c r="B24" s="261" t="s">
        <v>566</v>
      </c>
      <c r="C24" s="288">
        <f>_xlfn.IFERROR(VLOOKUP(M24,'[1]Sheet1'!$A$843:$K$880,2,FALSE),0)</f>
        <v>8</v>
      </c>
      <c r="D24" s="263">
        <f>_xlfn.IFERROR(VLOOKUP(M24,'[1]Sheet1'!$A$843:$K$880,3,FALSE)/100,0)</f>
        <v>0.0013990905911157748</v>
      </c>
      <c r="E24" s="298">
        <f>_xlfn.IFERROR(VLOOKUP(M24,'[1]Sheet1'!$A$843:$K$880,4,FALSE),0)</f>
        <v>4</v>
      </c>
      <c r="F24" s="263">
        <f>_xlfn.IFERROR(VLOOKUP(M24,'[1]Sheet1'!$A$843:$K$880,5,FALSE)/100,0)</f>
        <v>0.0005719187875321705</v>
      </c>
      <c r="G24" s="272">
        <f>_xlfn.IFERROR(VLOOKUP(M24,'[1]Sheet1'!$A$843:$K$880,6,FALSE),0)</f>
        <v>7</v>
      </c>
      <c r="H24" s="263">
        <f>_xlfn.IFERROR(VLOOKUP(M24,'[1]Sheet1'!$A$843:$K$880,7,FALSE)/100,0)</f>
        <v>0.00440251572327044</v>
      </c>
      <c r="I24" s="298">
        <f>_xlfn.IFERROR(VLOOKUP(M24,'[1]Sheet1'!$A$843:$K$880,8,FALSE),0)</f>
        <v>1</v>
      </c>
      <c r="J24" s="278">
        <f>_xlfn.IFERROR(VLOOKUP(M24,'[1]Sheet1'!$A$843:$K$880,9,FALSE)/100,0)</f>
        <v>0.02127659574468085</v>
      </c>
      <c r="K24" s="288">
        <f>_xlfn.IFERROR(VLOOKUP(M24,'[1]Sheet1'!$A$843:$K$880,10,FALSE),0)</f>
        <v>20</v>
      </c>
      <c r="L24" s="262">
        <f>_xlfn.IFERROR(VLOOKUP(M24,'[1]Sheet1'!$A$843:$K$880,11,FALSE)/100,0)</f>
        <v>0.0013938253536831834</v>
      </c>
      <c r="M24" s="307" t="s">
        <v>911</v>
      </c>
    </row>
    <row r="25" spans="1:12" ht="15">
      <c r="A25" s="288">
        <v>54</v>
      </c>
      <c r="B25" s="261" t="s">
        <v>567</v>
      </c>
      <c r="C25" s="288">
        <f>_xlfn.IFERROR(VLOOKUP(M25,'[1]Sheet1'!$A$843:$K$880,2,FALSE),0)</f>
        <v>0</v>
      </c>
      <c r="D25" s="263">
        <f>_xlfn.IFERROR(VLOOKUP(M25,'[1]Sheet1'!$A$843:$K$880,3,FALSE)/100,0)</f>
        <v>0</v>
      </c>
      <c r="E25" s="298">
        <f>_xlfn.IFERROR(VLOOKUP(M25,'[1]Sheet1'!$A$843:$K$880,4,FALSE),0)</f>
        <v>0</v>
      </c>
      <c r="F25" s="263">
        <f>_xlfn.IFERROR(VLOOKUP(M25,'[1]Sheet1'!$A$843:$K$880,5,FALSE)/100,0)</f>
        <v>0</v>
      </c>
      <c r="G25" s="272">
        <f>_xlfn.IFERROR(VLOOKUP(M25,'[1]Sheet1'!$A$843:$K$880,6,FALSE),0)</f>
        <v>0</v>
      </c>
      <c r="H25" s="263">
        <f>_xlfn.IFERROR(VLOOKUP(M25,'[1]Sheet1'!$A$843:$K$880,7,FALSE)/100,0)</f>
        <v>0</v>
      </c>
      <c r="I25" s="298">
        <f>_xlfn.IFERROR(VLOOKUP(M25,'[1]Sheet1'!$A$843:$K$880,8,FALSE),0)</f>
        <v>0</v>
      </c>
      <c r="J25" s="278">
        <f>_xlfn.IFERROR(VLOOKUP(M25,'[1]Sheet1'!$A$843:$K$880,9,FALSE)/100,0)</f>
        <v>0</v>
      </c>
      <c r="K25" s="288">
        <f>_xlfn.IFERROR(VLOOKUP(M25,'[1]Sheet1'!$A$843:$K$880,10,FALSE),0)</f>
        <v>0</v>
      </c>
      <c r="L25" s="262">
        <f>_xlfn.IFERROR(VLOOKUP(M25,'[1]Sheet1'!$A$843:$K$880,11,FALSE)/100,0)</f>
        <v>0</v>
      </c>
    </row>
    <row r="26" spans="1:13" ht="15">
      <c r="A26" s="288">
        <v>59</v>
      </c>
      <c r="B26" s="261" t="s">
        <v>568</v>
      </c>
      <c r="C26" s="288">
        <f>_xlfn.IFERROR(VLOOKUP(M26,'[1]Sheet1'!$A$843:$K$880,2,FALSE),0)</f>
        <v>50</v>
      </c>
      <c r="D26" s="263">
        <f>_xlfn.IFERROR(VLOOKUP(M26,'[1]Sheet1'!$A$843:$K$880,3,FALSE)/100,0)</f>
        <v>0.008744316194473592</v>
      </c>
      <c r="E26" s="298">
        <f>_xlfn.IFERROR(VLOOKUP(M26,'[1]Sheet1'!$A$843:$K$880,4,FALSE),0)</f>
        <v>62</v>
      </c>
      <c r="F26" s="263">
        <f>_xlfn.IFERROR(VLOOKUP(M26,'[1]Sheet1'!$A$843:$K$880,5,FALSE)/100,0)</f>
        <v>0.008864741206748641</v>
      </c>
      <c r="G26" s="272">
        <f>_xlfn.IFERROR(VLOOKUP(M26,'[1]Sheet1'!$A$843:$K$880,6,FALSE),0)</f>
        <v>15</v>
      </c>
      <c r="H26" s="263">
        <f>_xlfn.IFERROR(VLOOKUP(M26,'[1]Sheet1'!$A$843:$K$880,7,FALSE)/100,0)</f>
        <v>0.009433962264150943</v>
      </c>
      <c r="I26" s="298">
        <f>_xlfn.IFERROR(VLOOKUP(M26,'[1]Sheet1'!$A$843:$K$880,8,FALSE),0)</f>
        <v>0</v>
      </c>
      <c r="J26" s="278">
        <f>_xlfn.IFERROR(VLOOKUP(M26,'[1]Sheet1'!$A$843:$K$880,9,FALSE)/100,0)</f>
        <v>0</v>
      </c>
      <c r="K26" s="288">
        <f>_xlfn.IFERROR(VLOOKUP(M26,'[1]Sheet1'!$A$843:$K$880,10,FALSE),0)</f>
        <v>127</v>
      </c>
      <c r="L26" s="262">
        <f>_xlfn.IFERROR(VLOOKUP(M26,'[1]Sheet1'!$A$843:$K$880,11,FALSE)/100,0)</f>
        <v>0.008850790995888215</v>
      </c>
      <c r="M26" s="307" t="s">
        <v>912</v>
      </c>
    </row>
    <row r="27" spans="1:13" ht="15">
      <c r="A27" s="288">
        <v>60</v>
      </c>
      <c r="B27" s="261" t="s">
        <v>569</v>
      </c>
      <c r="C27" s="288">
        <f>_xlfn.IFERROR(VLOOKUP(M27,'[1]Sheet1'!$A$843:$K$880,2,FALSE),0)</f>
        <v>2</v>
      </c>
      <c r="D27" s="263">
        <f>_xlfn.IFERROR(VLOOKUP(M27,'[1]Sheet1'!$A$843:$K$880,3,FALSE)/100,0)</f>
        <v>0.0003497726477789437</v>
      </c>
      <c r="E27" s="298">
        <f>_xlfn.IFERROR(VLOOKUP(M27,'[1]Sheet1'!$A$843:$K$880,4,FALSE),0)</f>
        <v>1</v>
      </c>
      <c r="F27" s="263">
        <f>_xlfn.IFERROR(VLOOKUP(M27,'[1]Sheet1'!$A$843:$K$880,5,FALSE)/100,0)</f>
        <v>0.00014297969688304262</v>
      </c>
      <c r="G27" s="272">
        <f>_xlfn.IFERROR(VLOOKUP(M27,'[1]Sheet1'!$A$843:$K$880,6,FALSE),0)</f>
        <v>0</v>
      </c>
      <c r="H27" s="263">
        <f>_xlfn.IFERROR(VLOOKUP(M27,'[1]Sheet1'!$A$843:$K$880,7,FALSE)/100,0)</f>
        <v>0</v>
      </c>
      <c r="I27" s="298">
        <f>_xlfn.IFERROR(VLOOKUP(M27,'[1]Sheet1'!$A$843:$K$880,8,FALSE),0)</f>
        <v>0</v>
      </c>
      <c r="J27" s="278">
        <f>_xlfn.IFERROR(VLOOKUP(M27,'[1]Sheet1'!$A$843:$K$880,9,FALSE)/100,0)</f>
        <v>0</v>
      </c>
      <c r="K27" s="288">
        <f>_xlfn.IFERROR(VLOOKUP(M27,'[1]Sheet1'!$A$843:$K$880,10,FALSE),0)</f>
        <v>3</v>
      </c>
      <c r="L27" s="262">
        <f>_xlfn.IFERROR(VLOOKUP(M27,'[1]Sheet1'!$A$843:$K$880,11,FALSE)/100,0)</f>
        <v>0.0002090738030524775</v>
      </c>
      <c r="M27" s="307" t="s">
        <v>913</v>
      </c>
    </row>
    <row r="28" spans="1:13" ht="15">
      <c r="A28" s="288">
        <v>61</v>
      </c>
      <c r="B28" s="261" t="s">
        <v>570</v>
      </c>
      <c r="C28" s="288">
        <f>_xlfn.IFERROR(VLOOKUP(M28,'[1]Sheet1'!$A$843:$K$880,2,FALSE),0)</f>
        <v>3</v>
      </c>
      <c r="D28" s="263">
        <f>_xlfn.IFERROR(VLOOKUP(M28,'[1]Sheet1'!$A$843:$K$880,3,FALSE)/100,0)</f>
        <v>0.0005246589716684155</v>
      </c>
      <c r="E28" s="298">
        <f>_xlfn.IFERROR(VLOOKUP(M28,'[1]Sheet1'!$A$843:$K$880,4,FALSE),0)</f>
        <v>5</v>
      </c>
      <c r="F28" s="263">
        <f>_xlfn.IFERROR(VLOOKUP(M28,'[1]Sheet1'!$A$843:$K$880,5,FALSE)/100,0)</f>
        <v>0.0007148984844152132</v>
      </c>
      <c r="G28" s="272">
        <f>_xlfn.IFERROR(VLOOKUP(M28,'[1]Sheet1'!$A$843:$K$880,6,FALSE),0)</f>
        <v>1</v>
      </c>
      <c r="H28" s="263">
        <f>_xlfn.IFERROR(VLOOKUP(M28,'[1]Sheet1'!$A$843:$K$880,7,FALSE)/100,0)</f>
        <v>0.0006289308176100629</v>
      </c>
      <c r="I28" s="298">
        <f>_xlfn.IFERROR(VLOOKUP(M28,'[1]Sheet1'!$A$843:$K$880,8,FALSE),0)</f>
        <v>0</v>
      </c>
      <c r="J28" s="278">
        <f>_xlfn.IFERROR(VLOOKUP(M28,'[1]Sheet1'!$A$843:$K$880,9,FALSE)/100,0)</f>
        <v>0</v>
      </c>
      <c r="K28" s="288">
        <f>_xlfn.IFERROR(VLOOKUP(M28,'[1]Sheet1'!$A$843:$K$880,10,FALSE),0)</f>
        <v>9</v>
      </c>
      <c r="L28" s="262">
        <f>_xlfn.IFERROR(VLOOKUP(M28,'[1]Sheet1'!$A$843:$K$880,11,FALSE)/100,0)</f>
        <v>0.0006272214091574327</v>
      </c>
      <c r="M28" s="307" t="s">
        <v>914</v>
      </c>
    </row>
    <row r="29" spans="1:13" ht="15">
      <c r="A29" s="288">
        <v>62</v>
      </c>
      <c r="B29" s="261" t="s">
        <v>571</v>
      </c>
      <c r="C29" s="288">
        <f>_xlfn.IFERROR(VLOOKUP(M29,'[1]Sheet1'!$A$843:$K$880,2,FALSE),0)</f>
        <v>1</v>
      </c>
      <c r="D29" s="263">
        <f>_xlfn.IFERROR(VLOOKUP(M29,'[1]Sheet1'!$A$843:$K$880,3,FALSE)/100,0)</f>
        <v>0.00017488632388947185</v>
      </c>
      <c r="E29" s="298">
        <f>_xlfn.IFERROR(VLOOKUP(M29,'[1]Sheet1'!$A$843:$K$880,4,FALSE),0)</f>
        <v>1</v>
      </c>
      <c r="F29" s="263">
        <f>_xlfn.IFERROR(VLOOKUP(M29,'[1]Sheet1'!$A$843:$K$880,5,FALSE)/100,0)</f>
        <v>0.00014297969688304262</v>
      </c>
      <c r="G29" s="272">
        <f>_xlfn.IFERROR(VLOOKUP(M29,'[1]Sheet1'!$A$843:$K$880,6,FALSE),0)</f>
        <v>0</v>
      </c>
      <c r="H29" s="263">
        <f>_xlfn.IFERROR(VLOOKUP(M29,'[1]Sheet1'!$A$843:$K$880,7,FALSE)/100,0)</f>
        <v>0</v>
      </c>
      <c r="I29" s="298">
        <f>_xlfn.IFERROR(VLOOKUP(M29,'[1]Sheet1'!$A$843:$K$880,8,FALSE),0)</f>
        <v>0</v>
      </c>
      <c r="J29" s="278">
        <f>_xlfn.IFERROR(VLOOKUP(M29,'[1]Sheet1'!$A$843:$K$880,9,FALSE)/100,0)</f>
        <v>0</v>
      </c>
      <c r="K29" s="288">
        <f>_xlfn.IFERROR(VLOOKUP(M29,'[1]Sheet1'!$A$843:$K$880,10,FALSE),0)</f>
        <v>2</v>
      </c>
      <c r="L29" s="262">
        <f>_xlfn.IFERROR(VLOOKUP(M29,'[1]Sheet1'!$A$843:$K$880,11,FALSE)/100,0)</f>
        <v>0.00013938253536831835</v>
      </c>
      <c r="M29" s="307" t="s">
        <v>915</v>
      </c>
    </row>
    <row r="30" spans="1:13" ht="15">
      <c r="A30" s="288">
        <v>63</v>
      </c>
      <c r="B30" s="261" t="s">
        <v>572</v>
      </c>
      <c r="C30" s="288">
        <f>_xlfn.IFERROR(VLOOKUP(M30,'[1]Sheet1'!$A$843:$K$880,2,FALSE),0)</f>
        <v>1</v>
      </c>
      <c r="D30" s="263">
        <f>_xlfn.IFERROR(VLOOKUP(M30,'[1]Sheet1'!$A$843:$K$880,3,FALSE)/100,0)</f>
        <v>0.00017488632388947185</v>
      </c>
      <c r="E30" s="298">
        <f>_xlfn.IFERROR(VLOOKUP(M30,'[1]Sheet1'!$A$843:$K$880,4,FALSE),0)</f>
        <v>0</v>
      </c>
      <c r="F30" s="263">
        <f>_xlfn.IFERROR(VLOOKUP(M30,'[1]Sheet1'!$A$843:$K$880,5,FALSE)/100,0)</f>
        <v>0</v>
      </c>
      <c r="G30" s="272">
        <f>_xlfn.IFERROR(VLOOKUP(M30,'[1]Sheet1'!$A$843:$K$880,6,FALSE),0)</f>
        <v>0</v>
      </c>
      <c r="H30" s="263">
        <f>_xlfn.IFERROR(VLOOKUP(M30,'[1]Sheet1'!$A$843:$K$880,7,FALSE)/100,0)</f>
        <v>0</v>
      </c>
      <c r="I30" s="298">
        <f>_xlfn.IFERROR(VLOOKUP(M30,'[1]Sheet1'!$A$843:$K$880,8,FALSE),0)</f>
        <v>0</v>
      </c>
      <c r="J30" s="278">
        <f>_xlfn.IFERROR(VLOOKUP(M30,'[1]Sheet1'!$A$843:$K$880,9,FALSE)/100,0)</f>
        <v>0</v>
      </c>
      <c r="K30" s="288">
        <f>_xlfn.IFERROR(VLOOKUP(M30,'[1]Sheet1'!$A$843:$K$880,10,FALSE),0)</f>
        <v>1</v>
      </c>
      <c r="L30" s="262">
        <f>_xlfn.IFERROR(VLOOKUP(M30,'[1]Sheet1'!$A$843:$K$880,11,FALSE)/100,0)</f>
        <v>6.969126768415918E-05</v>
      </c>
      <c r="M30" s="307" t="s">
        <v>1053</v>
      </c>
    </row>
    <row r="31" spans="1:13" ht="28.5">
      <c r="A31" s="288">
        <v>69</v>
      </c>
      <c r="B31" s="261" t="s">
        <v>573</v>
      </c>
      <c r="C31" s="288">
        <f>_xlfn.IFERROR(VLOOKUP(M31,'[1]Sheet1'!$A$843:$K$880,2,FALSE),0)</f>
        <v>0</v>
      </c>
      <c r="D31" s="263">
        <f>_xlfn.IFERROR(VLOOKUP(M31,'[1]Sheet1'!$A$843:$K$880,3,FALSE)/100,0)</f>
        <v>0</v>
      </c>
      <c r="E31" s="298">
        <f>_xlfn.IFERROR(VLOOKUP(M31,'[1]Sheet1'!$A$843:$K$880,4,FALSE),0)</f>
        <v>0</v>
      </c>
      <c r="F31" s="263">
        <f>_xlfn.IFERROR(VLOOKUP(M31,'[1]Sheet1'!$A$843:$K$880,5,FALSE)/100,0)</f>
        <v>0</v>
      </c>
      <c r="G31" s="272">
        <f>_xlfn.IFERROR(VLOOKUP(M31,'[1]Sheet1'!$A$843:$K$880,6,FALSE),0)</f>
        <v>1</v>
      </c>
      <c r="H31" s="263">
        <f>_xlfn.IFERROR(VLOOKUP(M31,'[1]Sheet1'!$A$843:$K$880,7,FALSE)/100,0)</f>
        <v>0.0006289308176100629</v>
      </c>
      <c r="I31" s="298">
        <f>_xlfn.IFERROR(VLOOKUP(M31,'[1]Sheet1'!$A$843:$K$880,8,FALSE),0)</f>
        <v>0</v>
      </c>
      <c r="J31" s="278">
        <f>_xlfn.IFERROR(VLOOKUP(M31,'[1]Sheet1'!$A$843:$K$880,9,FALSE)/100,0)</f>
        <v>0</v>
      </c>
      <c r="K31" s="288">
        <f>_xlfn.IFERROR(VLOOKUP(M31,'[1]Sheet1'!$A$843:$K$880,10,FALSE),0)</f>
        <v>1</v>
      </c>
      <c r="L31" s="262">
        <f>_xlfn.IFERROR(VLOOKUP(M31,'[1]Sheet1'!$A$843:$K$880,11,FALSE)/100,0)</f>
        <v>6.969126768415918E-05</v>
      </c>
      <c r="M31" s="307" t="s">
        <v>916</v>
      </c>
    </row>
    <row r="32" spans="1:12" ht="15">
      <c r="A32" s="288">
        <v>70</v>
      </c>
      <c r="B32" s="261" t="s">
        <v>574</v>
      </c>
      <c r="C32" s="288">
        <f>_xlfn.IFERROR(VLOOKUP(M32,'[1]Sheet1'!$A$843:$K$880,2,FALSE),0)</f>
        <v>0</v>
      </c>
      <c r="D32" s="263">
        <f>_xlfn.IFERROR(VLOOKUP(M32,'[1]Sheet1'!$A$843:$K$880,3,FALSE)/100,0)</f>
        <v>0</v>
      </c>
      <c r="E32" s="298">
        <f>_xlfn.IFERROR(VLOOKUP(M32,'[1]Sheet1'!$A$843:$K$880,4,FALSE),0)</f>
        <v>0</v>
      </c>
      <c r="F32" s="263">
        <f>_xlfn.IFERROR(VLOOKUP(M32,'[1]Sheet1'!$A$843:$K$880,5,FALSE)/100,0)</f>
        <v>0</v>
      </c>
      <c r="G32" s="272">
        <f>_xlfn.IFERROR(VLOOKUP(M32,'[1]Sheet1'!$A$843:$K$880,6,FALSE),0)</f>
        <v>0</v>
      </c>
      <c r="H32" s="263">
        <f>_xlfn.IFERROR(VLOOKUP(M32,'[1]Sheet1'!$A$843:$K$880,7,FALSE)/100,0)</f>
        <v>0</v>
      </c>
      <c r="I32" s="298">
        <f>_xlfn.IFERROR(VLOOKUP(M32,'[1]Sheet1'!$A$843:$K$880,8,FALSE),0)</f>
        <v>0</v>
      </c>
      <c r="J32" s="278">
        <f>_xlfn.IFERROR(VLOOKUP(M32,'[1]Sheet1'!$A$843:$K$880,9,FALSE)/100,0)</f>
        <v>0</v>
      </c>
      <c r="K32" s="288">
        <f>_xlfn.IFERROR(VLOOKUP(M32,'[1]Sheet1'!$A$843:$K$880,10,FALSE),0)</f>
        <v>0</v>
      </c>
      <c r="L32" s="262">
        <f>_xlfn.IFERROR(VLOOKUP(M32,'[1]Sheet1'!$A$843:$K$880,11,FALSE)/100,0)</f>
        <v>0</v>
      </c>
    </row>
    <row r="33" spans="1:13" ht="15">
      <c r="A33" s="288">
        <v>71</v>
      </c>
      <c r="B33" s="261" t="s">
        <v>575</v>
      </c>
      <c r="C33" s="288">
        <f>_xlfn.IFERROR(VLOOKUP(M33,'[1]Sheet1'!$A$843:$K$880,2,FALSE),0)</f>
        <v>0</v>
      </c>
      <c r="D33" s="263">
        <f>_xlfn.IFERROR(VLOOKUP(M33,'[1]Sheet1'!$A$843:$K$880,3,FALSE)/100,0)</f>
        <v>0</v>
      </c>
      <c r="E33" s="298">
        <f>_xlfn.IFERROR(VLOOKUP(M33,'[1]Sheet1'!$A$843:$K$880,4,FALSE),0)</f>
        <v>0</v>
      </c>
      <c r="F33" s="263">
        <f>_xlfn.IFERROR(VLOOKUP(M33,'[1]Sheet1'!$A$843:$K$880,5,FALSE)/100,0)</f>
        <v>0</v>
      </c>
      <c r="G33" s="272">
        <f>_xlfn.IFERROR(VLOOKUP(M33,'[1]Sheet1'!$A$843:$K$880,6,FALSE),0)</f>
        <v>0</v>
      </c>
      <c r="H33" s="263">
        <f>_xlfn.IFERROR(VLOOKUP(M33,'[1]Sheet1'!$A$843:$K$880,7,FALSE)/100,0)</f>
        <v>0</v>
      </c>
      <c r="I33" s="298">
        <f>_xlfn.IFERROR(VLOOKUP(M33,'[1]Sheet1'!$A$843:$K$880,8,FALSE),0)</f>
        <v>0</v>
      </c>
      <c r="J33" s="278">
        <f>_xlfn.IFERROR(VLOOKUP(M33,'[1]Sheet1'!$A$843:$K$880,9,FALSE)/100,0)</f>
        <v>0</v>
      </c>
      <c r="K33" s="288">
        <f>_xlfn.IFERROR(VLOOKUP(M33,'[1]Sheet1'!$A$843:$K$880,10,FALSE),0)</f>
        <v>0</v>
      </c>
      <c r="L33" s="262">
        <f>_xlfn.IFERROR(VLOOKUP(M33,'[1]Sheet1'!$A$843:$K$880,11,FALSE)/100,0)</f>
        <v>0</v>
      </c>
      <c r="M33" s="307" t="s">
        <v>917</v>
      </c>
    </row>
    <row r="34" spans="1:13" ht="15">
      <c r="A34" s="288">
        <v>72</v>
      </c>
      <c r="B34" s="261" t="s">
        <v>576</v>
      </c>
      <c r="C34" s="288">
        <f>_xlfn.IFERROR(VLOOKUP(M34,'[1]Sheet1'!$A$843:$K$880,2,FALSE),0)</f>
        <v>0</v>
      </c>
      <c r="D34" s="263">
        <f>_xlfn.IFERROR(VLOOKUP(M34,'[1]Sheet1'!$A$843:$K$880,3,FALSE)/100,0)</f>
        <v>0</v>
      </c>
      <c r="E34" s="298">
        <f>_xlfn.IFERROR(VLOOKUP(M34,'[1]Sheet1'!$A$843:$K$880,4,FALSE),0)</f>
        <v>0</v>
      </c>
      <c r="F34" s="263">
        <f>_xlfn.IFERROR(VLOOKUP(M34,'[1]Sheet1'!$A$843:$K$880,5,FALSE)/100,0)</f>
        <v>0</v>
      </c>
      <c r="G34" s="272">
        <f>_xlfn.IFERROR(VLOOKUP(M34,'[1]Sheet1'!$A$843:$K$880,6,FALSE),0)</f>
        <v>0</v>
      </c>
      <c r="H34" s="263">
        <f>_xlfn.IFERROR(VLOOKUP(M34,'[1]Sheet1'!$A$843:$K$880,7,FALSE)/100,0)</f>
        <v>0</v>
      </c>
      <c r="I34" s="298">
        <f>_xlfn.IFERROR(VLOOKUP(M34,'[1]Sheet1'!$A$843:$K$880,8,FALSE),0)</f>
        <v>0</v>
      </c>
      <c r="J34" s="278">
        <f>_xlfn.IFERROR(VLOOKUP(M34,'[1]Sheet1'!$A$843:$K$880,9,FALSE)/100,0)</f>
        <v>0</v>
      </c>
      <c r="K34" s="288">
        <f>_xlfn.IFERROR(VLOOKUP(M34,'[1]Sheet1'!$A$843:$K$880,10,FALSE),0)</f>
        <v>0</v>
      </c>
      <c r="L34" s="262">
        <f>_xlfn.IFERROR(VLOOKUP(M34,'[1]Sheet1'!$A$843:$K$880,11,FALSE)/100,0)</f>
        <v>0</v>
      </c>
      <c r="M34" s="307" t="s">
        <v>918</v>
      </c>
    </row>
    <row r="35" spans="1:12" ht="15">
      <c r="A35" s="288">
        <v>79</v>
      </c>
      <c r="B35" s="261" t="s">
        <v>577</v>
      </c>
      <c r="C35" s="288">
        <f>_xlfn.IFERROR(VLOOKUP(M35,'[1]Sheet1'!$A$843:$K$880,2,FALSE),0)</f>
        <v>0</v>
      </c>
      <c r="D35" s="263">
        <f>_xlfn.IFERROR(VLOOKUP(M35,'[1]Sheet1'!$A$843:$K$880,3,FALSE)/100,0)</f>
        <v>0</v>
      </c>
      <c r="E35" s="298">
        <f>_xlfn.IFERROR(VLOOKUP(M35,'[1]Sheet1'!$A$843:$K$880,4,FALSE),0)</f>
        <v>0</v>
      </c>
      <c r="F35" s="263">
        <f>_xlfn.IFERROR(VLOOKUP(M35,'[1]Sheet1'!$A$843:$K$880,5,FALSE)/100,0)</f>
        <v>0</v>
      </c>
      <c r="G35" s="272">
        <f>_xlfn.IFERROR(VLOOKUP(M35,'[1]Sheet1'!$A$843:$K$880,6,FALSE),0)</f>
        <v>0</v>
      </c>
      <c r="H35" s="263">
        <f>_xlfn.IFERROR(VLOOKUP(M35,'[1]Sheet1'!$A$843:$K$880,7,FALSE)/100,0)</f>
        <v>0</v>
      </c>
      <c r="I35" s="298">
        <f>_xlfn.IFERROR(VLOOKUP(M35,'[1]Sheet1'!$A$843:$K$880,8,FALSE),0)</f>
        <v>0</v>
      </c>
      <c r="J35" s="278">
        <f>_xlfn.IFERROR(VLOOKUP(M35,'[1]Sheet1'!$A$843:$K$880,9,FALSE)/100,0)</f>
        <v>0</v>
      </c>
      <c r="K35" s="288">
        <f>_xlfn.IFERROR(VLOOKUP(M35,'[1]Sheet1'!$A$843:$K$880,10,FALSE),0)</f>
        <v>0</v>
      </c>
      <c r="L35" s="262">
        <f>_xlfn.IFERROR(VLOOKUP(M35,'[1]Sheet1'!$A$843:$K$880,11,FALSE)/100,0)</f>
        <v>0</v>
      </c>
    </row>
    <row r="36" spans="1:13" ht="15">
      <c r="A36" s="288">
        <v>80</v>
      </c>
      <c r="B36" s="261" t="s">
        <v>578</v>
      </c>
      <c r="C36" s="288">
        <f>_xlfn.IFERROR(VLOOKUP(M36,'[1]Sheet1'!$A$843:$K$880,2,FALSE),0)</f>
        <v>0</v>
      </c>
      <c r="D36" s="263">
        <f>_xlfn.IFERROR(VLOOKUP(M36,'[1]Sheet1'!$A$843:$K$880,3,FALSE)/100,0)</f>
        <v>0</v>
      </c>
      <c r="E36" s="298">
        <f>_xlfn.IFERROR(VLOOKUP(M36,'[1]Sheet1'!$A$843:$K$880,4,FALSE),0)</f>
        <v>0</v>
      </c>
      <c r="F36" s="263">
        <f>_xlfn.IFERROR(VLOOKUP(M36,'[1]Sheet1'!$A$843:$K$880,5,FALSE)/100,0)</f>
        <v>0</v>
      </c>
      <c r="G36" s="272">
        <f>_xlfn.IFERROR(VLOOKUP(M36,'[1]Sheet1'!$A$843:$K$880,6,FALSE),0)</f>
        <v>0</v>
      </c>
      <c r="H36" s="263">
        <f>_xlfn.IFERROR(VLOOKUP(M36,'[1]Sheet1'!$A$843:$K$880,7,FALSE)/100,0)</f>
        <v>0</v>
      </c>
      <c r="I36" s="298">
        <f>_xlfn.IFERROR(VLOOKUP(M36,'[1]Sheet1'!$A$843:$K$880,8,FALSE),0)</f>
        <v>0</v>
      </c>
      <c r="J36" s="278">
        <f>_xlfn.IFERROR(VLOOKUP(M36,'[1]Sheet1'!$A$843:$K$880,9,FALSE)/100,0)</f>
        <v>0</v>
      </c>
      <c r="K36" s="288">
        <f>_xlfn.IFERROR(VLOOKUP(M36,'[1]Sheet1'!$A$843:$K$880,10,FALSE),0)</f>
        <v>0</v>
      </c>
      <c r="L36" s="262">
        <f>_xlfn.IFERROR(VLOOKUP(M36,'[1]Sheet1'!$A$843:$K$880,11,FALSE)/100,0)</f>
        <v>0</v>
      </c>
      <c r="M36" s="307" t="s">
        <v>978</v>
      </c>
    </row>
    <row r="37" spans="1:12" ht="15">
      <c r="A37" s="288">
        <v>81</v>
      </c>
      <c r="B37" s="261" t="s">
        <v>579</v>
      </c>
      <c r="C37" s="288">
        <f>_xlfn.IFERROR(VLOOKUP(M37,'[1]Sheet1'!$A$843:$K$880,2,FALSE),0)</f>
        <v>0</v>
      </c>
      <c r="D37" s="263">
        <f>_xlfn.IFERROR(VLOOKUP(M37,'[1]Sheet1'!$A$843:$K$880,3,FALSE)/100,0)</f>
        <v>0</v>
      </c>
      <c r="E37" s="298">
        <f>_xlfn.IFERROR(VLOOKUP(M37,'[1]Sheet1'!$A$843:$K$880,4,FALSE),0)</f>
        <v>0</v>
      </c>
      <c r="F37" s="263">
        <f>_xlfn.IFERROR(VLOOKUP(M37,'[1]Sheet1'!$A$843:$K$880,5,FALSE)/100,0)</f>
        <v>0</v>
      </c>
      <c r="G37" s="272">
        <f>_xlfn.IFERROR(VLOOKUP(M37,'[1]Sheet1'!$A$843:$K$880,6,FALSE),0)</f>
        <v>0</v>
      </c>
      <c r="H37" s="263">
        <f>_xlfn.IFERROR(VLOOKUP(M37,'[1]Sheet1'!$A$843:$K$880,7,FALSE)/100,0)</f>
        <v>0</v>
      </c>
      <c r="I37" s="298">
        <f>_xlfn.IFERROR(VLOOKUP(M37,'[1]Sheet1'!$A$843:$K$880,8,FALSE),0)</f>
        <v>0</v>
      </c>
      <c r="J37" s="278">
        <f>_xlfn.IFERROR(VLOOKUP(M37,'[1]Sheet1'!$A$843:$K$880,9,FALSE)/100,0)</f>
        <v>0</v>
      </c>
      <c r="K37" s="288">
        <f>_xlfn.IFERROR(VLOOKUP(M37,'[1]Sheet1'!$A$843:$K$880,10,FALSE),0)</f>
        <v>0</v>
      </c>
      <c r="L37" s="262">
        <f>_xlfn.IFERROR(VLOOKUP(M37,'[1]Sheet1'!$A$843:$K$880,11,FALSE)/100,0)</f>
        <v>0</v>
      </c>
    </row>
    <row r="38" spans="1:12" ht="15">
      <c r="A38" s="288">
        <v>82</v>
      </c>
      <c r="B38" s="261" t="s">
        <v>580</v>
      </c>
      <c r="C38" s="288">
        <f>_xlfn.IFERROR(VLOOKUP(M38,'[1]Sheet1'!$A$843:$K$880,2,FALSE),0)</f>
        <v>0</v>
      </c>
      <c r="D38" s="263">
        <f>_xlfn.IFERROR(VLOOKUP(M38,'[1]Sheet1'!$A$843:$K$880,3,FALSE)/100,0)</f>
        <v>0</v>
      </c>
      <c r="E38" s="298">
        <f>_xlfn.IFERROR(VLOOKUP(M38,'[1]Sheet1'!$A$843:$K$880,4,FALSE),0)</f>
        <v>0</v>
      </c>
      <c r="F38" s="263">
        <f>_xlfn.IFERROR(VLOOKUP(M38,'[1]Sheet1'!$A$843:$K$880,5,FALSE)/100,0)</f>
        <v>0</v>
      </c>
      <c r="G38" s="272">
        <f>_xlfn.IFERROR(VLOOKUP(M38,'[1]Sheet1'!$A$843:$K$880,6,FALSE),0)</f>
        <v>0</v>
      </c>
      <c r="H38" s="263">
        <f>_xlfn.IFERROR(VLOOKUP(M38,'[1]Sheet1'!$A$843:$K$880,7,FALSE)/100,0)</f>
        <v>0</v>
      </c>
      <c r="I38" s="298">
        <f>_xlfn.IFERROR(VLOOKUP(M38,'[1]Sheet1'!$A$843:$K$880,8,FALSE),0)</f>
        <v>0</v>
      </c>
      <c r="J38" s="278">
        <f>_xlfn.IFERROR(VLOOKUP(M38,'[1]Sheet1'!$A$843:$K$880,9,FALSE)/100,0)</f>
        <v>0</v>
      </c>
      <c r="K38" s="288">
        <f>_xlfn.IFERROR(VLOOKUP(M38,'[1]Sheet1'!$A$843:$K$880,10,FALSE),0)</f>
        <v>0</v>
      </c>
      <c r="L38" s="262">
        <f>_xlfn.IFERROR(VLOOKUP(M38,'[1]Sheet1'!$A$843:$K$880,11,FALSE)/100,0)</f>
        <v>0</v>
      </c>
    </row>
    <row r="39" spans="1:12" ht="15">
      <c r="A39" s="288">
        <v>89</v>
      </c>
      <c r="B39" s="261" t="s">
        <v>581</v>
      </c>
      <c r="C39" s="288">
        <f>_xlfn.IFERROR(VLOOKUP(M39,'[1]Sheet1'!$A$843:$K$880,2,FALSE),0)</f>
        <v>0</v>
      </c>
      <c r="D39" s="263">
        <f>_xlfn.IFERROR(VLOOKUP(M39,'[1]Sheet1'!$A$843:$K$880,3,FALSE)/100,0)</f>
        <v>0</v>
      </c>
      <c r="E39" s="298">
        <f>_xlfn.IFERROR(VLOOKUP(M39,'[1]Sheet1'!$A$843:$K$880,4,FALSE),0)</f>
        <v>0</v>
      </c>
      <c r="F39" s="263">
        <f>_xlfn.IFERROR(VLOOKUP(M39,'[1]Sheet1'!$A$843:$K$880,5,FALSE)/100,0)</f>
        <v>0</v>
      </c>
      <c r="G39" s="272">
        <f>_xlfn.IFERROR(VLOOKUP(M39,'[1]Sheet1'!$A$843:$K$880,6,FALSE),0)</f>
        <v>0</v>
      </c>
      <c r="H39" s="263">
        <f>_xlfn.IFERROR(VLOOKUP(M39,'[1]Sheet1'!$A$843:$K$880,7,FALSE)/100,0)</f>
        <v>0</v>
      </c>
      <c r="I39" s="298">
        <f>_xlfn.IFERROR(VLOOKUP(M39,'[1]Sheet1'!$A$843:$K$880,8,FALSE),0)</f>
        <v>0</v>
      </c>
      <c r="J39" s="278">
        <f>_xlfn.IFERROR(VLOOKUP(M39,'[1]Sheet1'!$A$843:$K$880,9,FALSE)/100,0)</f>
        <v>0</v>
      </c>
      <c r="K39" s="288">
        <f>_xlfn.IFERROR(VLOOKUP(M39,'[1]Sheet1'!$A$843:$K$880,10,FALSE),0)</f>
        <v>0</v>
      </c>
      <c r="L39" s="262">
        <f>_xlfn.IFERROR(VLOOKUP(M39,'[1]Sheet1'!$A$843:$K$880,11,FALSE)/100,0)</f>
        <v>0</v>
      </c>
    </row>
    <row r="40" spans="1:13" ht="15">
      <c r="A40" s="288">
        <v>90</v>
      </c>
      <c r="B40" s="261" t="s">
        <v>582</v>
      </c>
      <c r="C40" s="288">
        <f>_xlfn.IFERROR(VLOOKUP(M40,'[1]Sheet1'!$A$843:$K$880,2,FALSE),0)</f>
        <v>2</v>
      </c>
      <c r="D40" s="263">
        <f>_xlfn.IFERROR(VLOOKUP(M40,'[1]Sheet1'!$A$843:$K$880,3,FALSE)/100,0)</f>
        <v>0.0003497726477789437</v>
      </c>
      <c r="E40" s="298">
        <f>_xlfn.IFERROR(VLOOKUP(M40,'[1]Sheet1'!$A$843:$K$880,4,FALSE),0)</f>
        <v>0</v>
      </c>
      <c r="F40" s="263">
        <f>_xlfn.IFERROR(VLOOKUP(M40,'[1]Sheet1'!$A$843:$K$880,5,FALSE)/100,0)</f>
        <v>0</v>
      </c>
      <c r="G40" s="272">
        <f>_xlfn.IFERROR(VLOOKUP(M40,'[1]Sheet1'!$A$843:$K$880,6,FALSE),0)</f>
        <v>0</v>
      </c>
      <c r="H40" s="263">
        <f>_xlfn.IFERROR(VLOOKUP(M40,'[1]Sheet1'!$A$843:$K$880,7,FALSE)/100,0)</f>
        <v>0</v>
      </c>
      <c r="I40" s="298">
        <f>_xlfn.IFERROR(VLOOKUP(M40,'[1]Sheet1'!$A$843:$K$880,8,FALSE),0)</f>
        <v>0</v>
      </c>
      <c r="J40" s="278">
        <f>_xlfn.IFERROR(VLOOKUP(M40,'[1]Sheet1'!$A$843:$K$880,9,FALSE)/100,0)</f>
        <v>0</v>
      </c>
      <c r="K40" s="288">
        <f>_xlfn.IFERROR(VLOOKUP(M40,'[1]Sheet1'!$A$843:$K$880,10,FALSE),0)</f>
        <v>2</v>
      </c>
      <c r="L40" s="262">
        <f>_xlfn.IFERROR(VLOOKUP(M40,'[1]Sheet1'!$A$843:$K$880,11,FALSE)/100,0)</f>
        <v>0.00013938253536831835</v>
      </c>
      <c r="M40" s="307" t="s">
        <v>919</v>
      </c>
    </row>
    <row r="41" spans="1:13" ht="15">
      <c r="A41" s="288">
        <v>91</v>
      </c>
      <c r="B41" s="261" t="s">
        <v>583</v>
      </c>
      <c r="C41" s="288">
        <f>_xlfn.IFERROR(VLOOKUP(M41,'[1]Sheet1'!$A$843:$K$880,2,FALSE),0)</f>
        <v>0</v>
      </c>
      <c r="D41" s="263">
        <f>_xlfn.IFERROR(VLOOKUP(M41,'[1]Sheet1'!$A$843:$K$880,3,FALSE)/100,0)</f>
        <v>0</v>
      </c>
      <c r="E41" s="298">
        <f>_xlfn.IFERROR(VLOOKUP(M41,'[1]Sheet1'!$A$843:$K$880,4,FALSE),0)</f>
        <v>1</v>
      </c>
      <c r="F41" s="263">
        <f>_xlfn.IFERROR(VLOOKUP(M41,'[1]Sheet1'!$A$843:$K$880,5,FALSE)/100,0)</f>
        <v>0.00014297969688304262</v>
      </c>
      <c r="G41" s="272">
        <f>_xlfn.IFERROR(VLOOKUP(M41,'[1]Sheet1'!$A$843:$K$880,6,FALSE),0)</f>
        <v>0</v>
      </c>
      <c r="H41" s="263">
        <f>_xlfn.IFERROR(VLOOKUP(M41,'[1]Sheet1'!$A$843:$K$880,7,FALSE)/100,0)</f>
        <v>0</v>
      </c>
      <c r="I41" s="298">
        <f>_xlfn.IFERROR(VLOOKUP(M41,'[1]Sheet1'!$A$843:$K$880,8,FALSE),0)</f>
        <v>0</v>
      </c>
      <c r="J41" s="278">
        <f>_xlfn.IFERROR(VLOOKUP(M41,'[1]Sheet1'!$A$843:$K$880,9,FALSE)/100,0)</f>
        <v>0</v>
      </c>
      <c r="K41" s="288">
        <f>_xlfn.IFERROR(VLOOKUP(M41,'[1]Sheet1'!$A$843:$K$880,10,FALSE),0)</f>
        <v>1</v>
      </c>
      <c r="L41" s="262">
        <f>_xlfn.IFERROR(VLOOKUP(M41,'[1]Sheet1'!$A$843:$K$880,11,FALSE)/100,0)</f>
        <v>6.969126768415918E-05</v>
      </c>
      <c r="M41" s="307" t="s">
        <v>920</v>
      </c>
    </row>
    <row r="42" spans="1:13" ht="15">
      <c r="A42" s="288">
        <v>92</v>
      </c>
      <c r="B42" s="261" t="s">
        <v>584</v>
      </c>
      <c r="C42" s="288">
        <f>_xlfn.IFERROR(VLOOKUP(M42,'[1]Sheet1'!$A$843:$K$880,2,FALSE),0)</f>
        <v>1</v>
      </c>
      <c r="D42" s="263">
        <f>_xlfn.IFERROR(VLOOKUP(M42,'[1]Sheet1'!$A$843:$K$880,3,FALSE)/100,0)</f>
        <v>0.00017488632388947185</v>
      </c>
      <c r="E42" s="298">
        <f>_xlfn.IFERROR(VLOOKUP(M42,'[1]Sheet1'!$A$843:$K$880,4,FALSE),0)</f>
        <v>1</v>
      </c>
      <c r="F42" s="263">
        <f>_xlfn.IFERROR(VLOOKUP(M42,'[1]Sheet1'!$A$843:$K$880,5,FALSE)/100,0)</f>
        <v>0.00014297969688304262</v>
      </c>
      <c r="G42" s="272">
        <f>_xlfn.IFERROR(VLOOKUP(M42,'[1]Sheet1'!$A$843:$K$880,6,FALSE),0)</f>
        <v>0</v>
      </c>
      <c r="H42" s="263">
        <f>_xlfn.IFERROR(VLOOKUP(M42,'[1]Sheet1'!$A$843:$K$880,7,FALSE)/100,0)</f>
        <v>0</v>
      </c>
      <c r="I42" s="298">
        <f>_xlfn.IFERROR(VLOOKUP(M42,'[1]Sheet1'!$A$843:$K$880,8,FALSE),0)</f>
        <v>0</v>
      </c>
      <c r="J42" s="278">
        <f>_xlfn.IFERROR(VLOOKUP(M42,'[1]Sheet1'!$A$843:$K$880,9,FALSE)/100,0)</f>
        <v>0</v>
      </c>
      <c r="K42" s="288">
        <f>_xlfn.IFERROR(VLOOKUP(M42,'[1]Sheet1'!$A$843:$K$880,10,FALSE),0)</f>
        <v>2</v>
      </c>
      <c r="L42" s="262">
        <f>_xlfn.IFERROR(VLOOKUP(M42,'[1]Sheet1'!$A$843:$K$880,11,FALSE)/100,0)</f>
        <v>0.00013938253536831835</v>
      </c>
      <c r="M42" s="307" t="s">
        <v>921</v>
      </c>
    </row>
    <row r="43" spans="1:13" ht="15">
      <c r="A43" s="288">
        <v>99</v>
      </c>
      <c r="B43" s="261" t="s">
        <v>585</v>
      </c>
      <c r="C43" s="288">
        <f>_xlfn.IFERROR(VLOOKUP(M43,'[1]Sheet1'!$A$843:$K$880,2,FALSE),0)</f>
        <v>3</v>
      </c>
      <c r="D43" s="263">
        <f>_xlfn.IFERROR(VLOOKUP(M43,'[1]Sheet1'!$A$843:$K$880,3,FALSE)/100,0)</f>
        <v>0.0005246589716684155</v>
      </c>
      <c r="E43" s="298">
        <f>_xlfn.IFERROR(VLOOKUP(M43,'[1]Sheet1'!$A$843:$K$880,4,FALSE),0)</f>
        <v>6</v>
      </c>
      <c r="F43" s="263">
        <f>_xlfn.IFERROR(VLOOKUP(M43,'[1]Sheet1'!$A$843:$K$880,5,FALSE)/100,0)</f>
        <v>0.0008578781812982557</v>
      </c>
      <c r="G43" s="272">
        <f>_xlfn.IFERROR(VLOOKUP(M43,'[1]Sheet1'!$A$843:$K$880,6,FALSE),0)</f>
        <v>0</v>
      </c>
      <c r="H43" s="263">
        <f>_xlfn.IFERROR(VLOOKUP(M43,'[1]Sheet1'!$A$843:$K$880,7,FALSE)/100,0)</f>
        <v>0</v>
      </c>
      <c r="I43" s="298">
        <f>_xlfn.IFERROR(VLOOKUP(M43,'[1]Sheet1'!$A$843:$K$880,8,FALSE),0)</f>
        <v>0</v>
      </c>
      <c r="J43" s="278">
        <f>_xlfn.IFERROR(VLOOKUP(M43,'[1]Sheet1'!$A$843:$K$880,9,FALSE)/100,0)</f>
        <v>0</v>
      </c>
      <c r="K43" s="288">
        <f>_xlfn.IFERROR(VLOOKUP(M43,'[1]Sheet1'!$A$843:$K$880,10,FALSE),0)</f>
        <v>9</v>
      </c>
      <c r="L43" s="262">
        <f>_xlfn.IFERROR(VLOOKUP(M43,'[1]Sheet1'!$A$843:$K$880,11,FALSE)/100,0)</f>
        <v>0.0006272214091574327</v>
      </c>
      <c r="M43" s="307" t="s">
        <v>922</v>
      </c>
    </row>
    <row r="44" spans="1:12" ht="15">
      <c r="A44" s="288">
        <v>100</v>
      </c>
      <c r="B44" s="261" t="s">
        <v>586</v>
      </c>
      <c r="C44" s="288">
        <f>_xlfn.IFERROR(VLOOKUP(M44,'[1]Sheet1'!$A$843:$K$880,2,FALSE),0)</f>
        <v>0</v>
      </c>
      <c r="D44" s="263">
        <f>_xlfn.IFERROR(VLOOKUP(M44,'[1]Sheet1'!$A$843:$K$880,3,FALSE)/100,0)</f>
        <v>0</v>
      </c>
      <c r="E44" s="298">
        <f>_xlfn.IFERROR(VLOOKUP(M44,'[1]Sheet1'!$A$843:$K$880,4,FALSE),0)</f>
        <v>0</v>
      </c>
      <c r="F44" s="263">
        <f>_xlfn.IFERROR(VLOOKUP(M44,'[1]Sheet1'!$A$843:$K$880,5,FALSE)/100,0)</f>
        <v>0</v>
      </c>
      <c r="G44" s="272">
        <f>_xlfn.IFERROR(VLOOKUP(M44,'[1]Sheet1'!$A$843:$K$880,6,FALSE),0)</f>
        <v>0</v>
      </c>
      <c r="H44" s="263">
        <f>_xlfn.IFERROR(VLOOKUP(M44,'[1]Sheet1'!$A$843:$K$880,7,FALSE)/100,0)</f>
        <v>0</v>
      </c>
      <c r="I44" s="298">
        <f>_xlfn.IFERROR(VLOOKUP(M44,'[1]Sheet1'!$A$843:$K$880,8,FALSE),0)</f>
        <v>0</v>
      </c>
      <c r="J44" s="278">
        <f>_xlfn.IFERROR(VLOOKUP(M44,'[1]Sheet1'!$A$843:$K$880,9,FALSE)/100,0)</f>
        <v>0</v>
      </c>
      <c r="K44" s="288">
        <f>_xlfn.IFERROR(VLOOKUP(M44,'[1]Sheet1'!$A$843:$K$880,10,FALSE),0)</f>
        <v>0</v>
      </c>
      <c r="L44" s="262">
        <f>_xlfn.IFERROR(VLOOKUP(M44,'[1]Sheet1'!$A$843:$K$880,11,FALSE)/100,0)</f>
        <v>0</v>
      </c>
    </row>
    <row r="45" spans="1:13" ht="15">
      <c r="A45" s="288">
        <v>101</v>
      </c>
      <c r="B45" s="261" t="s">
        <v>587</v>
      </c>
      <c r="C45" s="288">
        <f>_xlfn.IFERROR(VLOOKUP(M45,'[1]Sheet1'!$A$843:$K$880,2,FALSE),0)</f>
        <v>0</v>
      </c>
      <c r="D45" s="263">
        <f>_xlfn.IFERROR(VLOOKUP(M45,'[1]Sheet1'!$A$843:$K$880,3,FALSE)/100,0)</f>
        <v>0</v>
      </c>
      <c r="E45" s="298">
        <f>_xlfn.IFERROR(VLOOKUP(M45,'[1]Sheet1'!$A$843:$K$880,4,FALSE),0)</f>
        <v>0</v>
      </c>
      <c r="F45" s="263">
        <f>_xlfn.IFERROR(VLOOKUP(M45,'[1]Sheet1'!$A$843:$K$880,5,FALSE)/100,0)</f>
        <v>0</v>
      </c>
      <c r="G45" s="272">
        <f>_xlfn.IFERROR(VLOOKUP(M45,'[1]Sheet1'!$A$843:$K$880,6,FALSE),0)</f>
        <v>0</v>
      </c>
      <c r="H45" s="263">
        <f>_xlfn.IFERROR(VLOOKUP(M45,'[1]Sheet1'!$A$843:$K$880,7,FALSE)/100,0)</f>
        <v>0</v>
      </c>
      <c r="I45" s="298">
        <f>_xlfn.IFERROR(VLOOKUP(M45,'[1]Sheet1'!$A$843:$K$880,8,FALSE),0)</f>
        <v>0</v>
      </c>
      <c r="J45" s="278">
        <f>_xlfn.IFERROR(VLOOKUP(M45,'[1]Sheet1'!$A$843:$K$880,9,FALSE)/100,0)</f>
        <v>0</v>
      </c>
      <c r="K45" s="288">
        <f>_xlfn.IFERROR(VLOOKUP(M45,'[1]Sheet1'!$A$843:$K$880,10,FALSE),0)</f>
        <v>0</v>
      </c>
      <c r="L45" s="262">
        <f>_xlfn.IFERROR(VLOOKUP(M45,'[1]Sheet1'!$A$843:$K$880,11,FALSE)/100,0)</f>
        <v>0</v>
      </c>
      <c r="M45" s="307" t="s">
        <v>923</v>
      </c>
    </row>
    <row r="46" spans="1:12" ht="15">
      <c r="A46" s="288">
        <v>102</v>
      </c>
      <c r="B46" s="261" t="s">
        <v>588</v>
      </c>
      <c r="C46" s="288">
        <f>_xlfn.IFERROR(VLOOKUP(M46,'[1]Sheet1'!$A$843:$K$880,2,FALSE),0)</f>
        <v>0</v>
      </c>
      <c r="D46" s="263">
        <f>_xlfn.IFERROR(VLOOKUP(M46,'[1]Sheet1'!$A$843:$K$880,3,FALSE)/100,0)</f>
        <v>0</v>
      </c>
      <c r="E46" s="298">
        <f>_xlfn.IFERROR(VLOOKUP(M46,'[1]Sheet1'!$A$843:$K$880,4,FALSE),0)</f>
        <v>0</v>
      </c>
      <c r="F46" s="263">
        <f>_xlfn.IFERROR(VLOOKUP(M46,'[1]Sheet1'!$A$843:$K$880,5,FALSE)/100,0)</f>
        <v>0</v>
      </c>
      <c r="G46" s="272">
        <f>_xlfn.IFERROR(VLOOKUP(M46,'[1]Sheet1'!$A$843:$K$880,6,FALSE),0)</f>
        <v>0</v>
      </c>
      <c r="H46" s="263">
        <f>_xlfn.IFERROR(VLOOKUP(M46,'[1]Sheet1'!$A$843:$K$880,7,FALSE)/100,0)</f>
        <v>0</v>
      </c>
      <c r="I46" s="298">
        <f>_xlfn.IFERROR(VLOOKUP(M46,'[1]Sheet1'!$A$843:$K$880,8,FALSE),0)</f>
        <v>0</v>
      </c>
      <c r="J46" s="278">
        <f>_xlfn.IFERROR(VLOOKUP(M46,'[1]Sheet1'!$A$843:$K$880,9,FALSE)/100,0)</f>
        <v>0</v>
      </c>
      <c r="K46" s="288">
        <f>_xlfn.IFERROR(VLOOKUP(M46,'[1]Sheet1'!$A$843:$K$880,10,FALSE),0)</f>
        <v>0</v>
      </c>
      <c r="L46" s="262">
        <f>_xlfn.IFERROR(VLOOKUP(M46,'[1]Sheet1'!$A$843:$K$880,11,FALSE)/100,0)</f>
        <v>0</v>
      </c>
    </row>
    <row r="47" spans="1:13" ht="15">
      <c r="A47" s="288">
        <v>103</v>
      </c>
      <c r="B47" s="261" t="s">
        <v>589</v>
      </c>
      <c r="C47" s="288">
        <f>_xlfn.IFERROR(VLOOKUP(M47,'[1]Sheet1'!$A$843:$K$880,2,FALSE),0)</f>
        <v>0</v>
      </c>
      <c r="D47" s="263">
        <f>_xlfn.IFERROR(VLOOKUP(M47,'[1]Sheet1'!$A$843:$K$880,3,FALSE)/100,0)</f>
        <v>0</v>
      </c>
      <c r="E47" s="298">
        <f>_xlfn.IFERROR(VLOOKUP(M47,'[1]Sheet1'!$A$843:$K$880,4,FALSE),0)</f>
        <v>0</v>
      </c>
      <c r="F47" s="263">
        <f>_xlfn.IFERROR(VLOOKUP(M47,'[1]Sheet1'!$A$843:$K$880,5,FALSE)/100,0)</f>
        <v>0</v>
      </c>
      <c r="G47" s="272">
        <f>_xlfn.IFERROR(VLOOKUP(M47,'[1]Sheet1'!$A$843:$K$880,6,FALSE),0)</f>
        <v>0</v>
      </c>
      <c r="H47" s="263">
        <f>_xlfn.IFERROR(VLOOKUP(M47,'[1]Sheet1'!$A$843:$K$880,7,FALSE)/100,0)</f>
        <v>0</v>
      </c>
      <c r="I47" s="298">
        <f>_xlfn.IFERROR(VLOOKUP(M47,'[1]Sheet1'!$A$843:$K$880,8,FALSE),0)</f>
        <v>0</v>
      </c>
      <c r="J47" s="278">
        <f>_xlfn.IFERROR(VLOOKUP(M47,'[1]Sheet1'!$A$843:$K$880,9,FALSE)/100,0)</f>
        <v>0</v>
      </c>
      <c r="K47" s="288">
        <f>_xlfn.IFERROR(VLOOKUP(M47,'[1]Sheet1'!$A$843:$K$880,10,FALSE),0)</f>
        <v>0</v>
      </c>
      <c r="L47" s="262">
        <f>_xlfn.IFERROR(VLOOKUP(M47,'[1]Sheet1'!$A$843:$K$880,11,FALSE)/100,0)</f>
        <v>0</v>
      </c>
      <c r="M47" s="307" t="s">
        <v>924</v>
      </c>
    </row>
    <row r="48" spans="1:13" ht="15">
      <c r="A48" s="288">
        <v>109</v>
      </c>
      <c r="B48" s="261" t="s">
        <v>590</v>
      </c>
      <c r="C48" s="288">
        <f>_xlfn.IFERROR(VLOOKUP(M48,'[1]Sheet1'!$A$843:$K$880,2,FALSE),0)</f>
        <v>1</v>
      </c>
      <c r="D48" s="263">
        <f>_xlfn.IFERROR(VLOOKUP(M48,'[1]Sheet1'!$A$843:$K$880,3,FALSE)/100,0)</f>
        <v>0.00017488632388947185</v>
      </c>
      <c r="E48" s="298">
        <f>_xlfn.IFERROR(VLOOKUP(M48,'[1]Sheet1'!$A$843:$K$880,4,FALSE),0)</f>
        <v>0</v>
      </c>
      <c r="F48" s="263">
        <f>_xlfn.IFERROR(VLOOKUP(M48,'[1]Sheet1'!$A$843:$K$880,5,FALSE)/100,0)</f>
        <v>0</v>
      </c>
      <c r="G48" s="272">
        <f>_xlfn.IFERROR(VLOOKUP(M48,'[1]Sheet1'!$A$843:$K$880,6,FALSE),0)</f>
        <v>0</v>
      </c>
      <c r="H48" s="263">
        <f>_xlfn.IFERROR(VLOOKUP(M48,'[1]Sheet1'!$A$843:$K$880,7,FALSE)/100,0)</f>
        <v>0</v>
      </c>
      <c r="I48" s="298">
        <f>_xlfn.IFERROR(VLOOKUP(M48,'[1]Sheet1'!$A$843:$K$880,8,FALSE),0)</f>
        <v>0</v>
      </c>
      <c r="J48" s="278">
        <f>_xlfn.IFERROR(VLOOKUP(M48,'[1]Sheet1'!$A$843:$K$880,9,FALSE)/100,0)</f>
        <v>0</v>
      </c>
      <c r="K48" s="288">
        <f>_xlfn.IFERROR(VLOOKUP(M48,'[1]Sheet1'!$A$843:$K$880,10,FALSE),0)</f>
        <v>1</v>
      </c>
      <c r="L48" s="262">
        <f>_xlfn.IFERROR(VLOOKUP(M48,'[1]Sheet1'!$A$843:$K$880,11,FALSE)/100,0)</f>
        <v>6.969126768415918E-05</v>
      </c>
      <c r="M48" s="307" t="s">
        <v>1054</v>
      </c>
    </row>
    <row r="49" spans="1:13" ht="15">
      <c r="A49" s="288">
        <v>110</v>
      </c>
      <c r="B49" s="261" t="s">
        <v>591</v>
      </c>
      <c r="C49" s="288">
        <f>_xlfn.IFERROR(VLOOKUP(M49,'[1]Sheet1'!$A$843:$K$880,2,FALSE),0)</f>
        <v>74</v>
      </c>
      <c r="D49" s="263">
        <f>_xlfn.IFERROR(VLOOKUP(M49,'[1]Sheet1'!$A$843:$K$880,3,FALSE)/100,0)</f>
        <v>0.012941587967820916</v>
      </c>
      <c r="E49" s="298">
        <f>_xlfn.IFERROR(VLOOKUP(M49,'[1]Sheet1'!$A$843:$K$880,4,FALSE),0)</f>
        <v>58</v>
      </c>
      <c r="F49" s="263">
        <f>_xlfn.IFERROR(VLOOKUP(M49,'[1]Sheet1'!$A$843:$K$880,5,FALSE)/100,0)</f>
        <v>0.00829282241921647</v>
      </c>
      <c r="G49" s="272">
        <f>_xlfn.IFERROR(VLOOKUP(M49,'[1]Sheet1'!$A$843:$K$880,6,FALSE),0)</f>
        <v>11</v>
      </c>
      <c r="H49" s="263">
        <f>_xlfn.IFERROR(VLOOKUP(M49,'[1]Sheet1'!$A$843:$K$880,7,FALSE)/100,0)</f>
        <v>0.006918238993710691</v>
      </c>
      <c r="I49" s="298">
        <f>_xlfn.IFERROR(VLOOKUP(M49,'[1]Sheet1'!$A$843:$K$880,8,FALSE),0)</f>
        <v>1</v>
      </c>
      <c r="J49" s="278">
        <f>_xlfn.IFERROR(VLOOKUP(M49,'[1]Sheet1'!$A$843:$K$880,9,FALSE)/100,0)</f>
        <v>0.02127659574468085</v>
      </c>
      <c r="K49" s="288">
        <f>_xlfn.IFERROR(VLOOKUP(M49,'[1]Sheet1'!$A$843:$K$880,10,FALSE),0)</f>
        <v>144</v>
      </c>
      <c r="L49" s="262">
        <f>_xlfn.IFERROR(VLOOKUP(M49,'[1]Sheet1'!$A$843:$K$880,11,FALSE)/100,0)</f>
        <v>0.010035542546518924</v>
      </c>
      <c r="M49" s="307" t="s">
        <v>925</v>
      </c>
    </row>
    <row r="50" spans="1:13" ht="15">
      <c r="A50" s="288">
        <v>111</v>
      </c>
      <c r="B50" s="261" t="s">
        <v>592</v>
      </c>
      <c r="C50" s="288">
        <f>_xlfn.IFERROR(VLOOKUP(M50,'[1]Sheet1'!$A$843:$K$880,2,FALSE),0)</f>
        <v>9</v>
      </c>
      <c r="D50" s="263">
        <f>_xlfn.IFERROR(VLOOKUP(M50,'[1]Sheet1'!$A$843:$K$880,3,FALSE)/100,0)</f>
        <v>0.0015739769150052466</v>
      </c>
      <c r="E50" s="298">
        <f>_xlfn.IFERROR(VLOOKUP(M50,'[1]Sheet1'!$A$843:$K$880,4,FALSE),0)</f>
        <v>9</v>
      </c>
      <c r="F50" s="263">
        <f>_xlfn.IFERROR(VLOOKUP(M50,'[1]Sheet1'!$A$843:$K$880,5,FALSE)/100,0)</f>
        <v>0.0012868172719473832</v>
      </c>
      <c r="G50" s="272">
        <f>_xlfn.IFERROR(VLOOKUP(M50,'[1]Sheet1'!$A$843:$K$880,6,FALSE),0)</f>
        <v>1</v>
      </c>
      <c r="H50" s="263">
        <f>_xlfn.IFERROR(VLOOKUP(M50,'[1]Sheet1'!$A$843:$K$880,7,FALSE)/100,0)</f>
        <v>0.0006289308176100629</v>
      </c>
      <c r="I50" s="298">
        <f>_xlfn.IFERROR(VLOOKUP(M50,'[1]Sheet1'!$A$843:$K$880,8,FALSE),0)</f>
        <v>0</v>
      </c>
      <c r="J50" s="278">
        <f>_xlfn.IFERROR(VLOOKUP(M50,'[1]Sheet1'!$A$843:$K$880,9,FALSE)/100,0)</f>
        <v>0</v>
      </c>
      <c r="K50" s="288">
        <f>_xlfn.IFERROR(VLOOKUP(M50,'[1]Sheet1'!$A$843:$K$880,10,FALSE),0)</f>
        <v>19</v>
      </c>
      <c r="L50" s="262">
        <f>_xlfn.IFERROR(VLOOKUP(M50,'[1]Sheet1'!$A$843:$K$880,11,FALSE)/100,0)</f>
        <v>0.0013241340859990243</v>
      </c>
      <c r="M50" s="307" t="s">
        <v>926</v>
      </c>
    </row>
    <row r="51" spans="1:13" ht="15">
      <c r="A51" s="288">
        <v>112</v>
      </c>
      <c r="B51" s="261" t="s">
        <v>593</v>
      </c>
      <c r="C51" s="288">
        <f>_xlfn.IFERROR(VLOOKUP(M51,'[1]Sheet1'!$A$843:$K$880,2,FALSE),0)</f>
        <v>26</v>
      </c>
      <c r="D51" s="263">
        <f>_xlfn.IFERROR(VLOOKUP(M51,'[1]Sheet1'!$A$843:$K$880,3,FALSE)/100,0)</f>
        <v>0.004547044421126268</v>
      </c>
      <c r="E51" s="298">
        <f>_xlfn.IFERROR(VLOOKUP(M51,'[1]Sheet1'!$A$843:$K$880,4,FALSE),0)</f>
        <v>41</v>
      </c>
      <c r="F51" s="263">
        <f>_xlfn.IFERROR(VLOOKUP(M51,'[1]Sheet1'!$A$843:$K$880,5,FALSE)/100,0)</f>
        <v>0.005862167572204747</v>
      </c>
      <c r="G51" s="272">
        <f>_xlfn.IFERROR(VLOOKUP(M51,'[1]Sheet1'!$A$843:$K$880,6,FALSE),0)</f>
        <v>3</v>
      </c>
      <c r="H51" s="263">
        <f>_xlfn.IFERROR(VLOOKUP(M51,'[1]Sheet1'!$A$843:$K$880,7,FALSE)/100,0)</f>
        <v>0.001886792452830189</v>
      </c>
      <c r="I51" s="298">
        <f>_xlfn.IFERROR(VLOOKUP(M51,'[1]Sheet1'!$A$843:$K$880,8,FALSE),0)</f>
        <v>1</v>
      </c>
      <c r="J51" s="278">
        <f>_xlfn.IFERROR(VLOOKUP(M51,'[1]Sheet1'!$A$843:$K$880,9,FALSE)/100,0)</f>
        <v>0.02127659574468085</v>
      </c>
      <c r="K51" s="288">
        <f>_xlfn.IFERROR(VLOOKUP(M51,'[1]Sheet1'!$A$843:$K$880,10,FALSE),0)</f>
        <v>71</v>
      </c>
      <c r="L51" s="262">
        <f>_xlfn.IFERROR(VLOOKUP(M51,'[1]Sheet1'!$A$843:$K$880,11,FALSE)/100,0)</f>
        <v>0.004948080005575301</v>
      </c>
      <c r="M51" s="307" t="s">
        <v>927</v>
      </c>
    </row>
    <row r="52" spans="1:13" ht="15">
      <c r="A52" s="288">
        <v>119</v>
      </c>
      <c r="B52" s="261" t="s">
        <v>594</v>
      </c>
      <c r="C52" s="288">
        <f>_xlfn.IFERROR(VLOOKUP(M52,'[1]Sheet1'!$A$843:$K$880,2,FALSE),0)</f>
        <v>19</v>
      </c>
      <c r="D52" s="263">
        <f>_xlfn.IFERROR(VLOOKUP(M52,'[1]Sheet1'!$A$843:$K$880,3,FALSE)/100,0)</f>
        <v>0.0033228401538999645</v>
      </c>
      <c r="E52" s="298">
        <f>_xlfn.IFERROR(VLOOKUP(M52,'[1]Sheet1'!$A$843:$K$880,4,FALSE),0)</f>
        <v>19</v>
      </c>
      <c r="F52" s="263">
        <f>_xlfn.IFERROR(VLOOKUP(M52,'[1]Sheet1'!$A$843:$K$880,5,FALSE)/100,0)</f>
        <v>0.002716614240777809</v>
      </c>
      <c r="G52" s="272">
        <f>_xlfn.IFERROR(VLOOKUP(M52,'[1]Sheet1'!$A$843:$K$880,6,FALSE),0)</f>
        <v>11</v>
      </c>
      <c r="H52" s="263">
        <f>_xlfn.IFERROR(VLOOKUP(M52,'[1]Sheet1'!$A$843:$K$880,7,FALSE)/100,0)</f>
        <v>0.006918238993710691</v>
      </c>
      <c r="I52" s="298">
        <f>_xlfn.IFERROR(VLOOKUP(M52,'[1]Sheet1'!$A$843:$K$880,8,FALSE),0)</f>
        <v>0</v>
      </c>
      <c r="J52" s="278">
        <f>_xlfn.IFERROR(VLOOKUP(M52,'[1]Sheet1'!$A$843:$K$880,9,FALSE)/100,0)</f>
        <v>0</v>
      </c>
      <c r="K52" s="288">
        <f>_xlfn.IFERROR(VLOOKUP(M52,'[1]Sheet1'!$A$843:$K$880,10,FALSE),0)</f>
        <v>49</v>
      </c>
      <c r="L52" s="262">
        <f>_xlfn.IFERROR(VLOOKUP(M52,'[1]Sheet1'!$A$843:$K$880,11,FALSE)/100,0)</f>
        <v>0.0034148721165237995</v>
      </c>
      <c r="M52" s="307" t="s">
        <v>928</v>
      </c>
    </row>
    <row r="53" spans="1:13" ht="15">
      <c r="A53" s="288">
        <v>120</v>
      </c>
      <c r="B53" s="261" t="s">
        <v>595</v>
      </c>
      <c r="C53" s="288">
        <f>_xlfn.IFERROR(VLOOKUP(M53,'[1]Sheet1'!$A$843:$K$880,2,FALSE),0)</f>
        <v>160</v>
      </c>
      <c r="D53" s="263">
        <f>_xlfn.IFERROR(VLOOKUP(M53,'[1]Sheet1'!$A$843:$K$880,3,FALSE)/100,0)</f>
        <v>0.027981811822315496</v>
      </c>
      <c r="E53" s="298">
        <f>_xlfn.IFERROR(VLOOKUP(M53,'[1]Sheet1'!$A$843:$K$880,4,FALSE),0)</f>
        <v>267</v>
      </c>
      <c r="F53" s="263">
        <f>_xlfn.IFERROR(VLOOKUP(M53,'[1]Sheet1'!$A$843:$K$880,5,FALSE)/100,0)</f>
        <v>0.03817557906777238</v>
      </c>
      <c r="G53" s="272">
        <f>_xlfn.IFERROR(VLOOKUP(M53,'[1]Sheet1'!$A$843:$K$880,6,FALSE),0)</f>
        <v>91</v>
      </c>
      <c r="H53" s="263">
        <f>_xlfn.IFERROR(VLOOKUP(M53,'[1]Sheet1'!$A$843:$K$880,7,FALSE)/100,0)</f>
        <v>0.05723270440251572</v>
      </c>
      <c r="I53" s="298">
        <f>_xlfn.IFERROR(VLOOKUP(M53,'[1]Sheet1'!$A$843:$K$880,8,FALSE),0)</f>
        <v>7</v>
      </c>
      <c r="J53" s="278">
        <f>_xlfn.IFERROR(VLOOKUP(M53,'[1]Sheet1'!$A$843:$K$880,9,FALSE)/100,0)</f>
        <v>0.14893617021276595</v>
      </c>
      <c r="K53" s="288">
        <f>_xlfn.IFERROR(VLOOKUP(M53,'[1]Sheet1'!$A$843:$K$880,10,FALSE),0)</f>
        <v>525</v>
      </c>
      <c r="L53" s="262">
        <f>_xlfn.IFERROR(VLOOKUP(M53,'[1]Sheet1'!$A$843:$K$880,11,FALSE)/100,0)</f>
        <v>0.036587915534183564</v>
      </c>
      <c r="M53" s="307" t="s">
        <v>929</v>
      </c>
    </row>
    <row r="54" spans="1:13" ht="15.75" thickBot="1">
      <c r="A54" s="289">
        <v>999</v>
      </c>
      <c r="B54" s="265" t="s">
        <v>596</v>
      </c>
      <c r="C54" s="289">
        <f>_xlfn.IFERROR(VLOOKUP(M54,'[1]Sheet1'!$A$843:$K$880,2,FALSE),0)</f>
        <v>143</v>
      </c>
      <c r="D54" s="267">
        <f>_xlfn.IFERROR(VLOOKUP(M54,'[1]Sheet1'!$A$843:$K$880,3,FALSE)/100,0)</f>
        <v>0.025008744316194473</v>
      </c>
      <c r="E54" s="299">
        <f>_xlfn.IFERROR(VLOOKUP(M54,'[1]Sheet1'!$A$843:$K$880,4,FALSE),0)</f>
        <v>131</v>
      </c>
      <c r="F54" s="267">
        <f>_xlfn.IFERROR(VLOOKUP(M54,'[1]Sheet1'!$A$843:$K$880,5,FALSE)/100,0)</f>
        <v>0.018730340291678582</v>
      </c>
      <c r="G54" s="273">
        <f>_xlfn.IFERROR(VLOOKUP(M54,'[1]Sheet1'!$A$843:$K$880,6,FALSE),0)</f>
        <v>25</v>
      </c>
      <c r="H54" s="267">
        <f>_xlfn.IFERROR(VLOOKUP(M54,'[1]Sheet1'!$A$843:$K$880,7,FALSE)/100,0)</f>
        <v>0.015723270440251572</v>
      </c>
      <c r="I54" s="299">
        <f>_xlfn.IFERROR(VLOOKUP(M54,'[1]Sheet1'!$A$843:$K$880,8,FALSE),0)</f>
        <v>18</v>
      </c>
      <c r="J54" s="279">
        <f>_xlfn.IFERROR(VLOOKUP(M54,'[1]Sheet1'!$A$843:$K$880,9,FALSE)/100,0)</f>
        <v>0.3829787234042554</v>
      </c>
      <c r="K54" s="289">
        <f>_xlfn.IFERROR(VLOOKUP(M54,'[1]Sheet1'!$A$843:$K$880,10,FALSE),0)</f>
        <v>317</v>
      </c>
      <c r="L54" s="266">
        <f>_xlfn.IFERROR(VLOOKUP(M54,'[1]Sheet1'!$A$843:$K$880,11,FALSE)/100,0)</f>
        <v>0.02209213185587846</v>
      </c>
      <c r="M54" s="307" t="s">
        <v>930</v>
      </c>
    </row>
    <row r="55" spans="1:13" ht="15.75" thickBot="1">
      <c r="A55" s="417" t="s">
        <v>164</v>
      </c>
      <c r="B55" s="456"/>
      <c r="C55" s="142">
        <f>_xlfn.IFERROR(VLOOKUP(M55,'[1]Sheet1'!$A$843:$K$880,2,FALSE),0)</f>
        <v>5718</v>
      </c>
      <c r="D55" s="290">
        <f>_xlfn.IFERROR(VLOOKUP(M55,'[1]Sheet1'!$A$843:$K$880,3,FALSE)/100,0)</f>
        <v>1</v>
      </c>
      <c r="E55" s="271">
        <f>_xlfn.IFERROR(VLOOKUP(M55,'[1]Sheet1'!$A$843:$K$880,4,FALSE),0)</f>
        <v>6994</v>
      </c>
      <c r="F55" s="290">
        <f>_xlfn.IFERROR(VLOOKUP(M55,'[1]Sheet1'!$A$843:$K$880,5,FALSE)/100,0)</f>
        <v>1</v>
      </c>
      <c r="G55" s="271">
        <f>_xlfn.IFERROR(VLOOKUP(M55,'[1]Sheet1'!$A$843:$K$880,6,FALSE),0)</f>
        <v>1590</v>
      </c>
      <c r="H55" s="290">
        <f>_xlfn.IFERROR(VLOOKUP(M55,'[1]Sheet1'!$A$843:$K$880,7,FALSE)/100,0)</f>
        <v>1</v>
      </c>
      <c r="I55" s="300">
        <f>_xlfn.IFERROR(VLOOKUP(M55,'[1]Sheet1'!$A$843:$K$880,8,FALSE),0)</f>
        <v>47</v>
      </c>
      <c r="J55" s="291">
        <f>_xlfn.IFERROR(VLOOKUP(M55,'[1]Sheet1'!$A$843:$K$880,9,FALSE)/100,0)</f>
        <v>1</v>
      </c>
      <c r="K55" s="142">
        <f>_xlfn.IFERROR(VLOOKUP(M55,'[1]Sheet1'!$A$843:$K$880,10,FALSE),0)</f>
        <v>14349</v>
      </c>
      <c r="L55" s="146">
        <f>_xlfn.IFERROR(VLOOKUP(M55,'[1]Sheet1'!$A$843:$K$880,11,FALSE)/100,0)</f>
        <v>1</v>
      </c>
      <c r="M55" s="307" t="s">
        <v>75</v>
      </c>
    </row>
    <row r="56" spans="1:12" ht="15">
      <c r="A56" s="255"/>
      <c r="B56" s="255"/>
      <c r="C56" s="255"/>
      <c r="D56" s="268"/>
      <c r="E56" s="255"/>
      <c r="F56" s="268"/>
      <c r="G56" s="255"/>
      <c r="H56" s="268"/>
      <c r="I56" s="255"/>
      <c r="J56" s="268"/>
      <c r="K56" s="255"/>
      <c r="L56" s="268"/>
    </row>
    <row r="57" spans="1:12" ht="15">
      <c r="A57" s="255"/>
      <c r="B57" s="255"/>
      <c r="C57" s="255"/>
      <c r="D57" s="268"/>
      <c r="E57" s="255"/>
      <c r="F57" s="268"/>
      <c r="G57" s="255"/>
      <c r="H57" s="268"/>
      <c r="I57" s="255"/>
      <c r="J57" s="268"/>
      <c r="K57" s="255"/>
      <c r="L57" s="268"/>
    </row>
    <row r="58" ht="15">
      <c r="K58" s="326"/>
    </row>
  </sheetData>
  <sheetProtection/>
  <mergeCells count="10">
    <mergeCell ref="A55:B55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8"/>
  <sheetViews>
    <sheetView zoomScale="80" zoomScaleNormal="80" zoomScalePageLayoutView="0" workbookViewId="0" topLeftCell="A2">
      <selection activeCell="M5" sqref="M5:Q46"/>
    </sheetView>
  </sheetViews>
  <sheetFormatPr defaultColWidth="11.421875" defaultRowHeight="15"/>
  <cols>
    <col min="1" max="1" width="10.7109375" style="152" customWidth="1"/>
    <col min="2" max="2" width="59.57421875" style="152" bestFit="1" customWidth="1"/>
    <col min="3" max="16" width="16.8515625" style="152" customWidth="1"/>
    <col min="17" max="17" width="22.57421875" style="152" customWidth="1"/>
    <col min="18" max="18" width="11.421875" style="307" customWidth="1"/>
    <col min="19" max="16384" width="11.421875" style="152" customWidth="1"/>
  </cols>
  <sheetData>
    <row r="1" spans="1:17" ht="24.75" customHeight="1" thickBot="1" thickTop="1">
      <c r="A1" s="419" t="s">
        <v>655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1"/>
    </row>
    <row r="2" spans="1:17" ht="24.75" customHeight="1" thickBot="1" thickTop="1">
      <c r="A2" s="419" t="s">
        <v>1049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1"/>
    </row>
    <row r="3" spans="1:17" ht="19.5" customHeight="1" thickTop="1">
      <c r="A3" s="411" t="s">
        <v>597</v>
      </c>
      <c r="B3" s="438" t="s">
        <v>598</v>
      </c>
      <c r="C3" s="411">
        <v>2012</v>
      </c>
      <c r="D3" s="412"/>
      <c r="E3" s="411">
        <v>2013</v>
      </c>
      <c r="F3" s="431"/>
      <c r="G3" s="411">
        <v>2014</v>
      </c>
      <c r="H3" s="431"/>
      <c r="I3" s="415">
        <v>2015</v>
      </c>
      <c r="J3" s="416"/>
      <c r="K3" s="415">
        <v>2016</v>
      </c>
      <c r="L3" s="416"/>
      <c r="M3" s="415">
        <v>2017</v>
      </c>
      <c r="N3" s="416"/>
      <c r="O3" s="415">
        <v>2018</v>
      </c>
      <c r="P3" s="416"/>
      <c r="Q3" s="413" t="s">
        <v>1015</v>
      </c>
    </row>
    <row r="4" spans="1:17" ht="19.5" customHeight="1" thickBot="1">
      <c r="A4" s="422"/>
      <c r="B4" s="457"/>
      <c r="C4" s="227" t="s">
        <v>70</v>
      </c>
      <c r="D4" s="228" t="s">
        <v>69</v>
      </c>
      <c r="E4" s="227" t="s">
        <v>70</v>
      </c>
      <c r="F4" s="234" t="s">
        <v>69</v>
      </c>
      <c r="G4" s="227" t="s">
        <v>70</v>
      </c>
      <c r="H4" s="234" t="s">
        <v>69</v>
      </c>
      <c r="I4" s="237" t="s">
        <v>70</v>
      </c>
      <c r="J4" s="228" t="s">
        <v>69</v>
      </c>
      <c r="K4" s="237" t="s">
        <v>70</v>
      </c>
      <c r="L4" s="228" t="s">
        <v>69</v>
      </c>
      <c r="M4" s="237" t="s">
        <v>70</v>
      </c>
      <c r="N4" s="228" t="s">
        <v>69</v>
      </c>
      <c r="O4" s="237" t="s">
        <v>70</v>
      </c>
      <c r="P4" s="228" t="s">
        <v>69</v>
      </c>
      <c r="Q4" s="414"/>
    </row>
    <row r="5" spans="1:18" ht="15">
      <c r="A5" s="301" t="s">
        <v>364</v>
      </c>
      <c r="B5" s="257" t="s">
        <v>599</v>
      </c>
      <c r="C5" s="258">
        <v>462</v>
      </c>
      <c r="D5" s="260">
        <v>0.0361247947454844</v>
      </c>
      <c r="E5" s="258">
        <v>506</v>
      </c>
      <c r="F5" s="277">
        <v>0.03769649109737019</v>
      </c>
      <c r="G5" s="258">
        <v>493</v>
      </c>
      <c r="H5" s="277">
        <v>0.038852549452281504</v>
      </c>
      <c r="I5" s="258">
        <v>443</v>
      </c>
      <c r="J5" s="260">
        <v>0.03411891558841651</v>
      </c>
      <c r="K5" s="258">
        <v>495</v>
      </c>
      <c r="L5" s="260">
        <v>0.03567567567567567</v>
      </c>
      <c r="M5" s="258">
        <v>531</v>
      </c>
      <c r="N5" s="260">
        <v>0.0374814710242112</v>
      </c>
      <c r="O5" s="258">
        <f>VLOOKUP(R5,'[1]Sheet1'!$A$885:$C$926,2,FALSE)</f>
        <v>569</v>
      </c>
      <c r="P5" s="260">
        <f>VLOOKUP(R5,'[1]Sheet1'!$A$885:$C$926,3,FALSE)/100</f>
        <v>0.039654331312286566</v>
      </c>
      <c r="Q5" s="292">
        <f>(O5-M5)/M5</f>
        <v>0.07156308851224105</v>
      </c>
      <c r="R5" s="307" t="s">
        <v>931</v>
      </c>
    </row>
    <row r="6" spans="1:18" ht="15">
      <c r="A6" s="302" t="s">
        <v>185</v>
      </c>
      <c r="B6" s="261" t="s">
        <v>600</v>
      </c>
      <c r="C6" s="249">
        <v>331</v>
      </c>
      <c r="D6" s="263">
        <v>0.02588161701462194</v>
      </c>
      <c r="E6" s="249">
        <v>393</v>
      </c>
      <c r="F6" s="278">
        <v>0.029278104745585936</v>
      </c>
      <c r="G6" s="249">
        <v>356</v>
      </c>
      <c r="H6" s="278">
        <v>0.028055796359051147</v>
      </c>
      <c r="I6" s="249">
        <v>386</v>
      </c>
      <c r="J6" s="263">
        <v>0.029728897104128158</v>
      </c>
      <c r="K6" s="249">
        <v>424</v>
      </c>
      <c r="L6" s="263">
        <v>0.030558558558558557</v>
      </c>
      <c r="M6" s="249">
        <v>420</v>
      </c>
      <c r="N6" s="263">
        <v>0.029646361262087955</v>
      </c>
      <c r="O6" s="249">
        <f>VLOOKUP(R6,'[1]Sheet1'!$A$885:$C$926,2,FALSE)</f>
        <v>395</v>
      </c>
      <c r="P6" s="263">
        <f>VLOOKUP(R6,'[1]Sheet1'!$A$885:$C$926,3,FALSE)/100</f>
        <v>0.027528050735242875</v>
      </c>
      <c r="Q6" s="293">
        <f aca="true" t="shared" si="0" ref="Q6:Q46">(O6-M6)/M6</f>
        <v>-0.05952380952380952</v>
      </c>
      <c r="R6" s="307" t="s">
        <v>932</v>
      </c>
    </row>
    <row r="7" spans="1:18" ht="15">
      <c r="A7" s="302" t="s">
        <v>187</v>
      </c>
      <c r="B7" s="261" t="s">
        <v>601</v>
      </c>
      <c r="C7" s="249">
        <v>242</v>
      </c>
      <c r="D7" s="263">
        <v>0.018922511533348972</v>
      </c>
      <c r="E7" s="249">
        <v>255</v>
      </c>
      <c r="F7" s="278">
        <v>0.018997243537212247</v>
      </c>
      <c r="G7" s="249">
        <v>235</v>
      </c>
      <c r="H7" s="278">
        <v>0.018519977933643312</v>
      </c>
      <c r="I7" s="249">
        <v>273</v>
      </c>
      <c r="J7" s="263">
        <v>0.021025878003696857</v>
      </c>
      <c r="K7" s="249">
        <v>296</v>
      </c>
      <c r="L7" s="263">
        <v>0.021333333333333333</v>
      </c>
      <c r="M7" s="249">
        <v>277</v>
      </c>
      <c r="N7" s="263">
        <v>0.01955248111809134</v>
      </c>
      <c r="O7" s="249">
        <f>VLOOKUP(R7,'[1]Sheet1'!$A$885:$C$926,2,FALSE)</f>
        <v>287</v>
      </c>
      <c r="P7" s="263">
        <f>VLOOKUP(R7,'[1]Sheet1'!$A$885:$C$926,3,FALSE)/100</f>
        <v>0.020001393825353687</v>
      </c>
      <c r="Q7" s="293">
        <f t="shared" si="0"/>
        <v>0.036101083032490974</v>
      </c>
      <c r="R7" s="307" t="s">
        <v>933</v>
      </c>
    </row>
    <row r="8" spans="1:18" ht="15">
      <c r="A8" s="302" t="s">
        <v>189</v>
      </c>
      <c r="B8" s="261" t="s">
        <v>602</v>
      </c>
      <c r="C8" s="249">
        <v>211</v>
      </c>
      <c r="D8" s="263">
        <v>0.01649855344436625</v>
      </c>
      <c r="E8" s="249">
        <v>217</v>
      </c>
      <c r="F8" s="278">
        <v>0.016166281755196306</v>
      </c>
      <c r="G8" s="249">
        <v>198</v>
      </c>
      <c r="H8" s="278">
        <v>0.015604066514303728</v>
      </c>
      <c r="I8" s="249">
        <v>165</v>
      </c>
      <c r="J8" s="263">
        <v>0.012707948243992606</v>
      </c>
      <c r="K8" s="249">
        <v>202</v>
      </c>
      <c r="L8" s="263">
        <v>0.014558558558558558</v>
      </c>
      <c r="M8" s="249">
        <v>210</v>
      </c>
      <c r="N8" s="263">
        <v>0.014823180631043978</v>
      </c>
      <c r="O8" s="249">
        <f>VLOOKUP(R8,'[1]Sheet1'!$A$885:$C$926,2,FALSE)</f>
        <v>202</v>
      </c>
      <c r="P8" s="263">
        <f>VLOOKUP(R8,'[1]Sheet1'!$A$885:$C$926,3,FALSE)/100</f>
        <v>0.014077636072200153</v>
      </c>
      <c r="Q8" s="293">
        <f t="shared" si="0"/>
        <v>-0.0380952380952381</v>
      </c>
      <c r="R8" s="307" t="s">
        <v>934</v>
      </c>
    </row>
    <row r="9" spans="1:18" ht="15">
      <c r="A9" s="302" t="s">
        <v>191</v>
      </c>
      <c r="B9" s="261" t="s">
        <v>603</v>
      </c>
      <c r="C9" s="249">
        <v>39</v>
      </c>
      <c r="D9" s="263">
        <v>0.0030494956603330987</v>
      </c>
      <c r="E9" s="249">
        <v>38</v>
      </c>
      <c r="F9" s="278">
        <v>0.0028309617820159428</v>
      </c>
      <c r="G9" s="249">
        <v>34</v>
      </c>
      <c r="H9" s="278">
        <v>0.0026794861691228624</v>
      </c>
      <c r="I9" s="249">
        <v>20</v>
      </c>
      <c r="J9" s="263">
        <v>0.0015403573629081946</v>
      </c>
      <c r="K9" s="249">
        <v>36</v>
      </c>
      <c r="L9" s="263">
        <v>0.002594594594594595</v>
      </c>
      <c r="M9" s="249">
        <v>30</v>
      </c>
      <c r="N9" s="263">
        <v>0.0021175972330062824</v>
      </c>
      <c r="O9" s="249">
        <f>VLOOKUP(R9,'[1]Sheet1'!$A$885:$C$926,2,FALSE)</f>
        <v>35</v>
      </c>
      <c r="P9" s="263">
        <f>VLOOKUP(R9,'[1]Sheet1'!$A$885:$C$926,3,FALSE)/100</f>
        <v>0.002439194368945571</v>
      </c>
      <c r="Q9" s="293">
        <f t="shared" si="0"/>
        <v>0.16666666666666666</v>
      </c>
      <c r="R9" s="307" t="s">
        <v>935</v>
      </c>
    </row>
    <row r="10" spans="1:18" ht="15">
      <c r="A10" s="302" t="s">
        <v>193</v>
      </c>
      <c r="B10" s="261" t="s">
        <v>604</v>
      </c>
      <c r="C10" s="249">
        <v>9</v>
      </c>
      <c r="D10" s="263">
        <v>0.0007037297677691766</v>
      </c>
      <c r="E10" s="249">
        <v>8</v>
      </c>
      <c r="F10" s="278">
        <v>0.0005959919541086195</v>
      </c>
      <c r="G10" s="249">
        <v>13</v>
      </c>
      <c r="H10" s="278">
        <v>0.0010245094176058003</v>
      </c>
      <c r="I10" s="249">
        <v>11</v>
      </c>
      <c r="J10" s="263">
        <v>0.0008471965495995071</v>
      </c>
      <c r="K10" s="249">
        <v>8</v>
      </c>
      <c r="L10" s="263">
        <v>0.0005765765765765765</v>
      </c>
      <c r="M10" s="249">
        <v>3</v>
      </c>
      <c r="N10" s="263">
        <v>0.00021175972330062822</v>
      </c>
      <c r="O10" s="249">
        <f>VLOOKUP(R10,'[1]Sheet1'!$A$885:$C$926,2,FALSE)</f>
        <v>12</v>
      </c>
      <c r="P10" s="263">
        <f>VLOOKUP(R10,'[1]Sheet1'!$A$885:$C$926,3,FALSE)/100</f>
        <v>0.00083629521220991</v>
      </c>
      <c r="Q10" s="293">
        <f t="shared" si="0"/>
        <v>3</v>
      </c>
      <c r="R10" s="307" t="s">
        <v>936</v>
      </c>
    </row>
    <row r="11" spans="1:18" ht="15">
      <c r="A11" s="302" t="s">
        <v>195</v>
      </c>
      <c r="B11" s="261" t="s">
        <v>605</v>
      </c>
      <c r="C11" s="249">
        <v>27</v>
      </c>
      <c r="D11" s="263">
        <v>0.00211118930330753</v>
      </c>
      <c r="E11" s="249">
        <v>28</v>
      </c>
      <c r="F11" s="278">
        <v>0.0020859718393801685</v>
      </c>
      <c r="G11" s="249">
        <v>30</v>
      </c>
      <c r="H11" s="278">
        <v>0.0023642525021672313</v>
      </c>
      <c r="I11" s="249">
        <v>33</v>
      </c>
      <c r="J11" s="263">
        <v>0.0025415896487985213</v>
      </c>
      <c r="K11" s="249">
        <v>22</v>
      </c>
      <c r="L11" s="263">
        <v>0.0015855855855855855</v>
      </c>
      <c r="M11" s="249">
        <v>26</v>
      </c>
      <c r="N11" s="263">
        <v>0.0018352509352721114</v>
      </c>
      <c r="O11" s="249">
        <f>VLOOKUP(R11,'[1]Sheet1'!$A$885:$C$926,2,FALSE)</f>
        <v>34</v>
      </c>
      <c r="P11" s="263">
        <f>VLOOKUP(R11,'[1]Sheet1'!$A$885:$C$926,3,FALSE)/100</f>
        <v>0.0023695031012614114</v>
      </c>
      <c r="Q11" s="293">
        <f t="shared" si="0"/>
        <v>0.3076923076923077</v>
      </c>
      <c r="R11" s="307" t="s">
        <v>937</v>
      </c>
    </row>
    <row r="12" spans="1:18" ht="15">
      <c r="A12" s="302" t="s">
        <v>201</v>
      </c>
      <c r="B12" s="261" t="s">
        <v>606</v>
      </c>
      <c r="C12" s="249">
        <v>125</v>
      </c>
      <c r="D12" s="263">
        <v>0.009774024552349676</v>
      </c>
      <c r="E12" s="249">
        <v>113</v>
      </c>
      <c r="F12" s="278">
        <v>0.008418386351784251</v>
      </c>
      <c r="G12" s="249">
        <v>125</v>
      </c>
      <c r="H12" s="278">
        <v>0.009851052092363465</v>
      </c>
      <c r="I12" s="249">
        <v>110</v>
      </c>
      <c r="J12" s="263">
        <v>0.008471965495995071</v>
      </c>
      <c r="K12" s="249">
        <v>119</v>
      </c>
      <c r="L12" s="263">
        <v>0.008576576576576577</v>
      </c>
      <c r="M12" s="249">
        <v>109</v>
      </c>
      <c r="N12" s="263">
        <v>0.00769393661325616</v>
      </c>
      <c r="O12" s="249">
        <f>VLOOKUP(R12,'[1]Sheet1'!$A$885:$C$926,2,FALSE)</f>
        <v>113</v>
      </c>
      <c r="P12" s="263">
        <f>VLOOKUP(R12,'[1]Sheet1'!$A$885:$C$926,3,FALSE)/100</f>
        <v>0.007875113248309987</v>
      </c>
      <c r="Q12" s="293">
        <f t="shared" si="0"/>
        <v>0.03669724770642202</v>
      </c>
      <c r="R12" s="307" t="s">
        <v>938</v>
      </c>
    </row>
    <row r="13" spans="1:18" ht="15">
      <c r="A13" s="302" t="s">
        <v>203</v>
      </c>
      <c r="B13" s="261" t="s">
        <v>607</v>
      </c>
      <c r="C13" s="249">
        <v>70</v>
      </c>
      <c r="D13" s="263">
        <v>0.005473453749315818</v>
      </c>
      <c r="E13" s="249">
        <v>73</v>
      </c>
      <c r="F13" s="278">
        <v>0.005438426581241153</v>
      </c>
      <c r="G13" s="249">
        <v>75</v>
      </c>
      <c r="H13" s="278">
        <v>0.005910631255418079</v>
      </c>
      <c r="I13" s="249">
        <v>67</v>
      </c>
      <c r="J13" s="263">
        <v>0.005160197165742452</v>
      </c>
      <c r="K13" s="249">
        <v>68</v>
      </c>
      <c r="L13" s="263">
        <v>0.004900900900900901</v>
      </c>
      <c r="M13" s="249">
        <v>73</v>
      </c>
      <c r="N13" s="263">
        <v>0.0051528199336486205</v>
      </c>
      <c r="O13" s="249">
        <f>VLOOKUP(R13,'[1]Sheet1'!$A$885:$C$926,2,FALSE)</f>
        <v>70</v>
      </c>
      <c r="P13" s="263">
        <f>VLOOKUP(R13,'[1]Sheet1'!$A$885:$C$926,3,FALSE)/100</f>
        <v>0.004878388737891142</v>
      </c>
      <c r="Q13" s="293">
        <f t="shared" si="0"/>
        <v>-0.0410958904109589</v>
      </c>
      <c r="R13" s="307" t="s">
        <v>939</v>
      </c>
    </row>
    <row r="14" spans="1:18" ht="15">
      <c r="A14" s="302" t="s">
        <v>205</v>
      </c>
      <c r="B14" s="261" t="s">
        <v>608</v>
      </c>
      <c r="C14" s="249">
        <v>1416</v>
      </c>
      <c r="D14" s="263">
        <v>0.11072015012901712</v>
      </c>
      <c r="E14" s="249">
        <v>1479</v>
      </c>
      <c r="F14" s="278">
        <v>0.11018401251583104</v>
      </c>
      <c r="G14" s="249">
        <v>1512</v>
      </c>
      <c r="H14" s="278">
        <v>0.11915832610922847</v>
      </c>
      <c r="I14" s="249">
        <v>1556</v>
      </c>
      <c r="J14" s="263">
        <v>0.11983980283425755</v>
      </c>
      <c r="K14" s="249">
        <v>1525</v>
      </c>
      <c r="L14" s="263">
        <v>0.10990990990990991</v>
      </c>
      <c r="M14" s="249">
        <v>1420</v>
      </c>
      <c r="N14" s="263">
        <v>0.10023293569563069</v>
      </c>
      <c r="O14" s="249">
        <f>VLOOKUP(R14,'[1]Sheet1'!$A$885:$C$926,2,FALSE)</f>
        <v>1327</v>
      </c>
      <c r="P14" s="263">
        <f>VLOOKUP(R14,'[1]Sheet1'!$A$885:$C$926,3,FALSE)/100</f>
        <v>0.09248031221687922</v>
      </c>
      <c r="Q14" s="293">
        <f t="shared" si="0"/>
        <v>-0.06549295774647887</v>
      </c>
      <c r="R14" s="307" t="s">
        <v>940</v>
      </c>
    </row>
    <row r="15" spans="1:18" ht="15">
      <c r="A15" s="302" t="s">
        <v>207</v>
      </c>
      <c r="B15" s="261" t="s">
        <v>608</v>
      </c>
      <c r="C15" s="249">
        <v>757</v>
      </c>
      <c r="D15" s="263">
        <v>0.05919149268902964</v>
      </c>
      <c r="E15" s="249">
        <v>801</v>
      </c>
      <c r="F15" s="278">
        <v>0.05967369440512553</v>
      </c>
      <c r="G15" s="249">
        <v>792</v>
      </c>
      <c r="H15" s="278">
        <v>0.06241626605721491</v>
      </c>
      <c r="I15" s="249">
        <v>912</v>
      </c>
      <c r="J15" s="263">
        <v>0.07024029574861368</v>
      </c>
      <c r="K15" s="249">
        <v>879</v>
      </c>
      <c r="L15" s="263">
        <v>0.06335135135135135</v>
      </c>
      <c r="M15" s="249">
        <v>887</v>
      </c>
      <c r="N15" s="263">
        <v>0.06261029152255242</v>
      </c>
      <c r="O15" s="249">
        <f>VLOOKUP(R15,'[1]Sheet1'!$A$885:$C$926,2,FALSE)</f>
        <v>814</v>
      </c>
      <c r="P15" s="263">
        <f>VLOOKUP(R15,'[1]Sheet1'!$A$885:$C$926,3,FALSE)/100</f>
        <v>0.05672869189490557</v>
      </c>
      <c r="Q15" s="293">
        <f t="shared" si="0"/>
        <v>-0.08229988726042842</v>
      </c>
      <c r="R15" s="307" t="s">
        <v>941</v>
      </c>
    </row>
    <row r="16" spans="1:18" ht="15">
      <c r="A16" s="302" t="s">
        <v>223</v>
      </c>
      <c r="B16" s="261" t="s">
        <v>609</v>
      </c>
      <c r="C16" s="249">
        <v>311</v>
      </c>
      <c r="D16" s="263">
        <v>0.024317773086245994</v>
      </c>
      <c r="E16" s="249">
        <v>292</v>
      </c>
      <c r="F16" s="278">
        <v>0.021753706324964612</v>
      </c>
      <c r="G16" s="249">
        <v>274</v>
      </c>
      <c r="H16" s="278">
        <v>0.021593506186460713</v>
      </c>
      <c r="I16" s="249">
        <v>287</v>
      </c>
      <c r="J16" s="263">
        <v>0.022104128157732595</v>
      </c>
      <c r="K16" s="249">
        <v>333</v>
      </c>
      <c r="L16" s="263">
        <v>0.024</v>
      </c>
      <c r="M16" s="249">
        <v>336</v>
      </c>
      <c r="N16" s="263">
        <v>0.02371708900967036</v>
      </c>
      <c r="O16" s="249">
        <f>VLOOKUP(R16,'[1]Sheet1'!$A$885:$C$926,2,FALSE)</f>
        <v>312</v>
      </c>
      <c r="P16" s="263">
        <f>VLOOKUP(R16,'[1]Sheet1'!$A$885:$C$926,3,FALSE)/100</f>
        <v>0.021743675517457664</v>
      </c>
      <c r="Q16" s="293">
        <f t="shared" si="0"/>
        <v>-0.07142857142857142</v>
      </c>
      <c r="R16" s="307" t="s">
        <v>942</v>
      </c>
    </row>
    <row r="17" spans="1:18" ht="15">
      <c r="A17" s="302" t="s">
        <v>225</v>
      </c>
      <c r="B17" s="261" t="s">
        <v>610</v>
      </c>
      <c r="C17" s="249">
        <v>483</v>
      </c>
      <c r="D17" s="263">
        <v>0.03776683087027915</v>
      </c>
      <c r="E17" s="249">
        <v>540</v>
      </c>
      <c r="F17" s="278">
        <v>0.04022945690233182</v>
      </c>
      <c r="G17" s="249">
        <v>435</v>
      </c>
      <c r="H17" s="278">
        <v>0.034281661281424854</v>
      </c>
      <c r="I17" s="249">
        <v>464</v>
      </c>
      <c r="J17" s="263">
        <v>0.035736290819470114</v>
      </c>
      <c r="K17" s="249">
        <v>535</v>
      </c>
      <c r="L17" s="263">
        <v>0.03855855855855856</v>
      </c>
      <c r="M17" s="249">
        <v>473</v>
      </c>
      <c r="N17" s="263">
        <v>0.03338744970706572</v>
      </c>
      <c r="O17" s="249">
        <f>VLOOKUP(R17,'[1]Sheet1'!$A$885:$C$926,2,FALSE)</f>
        <v>495</v>
      </c>
      <c r="P17" s="263">
        <f>VLOOKUP(R17,'[1]Sheet1'!$A$885:$C$926,3,FALSE)/100</f>
        <v>0.03449717750365879</v>
      </c>
      <c r="Q17" s="293">
        <f t="shared" si="0"/>
        <v>0.046511627906976744</v>
      </c>
      <c r="R17" s="307" t="s">
        <v>943</v>
      </c>
    </row>
    <row r="18" spans="1:18" ht="15">
      <c r="A18" s="302" t="s">
        <v>227</v>
      </c>
      <c r="B18" s="261" t="s">
        <v>610</v>
      </c>
      <c r="C18" s="249">
        <v>330</v>
      </c>
      <c r="D18" s="263">
        <v>0.025803424818203143</v>
      </c>
      <c r="E18" s="249">
        <v>394</v>
      </c>
      <c r="F18" s="278">
        <v>0.029352603739849513</v>
      </c>
      <c r="G18" s="249">
        <v>300</v>
      </c>
      <c r="H18" s="278">
        <v>0.023642525021672314</v>
      </c>
      <c r="I18" s="249">
        <v>323</v>
      </c>
      <c r="J18" s="263">
        <v>0.024876771410967346</v>
      </c>
      <c r="K18" s="249">
        <v>353</v>
      </c>
      <c r="L18" s="263">
        <v>0.025441441441441438</v>
      </c>
      <c r="M18" s="249">
        <v>383</v>
      </c>
      <c r="N18" s="263">
        <v>0.027034658008046872</v>
      </c>
      <c r="O18" s="249">
        <f>VLOOKUP(R18,'[1]Sheet1'!$A$885:$C$926,2,FALSE)</f>
        <v>382</v>
      </c>
      <c r="P18" s="263">
        <f>VLOOKUP(R18,'[1]Sheet1'!$A$885:$C$926,3,FALSE)/100</f>
        <v>0.026622064255348805</v>
      </c>
      <c r="Q18" s="293">
        <f t="shared" si="0"/>
        <v>-0.0026109660574412533</v>
      </c>
      <c r="R18" s="307" t="s">
        <v>944</v>
      </c>
    </row>
    <row r="19" spans="1:18" ht="15">
      <c r="A19" s="302" t="s">
        <v>241</v>
      </c>
      <c r="B19" s="261" t="s">
        <v>611</v>
      </c>
      <c r="C19" s="249">
        <v>158</v>
      </c>
      <c r="D19" s="263">
        <v>0.01235436703416999</v>
      </c>
      <c r="E19" s="249">
        <v>144</v>
      </c>
      <c r="F19" s="278">
        <v>0.010727855173955152</v>
      </c>
      <c r="G19" s="249">
        <v>151</v>
      </c>
      <c r="H19" s="278">
        <v>0.011900070927575066</v>
      </c>
      <c r="I19" s="249">
        <v>156</v>
      </c>
      <c r="J19" s="263">
        <v>0.012014787430683918</v>
      </c>
      <c r="K19" s="249">
        <v>149</v>
      </c>
      <c r="L19" s="263">
        <v>0.010738738738738738</v>
      </c>
      <c r="M19" s="249">
        <v>170</v>
      </c>
      <c r="N19" s="263">
        <v>0.011999717653702266</v>
      </c>
      <c r="O19" s="249">
        <f>VLOOKUP(R19,'[1]Sheet1'!$A$885:$C$926,2,FALSE)</f>
        <v>151</v>
      </c>
      <c r="P19" s="263">
        <f>VLOOKUP(R19,'[1]Sheet1'!$A$885:$C$926,3,FALSE)/100</f>
        <v>0.010523381420308035</v>
      </c>
      <c r="Q19" s="293">
        <f t="shared" si="0"/>
        <v>-0.11176470588235295</v>
      </c>
      <c r="R19" s="307" t="s">
        <v>945</v>
      </c>
    </row>
    <row r="20" spans="1:18" ht="15">
      <c r="A20" s="302" t="s">
        <v>612</v>
      </c>
      <c r="B20" s="261" t="s">
        <v>613</v>
      </c>
      <c r="C20" s="249">
        <v>22</v>
      </c>
      <c r="D20" s="263">
        <v>0.0017202283212135428</v>
      </c>
      <c r="E20" s="249">
        <v>34</v>
      </c>
      <c r="F20" s="278">
        <v>0.002532965804961633</v>
      </c>
      <c r="G20" s="249">
        <v>36</v>
      </c>
      <c r="H20" s="278">
        <v>0.0028371030026006776</v>
      </c>
      <c r="I20" s="249">
        <v>30</v>
      </c>
      <c r="J20" s="263">
        <v>0.0023105360443622922</v>
      </c>
      <c r="K20" s="249">
        <v>36</v>
      </c>
      <c r="L20" s="263">
        <v>0.002594594594594595</v>
      </c>
      <c r="M20" s="249">
        <v>42</v>
      </c>
      <c r="N20" s="263">
        <v>0.002964636126208795</v>
      </c>
      <c r="O20" s="249">
        <f>VLOOKUP(R20,'[1]Sheet1'!$A$885:$C$926,2,FALSE)</f>
        <v>26</v>
      </c>
      <c r="P20" s="263">
        <f>VLOOKUP(R20,'[1]Sheet1'!$A$885:$C$926,3,FALSE)/100</f>
        <v>0.0018119729597881385</v>
      </c>
      <c r="Q20" s="293">
        <f t="shared" si="0"/>
        <v>-0.38095238095238093</v>
      </c>
      <c r="R20" s="307" t="s">
        <v>946</v>
      </c>
    </row>
    <row r="21" spans="1:18" ht="15">
      <c r="A21" s="302" t="s">
        <v>243</v>
      </c>
      <c r="B21" s="261" t="s">
        <v>614</v>
      </c>
      <c r="C21" s="249">
        <v>497</v>
      </c>
      <c r="D21" s="263">
        <v>0.03886152162014231</v>
      </c>
      <c r="E21" s="249">
        <v>487</v>
      </c>
      <c r="F21" s="278">
        <v>0.036281010206362214</v>
      </c>
      <c r="G21" s="249">
        <v>429</v>
      </c>
      <c r="H21" s="278">
        <v>0.03380881078099141</v>
      </c>
      <c r="I21" s="249">
        <v>486</v>
      </c>
      <c r="J21" s="263">
        <v>0.03743068391866913</v>
      </c>
      <c r="K21" s="249">
        <v>541</v>
      </c>
      <c r="L21" s="263">
        <v>0.038990990990990994</v>
      </c>
      <c r="M21" s="249">
        <v>521</v>
      </c>
      <c r="N21" s="263">
        <v>0.036775605279875764</v>
      </c>
      <c r="O21" s="249">
        <f>VLOOKUP(R21,'[1]Sheet1'!$A$885:$C$926,2,FALSE)</f>
        <v>525</v>
      </c>
      <c r="P21" s="263">
        <f>VLOOKUP(R21,'[1]Sheet1'!$A$885:$C$926,3,FALSE)/100</f>
        <v>0.036587915534183564</v>
      </c>
      <c r="Q21" s="293">
        <f t="shared" si="0"/>
        <v>0.007677543186180422</v>
      </c>
      <c r="R21" s="307" t="s">
        <v>947</v>
      </c>
    </row>
    <row r="22" spans="1:18" ht="15">
      <c r="A22" s="302" t="s">
        <v>245</v>
      </c>
      <c r="B22" s="261" t="s">
        <v>615</v>
      </c>
      <c r="C22" s="249">
        <v>20</v>
      </c>
      <c r="D22" s="263">
        <v>0.001563843928375948</v>
      </c>
      <c r="E22" s="249">
        <v>23</v>
      </c>
      <c r="F22" s="278">
        <v>0.0017134768680622811</v>
      </c>
      <c r="G22" s="249">
        <v>30</v>
      </c>
      <c r="H22" s="278">
        <v>0.0023642525021672313</v>
      </c>
      <c r="I22" s="249">
        <v>18</v>
      </c>
      <c r="J22" s="263">
        <v>0.0013863216266173752</v>
      </c>
      <c r="K22" s="249">
        <v>28</v>
      </c>
      <c r="L22" s="263">
        <v>0.002018018018018018</v>
      </c>
      <c r="M22" s="249">
        <v>25</v>
      </c>
      <c r="N22" s="263">
        <v>0.0017646643608385684</v>
      </c>
      <c r="O22" s="249">
        <f>VLOOKUP(R22,'[1]Sheet1'!$A$885:$C$926,2,FALSE)</f>
        <v>23</v>
      </c>
      <c r="P22" s="263">
        <f>VLOOKUP(R22,'[1]Sheet1'!$A$885:$C$926,3,FALSE)/100</f>
        <v>0.001602899156735661</v>
      </c>
      <c r="Q22" s="293">
        <f t="shared" si="0"/>
        <v>-0.08</v>
      </c>
      <c r="R22" s="307" t="s">
        <v>948</v>
      </c>
    </row>
    <row r="23" spans="1:18" ht="15">
      <c r="A23" s="302" t="s">
        <v>247</v>
      </c>
      <c r="B23" s="304" t="s">
        <v>616</v>
      </c>
      <c r="C23" s="249">
        <v>66</v>
      </c>
      <c r="D23" s="263">
        <v>0.005160684963640629</v>
      </c>
      <c r="E23" s="249">
        <v>61</v>
      </c>
      <c r="F23" s="278">
        <v>0.004544438650078224</v>
      </c>
      <c r="G23" s="249">
        <v>63</v>
      </c>
      <c r="H23" s="278">
        <v>0.004964930254551186</v>
      </c>
      <c r="I23" s="249">
        <v>72</v>
      </c>
      <c r="J23" s="263">
        <v>0.005545286506469501</v>
      </c>
      <c r="K23" s="249">
        <v>58</v>
      </c>
      <c r="L23" s="263">
        <v>0.00418018018018018</v>
      </c>
      <c r="M23" s="249">
        <v>67</v>
      </c>
      <c r="N23" s="263">
        <v>0.004729300487047364</v>
      </c>
      <c r="O23" s="249">
        <f>VLOOKUP(R23,'[1]Sheet1'!$A$885:$C$926,2,FALSE)</f>
        <v>68</v>
      </c>
      <c r="P23" s="263">
        <f>VLOOKUP(R23,'[1]Sheet1'!$A$885:$C$926,3,FALSE)/100</f>
        <v>0.004739006202522823</v>
      </c>
      <c r="Q23" s="293">
        <f t="shared" si="0"/>
        <v>0.014925373134328358</v>
      </c>
      <c r="R23" s="307" t="s">
        <v>949</v>
      </c>
    </row>
    <row r="24" spans="1:18" ht="15">
      <c r="A24" s="302" t="s">
        <v>617</v>
      </c>
      <c r="B24" s="261" t="s">
        <v>618</v>
      </c>
      <c r="C24" s="249">
        <v>67</v>
      </c>
      <c r="D24" s="263">
        <v>0.005238877160059426</v>
      </c>
      <c r="E24" s="249">
        <v>63</v>
      </c>
      <c r="F24" s="278">
        <v>0.004693436638605379</v>
      </c>
      <c r="G24" s="249">
        <v>70</v>
      </c>
      <c r="H24" s="278">
        <v>0.0055165891717235405</v>
      </c>
      <c r="I24" s="249">
        <v>62</v>
      </c>
      <c r="J24" s="263">
        <v>0.004775107825015404</v>
      </c>
      <c r="K24" s="249">
        <v>82</v>
      </c>
      <c r="L24" s="263">
        <v>0.005909909909909911</v>
      </c>
      <c r="M24" s="249">
        <v>82</v>
      </c>
      <c r="N24" s="263">
        <v>0.005788099103550505</v>
      </c>
      <c r="O24" s="249">
        <f>VLOOKUP(R24,'[1]Sheet1'!$A$885:$C$926,2,FALSE)</f>
        <v>68</v>
      </c>
      <c r="P24" s="263">
        <f>VLOOKUP(R24,'[1]Sheet1'!$A$885:$C$926,3,FALSE)/100</f>
        <v>0.004739006202522823</v>
      </c>
      <c r="Q24" s="293">
        <f t="shared" si="0"/>
        <v>-0.17073170731707318</v>
      </c>
      <c r="R24" s="307" t="s">
        <v>950</v>
      </c>
    </row>
    <row r="25" spans="1:18" ht="15">
      <c r="A25" s="302" t="s">
        <v>255</v>
      </c>
      <c r="B25" s="261" t="s">
        <v>619</v>
      </c>
      <c r="C25" s="249">
        <v>20</v>
      </c>
      <c r="D25" s="263">
        <v>0.001563843928375948</v>
      </c>
      <c r="E25" s="249">
        <v>16</v>
      </c>
      <c r="F25" s="278">
        <v>0.001191983908217239</v>
      </c>
      <c r="G25" s="249">
        <v>31</v>
      </c>
      <c r="H25" s="278">
        <v>0.002443060918906139</v>
      </c>
      <c r="I25" s="249">
        <v>22</v>
      </c>
      <c r="J25" s="263">
        <v>0.0016943930991990142</v>
      </c>
      <c r="K25" s="249">
        <v>20</v>
      </c>
      <c r="L25" s="263">
        <v>0.0014414414414414415</v>
      </c>
      <c r="M25" s="249">
        <v>25</v>
      </c>
      <c r="N25" s="263">
        <v>0.0017646643608385684</v>
      </c>
      <c r="O25" s="249">
        <f>VLOOKUP(R25,'[1]Sheet1'!$A$885:$C$926,2,FALSE)</f>
        <v>17</v>
      </c>
      <c r="P25" s="263">
        <f>VLOOKUP(R25,'[1]Sheet1'!$A$885:$C$926,3,FALSE)/100</f>
        <v>0.0011847515506307057</v>
      </c>
      <c r="Q25" s="293">
        <f t="shared" si="0"/>
        <v>-0.32</v>
      </c>
      <c r="R25" s="307" t="s">
        <v>951</v>
      </c>
    </row>
    <row r="26" spans="1:18" ht="15">
      <c r="A26" s="302" t="s">
        <v>257</v>
      </c>
      <c r="B26" s="261" t="s">
        <v>620</v>
      </c>
      <c r="C26" s="249">
        <v>53</v>
      </c>
      <c r="D26" s="263">
        <v>0.004144186410196263</v>
      </c>
      <c r="E26" s="249">
        <v>82</v>
      </c>
      <c r="F26" s="278">
        <v>0.00610891752961335</v>
      </c>
      <c r="G26" s="249">
        <v>67</v>
      </c>
      <c r="H26" s="278">
        <v>0.005280163921506817</v>
      </c>
      <c r="I26" s="249">
        <v>73</v>
      </c>
      <c r="J26" s="263">
        <v>0.005622304374614911</v>
      </c>
      <c r="K26" s="249">
        <v>84</v>
      </c>
      <c r="L26" s="263">
        <v>0.006054054054054054</v>
      </c>
      <c r="M26" s="249">
        <v>74</v>
      </c>
      <c r="N26" s="263">
        <v>0.005223406508082163</v>
      </c>
      <c r="O26" s="249">
        <f>VLOOKUP(R26,'[1]Sheet1'!$A$885:$C$926,2,FALSE)</f>
        <v>92</v>
      </c>
      <c r="P26" s="263">
        <f>VLOOKUP(R26,'[1]Sheet1'!$A$885:$C$926,3,FALSE)/100</f>
        <v>0.006411596626942644</v>
      </c>
      <c r="Q26" s="293">
        <f t="shared" si="0"/>
        <v>0.24324324324324326</v>
      </c>
      <c r="R26" s="307" t="s">
        <v>952</v>
      </c>
    </row>
    <row r="27" spans="1:18" ht="15">
      <c r="A27" s="302" t="s">
        <v>259</v>
      </c>
      <c r="B27" s="261" t="s">
        <v>621</v>
      </c>
      <c r="C27" s="249">
        <v>673</v>
      </c>
      <c r="D27" s="263">
        <v>0.05262334818985065</v>
      </c>
      <c r="E27" s="249">
        <v>713</v>
      </c>
      <c r="F27" s="278">
        <v>0.053117782909930716</v>
      </c>
      <c r="G27" s="249">
        <v>625</v>
      </c>
      <c r="H27" s="278">
        <v>0.04925526046181732</v>
      </c>
      <c r="I27" s="249">
        <v>639</v>
      </c>
      <c r="J27" s="263">
        <v>0.04921441774491682</v>
      </c>
      <c r="K27" s="249">
        <v>699</v>
      </c>
      <c r="L27" s="263">
        <v>0.05037837837837838</v>
      </c>
      <c r="M27" s="249">
        <v>767</v>
      </c>
      <c r="N27" s="263">
        <v>0.054139902590527283</v>
      </c>
      <c r="O27" s="249">
        <f>VLOOKUP(R27,'[1]Sheet1'!$A$885:$C$926,2,FALSE)</f>
        <v>700</v>
      </c>
      <c r="P27" s="263">
        <f>VLOOKUP(R27,'[1]Sheet1'!$A$885:$C$926,3,FALSE)/100</f>
        <v>0.04878388737891142</v>
      </c>
      <c r="Q27" s="293">
        <f t="shared" si="0"/>
        <v>-0.08735332464146023</v>
      </c>
      <c r="R27" s="307" t="s">
        <v>953</v>
      </c>
    </row>
    <row r="28" spans="1:18" ht="15">
      <c r="A28" s="302" t="s">
        <v>261</v>
      </c>
      <c r="B28" s="261" t="s">
        <v>622</v>
      </c>
      <c r="C28" s="249">
        <v>396</v>
      </c>
      <c r="D28" s="263">
        <v>0.03096410978184377</v>
      </c>
      <c r="E28" s="249">
        <v>456</v>
      </c>
      <c r="F28" s="278">
        <v>0.03397154138419131</v>
      </c>
      <c r="G28" s="249">
        <v>419</v>
      </c>
      <c r="H28" s="278">
        <v>0.033020726613602336</v>
      </c>
      <c r="I28" s="249">
        <v>457</v>
      </c>
      <c r="J28" s="263">
        <v>0.03519716574245225</v>
      </c>
      <c r="K28" s="249">
        <v>445</v>
      </c>
      <c r="L28" s="263">
        <v>0.03207207207207207</v>
      </c>
      <c r="M28" s="249">
        <v>515</v>
      </c>
      <c r="N28" s="263">
        <v>0.03635208583327452</v>
      </c>
      <c r="O28" s="249">
        <f>VLOOKUP(R28,'[1]Sheet1'!$A$885:$C$926,2,FALSE)</f>
        <v>545</v>
      </c>
      <c r="P28" s="263">
        <f>VLOOKUP(R28,'[1]Sheet1'!$A$885:$C$926,3,FALSE)/100</f>
        <v>0.03798174088786675</v>
      </c>
      <c r="Q28" s="293">
        <f t="shared" si="0"/>
        <v>0.05825242718446602</v>
      </c>
      <c r="R28" s="307" t="s">
        <v>954</v>
      </c>
    </row>
    <row r="29" spans="1:18" ht="15">
      <c r="A29" s="302" t="s">
        <v>263</v>
      </c>
      <c r="B29" s="261" t="s">
        <v>623</v>
      </c>
      <c r="C29" s="249">
        <v>242</v>
      </c>
      <c r="D29" s="263">
        <v>0.018922511533348972</v>
      </c>
      <c r="E29" s="249">
        <v>270</v>
      </c>
      <c r="F29" s="278">
        <v>0.02011472845116591</v>
      </c>
      <c r="G29" s="249">
        <v>248</v>
      </c>
      <c r="H29" s="278">
        <v>0.019544487351249112</v>
      </c>
      <c r="I29" s="249">
        <v>234</v>
      </c>
      <c r="J29" s="263">
        <v>0.018022181146025877</v>
      </c>
      <c r="K29" s="249">
        <v>238</v>
      </c>
      <c r="L29" s="263">
        <v>0.017153153153153154</v>
      </c>
      <c r="M29" s="249">
        <v>257</v>
      </c>
      <c r="N29" s="263">
        <v>0.018140749629420486</v>
      </c>
      <c r="O29" s="249">
        <f>VLOOKUP(R29,'[1]Sheet1'!$A$885:$C$926,2,FALSE)</f>
        <v>232</v>
      </c>
      <c r="P29" s="263">
        <f>VLOOKUP(R29,'[1]Sheet1'!$A$885:$C$926,3,FALSE)/100</f>
        <v>0.01616837410272493</v>
      </c>
      <c r="Q29" s="293">
        <f t="shared" si="0"/>
        <v>-0.09727626459143969</v>
      </c>
      <c r="R29" s="307" t="s">
        <v>955</v>
      </c>
    </row>
    <row r="30" spans="1:18" ht="15">
      <c r="A30" s="302" t="s">
        <v>624</v>
      </c>
      <c r="B30" s="261" t="s">
        <v>625</v>
      </c>
      <c r="C30" s="249">
        <v>181</v>
      </c>
      <c r="D30" s="263">
        <v>0.01415278755180233</v>
      </c>
      <c r="E30" s="249">
        <v>188</v>
      </c>
      <c r="F30" s="278">
        <v>0.014005810921552559</v>
      </c>
      <c r="G30" s="249">
        <v>155</v>
      </c>
      <c r="H30" s="278">
        <v>0.012215304594530695</v>
      </c>
      <c r="I30" s="249">
        <v>169</v>
      </c>
      <c r="J30" s="263">
        <v>0.013016019716574245</v>
      </c>
      <c r="K30" s="249">
        <v>166</v>
      </c>
      <c r="L30" s="263">
        <v>0.011963963963963964</v>
      </c>
      <c r="M30" s="249">
        <v>205</v>
      </c>
      <c r="N30" s="263">
        <v>0.014470247758876262</v>
      </c>
      <c r="O30" s="249">
        <f>VLOOKUP(R30,'[1]Sheet1'!$A$885:$C$926,2,FALSE)</f>
        <v>193</v>
      </c>
      <c r="P30" s="263">
        <f>VLOOKUP(R30,'[1]Sheet1'!$A$885:$C$926,3,FALSE)/100</f>
        <v>0.013450414663042722</v>
      </c>
      <c r="Q30" s="293">
        <f t="shared" si="0"/>
        <v>-0.05853658536585366</v>
      </c>
      <c r="R30" s="307" t="s">
        <v>956</v>
      </c>
    </row>
    <row r="31" spans="1:18" ht="15">
      <c r="A31" s="288">
        <v>55</v>
      </c>
      <c r="B31" s="261" t="s">
        <v>626</v>
      </c>
      <c r="C31" s="249">
        <v>314</v>
      </c>
      <c r="D31" s="263">
        <v>0.024552349675502384</v>
      </c>
      <c r="E31" s="249">
        <v>406</v>
      </c>
      <c r="F31" s="278">
        <v>0.03024659167101244</v>
      </c>
      <c r="G31" s="249">
        <v>296</v>
      </c>
      <c r="H31" s="278">
        <v>0.023327291354716683</v>
      </c>
      <c r="I31" s="249">
        <v>327</v>
      </c>
      <c r="J31" s="263">
        <v>0.025184842883548983</v>
      </c>
      <c r="K31" s="249">
        <v>346</v>
      </c>
      <c r="L31" s="263">
        <v>0.02493693693693694</v>
      </c>
      <c r="M31" s="249">
        <v>375</v>
      </c>
      <c r="N31" s="263">
        <v>0.02646996541257853</v>
      </c>
      <c r="O31" s="249">
        <f>VLOOKUP(R31,'[1]Sheet1'!$A$885:$C$926,2,FALSE)</f>
        <v>361</v>
      </c>
      <c r="P31" s="263">
        <f>VLOOKUP(R31,'[1]Sheet1'!$A$885:$C$926,3,FALSE)/100</f>
        <v>0.02515854763398146</v>
      </c>
      <c r="Q31" s="293">
        <f t="shared" si="0"/>
        <v>-0.037333333333333336</v>
      </c>
      <c r="R31" s="307" t="s">
        <v>957</v>
      </c>
    </row>
    <row r="32" spans="1:18" ht="15">
      <c r="A32" s="302" t="s">
        <v>269</v>
      </c>
      <c r="B32" s="261" t="s">
        <v>627</v>
      </c>
      <c r="C32" s="249">
        <v>123</v>
      </c>
      <c r="D32" s="263">
        <v>0.00961764015951208</v>
      </c>
      <c r="E32" s="249">
        <v>143</v>
      </c>
      <c r="F32" s="278">
        <v>0.010653356179691573</v>
      </c>
      <c r="G32" s="249">
        <v>130</v>
      </c>
      <c r="H32" s="278">
        <v>0.010245094176058003</v>
      </c>
      <c r="I32" s="249">
        <v>156</v>
      </c>
      <c r="J32" s="263">
        <v>0.012014787430683918</v>
      </c>
      <c r="K32" s="249">
        <v>190</v>
      </c>
      <c r="L32" s="263">
        <v>0.013693693693693694</v>
      </c>
      <c r="M32" s="249">
        <v>222</v>
      </c>
      <c r="N32" s="263">
        <v>0.01567021952424649</v>
      </c>
      <c r="O32" s="249">
        <f>VLOOKUP(R32,'[1]Sheet1'!$A$885:$C$926,2,FALSE)</f>
        <v>198</v>
      </c>
      <c r="P32" s="263">
        <f>VLOOKUP(R32,'[1]Sheet1'!$A$885:$C$926,3,FALSE)/100</f>
        <v>0.013798871001463516</v>
      </c>
      <c r="Q32" s="293">
        <f t="shared" si="0"/>
        <v>-0.10810810810810811</v>
      </c>
      <c r="R32" s="307" t="s">
        <v>958</v>
      </c>
    </row>
    <row r="33" spans="1:18" ht="15">
      <c r="A33" s="302" t="s">
        <v>271</v>
      </c>
      <c r="B33" s="261" t="s">
        <v>628</v>
      </c>
      <c r="C33" s="249">
        <v>20</v>
      </c>
      <c r="D33" s="263">
        <v>0.001563843928375948</v>
      </c>
      <c r="E33" s="249">
        <v>13</v>
      </c>
      <c r="F33" s="278">
        <v>0.0009684869254265068</v>
      </c>
      <c r="G33" s="249">
        <v>29</v>
      </c>
      <c r="H33" s="278">
        <v>0.002285444085428324</v>
      </c>
      <c r="I33" s="249">
        <v>23</v>
      </c>
      <c r="J33" s="263">
        <v>0.001771410967344424</v>
      </c>
      <c r="K33" s="249">
        <v>27</v>
      </c>
      <c r="L33" s="263">
        <v>0.0019459459459459454</v>
      </c>
      <c r="M33" s="249">
        <v>23</v>
      </c>
      <c r="N33" s="263">
        <v>0.001623491211971483</v>
      </c>
      <c r="O33" s="249">
        <f>VLOOKUP(R33,'[1]Sheet1'!$A$885:$C$926,2,FALSE)</f>
        <v>17</v>
      </c>
      <c r="P33" s="263">
        <f>VLOOKUP(R33,'[1]Sheet1'!$A$885:$C$926,3,FALSE)/100</f>
        <v>0.0011847515506307057</v>
      </c>
      <c r="Q33" s="293">
        <f t="shared" si="0"/>
        <v>-0.2608695652173913</v>
      </c>
      <c r="R33" s="307" t="s">
        <v>959</v>
      </c>
    </row>
    <row r="34" spans="1:18" ht="15">
      <c r="A34" s="302" t="s">
        <v>273</v>
      </c>
      <c r="B34" s="261" t="s">
        <v>629</v>
      </c>
      <c r="C34" s="249">
        <v>90</v>
      </c>
      <c r="D34" s="263">
        <v>0.007037297677691766</v>
      </c>
      <c r="E34" s="249">
        <v>82</v>
      </c>
      <c r="F34" s="278">
        <v>0.00610891752961335</v>
      </c>
      <c r="G34" s="249">
        <v>70</v>
      </c>
      <c r="H34" s="278">
        <v>0.0055165891717235405</v>
      </c>
      <c r="I34" s="249">
        <v>74</v>
      </c>
      <c r="J34" s="263">
        <v>0.00569932224276032</v>
      </c>
      <c r="K34" s="249">
        <v>85</v>
      </c>
      <c r="L34" s="263">
        <v>0.006126126126126126</v>
      </c>
      <c r="M34" s="249">
        <v>93</v>
      </c>
      <c r="N34" s="263">
        <v>0.0065645514223194755</v>
      </c>
      <c r="O34" s="249">
        <f>VLOOKUP(R34,'[1]Sheet1'!$A$885:$C$926,2,FALSE)</f>
        <v>100</v>
      </c>
      <c r="P34" s="263">
        <f>VLOOKUP(R34,'[1]Sheet1'!$A$885:$C$926,3,FALSE)/100</f>
        <v>0.006969126768415918</v>
      </c>
      <c r="Q34" s="293">
        <f t="shared" si="0"/>
        <v>0.07526881720430108</v>
      </c>
      <c r="R34" s="307" t="s">
        <v>960</v>
      </c>
    </row>
    <row r="35" spans="1:18" ht="15">
      <c r="A35" s="302" t="s">
        <v>275</v>
      </c>
      <c r="B35" s="261" t="s">
        <v>630</v>
      </c>
      <c r="C35" s="249">
        <v>133</v>
      </c>
      <c r="D35" s="263">
        <v>0.010399562123700055</v>
      </c>
      <c r="E35" s="249">
        <v>129</v>
      </c>
      <c r="F35" s="278">
        <v>0.009610370260001489</v>
      </c>
      <c r="G35" s="249">
        <v>123</v>
      </c>
      <c r="H35" s="278">
        <v>0.00969343525888565</v>
      </c>
      <c r="I35" s="249">
        <v>128</v>
      </c>
      <c r="J35" s="263">
        <v>0.009858287122612447</v>
      </c>
      <c r="K35" s="249">
        <v>158</v>
      </c>
      <c r="L35" s="263">
        <v>0.011387387387387387</v>
      </c>
      <c r="M35" s="249">
        <v>176</v>
      </c>
      <c r="N35" s="263">
        <v>0.012423237100303524</v>
      </c>
      <c r="O35" s="249">
        <f>VLOOKUP(R35,'[1]Sheet1'!$A$885:$C$926,2,FALSE)</f>
        <v>165</v>
      </c>
      <c r="P35" s="263">
        <f>VLOOKUP(R35,'[1]Sheet1'!$A$885:$C$926,3,FALSE)/100</f>
        <v>0.011499059167886265</v>
      </c>
      <c r="Q35" s="293">
        <f t="shared" si="0"/>
        <v>-0.0625</v>
      </c>
      <c r="R35" s="307" t="s">
        <v>961</v>
      </c>
    </row>
    <row r="36" spans="1:18" ht="15">
      <c r="A36" s="302" t="s">
        <v>277</v>
      </c>
      <c r="B36" s="261" t="s">
        <v>631</v>
      </c>
      <c r="C36" s="249">
        <v>1170</v>
      </c>
      <c r="D36" s="263">
        <v>0.09148486980999296</v>
      </c>
      <c r="E36" s="249">
        <v>1218</v>
      </c>
      <c r="F36" s="278">
        <v>0.09073977501303733</v>
      </c>
      <c r="G36" s="249">
        <v>1125</v>
      </c>
      <c r="H36" s="278">
        <v>0.08865946883127118</v>
      </c>
      <c r="I36" s="249">
        <v>1039</v>
      </c>
      <c r="J36" s="263">
        <v>0.08002156500308072</v>
      </c>
      <c r="K36" s="249">
        <v>1116</v>
      </c>
      <c r="L36" s="263">
        <v>0.08043243243243242</v>
      </c>
      <c r="M36" s="249">
        <v>1100</v>
      </c>
      <c r="N36" s="263">
        <v>0.07764523187689701</v>
      </c>
      <c r="O36" s="249">
        <f>VLOOKUP(R36,'[1]Sheet1'!$A$885:$C$926,2,FALSE)</f>
        <v>1192</v>
      </c>
      <c r="P36" s="263">
        <f>VLOOKUP(R36,'[1]Sheet1'!$A$885:$C$926,3,FALSE)/100</f>
        <v>0.08307199107951774</v>
      </c>
      <c r="Q36" s="293">
        <f t="shared" si="0"/>
        <v>0.08363636363636363</v>
      </c>
      <c r="R36" s="307" t="s">
        <v>962</v>
      </c>
    </row>
    <row r="37" spans="1:18" ht="15">
      <c r="A37" s="302" t="s">
        <v>279</v>
      </c>
      <c r="B37" s="261" t="s">
        <v>632</v>
      </c>
      <c r="C37" s="249">
        <v>342</v>
      </c>
      <c r="D37" s="263">
        <v>0.02674173117522871</v>
      </c>
      <c r="E37" s="249">
        <v>379</v>
      </c>
      <c r="F37" s="278">
        <v>0.02823511882589585</v>
      </c>
      <c r="G37" s="249">
        <v>309</v>
      </c>
      <c r="H37" s="278">
        <v>0.024351800772322484</v>
      </c>
      <c r="I37" s="249">
        <v>270</v>
      </c>
      <c r="J37" s="263">
        <v>0.020794824399260628</v>
      </c>
      <c r="K37" s="249">
        <v>290</v>
      </c>
      <c r="L37" s="263">
        <v>0.0209009009009009</v>
      </c>
      <c r="M37" s="249">
        <v>319</v>
      </c>
      <c r="N37" s="263">
        <v>0.022517117244300135</v>
      </c>
      <c r="O37" s="249">
        <f>VLOOKUP(R37,'[1]Sheet1'!$A$885:$C$926,2,FALSE)</f>
        <v>323</v>
      </c>
      <c r="P37" s="263">
        <f>VLOOKUP(R37,'[1]Sheet1'!$A$885:$C$926,3,FALSE)/100</f>
        <v>0.022510279461983414</v>
      </c>
      <c r="Q37" s="293">
        <f t="shared" si="0"/>
        <v>0.012539184952978056</v>
      </c>
      <c r="R37" s="307" t="s">
        <v>963</v>
      </c>
    </row>
    <row r="38" spans="1:18" ht="15">
      <c r="A38" s="302" t="s">
        <v>281</v>
      </c>
      <c r="B38" s="261" t="s">
        <v>633</v>
      </c>
      <c r="C38" s="249">
        <v>234</v>
      </c>
      <c r="D38" s="263">
        <v>0.018296973961998593</v>
      </c>
      <c r="E38" s="249">
        <v>239</v>
      </c>
      <c r="F38" s="278">
        <v>0.01780525962899501</v>
      </c>
      <c r="G38" s="249">
        <v>230</v>
      </c>
      <c r="H38" s="278">
        <v>0.018125935849948774</v>
      </c>
      <c r="I38" s="249">
        <v>235</v>
      </c>
      <c r="J38" s="263">
        <v>0.01809919901417129</v>
      </c>
      <c r="K38" s="249">
        <v>260</v>
      </c>
      <c r="L38" s="263">
        <v>0.018738738738738738</v>
      </c>
      <c r="M38" s="249">
        <v>232</v>
      </c>
      <c r="N38" s="263">
        <v>0.016376085268581916</v>
      </c>
      <c r="O38" s="249">
        <f>VLOOKUP(R38,'[1]Sheet1'!$A$885:$C$926,2,FALSE)</f>
        <v>243</v>
      </c>
      <c r="P38" s="263">
        <f>VLOOKUP(R38,'[1]Sheet1'!$A$885:$C$926,3,FALSE)/100</f>
        <v>0.016934978047250682</v>
      </c>
      <c r="Q38" s="293">
        <f t="shared" si="0"/>
        <v>0.04741379310344827</v>
      </c>
      <c r="R38" s="307" t="s">
        <v>964</v>
      </c>
    </row>
    <row r="39" spans="1:18" ht="15">
      <c r="A39" s="302" t="s">
        <v>283</v>
      </c>
      <c r="B39" s="261" t="s">
        <v>634</v>
      </c>
      <c r="C39" s="249">
        <v>50</v>
      </c>
      <c r="D39" s="263">
        <v>0.00390960982093987</v>
      </c>
      <c r="E39" s="249">
        <v>30</v>
      </c>
      <c r="F39" s="278">
        <v>0.0022349698279073233</v>
      </c>
      <c r="G39" s="249">
        <v>44</v>
      </c>
      <c r="H39" s="278">
        <v>0.0034675703365119395</v>
      </c>
      <c r="I39" s="249">
        <v>33</v>
      </c>
      <c r="J39" s="263">
        <v>0.0025415896487985213</v>
      </c>
      <c r="K39" s="249">
        <v>34</v>
      </c>
      <c r="L39" s="263">
        <v>0.0024504504504504507</v>
      </c>
      <c r="M39" s="249">
        <v>33</v>
      </c>
      <c r="N39" s="263">
        <v>0.0023293569563069103</v>
      </c>
      <c r="O39" s="249">
        <f>VLOOKUP(R39,'[1]Sheet1'!$A$885:$C$926,2,FALSE)</f>
        <v>43</v>
      </c>
      <c r="P39" s="263">
        <f>VLOOKUP(R39,'[1]Sheet1'!$A$885:$C$926,3,FALSE)/100</f>
        <v>0.0029967245104188444</v>
      </c>
      <c r="Q39" s="293">
        <f t="shared" si="0"/>
        <v>0.30303030303030304</v>
      </c>
      <c r="R39" s="307" t="s">
        <v>965</v>
      </c>
    </row>
    <row r="40" spans="1:18" ht="15">
      <c r="A40" s="302" t="s">
        <v>287</v>
      </c>
      <c r="B40" s="261" t="s">
        <v>635</v>
      </c>
      <c r="C40" s="249">
        <v>123</v>
      </c>
      <c r="D40" s="263">
        <v>0.00961764015951208</v>
      </c>
      <c r="E40" s="249">
        <v>111</v>
      </c>
      <c r="F40" s="278">
        <v>0.008269388363257095</v>
      </c>
      <c r="G40" s="249">
        <v>89</v>
      </c>
      <c r="H40" s="278">
        <v>0.007013949089762787</v>
      </c>
      <c r="I40" s="249">
        <v>117</v>
      </c>
      <c r="J40" s="263">
        <v>0.009011090573012939</v>
      </c>
      <c r="K40" s="249">
        <v>127</v>
      </c>
      <c r="L40" s="263">
        <v>0.009153153153153152</v>
      </c>
      <c r="M40" s="249">
        <v>96</v>
      </c>
      <c r="N40" s="263">
        <v>0.006776311145620103</v>
      </c>
      <c r="O40" s="249">
        <f>VLOOKUP(R40,'[1]Sheet1'!$A$885:$C$926,2,FALSE)</f>
        <v>121</v>
      </c>
      <c r="P40" s="263">
        <f>VLOOKUP(R40,'[1]Sheet1'!$A$885:$C$926,3,FALSE)/100</f>
        <v>0.00843264338978326</v>
      </c>
      <c r="Q40" s="293">
        <f t="shared" si="0"/>
        <v>0.2604166666666667</v>
      </c>
      <c r="R40" s="307" t="s">
        <v>966</v>
      </c>
    </row>
    <row r="41" spans="1:18" ht="15">
      <c r="A41" s="302" t="s">
        <v>289</v>
      </c>
      <c r="B41" s="261" t="s">
        <v>636</v>
      </c>
      <c r="C41" s="249">
        <v>22</v>
      </c>
      <c r="D41" s="263">
        <v>0.0017202283212135428</v>
      </c>
      <c r="E41" s="249">
        <v>38</v>
      </c>
      <c r="F41" s="278">
        <v>0.0028309617820159428</v>
      </c>
      <c r="G41" s="249">
        <v>31</v>
      </c>
      <c r="H41" s="278">
        <v>0.002443060918906139</v>
      </c>
      <c r="I41" s="249">
        <v>27</v>
      </c>
      <c r="J41" s="263">
        <v>0.0020794824399260627</v>
      </c>
      <c r="K41" s="249">
        <v>27</v>
      </c>
      <c r="L41" s="263">
        <v>0.0019459459459459454</v>
      </c>
      <c r="M41" s="249">
        <v>29</v>
      </c>
      <c r="N41" s="263">
        <v>0.0020470106585727395</v>
      </c>
      <c r="O41" s="249">
        <f>VLOOKUP(R41,'[1]Sheet1'!$A$885:$C$926,2,FALSE)</f>
        <v>20</v>
      </c>
      <c r="P41" s="263">
        <f>VLOOKUP(R41,'[1]Sheet1'!$A$885:$C$926,3,FALSE)/100</f>
        <v>0.0013938253536831834</v>
      </c>
      <c r="Q41" s="293">
        <f t="shared" si="0"/>
        <v>-0.3103448275862069</v>
      </c>
      <c r="R41" s="307" t="s">
        <v>967</v>
      </c>
    </row>
    <row r="42" spans="1:18" ht="28.5">
      <c r="A42" s="302" t="s">
        <v>291</v>
      </c>
      <c r="B42" s="261" t="s">
        <v>637</v>
      </c>
      <c r="C42" s="249">
        <v>213</v>
      </c>
      <c r="D42" s="263">
        <v>0.016654937837203846</v>
      </c>
      <c r="E42" s="249">
        <v>239</v>
      </c>
      <c r="F42" s="278">
        <v>0.01780525962899501</v>
      </c>
      <c r="G42" s="249">
        <v>245</v>
      </c>
      <c r="H42" s="278">
        <v>0.01930806210103239</v>
      </c>
      <c r="I42" s="249">
        <v>240</v>
      </c>
      <c r="J42" s="263">
        <v>0.018484288354898338</v>
      </c>
      <c r="K42" s="249">
        <v>261</v>
      </c>
      <c r="L42" s="263">
        <v>0.01881081081081081</v>
      </c>
      <c r="M42" s="249">
        <v>266</v>
      </c>
      <c r="N42" s="263">
        <v>0.018776028799322372</v>
      </c>
      <c r="O42" s="249">
        <f>VLOOKUP(R42,'[1]Sheet1'!$A$885:$C$926,2,FALSE)</f>
        <v>280</v>
      </c>
      <c r="P42" s="263">
        <f>VLOOKUP(R42,'[1]Sheet1'!$A$885:$C$926,3,FALSE)/100</f>
        <v>0.01951355495156457</v>
      </c>
      <c r="Q42" s="293">
        <f t="shared" si="0"/>
        <v>0.05263157894736842</v>
      </c>
      <c r="R42" s="307" t="s">
        <v>968</v>
      </c>
    </row>
    <row r="43" spans="1:18" ht="15">
      <c r="A43" s="302" t="s">
        <v>293</v>
      </c>
      <c r="B43" s="261" t="s">
        <v>638</v>
      </c>
      <c r="C43" s="249">
        <v>71</v>
      </c>
      <c r="D43" s="263">
        <v>0.005551645945734616</v>
      </c>
      <c r="E43" s="249">
        <v>96</v>
      </c>
      <c r="F43" s="278">
        <v>0.007151903449303434</v>
      </c>
      <c r="G43" s="249">
        <v>80</v>
      </c>
      <c r="H43" s="278">
        <v>0.0063046733391126175</v>
      </c>
      <c r="I43" s="249">
        <v>93</v>
      </c>
      <c r="J43" s="263">
        <v>0.007162661737523105</v>
      </c>
      <c r="K43" s="249">
        <v>101</v>
      </c>
      <c r="L43" s="263">
        <v>0.007279279279279279</v>
      </c>
      <c r="M43" s="249">
        <v>102</v>
      </c>
      <c r="N43" s="263">
        <v>0.007199830592221359</v>
      </c>
      <c r="O43" s="249">
        <f>VLOOKUP(R43,'[1]Sheet1'!$A$885:$C$926,2,FALSE)</f>
        <v>102</v>
      </c>
      <c r="P43" s="263">
        <f>VLOOKUP(R43,'[1]Sheet1'!$A$885:$C$926,3,FALSE)/100</f>
        <v>0.0071085093037842354</v>
      </c>
      <c r="Q43" s="293">
        <f t="shared" si="0"/>
        <v>0</v>
      </c>
      <c r="R43" s="307" t="s">
        <v>969</v>
      </c>
    </row>
    <row r="44" spans="1:18" ht="15">
      <c r="A44" s="302" t="s">
        <v>304</v>
      </c>
      <c r="B44" s="261" t="s">
        <v>639</v>
      </c>
      <c r="C44" s="249">
        <v>2128</v>
      </c>
      <c r="D44" s="263">
        <v>0.16639299397920088</v>
      </c>
      <c r="E44" s="249">
        <v>2171</v>
      </c>
      <c r="F44" s="278">
        <v>0.16173731654622664</v>
      </c>
      <c r="G44" s="249">
        <v>2231</v>
      </c>
      <c r="H44" s="278">
        <v>0.1758215777445031</v>
      </c>
      <c r="I44" s="249">
        <v>2307</v>
      </c>
      <c r="J44" s="263">
        <v>0.17768022181146026</v>
      </c>
      <c r="K44" s="249">
        <v>2479</v>
      </c>
      <c r="L44" s="263">
        <v>0.17866666666666667</v>
      </c>
      <c r="M44" s="249">
        <v>2652</v>
      </c>
      <c r="N44" s="263">
        <v>0.18719559539775535</v>
      </c>
      <c r="O44" s="249">
        <f>VLOOKUP(R44,'[1]Sheet1'!$A$885:$C$926,2,FALSE)</f>
        <v>2987</v>
      </c>
      <c r="P44" s="263">
        <f>VLOOKUP(R44,'[1]Sheet1'!$A$885:$C$926,3,FALSE)/100</f>
        <v>0.20816781657258346</v>
      </c>
      <c r="Q44" s="293">
        <f t="shared" si="0"/>
        <v>0.12631975867269984</v>
      </c>
      <c r="R44" s="307" t="s">
        <v>970</v>
      </c>
    </row>
    <row r="45" spans="1:18" ht="15.75" thickBot="1">
      <c r="A45" s="303" t="s">
        <v>342</v>
      </c>
      <c r="B45" s="265" t="s">
        <v>640</v>
      </c>
      <c r="C45" s="250">
        <v>548</v>
      </c>
      <c r="D45" s="267">
        <v>0.04284932363750098</v>
      </c>
      <c r="E45" s="250">
        <v>455</v>
      </c>
      <c r="F45" s="279">
        <v>0.03389704238992774</v>
      </c>
      <c r="G45" s="250">
        <v>461</v>
      </c>
      <c r="H45" s="279">
        <v>0.036330680116636455</v>
      </c>
      <c r="I45" s="250">
        <v>447</v>
      </c>
      <c r="J45" s="267">
        <v>0.03442698706099815</v>
      </c>
      <c r="K45" s="250">
        <v>533</v>
      </c>
      <c r="L45" s="267">
        <v>0.03841441441441441</v>
      </c>
      <c r="M45" s="250">
        <v>521</v>
      </c>
      <c r="N45" s="267">
        <v>0.036775605279875764</v>
      </c>
      <c r="O45" s="250">
        <f>VLOOKUP(R45,'[1]Sheet1'!$A$885:$C$926,2,FALSE)</f>
        <v>510</v>
      </c>
      <c r="P45" s="267">
        <f>VLOOKUP(R45,'[1]Sheet1'!$A$885:$C$926,3,FALSE)/100</f>
        <v>0.03554254651892117</v>
      </c>
      <c r="Q45" s="296">
        <f t="shared" si="0"/>
        <v>-0.02111324376199616</v>
      </c>
      <c r="R45" s="307" t="s">
        <v>971</v>
      </c>
    </row>
    <row r="46" spans="1:18" ht="15.75" thickBot="1">
      <c r="A46" s="443" t="s">
        <v>164</v>
      </c>
      <c r="B46" s="444"/>
      <c r="C46" s="142">
        <v>12789</v>
      </c>
      <c r="D46" s="290">
        <v>1</v>
      </c>
      <c r="E46" s="142">
        <v>13423</v>
      </c>
      <c r="F46" s="291">
        <v>1</v>
      </c>
      <c r="G46" s="142">
        <v>12689</v>
      </c>
      <c r="H46" s="291">
        <v>1</v>
      </c>
      <c r="I46" s="142">
        <v>12984</v>
      </c>
      <c r="J46" s="290">
        <v>1</v>
      </c>
      <c r="K46" s="142">
        <v>13875</v>
      </c>
      <c r="L46" s="290">
        <v>1</v>
      </c>
      <c r="M46" s="142">
        <v>14167</v>
      </c>
      <c r="N46" s="290">
        <v>1</v>
      </c>
      <c r="O46" s="142">
        <f>VLOOKUP(R46,'[1]Sheet1'!$A$885:$C$926,2,FALSE)</f>
        <v>14349</v>
      </c>
      <c r="P46" s="290">
        <f>VLOOKUP(R46,'[1]Sheet1'!$A$885:$C$926,3,FALSE)/100</f>
        <v>1</v>
      </c>
      <c r="Q46" s="286">
        <f t="shared" si="0"/>
        <v>0.01284675654690478</v>
      </c>
      <c r="R46" s="307" t="s">
        <v>75</v>
      </c>
    </row>
    <row r="48" ht="15">
      <c r="O48" s="326"/>
    </row>
  </sheetData>
  <sheetProtection/>
  <mergeCells count="13">
    <mergeCell ref="E3:F3"/>
    <mergeCell ref="M3:N3"/>
    <mergeCell ref="O3:P3"/>
    <mergeCell ref="G3:H3"/>
    <mergeCell ref="Q3:Q4"/>
    <mergeCell ref="K3:L3"/>
    <mergeCell ref="A46:B46"/>
    <mergeCell ref="A1:Q1"/>
    <mergeCell ref="A2:Q2"/>
    <mergeCell ref="A3:A4"/>
    <mergeCell ref="B3:B4"/>
    <mergeCell ref="I3:J3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8"/>
  <sheetViews>
    <sheetView zoomScale="90" zoomScaleNormal="90" zoomScalePageLayoutView="0" workbookViewId="0" topLeftCell="A8">
      <selection activeCell="A50" sqref="A50"/>
    </sheetView>
  </sheetViews>
  <sheetFormatPr defaultColWidth="11.421875" defaultRowHeight="15"/>
  <cols>
    <col min="1" max="1" width="10.7109375" style="152" customWidth="1"/>
    <col min="2" max="2" width="59.57421875" style="152" bestFit="1" customWidth="1"/>
    <col min="3" max="12" width="15.57421875" style="152" customWidth="1"/>
    <col min="13" max="13" width="11.421875" style="307" customWidth="1"/>
    <col min="14" max="16384" width="11.421875" style="152" customWidth="1"/>
  </cols>
  <sheetData>
    <row r="1" spans="1:12" ht="24.75" customHeight="1" thickBot="1" thickTop="1">
      <c r="A1" s="419" t="s">
        <v>1050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1"/>
    </row>
    <row r="2" spans="1:12" ht="19.5" customHeight="1" thickTop="1">
      <c r="A2" s="411" t="s">
        <v>597</v>
      </c>
      <c r="B2" s="438" t="s">
        <v>598</v>
      </c>
      <c r="C2" s="429" t="s">
        <v>147</v>
      </c>
      <c r="D2" s="430"/>
      <c r="E2" s="430"/>
      <c r="F2" s="430"/>
      <c r="G2" s="430"/>
      <c r="H2" s="430"/>
      <c r="I2" s="430"/>
      <c r="J2" s="431"/>
      <c r="K2" s="411" t="s">
        <v>75</v>
      </c>
      <c r="L2" s="412"/>
    </row>
    <row r="3" spans="1:12" ht="19.5" customHeight="1">
      <c r="A3" s="427"/>
      <c r="B3" s="440"/>
      <c r="C3" s="432" t="s">
        <v>71</v>
      </c>
      <c r="D3" s="433"/>
      <c r="E3" s="433" t="s">
        <v>72</v>
      </c>
      <c r="F3" s="433"/>
      <c r="G3" s="433" t="s">
        <v>73</v>
      </c>
      <c r="H3" s="433"/>
      <c r="I3" s="433" t="s">
        <v>74</v>
      </c>
      <c r="J3" s="434"/>
      <c r="K3" s="427"/>
      <c r="L3" s="428"/>
    </row>
    <row r="4" spans="1:12" ht="19.5" customHeight="1" thickBot="1">
      <c r="A4" s="422"/>
      <c r="B4" s="457"/>
      <c r="C4" s="229" t="s">
        <v>70</v>
      </c>
      <c r="D4" s="232" t="s">
        <v>69</v>
      </c>
      <c r="E4" s="233" t="s">
        <v>70</v>
      </c>
      <c r="F4" s="232" t="s">
        <v>69</v>
      </c>
      <c r="G4" s="233" t="s">
        <v>70</v>
      </c>
      <c r="H4" s="232" t="s">
        <v>69</v>
      </c>
      <c r="I4" s="233" t="s">
        <v>70</v>
      </c>
      <c r="J4" s="234" t="s">
        <v>69</v>
      </c>
      <c r="K4" s="227" t="s">
        <v>70</v>
      </c>
      <c r="L4" s="228" t="s">
        <v>69</v>
      </c>
    </row>
    <row r="5" spans="1:13" ht="15">
      <c r="A5" s="301" t="s">
        <v>364</v>
      </c>
      <c r="B5" s="257" t="s">
        <v>599</v>
      </c>
      <c r="C5" s="258">
        <f>VLOOKUP(M5,'[1]Sheet1'!$A$931:$K$972,2,FALSE)</f>
        <v>270</v>
      </c>
      <c r="D5" s="260">
        <f>VLOOKUP(M5,'[1]Sheet1'!$A$931:$K$972,3,FALSE)/100</f>
        <v>0.0472193074501574</v>
      </c>
      <c r="E5" s="276">
        <f>VLOOKUP(M5,'[1]Sheet1'!$A$931:$K$972,4,FALSE)</f>
        <v>235</v>
      </c>
      <c r="F5" s="260">
        <f>VLOOKUP(M5,'[1]Sheet1'!$A$931:$K$972,5,FALSE)/100</f>
        <v>0.03360022876751502</v>
      </c>
      <c r="G5" s="276">
        <f>VLOOKUP(M5,'[1]Sheet1'!$A$931:$K$972,6,FALSE)</f>
        <v>55</v>
      </c>
      <c r="H5" s="260">
        <f>VLOOKUP(M5,'[1]Sheet1'!$A$931:$K$972,7,FALSE)/100</f>
        <v>0.03459119496855346</v>
      </c>
      <c r="I5" s="297">
        <f>VLOOKUP(M5,'[1]Sheet1'!$A$931:$K$972,8,FALSE)</f>
        <v>9</v>
      </c>
      <c r="J5" s="277">
        <f>VLOOKUP(M5,'[1]Sheet1'!$A$931:$K$972,9,FALSE)/100</f>
        <v>0.1914893617021277</v>
      </c>
      <c r="K5" s="258">
        <f>VLOOKUP(M5,'[1]Sheet1'!$A$931:$K$972,10,FALSE)</f>
        <v>569</v>
      </c>
      <c r="L5" s="259">
        <f>VLOOKUP(M5,'[1]Sheet1'!$A$931:$K$972,11,FALSE)/100</f>
        <v>0.039654331312286566</v>
      </c>
      <c r="M5" s="307" t="s">
        <v>931</v>
      </c>
    </row>
    <row r="6" spans="1:13" ht="15">
      <c r="A6" s="302" t="s">
        <v>185</v>
      </c>
      <c r="B6" s="261" t="s">
        <v>600</v>
      </c>
      <c r="C6" s="249">
        <f>VLOOKUP(M6,'[1]Sheet1'!$A$931:$K$972,2,FALSE)</f>
        <v>162</v>
      </c>
      <c r="D6" s="263">
        <f>VLOOKUP(M6,'[1]Sheet1'!$A$931:$K$972,3,FALSE)/100</f>
        <v>0.02833158447009444</v>
      </c>
      <c r="E6" s="272">
        <f>VLOOKUP(M6,'[1]Sheet1'!$A$931:$K$972,4,FALSE)</f>
        <v>200</v>
      </c>
      <c r="F6" s="263">
        <f>VLOOKUP(M6,'[1]Sheet1'!$A$931:$K$972,5,FALSE)/100</f>
        <v>0.028595939376608523</v>
      </c>
      <c r="G6" s="272">
        <f>VLOOKUP(M6,'[1]Sheet1'!$A$931:$K$972,6,FALSE)</f>
        <v>31</v>
      </c>
      <c r="H6" s="263">
        <f>VLOOKUP(M6,'[1]Sheet1'!$A$931:$K$972,7,FALSE)/100</f>
        <v>0.01949685534591195</v>
      </c>
      <c r="I6" s="298">
        <f>VLOOKUP(M6,'[1]Sheet1'!$A$931:$K$972,8,FALSE)</f>
        <v>2</v>
      </c>
      <c r="J6" s="278">
        <f>VLOOKUP(M6,'[1]Sheet1'!$A$931:$K$972,9,FALSE)/100</f>
        <v>0.0425531914893617</v>
      </c>
      <c r="K6" s="249">
        <f>VLOOKUP(M6,'[1]Sheet1'!$A$931:$K$972,10,FALSE)</f>
        <v>395</v>
      </c>
      <c r="L6" s="262">
        <f>VLOOKUP(M6,'[1]Sheet1'!$A$931:$K$972,11,FALSE)/100</f>
        <v>0.027528050735242875</v>
      </c>
      <c r="M6" s="307" t="s">
        <v>932</v>
      </c>
    </row>
    <row r="7" spans="1:13" ht="15">
      <c r="A7" s="302" t="s">
        <v>187</v>
      </c>
      <c r="B7" s="261" t="s">
        <v>601</v>
      </c>
      <c r="C7" s="249">
        <f>VLOOKUP(M7,'[1]Sheet1'!$A$931:$K$972,2,FALSE)</f>
        <v>94</v>
      </c>
      <c r="D7" s="263">
        <f>VLOOKUP(M7,'[1]Sheet1'!$A$931:$K$972,3,FALSE)/100</f>
        <v>0.016439314445610354</v>
      </c>
      <c r="E7" s="272">
        <f>VLOOKUP(M7,'[1]Sheet1'!$A$931:$K$972,4,FALSE)</f>
        <v>161</v>
      </c>
      <c r="F7" s="263">
        <f>VLOOKUP(M7,'[1]Sheet1'!$A$931:$K$972,5,FALSE)/100</f>
        <v>0.02301973119816986</v>
      </c>
      <c r="G7" s="272">
        <f>VLOOKUP(M7,'[1]Sheet1'!$A$931:$K$972,6,FALSE)</f>
        <v>29</v>
      </c>
      <c r="H7" s="263">
        <f>VLOOKUP(M7,'[1]Sheet1'!$A$931:$K$972,7,FALSE)/100</f>
        <v>0.018238993710691823</v>
      </c>
      <c r="I7" s="298">
        <f>VLOOKUP(M7,'[1]Sheet1'!$A$931:$K$972,8,FALSE)</f>
        <v>3</v>
      </c>
      <c r="J7" s="278">
        <f>VLOOKUP(M7,'[1]Sheet1'!$A$931:$K$972,9,FALSE)/100</f>
        <v>0.06382978723404255</v>
      </c>
      <c r="K7" s="249">
        <f>VLOOKUP(M7,'[1]Sheet1'!$A$931:$K$972,10,FALSE)</f>
        <v>287</v>
      </c>
      <c r="L7" s="262">
        <f>VLOOKUP(M7,'[1]Sheet1'!$A$931:$K$972,11,FALSE)/100</f>
        <v>0.020001393825353687</v>
      </c>
      <c r="M7" s="307" t="s">
        <v>933</v>
      </c>
    </row>
    <row r="8" spans="1:13" ht="15">
      <c r="A8" s="302" t="s">
        <v>189</v>
      </c>
      <c r="B8" s="261" t="s">
        <v>602</v>
      </c>
      <c r="C8" s="249">
        <f>VLOOKUP(M8,'[1]Sheet1'!$A$931:$K$972,2,FALSE)</f>
        <v>91</v>
      </c>
      <c r="D8" s="263">
        <f>VLOOKUP(M8,'[1]Sheet1'!$A$931:$K$972,3,FALSE)/100</f>
        <v>0.015914655473941938</v>
      </c>
      <c r="E8" s="272">
        <f>VLOOKUP(M8,'[1]Sheet1'!$A$931:$K$972,4,FALSE)</f>
        <v>93</v>
      </c>
      <c r="F8" s="263">
        <f>VLOOKUP(M8,'[1]Sheet1'!$A$931:$K$972,5,FALSE)/100</f>
        <v>0.013297111810122962</v>
      </c>
      <c r="G8" s="272">
        <f>VLOOKUP(M8,'[1]Sheet1'!$A$931:$K$972,6,FALSE)</f>
        <v>18</v>
      </c>
      <c r="H8" s="263">
        <f>VLOOKUP(M8,'[1]Sheet1'!$A$931:$K$972,7,FALSE)/100</f>
        <v>0.011320754716981131</v>
      </c>
      <c r="I8" s="298">
        <f>VLOOKUP(M8,'[1]Sheet1'!$A$931:$K$972,8,FALSE)</f>
        <v>0</v>
      </c>
      <c r="J8" s="278">
        <f>VLOOKUP(M8,'[1]Sheet1'!$A$931:$K$972,9,FALSE)/100</f>
        <v>0</v>
      </c>
      <c r="K8" s="249">
        <f>VLOOKUP(M8,'[1]Sheet1'!$A$931:$K$972,10,FALSE)</f>
        <v>202</v>
      </c>
      <c r="L8" s="262">
        <f>VLOOKUP(M8,'[1]Sheet1'!$A$931:$K$972,11,FALSE)/100</f>
        <v>0.014077636072200153</v>
      </c>
      <c r="M8" s="307" t="s">
        <v>934</v>
      </c>
    </row>
    <row r="9" spans="1:13" ht="15">
      <c r="A9" s="302" t="s">
        <v>191</v>
      </c>
      <c r="B9" s="261" t="s">
        <v>603</v>
      </c>
      <c r="C9" s="249">
        <f>VLOOKUP(M9,'[1]Sheet1'!$A$931:$K$972,2,FALSE)</f>
        <v>16</v>
      </c>
      <c r="D9" s="263">
        <f>VLOOKUP(M9,'[1]Sheet1'!$A$931:$K$972,3,FALSE)/100</f>
        <v>0.0027981811822315496</v>
      </c>
      <c r="E9" s="272">
        <f>VLOOKUP(M9,'[1]Sheet1'!$A$931:$K$972,4,FALSE)</f>
        <v>16</v>
      </c>
      <c r="F9" s="263">
        <f>VLOOKUP(M9,'[1]Sheet1'!$A$931:$K$972,5,FALSE)/100</f>
        <v>0.002287675150128682</v>
      </c>
      <c r="G9" s="272">
        <f>VLOOKUP(M9,'[1]Sheet1'!$A$931:$K$972,6,FALSE)</f>
        <v>3</v>
      </c>
      <c r="H9" s="263">
        <f>VLOOKUP(M9,'[1]Sheet1'!$A$931:$K$972,7,FALSE)/100</f>
        <v>0.001886792452830189</v>
      </c>
      <c r="I9" s="298">
        <f>VLOOKUP(M9,'[1]Sheet1'!$A$931:$K$972,8,FALSE)</f>
        <v>0</v>
      </c>
      <c r="J9" s="278">
        <f>VLOOKUP(M9,'[1]Sheet1'!$A$931:$K$972,9,FALSE)/100</f>
        <v>0</v>
      </c>
      <c r="K9" s="249">
        <f>VLOOKUP(M9,'[1]Sheet1'!$A$931:$K$972,10,FALSE)</f>
        <v>35</v>
      </c>
      <c r="L9" s="262">
        <f>VLOOKUP(M9,'[1]Sheet1'!$A$931:$K$972,11,FALSE)/100</f>
        <v>0.002439194368945571</v>
      </c>
      <c r="M9" s="307" t="s">
        <v>935</v>
      </c>
    </row>
    <row r="10" spans="1:13" ht="15">
      <c r="A10" s="302" t="s">
        <v>193</v>
      </c>
      <c r="B10" s="261" t="s">
        <v>604</v>
      </c>
      <c r="C10" s="249">
        <f>VLOOKUP(M10,'[1]Sheet1'!$A$931:$K$972,2,FALSE)</f>
        <v>3</v>
      </c>
      <c r="D10" s="263">
        <f>VLOOKUP(M10,'[1]Sheet1'!$A$931:$K$972,3,FALSE)/100</f>
        <v>0.0005246589716684155</v>
      </c>
      <c r="E10" s="272">
        <f>VLOOKUP(M10,'[1]Sheet1'!$A$931:$K$972,4,FALSE)</f>
        <v>8</v>
      </c>
      <c r="F10" s="263">
        <f>VLOOKUP(M10,'[1]Sheet1'!$A$931:$K$972,5,FALSE)/100</f>
        <v>0.001143837575064341</v>
      </c>
      <c r="G10" s="272">
        <f>VLOOKUP(M10,'[1]Sheet1'!$A$931:$K$972,6,FALSE)</f>
        <v>1</v>
      </c>
      <c r="H10" s="263">
        <f>VLOOKUP(M10,'[1]Sheet1'!$A$931:$K$972,7,FALSE)/100</f>
        <v>0.0006289308176100629</v>
      </c>
      <c r="I10" s="298">
        <f>VLOOKUP(M10,'[1]Sheet1'!$A$931:$K$972,8,FALSE)</f>
        <v>0</v>
      </c>
      <c r="J10" s="278">
        <f>VLOOKUP(M10,'[1]Sheet1'!$A$931:$K$972,9,FALSE)/100</f>
        <v>0</v>
      </c>
      <c r="K10" s="249">
        <f>VLOOKUP(M10,'[1]Sheet1'!$A$931:$K$972,10,FALSE)</f>
        <v>12</v>
      </c>
      <c r="L10" s="262">
        <f>VLOOKUP(M10,'[1]Sheet1'!$A$931:$K$972,11,FALSE)/100</f>
        <v>0.00083629521220991</v>
      </c>
      <c r="M10" s="307" t="s">
        <v>936</v>
      </c>
    </row>
    <row r="11" spans="1:13" ht="15">
      <c r="A11" s="302" t="s">
        <v>195</v>
      </c>
      <c r="B11" s="261" t="s">
        <v>605</v>
      </c>
      <c r="C11" s="249">
        <f>VLOOKUP(M11,'[1]Sheet1'!$A$931:$K$972,2,FALSE)</f>
        <v>22</v>
      </c>
      <c r="D11" s="263">
        <f>VLOOKUP(M11,'[1]Sheet1'!$A$931:$K$972,3,FALSE)/100</f>
        <v>0.0038474991255683807</v>
      </c>
      <c r="E11" s="272">
        <f>VLOOKUP(M11,'[1]Sheet1'!$A$931:$K$972,4,FALSE)</f>
        <v>12</v>
      </c>
      <c r="F11" s="263">
        <f>VLOOKUP(M11,'[1]Sheet1'!$A$931:$K$972,5,FALSE)/100</f>
        <v>0.0017157563625965113</v>
      </c>
      <c r="G11" s="272">
        <f>VLOOKUP(M11,'[1]Sheet1'!$A$931:$K$972,6,FALSE)</f>
        <v>0</v>
      </c>
      <c r="H11" s="263">
        <f>VLOOKUP(M11,'[1]Sheet1'!$A$931:$K$972,7,FALSE)/100</f>
        <v>0</v>
      </c>
      <c r="I11" s="298">
        <f>VLOOKUP(M11,'[1]Sheet1'!$A$931:$K$972,8,FALSE)</f>
        <v>0</v>
      </c>
      <c r="J11" s="278">
        <f>VLOOKUP(M11,'[1]Sheet1'!$A$931:$K$972,9,FALSE)/100</f>
        <v>0</v>
      </c>
      <c r="K11" s="249">
        <f>VLOOKUP(M11,'[1]Sheet1'!$A$931:$K$972,10,FALSE)</f>
        <v>34</v>
      </c>
      <c r="L11" s="262">
        <f>VLOOKUP(M11,'[1]Sheet1'!$A$931:$K$972,11,FALSE)/100</f>
        <v>0.0023695031012614114</v>
      </c>
      <c r="M11" s="307" t="s">
        <v>937</v>
      </c>
    </row>
    <row r="12" spans="1:13" ht="15">
      <c r="A12" s="302" t="s">
        <v>201</v>
      </c>
      <c r="B12" s="261" t="s">
        <v>606</v>
      </c>
      <c r="C12" s="249">
        <f>VLOOKUP(M12,'[1]Sheet1'!$A$931:$K$972,2,FALSE)</f>
        <v>37</v>
      </c>
      <c r="D12" s="263">
        <f>VLOOKUP(M12,'[1]Sheet1'!$A$931:$K$972,3,FALSE)/100</f>
        <v>0.006470793983910458</v>
      </c>
      <c r="E12" s="272">
        <f>VLOOKUP(M12,'[1]Sheet1'!$A$931:$K$972,4,FALSE)</f>
        <v>61</v>
      </c>
      <c r="F12" s="263">
        <f>VLOOKUP(M12,'[1]Sheet1'!$A$931:$K$972,5,FALSE)/100</f>
        <v>0.0087217615098656</v>
      </c>
      <c r="G12" s="272">
        <f>VLOOKUP(M12,'[1]Sheet1'!$A$931:$K$972,6,FALSE)</f>
        <v>15</v>
      </c>
      <c r="H12" s="263">
        <f>VLOOKUP(M12,'[1]Sheet1'!$A$931:$K$972,7,FALSE)/100</f>
        <v>0.009433962264150943</v>
      </c>
      <c r="I12" s="298">
        <f>VLOOKUP(M12,'[1]Sheet1'!$A$931:$K$972,8,FALSE)</f>
        <v>0</v>
      </c>
      <c r="J12" s="278">
        <f>VLOOKUP(M12,'[1]Sheet1'!$A$931:$K$972,9,FALSE)/100</f>
        <v>0</v>
      </c>
      <c r="K12" s="249">
        <f>VLOOKUP(M12,'[1]Sheet1'!$A$931:$K$972,10,FALSE)</f>
        <v>113</v>
      </c>
      <c r="L12" s="262">
        <f>VLOOKUP(M12,'[1]Sheet1'!$A$931:$K$972,11,FALSE)/100</f>
        <v>0.007875113248309987</v>
      </c>
      <c r="M12" s="307" t="s">
        <v>938</v>
      </c>
    </row>
    <row r="13" spans="1:13" ht="15">
      <c r="A13" s="302" t="s">
        <v>203</v>
      </c>
      <c r="B13" s="261" t="s">
        <v>607</v>
      </c>
      <c r="C13" s="249">
        <f>VLOOKUP(M13,'[1]Sheet1'!$A$931:$K$972,2,FALSE)</f>
        <v>29</v>
      </c>
      <c r="D13" s="263">
        <f>VLOOKUP(M13,'[1]Sheet1'!$A$931:$K$972,3,FALSE)/100</f>
        <v>0.005071703392794683</v>
      </c>
      <c r="E13" s="272">
        <f>VLOOKUP(M13,'[1]Sheet1'!$A$931:$K$972,4,FALSE)</f>
        <v>32</v>
      </c>
      <c r="F13" s="263">
        <f>VLOOKUP(M13,'[1]Sheet1'!$A$931:$K$972,5,FALSE)/100</f>
        <v>0.004575350300257364</v>
      </c>
      <c r="G13" s="272">
        <f>VLOOKUP(M13,'[1]Sheet1'!$A$931:$K$972,6,FALSE)</f>
        <v>9</v>
      </c>
      <c r="H13" s="263">
        <f>VLOOKUP(M13,'[1]Sheet1'!$A$931:$K$972,7,FALSE)/100</f>
        <v>0.005660377358490566</v>
      </c>
      <c r="I13" s="298">
        <f>VLOOKUP(M13,'[1]Sheet1'!$A$931:$K$972,8,FALSE)</f>
        <v>0</v>
      </c>
      <c r="J13" s="278">
        <f>VLOOKUP(M13,'[1]Sheet1'!$A$931:$K$972,9,FALSE)/100</f>
        <v>0</v>
      </c>
      <c r="K13" s="249">
        <f>VLOOKUP(M13,'[1]Sheet1'!$A$931:$K$972,10,FALSE)</f>
        <v>70</v>
      </c>
      <c r="L13" s="262">
        <f>VLOOKUP(M13,'[1]Sheet1'!$A$931:$K$972,11,FALSE)/100</f>
        <v>0.004878388737891142</v>
      </c>
      <c r="M13" s="307" t="s">
        <v>939</v>
      </c>
    </row>
    <row r="14" spans="1:13" ht="15">
      <c r="A14" s="302" t="s">
        <v>205</v>
      </c>
      <c r="B14" s="261" t="s">
        <v>608</v>
      </c>
      <c r="C14" s="249">
        <f>VLOOKUP(M14,'[1]Sheet1'!$A$931:$K$972,2,FALSE)</f>
        <v>597</v>
      </c>
      <c r="D14" s="263">
        <f>VLOOKUP(M14,'[1]Sheet1'!$A$931:$K$972,3,FALSE)/100</f>
        <v>0.1044071353620147</v>
      </c>
      <c r="E14" s="272">
        <f>VLOOKUP(M14,'[1]Sheet1'!$A$931:$K$972,4,FALSE)</f>
        <v>657</v>
      </c>
      <c r="F14" s="263">
        <f>VLOOKUP(M14,'[1]Sheet1'!$A$931:$K$972,5,FALSE)/100</f>
        <v>0.09393766085215899</v>
      </c>
      <c r="G14" s="272">
        <f>VLOOKUP(M14,'[1]Sheet1'!$A$931:$K$972,6,FALSE)</f>
        <v>73</v>
      </c>
      <c r="H14" s="263">
        <f>VLOOKUP(M14,'[1]Sheet1'!$A$931:$K$972,7,FALSE)/100</f>
        <v>0.04591194968553459</v>
      </c>
      <c r="I14" s="298">
        <f>VLOOKUP(M14,'[1]Sheet1'!$A$931:$K$972,8,FALSE)</f>
        <v>0</v>
      </c>
      <c r="J14" s="278">
        <f>VLOOKUP(M14,'[1]Sheet1'!$A$931:$K$972,9,FALSE)/100</f>
        <v>0</v>
      </c>
      <c r="K14" s="249">
        <f>VLOOKUP(M14,'[1]Sheet1'!$A$931:$K$972,10,FALSE)</f>
        <v>1327</v>
      </c>
      <c r="L14" s="262">
        <f>VLOOKUP(M14,'[1]Sheet1'!$A$931:$K$972,11,FALSE)/100</f>
        <v>0.09248031221687922</v>
      </c>
      <c r="M14" s="307" t="s">
        <v>940</v>
      </c>
    </row>
    <row r="15" spans="1:13" ht="15">
      <c r="A15" s="302" t="s">
        <v>207</v>
      </c>
      <c r="B15" s="261" t="s">
        <v>608</v>
      </c>
      <c r="C15" s="249">
        <f>VLOOKUP(M15,'[1]Sheet1'!$A$931:$K$972,2,FALSE)</f>
        <v>357</v>
      </c>
      <c r="D15" s="263">
        <f>VLOOKUP(M15,'[1]Sheet1'!$A$931:$K$972,3,FALSE)/100</f>
        <v>0.06243441762854145</v>
      </c>
      <c r="E15" s="272">
        <f>VLOOKUP(M15,'[1]Sheet1'!$A$931:$K$972,4,FALSE)</f>
        <v>404</v>
      </c>
      <c r="F15" s="263">
        <f>VLOOKUP(M15,'[1]Sheet1'!$A$931:$K$972,5,FALSE)/100</f>
        <v>0.05776379754074921</v>
      </c>
      <c r="G15" s="272">
        <f>VLOOKUP(M15,'[1]Sheet1'!$A$931:$K$972,6,FALSE)</f>
        <v>53</v>
      </c>
      <c r="H15" s="263">
        <f>VLOOKUP(M15,'[1]Sheet1'!$A$931:$K$972,7,FALSE)/100</f>
        <v>0.03333333333333334</v>
      </c>
      <c r="I15" s="298">
        <f>VLOOKUP(M15,'[1]Sheet1'!$A$931:$K$972,8,FALSE)</f>
        <v>0</v>
      </c>
      <c r="J15" s="278">
        <f>VLOOKUP(M15,'[1]Sheet1'!$A$931:$K$972,9,FALSE)/100</f>
        <v>0</v>
      </c>
      <c r="K15" s="249">
        <f>VLOOKUP(M15,'[1]Sheet1'!$A$931:$K$972,10,FALSE)</f>
        <v>814</v>
      </c>
      <c r="L15" s="262">
        <f>VLOOKUP(M15,'[1]Sheet1'!$A$931:$K$972,11,FALSE)/100</f>
        <v>0.05672869189490557</v>
      </c>
      <c r="M15" s="307" t="s">
        <v>941</v>
      </c>
    </row>
    <row r="16" spans="1:13" ht="15">
      <c r="A16" s="302" t="s">
        <v>223</v>
      </c>
      <c r="B16" s="261" t="s">
        <v>609</v>
      </c>
      <c r="C16" s="249">
        <f>VLOOKUP(M16,'[1]Sheet1'!$A$931:$K$972,2,FALSE)</f>
        <v>154</v>
      </c>
      <c r="D16" s="263">
        <f>VLOOKUP(M16,'[1]Sheet1'!$A$931:$K$972,3,FALSE)/100</f>
        <v>0.02693249387897866</v>
      </c>
      <c r="E16" s="272">
        <f>VLOOKUP(M16,'[1]Sheet1'!$A$931:$K$972,4,FALSE)</f>
        <v>143</v>
      </c>
      <c r="F16" s="263">
        <f>VLOOKUP(M16,'[1]Sheet1'!$A$931:$K$972,5,FALSE)/100</f>
        <v>0.020446096654275093</v>
      </c>
      <c r="G16" s="272">
        <f>VLOOKUP(M16,'[1]Sheet1'!$A$931:$K$972,6,FALSE)</f>
        <v>15</v>
      </c>
      <c r="H16" s="263">
        <f>VLOOKUP(M16,'[1]Sheet1'!$A$931:$K$972,7,FALSE)/100</f>
        <v>0.009433962264150943</v>
      </c>
      <c r="I16" s="298">
        <f>VLOOKUP(M16,'[1]Sheet1'!$A$931:$K$972,8,FALSE)</f>
        <v>0</v>
      </c>
      <c r="J16" s="278">
        <f>VLOOKUP(M16,'[1]Sheet1'!$A$931:$K$972,9,FALSE)/100</f>
        <v>0</v>
      </c>
      <c r="K16" s="249">
        <f>VLOOKUP(M16,'[1]Sheet1'!$A$931:$K$972,10,FALSE)</f>
        <v>312</v>
      </c>
      <c r="L16" s="262">
        <f>VLOOKUP(M16,'[1]Sheet1'!$A$931:$K$972,11,FALSE)/100</f>
        <v>0.021743675517457664</v>
      </c>
      <c r="M16" s="307" t="s">
        <v>942</v>
      </c>
    </row>
    <row r="17" spans="1:13" ht="15">
      <c r="A17" s="302" t="s">
        <v>225</v>
      </c>
      <c r="B17" s="261" t="s">
        <v>610</v>
      </c>
      <c r="C17" s="249">
        <f>VLOOKUP(M17,'[1]Sheet1'!$A$931:$K$972,2,FALSE)</f>
        <v>197</v>
      </c>
      <c r="D17" s="263">
        <f>VLOOKUP(M17,'[1]Sheet1'!$A$931:$K$972,3,FALSE)/100</f>
        <v>0.03445260580622595</v>
      </c>
      <c r="E17" s="272">
        <f>VLOOKUP(M17,'[1]Sheet1'!$A$931:$K$972,4,FALSE)</f>
        <v>266</v>
      </c>
      <c r="F17" s="263">
        <f>VLOOKUP(M17,'[1]Sheet1'!$A$931:$K$972,5,FALSE)/100</f>
        <v>0.03803259937088933</v>
      </c>
      <c r="G17" s="272">
        <f>VLOOKUP(M17,'[1]Sheet1'!$A$931:$K$972,6,FALSE)</f>
        <v>32</v>
      </c>
      <c r="H17" s="263">
        <f>VLOOKUP(M17,'[1]Sheet1'!$A$931:$K$972,7,FALSE)/100</f>
        <v>0.02012578616352201</v>
      </c>
      <c r="I17" s="298">
        <f>VLOOKUP(M17,'[1]Sheet1'!$A$931:$K$972,8,FALSE)</f>
        <v>0</v>
      </c>
      <c r="J17" s="278">
        <f>VLOOKUP(M17,'[1]Sheet1'!$A$931:$K$972,9,FALSE)/100</f>
        <v>0</v>
      </c>
      <c r="K17" s="249">
        <f>VLOOKUP(M17,'[1]Sheet1'!$A$931:$K$972,10,FALSE)</f>
        <v>495</v>
      </c>
      <c r="L17" s="262">
        <f>VLOOKUP(M17,'[1]Sheet1'!$A$931:$K$972,11,FALSE)/100</f>
        <v>0.03449717750365879</v>
      </c>
      <c r="M17" s="307" t="s">
        <v>943</v>
      </c>
    </row>
    <row r="18" spans="1:13" ht="15">
      <c r="A18" s="302" t="s">
        <v>227</v>
      </c>
      <c r="B18" s="261" t="s">
        <v>610</v>
      </c>
      <c r="C18" s="249">
        <f>VLOOKUP(M18,'[1]Sheet1'!$A$931:$K$972,2,FALSE)</f>
        <v>150</v>
      </c>
      <c r="D18" s="263">
        <f>VLOOKUP(M18,'[1]Sheet1'!$A$931:$K$972,3,FALSE)/100</f>
        <v>0.026232948583420776</v>
      </c>
      <c r="E18" s="272">
        <f>VLOOKUP(M18,'[1]Sheet1'!$A$931:$K$972,4,FALSE)</f>
        <v>191</v>
      </c>
      <c r="F18" s="263">
        <f>VLOOKUP(M18,'[1]Sheet1'!$A$931:$K$972,5,FALSE)/100</f>
        <v>0.02730912210466114</v>
      </c>
      <c r="G18" s="272">
        <f>VLOOKUP(M18,'[1]Sheet1'!$A$931:$K$972,6,FALSE)</f>
        <v>41</v>
      </c>
      <c r="H18" s="263">
        <f>VLOOKUP(M18,'[1]Sheet1'!$A$931:$K$972,7,FALSE)/100</f>
        <v>0.025786163522012583</v>
      </c>
      <c r="I18" s="298">
        <f>VLOOKUP(M18,'[1]Sheet1'!$A$931:$K$972,8,FALSE)</f>
        <v>0</v>
      </c>
      <c r="J18" s="278">
        <f>VLOOKUP(M18,'[1]Sheet1'!$A$931:$K$972,9,FALSE)/100</f>
        <v>0</v>
      </c>
      <c r="K18" s="249">
        <f>VLOOKUP(M18,'[1]Sheet1'!$A$931:$K$972,10,FALSE)</f>
        <v>382</v>
      </c>
      <c r="L18" s="262">
        <f>VLOOKUP(M18,'[1]Sheet1'!$A$931:$K$972,11,FALSE)/100</f>
        <v>0.026622064255348805</v>
      </c>
      <c r="M18" s="307" t="s">
        <v>944</v>
      </c>
    </row>
    <row r="19" spans="1:13" ht="15">
      <c r="A19" s="302" t="s">
        <v>241</v>
      </c>
      <c r="B19" s="261" t="s">
        <v>611</v>
      </c>
      <c r="C19" s="249">
        <f>VLOOKUP(M19,'[1]Sheet1'!$A$931:$K$972,2,FALSE)</f>
        <v>70</v>
      </c>
      <c r="D19" s="263">
        <f>VLOOKUP(M19,'[1]Sheet1'!$A$931:$K$972,3,FALSE)/100</f>
        <v>0.01224204267226303</v>
      </c>
      <c r="E19" s="272">
        <f>VLOOKUP(M19,'[1]Sheet1'!$A$931:$K$972,4,FALSE)</f>
        <v>70</v>
      </c>
      <c r="F19" s="263">
        <f>VLOOKUP(M19,'[1]Sheet1'!$A$931:$K$972,5,FALSE)/100</f>
        <v>0.010008578781812983</v>
      </c>
      <c r="G19" s="272">
        <f>VLOOKUP(M19,'[1]Sheet1'!$A$931:$K$972,6,FALSE)</f>
        <v>11</v>
      </c>
      <c r="H19" s="263">
        <f>VLOOKUP(M19,'[1]Sheet1'!$A$931:$K$972,7,FALSE)/100</f>
        <v>0.006918238993710691</v>
      </c>
      <c r="I19" s="298">
        <f>VLOOKUP(M19,'[1]Sheet1'!$A$931:$K$972,8,FALSE)</f>
        <v>0</v>
      </c>
      <c r="J19" s="278">
        <f>VLOOKUP(M19,'[1]Sheet1'!$A$931:$K$972,9,FALSE)/100</f>
        <v>0</v>
      </c>
      <c r="K19" s="249">
        <f>VLOOKUP(M19,'[1]Sheet1'!$A$931:$K$972,10,FALSE)</f>
        <v>151</v>
      </c>
      <c r="L19" s="262">
        <f>VLOOKUP(M19,'[1]Sheet1'!$A$931:$K$972,11,FALSE)/100</f>
        <v>0.010523381420308035</v>
      </c>
      <c r="M19" s="307" t="s">
        <v>945</v>
      </c>
    </row>
    <row r="20" spans="1:13" ht="15">
      <c r="A20" s="302" t="s">
        <v>612</v>
      </c>
      <c r="B20" s="261" t="s">
        <v>613</v>
      </c>
      <c r="C20" s="249">
        <f>VLOOKUP(M20,'[1]Sheet1'!$A$931:$K$972,2,FALSE)</f>
        <v>8</v>
      </c>
      <c r="D20" s="263">
        <f>VLOOKUP(M20,'[1]Sheet1'!$A$931:$K$972,3,FALSE)/100</f>
        <v>0.0013990905911157748</v>
      </c>
      <c r="E20" s="272">
        <f>VLOOKUP(M20,'[1]Sheet1'!$A$931:$K$972,4,FALSE)</f>
        <v>16</v>
      </c>
      <c r="F20" s="263">
        <f>VLOOKUP(M20,'[1]Sheet1'!$A$931:$K$972,5,FALSE)/100</f>
        <v>0.002287675150128682</v>
      </c>
      <c r="G20" s="272">
        <f>VLOOKUP(M20,'[1]Sheet1'!$A$931:$K$972,6,FALSE)</f>
        <v>2</v>
      </c>
      <c r="H20" s="263">
        <f>VLOOKUP(M20,'[1]Sheet1'!$A$931:$K$972,7,FALSE)/100</f>
        <v>0.0012578616352201257</v>
      </c>
      <c r="I20" s="298">
        <f>VLOOKUP(M20,'[1]Sheet1'!$A$931:$K$972,8,FALSE)</f>
        <v>0</v>
      </c>
      <c r="J20" s="278">
        <f>VLOOKUP(M20,'[1]Sheet1'!$A$931:$K$972,9,FALSE)/100</f>
        <v>0</v>
      </c>
      <c r="K20" s="249">
        <f>VLOOKUP(M20,'[1]Sheet1'!$A$931:$K$972,10,FALSE)</f>
        <v>26</v>
      </c>
      <c r="L20" s="262">
        <f>VLOOKUP(M20,'[1]Sheet1'!$A$931:$K$972,11,FALSE)/100</f>
        <v>0.0018119729597881385</v>
      </c>
      <c r="M20" s="307" t="s">
        <v>946</v>
      </c>
    </row>
    <row r="21" spans="1:13" ht="15">
      <c r="A21" s="302" t="s">
        <v>243</v>
      </c>
      <c r="B21" s="261" t="s">
        <v>614</v>
      </c>
      <c r="C21" s="249">
        <f>VLOOKUP(M21,'[1]Sheet1'!$A$931:$K$972,2,FALSE)</f>
        <v>170</v>
      </c>
      <c r="D21" s="263">
        <f>VLOOKUP(M21,'[1]Sheet1'!$A$931:$K$972,3,FALSE)/100</f>
        <v>0.02973067506121021</v>
      </c>
      <c r="E21" s="272">
        <f>VLOOKUP(M21,'[1]Sheet1'!$A$931:$K$972,4,FALSE)</f>
        <v>298</v>
      </c>
      <c r="F21" s="263">
        <f>VLOOKUP(M21,'[1]Sheet1'!$A$931:$K$972,5,FALSE)/100</f>
        <v>0.0426079496711467</v>
      </c>
      <c r="G21" s="272">
        <f>VLOOKUP(M21,'[1]Sheet1'!$A$931:$K$972,6,FALSE)</f>
        <v>56</v>
      </c>
      <c r="H21" s="263">
        <f>VLOOKUP(M21,'[1]Sheet1'!$A$931:$K$972,7,FALSE)/100</f>
        <v>0.03522012578616352</v>
      </c>
      <c r="I21" s="298">
        <f>VLOOKUP(M21,'[1]Sheet1'!$A$931:$K$972,8,FALSE)</f>
        <v>1</v>
      </c>
      <c r="J21" s="278">
        <f>VLOOKUP(M21,'[1]Sheet1'!$A$931:$K$972,9,FALSE)/100</f>
        <v>0.02127659574468085</v>
      </c>
      <c r="K21" s="249">
        <f>VLOOKUP(M21,'[1]Sheet1'!$A$931:$K$972,10,FALSE)</f>
        <v>525</v>
      </c>
      <c r="L21" s="262">
        <f>VLOOKUP(M21,'[1]Sheet1'!$A$931:$K$972,11,FALSE)/100</f>
        <v>0.036587915534183564</v>
      </c>
      <c r="M21" s="307" t="s">
        <v>947</v>
      </c>
    </row>
    <row r="22" spans="1:13" ht="15">
      <c r="A22" s="302" t="s">
        <v>245</v>
      </c>
      <c r="B22" s="261" t="s">
        <v>615</v>
      </c>
      <c r="C22" s="249">
        <f>VLOOKUP(M22,'[1]Sheet1'!$A$931:$K$972,2,FALSE)</f>
        <v>6</v>
      </c>
      <c r="D22" s="263">
        <f>VLOOKUP(M22,'[1]Sheet1'!$A$931:$K$972,3,FALSE)/100</f>
        <v>0.001049317943336831</v>
      </c>
      <c r="E22" s="272">
        <f>VLOOKUP(M22,'[1]Sheet1'!$A$931:$K$972,4,FALSE)</f>
        <v>13</v>
      </c>
      <c r="F22" s="263">
        <f>VLOOKUP(M22,'[1]Sheet1'!$A$931:$K$972,5,FALSE)/100</f>
        <v>0.0018587360594795538</v>
      </c>
      <c r="G22" s="272">
        <f>VLOOKUP(M22,'[1]Sheet1'!$A$931:$K$972,6,FALSE)</f>
        <v>3</v>
      </c>
      <c r="H22" s="263">
        <f>VLOOKUP(M22,'[1]Sheet1'!$A$931:$K$972,7,FALSE)/100</f>
        <v>0.001886792452830189</v>
      </c>
      <c r="I22" s="298">
        <f>VLOOKUP(M22,'[1]Sheet1'!$A$931:$K$972,8,FALSE)</f>
        <v>1</v>
      </c>
      <c r="J22" s="278">
        <f>VLOOKUP(M22,'[1]Sheet1'!$A$931:$K$972,9,FALSE)/100</f>
        <v>0.02127659574468085</v>
      </c>
      <c r="K22" s="249">
        <f>VLOOKUP(M22,'[1]Sheet1'!$A$931:$K$972,10,FALSE)</f>
        <v>23</v>
      </c>
      <c r="L22" s="262">
        <f>VLOOKUP(M22,'[1]Sheet1'!$A$931:$K$972,11,FALSE)/100</f>
        <v>0.001602899156735661</v>
      </c>
      <c r="M22" s="307" t="s">
        <v>948</v>
      </c>
    </row>
    <row r="23" spans="1:13" ht="15">
      <c r="A23" s="302" t="s">
        <v>247</v>
      </c>
      <c r="B23" s="304" t="s">
        <v>616</v>
      </c>
      <c r="C23" s="249">
        <f>VLOOKUP(M23,'[1]Sheet1'!$A$931:$K$972,2,FALSE)</f>
        <v>31</v>
      </c>
      <c r="D23" s="263">
        <f>VLOOKUP(M23,'[1]Sheet1'!$A$931:$K$972,3,FALSE)/100</f>
        <v>0.0054214760405736275</v>
      </c>
      <c r="E23" s="272">
        <f>VLOOKUP(M23,'[1]Sheet1'!$A$931:$K$972,4,FALSE)</f>
        <v>30</v>
      </c>
      <c r="F23" s="263">
        <f>VLOOKUP(M23,'[1]Sheet1'!$A$931:$K$972,5,FALSE)/100</f>
        <v>0.0042893909064912784</v>
      </c>
      <c r="G23" s="272">
        <f>VLOOKUP(M23,'[1]Sheet1'!$A$931:$K$972,6,FALSE)</f>
        <v>7</v>
      </c>
      <c r="H23" s="263">
        <f>VLOOKUP(M23,'[1]Sheet1'!$A$931:$K$972,7,FALSE)/100</f>
        <v>0.00440251572327044</v>
      </c>
      <c r="I23" s="298">
        <f>VLOOKUP(M23,'[1]Sheet1'!$A$931:$K$972,8,FALSE)</f>
        <v>0</v>
      </c>
      <c r="J23" s="278">
        <f>VLOOKUP(M23,'[1]Sheet1'!$A$931:$K$972,9,FALSE)/100</f>
        <v>0</v>
      </c>
      <c r="K23" s="249">
        <f>VLOOKUP(M23,'[1]Sheet1'!$A$931:$K$972,10,FALSE)</f>
        <v>68</v>
      </c>
      <c r="L23" s="262">
        <f>VLOOKUP(M23,'[1]Sheet1'!$A$931:$K$972,11,FALSE)/100</f>
        <v>0.004739006202522823</v>
      </c>
      <c r="M23" s="307" t="s">
        <v>949</v>
      </c>
    </row>
    <row r="24" spans="1:13" ht="15">
      <c r="A24" s="302" t="s">
        <v>617</v>
      </c>
      <c r="B24" s="261" t="s">
        <v>618</v>
      </c>
      <c r="C24" s="249">
        <f>VLOOKUP(M24,'[1]Sheet1'!$A$931:$K$972,2,FALSE)</f>
        <v>25</v>
      </c>
      <c r="D24" s="263">
        <f>VLOOKUP(M24,'[1]Sheet1'!$A$931:$K$972,3,FALSE)/100</f>
        <v>0.004372158097236796</v>
      </c>
      <c r="E24" s="272">
        <f>VLOOKUP(M24,'[1]Sheet1'!$A$931:$K$972,4,FALSE)</f>
        <v>38</v>
      </c>
      <c r="F24" s="263">
        <f>VLOOKUP(M24,'[1]Sheet1'!$A$931:$K$972,5,FALSE)/100</f>
        <v>0.005433228481555618</v>
      </c>
      <c r="G24" s="272">
        <f>VLOOKUP(M24,'[1]Sheet1'!$A$931:$K$972,6,FALSE)</f>
        <v>5</v>
      </c>
      <c r="H24" s="263">
        <f>VLOOKUP(M24,'[1]Sheet1'!$A$931:$K$972,7,FALSE)/100</f>
        <v>0.003144654088050315</v>
      </c>
      <c r="I24" s="298">
        <f>VLOOKUP(M24,'[1]Sheet1'!$A$931:$K$972,8,FALSE)</f>
        <v>0</v>
      </c>
      <c r="J24" s="278">
        <f>VLOOKUP(M24,'[1]Sheet1'!$A$931:$K$972,9,FALSE)/100</f>
        <v>0</v>
      </c>
      <c r="K24" s="249">
        <f>VLOOKUP(M24,'[1]Sheet1'!$A$931:$K$972,10,FALSE)</f>
        <v>68</v>
      </c>
      <c r="L24" s="262">
        <f>VLOOKUP(M24,'[1]Sheet1'!$A$931:$K$972,11,FALSE)/100</f>
        <v>0.004739006202522823</v>
      </c>
      <c r="M24" s="307" t="s">
        <v>950</v>
      </c>
    </row>
    <row r="25" spans="1:13" ht="15">
      <c r="A25" s="302" t="s">
        <v>255</v>
      </c>
      <c r="B25" s="261" t="s">
        <v>619</v>
      </c>
      <c r="C25" s="249">
        <f>VLOOKUP(M25,'[1]Sheet1'!$A$931:$K$972,2,FALSE)</f>
        <v>6</v>
      </c>
      <c r="D25" s="263">
        <f>VLOOKUP(M25,'[1]Sheet1'!$A$931:$K$972,3,FALSE)/100</f>
        <v>0.001049317943336831</v>
      </c>
      <c r="E25" s="272">
        <f>VLOOKUP(M25,'[1]Sheet1'!$A$931:$K$972,4,FALSE)</f>
        <v>10</v>
      </c>
      <c r="F25" s="263">
        <f>VLOOKUP(M25,'[1]Sheet1'!$A$931:$K$972,5,FALSE)/100</f>
        <v>0.0014297969688304264</v>
      </c>
      <c r="G25" s="272">
        <f>VLOOKUP(M25,'[1]Sheet1'!$A$931:$K$972,6,FALSE)</f>
        <v>1</v>
      </c>
      <c r="H25" s="263">
        <f>VLOOKUP(M25,'[1]Sheet1'!$A$931:$K$972,7,FALSE)/100</f>
        <v>0.0006289308176100629</v>
      </c>
      <c r="I25" s="298">
        <f>VLOOKUP(M25,'[1]Sheet1'!$A$931:$K$972,8,FALSE)</f>
        <v>0</v>
      </c>
      <c r="J25" s="278">
        <f>VLOOKUP(M25,'[1]Sheet1'!$A$931:$K$972,9,FALSE)/100</f>
        <v>0</v>
      </c>
      <c r="K25" s="249">
        <f>VLOOKUP(M25,'[1]Sheet1'!$A$931:$K$972,10,FALSE)</f>
        <v>17</v>
      </c>
      <c r="L25" s="262">
        <f>VLOOKUP(M25,'[1]Sheet1'!$A$931:$K$972,11,FALSE)/100</f>
        <v>0.0011847515506307057</v>
      </c>
      <c r="M25" s="307" t="s">
        <v>951</v>
      </c>
    </row>
    <row r="26" spans="1:13" ht="15">
      <c r="A26" s="302" t="s">
        <v>257</v>
      </c>
      <c r="B26" s="261" t="s">
        <v>620</v>
      </c>
      <c r="C26" s="249">
        <f>VLOOKUP(M26,'[1]Sheet1'!$A$931:$K$972,2,FALSE)</f>
        <v>33</v>
      </c>
      <c r="D26" s="263">
        <f>VLOOKUP(M26,'[1]Sheet1'!$A$931:$K$972,3,FALSE)/100</f>
        <v>0.005771248688352571</v>
      </c>
      <c r="E26" s="272">
        <f>VLOOKUP(M26,'[1]Sheet1'!$A$931:$K$972,4,FALSE)</f>
        <v>49</v>
      </c>
      <c r="F26" s="263">
        <f>VLOOKUP(M26,'[1]Sheet1'!$A$931:$K$972,5,FALSE)/100</f>
        <v>0.007006005147269088</v>
      </c>
      <c r="G26" s="272">
        <f>VLOOKUP(M26,'[1]Sheet1'!$A$931:$K$972,6,FALSE)</f>
        <v>10</v>
      </c>
      <c r="H26" s="263">
        <f>VLOOKUP(M26,'[1]Sheet1'!$A$931:$K$972,7,FALSE)/100</f>
        <v>0.00628930817610063</v>
      </c>
      <c r="I26" s="298">
        <f>VLOOKUP(M26,'[1]Sheet1'!$A$931:$K$972,8,FALSE)</f>
        <v>0</v>
      </c>
      <c r="J26" s="278">
        <f>VLOOKUP(M26,'[1]Sheet1'!$A$931:$K$972,9,FALSE)/100</f>
        <v>0</v>
      </c>
      <c r="K26" s="249">
        <f>VLOOKUP(M26,'[1]Sheet1'!$A$931:$K$972,10,FALSE)</f>
        <v>92</v>
      </c>
      <c r="L26" s="262">
        <f>VLOOKUP(M26,'[1]Sheet1'!$A$931:$K$972,11,FALSE)/100</f>
        <v>0.006411596626942644</v>
      </c>
      <c r="M26" s="307" t="s">
        <v>952</v>
      </c>
    </row>
    <row r="27" spans="1:13" ht="15">
      <c r="A27" s="302" t="s">
        <v>259</v>
      </c>
      <c r="B27" s="261" t="s">
        <v>621</v>
      </c>
      <c r="C27" s="249">
        <f>VLOOKUP(M27,'[1]Sheet1'!$A$931:$K$972,2,FALSE)</f>
        <v>249</v>
      </c>
      <c r="D27" s="263">
        <f>VLOOKUP(M27,'[1]Sheet1'!$A$931:$K$972,3,FALSE)/100</f>
        <v>0.04354669464847848</v>
      </c>
      <c r="E27" s="272">
        <f>VLOOKUP(M27,'[1]Sheet1'!$A$931:$K$972,4,FALSE)</f>
        <v>318</v>
      </c>
      <c r="F27" s="263">
        <f>VLOOKUP(M27,'[1]Sheet1'!$A$931:$K$972,5,FALSE)/100</f>
        <v>0.04546754360880755</v>
      </c>
      <c r="G27" s="272">
        <f>VLOOKUP(M27,'[1]Sheet1'!$A$931:$K$972,6,FALSE)</f>
        <v>133</v>
      </c>
      <c r="H27" s="263">
        <f>VLOOKUP(M27,'[1]Sheet1'!$A$931:$K$972,7,FALSE)/100</f>
        <v>0.08364779874213836</v>
      </c>
      <c r="I27" s="298">
        <f>VLOOKUP(M27,'[1]Sheet1'!$A$931:$K$972,8,FALSE)</f>
        <v>0</v>
      </c>
      <c r="J27" s="278">
        <f>VLOOKUP(M27,'[1]Sheet1'!$A$931:$K$972,9,FALSE)/100</f>
        <v>0</v>
      </c>
      <c r="K27" s="249">
        <f>VLOOKUP(M27,'[1]Sheet1'!$A$931:$K$972,10,FALSE)</f>
        <v>700</v>
      </c>
      <c r="L27" s="262">
        <f>VLOOKUP(M27,'[1]Sheet1'!$A$931:$K$972,11,FALSE)/100</f>
        <v>0.04878388737891142</v>
      </c>
      <c r="M27" s="307" t="s">
        <v>953</v>
      </c>
    </row>
    <row r="28" spans="1:13" ht="15">
      <c r="A28" s="302" t="s">
        <v>261</v>
      </c>
      <c r="B28" s="261" t="s">
        <v>622</v>
      </c>
      <c r="C28" s="249">
        <f>VLOOKUP(M28,'[1]Sheet1'!$A$931:$K$972,2,FALSE)</f>
        <v>183</v>
      </c>
      <c r="D28" s="263">
        <f>VLOOKUP(M28,'[1]Sheet1'!$A$931:$K$972,3,FALSE)/100</f>
        <v>0.03200419727177335</v>
      </c>
      <c r="E28" s="272">
        <f>VLOOKUP(M28,'[1]Sheet1'!$A$931:$K$972,4,FALSE)</f>
        <v>258</v>
      </c>
      <c r="F28" s="263">
        <f>VLOOKUP(M28,'[1]Sheet1'!$A$931:$K$972,5,FALSE)/100</f>
        <v>0.036888761795824995</v>
      </c>
      <c r="G28" s="272">
        <f>VLOOKUP(M28,'[1]Sheet1'!$A$931:$K$972,6,FALSE)</f>
        <v>104</v>
      </c>
      <c r="H28" s="263">
        <f>VLOOKUP(M28,'[1]Sheet1'!$A$931:$K$972,7,FALSE)/100</f>
        <v>0.06540880503144654</v>
      </c>
      <c r="I28" s="298">
        <f>VLOOKUP(M28,'[1]Sheet1'!$A$931:$K$972,8,FALSE)</f>
        <v>0</v>
      </c>
      <c r="J28" s="278">
        <f>VLOOKUP(M28,'[1]Sheet1'!$A$931:$K$972,9,FALSE)/100</f>
        <v>0</v>
      </c>
      <c r="K28" s="249">
        <f>VLOOKUP(M28,'[1]Sheet1'!$A$931:$K$972,10,FALSE)</f>
        <v>545</v>
      </c>
      <c r="L28" s="262">
        <f>VLOOKUP(M28,'[1]Sheet1'!$A$931:$K$972,11,FALSE)/100</f>
        <v>0.03798174088786675</v>
      </c>
      <c r="M28" s="307" t="s">
        <v>954</v>
      </c>
    </row>
    <row r="29" spans="1:13" ht="15">
      <c r="A29" s="302" t="s">
        <v>263</v>
      </c>
      <c r="B29" s="261" t="s">
        <v>623</v>
      </c>
      <c r="C29" s="249">
        <f>VLOOKUP(M29,'[1]Sheet1'!$A$931:$K$972,2,FALSE)</f>
        <v>94</v>
      </c>
      <c r="D29" s="263">
        <f>VLOOKUP(M29,'[1]Sheet1'!$A$931:$K$972,3,FALSE)/100</f>
        <v>0.016439314445610354</v>
      </c>
      <c r="E29" s="272">
        <f>VLOOKUP(M29,'[1]Sheet1'!$A$931:$K$972,4,FALSE)</f>
        <v>109</v>
      </c>
      <c r="F29" s="263">
        <f>VLOOKUP(M29,'[1]Sheet1'!$A$931:$K$972,5,FALSE)/100</f>
        <v>0.015584786960251647</v>
      </c>
      <c r="G29" s="272">
        <f>VLOOKUP(M29,'[1]Sheet1'!$A$931:$K$972,6,FALSE)</f>
        <v>29</v>
      </c>
      <c r="H29" s="263">
        <f>VLOOKUP(M29,'[1]Sheet1'!$A$931:$K$972,7,FALSE)/100</f>
        <v>0.018238993710691823</v>
      </c>
      <c r="I29" s="298">
        <f>VLOOKUP(M29,'[1]Sheet1'!$A$931:$K$972,8,FALSE)</f>
        <v>0</v>
      </c>
      <c r="J29" s="278">
        <f>VLOOKUP(M29,'[1]Sheet1'!$A$931:$K$972,9,FALSE)/100</f>
        <v>0</v>
      </c>
      <c r="K29" s="249">
        <f>VLOOKUP(M29,'[1]Sheet1'!$A$931:$K$972,10,FALSE)</f>
        <v>232</v>
      </c>
      <c r="L29" s="262">
        <f>VLOOKUP(M29,'[1]Sheet1'!$A$931:$K$972,11,FALSE)/100</f>
        <v>0.01616837410272493</v>
      </c>
      <c r="M29" s="307" t="s">
        <v>955</v>
      </c>
    </row>
    <row r="30" spans="1:13" ht="15">
      <c r="A30" s="302" t="s">
        <v>624</v>
      </c>
      <c r="B30" s="261" t="s">
        <v>625</v>
      </c>
      <c r="C30" s="249">
        <f>VLOOKUP(M30,'[1]Sheet1'!$A$931:$K$972,2,FALSE)</f>
        <v>68</v>
      </c>
      <c r="D30" s="263">
        <f>VLOOKUP(M30,'[1]Sheet1'!$A$931:$K$972,3,FALSE)/100</f>
        <v>0.011892270024484085</v>
      </c>
      <c r="E30" s="272">
        <f>VLOOKUP(M30,'[1]Sheet1'!$A$931:$K$972,4,FALSE)</f>
        <v>92</v>
      </c>
      <c r="F30" s="263">
        <f>VLOOKUP(M30,'[1]Sheet1'!$A$931:$K$972,5,FALSE)/100</f>
        <v>0.013154132113239918</v>
      </c>
      <c r="G30" s="272">
        <f>VLOOKUP(M30,'[1]Sheet1'!$A$931:$K$972,6,FALSE)</f>
        <v>33</v>
      </c>
      <c r="H30" s="263">
        <f>VLOOKUP(M30,'[1]Sheet1'!$A$931:$K$972,7,FALSE)/100</f>
        <v>0.020754716981132074</v>
      </c>
      <c r="I30" s="298">
        <f>VLOOKUP(M30,'[1]Sheet1'!$A$931:$K$972,8,FALSE)</f>
        <v>0</v>
      </c>
      <c r="J30" s="278">
        <f>VLOOKUP(M30,'[1]Sheet1'!$A$931:$K$972,9,FALSE)/100</f>
        <v>0</v>
      </c>
      <c r="K30" s="249">
        <f>VLOOKUP(M30,'[1]Sheet1'!$A$931:$K$972,10,FALSE)</f>
        <v>193</v>
      </c>
      <c r="L30" s="262">
        <f>VLOOKUP(M30,'[1]Sheet1'!$A$931:$K$972,11,FALSE)/100</f>
        <v>0.013450414663042722</v>
      </c>
      <c r="M30" s="307" t="s">
        <v>956</v>
      </c>
    </row>
    <row r="31" spans="1:13" ht="15">
      <c r="A31" s="288">
        <v>55</v>
      </c>
      <c r="B31" s="261" t="s">
        <v>626</v>
      </c>
      <c r="C31" s="249">
        <f>VLOOKUP(M31,'[1]Sheet1'!$A$931:$K$972,2,FALSE)</f>
        <v>109</v>
      </c>
      <c r="D31" s="263">
        <f>VLOOKUP(M31,'[1]Sheet1'!$A$931:$K$972,3,FALSE)/100</f>
        <v>0.01906260930395243</v>
      </c>
      <c r="E31" s="272">
        <f>VLOOKUP(M31,'[1]Sheet1'!$A$931:$K$972,4,FALSE)</f>
        <v>162</v>
      </c>
      <c r="F31" s="263">
        <f>VLOOKUP(M31,'[1]Sheet1'!$A$931:$K$972,5,FALSE)/100</f>
        <v>0.023162710895052903</v>
      </c>
      <c r="G31" s="272">
        <f>VLOOKUP(M31,'[1]Sheet1'!$A$931:$K$972,6,FALSE)</f>
        <v>90</v>
      </c>
      <c r="H31" s="263">
        <f>VLOOKUP(M31,'[1]Sheet1'!$A$931:$K$972,7,FALSE)/100</f>
        <v>0.05660377358490567</v>
      </c>
      <c r="I31" s="298">
        <f>VLOOKUP(M31,'[1]Sheet1'!$A$931:$K$972,8,FALSE)</f>
        <v>0</v>
      </c>
      <c r="J31" s="278">
        <f>VLOOKUP(M31,'[1]Sheet1'!$A$931:$K$972,9,FALSE)/100</f>
        <v>0</v>
      </c>
      <c r="K31" s="249">
        <f>VLOOKUP(M31,'[1]Sheet1'!$A$931:$K$972,10,FALSE)</f>
        <v>361</v>
      </c>
      <c r="L31" s="262">
        <f>VLOOKUP(M31,'[1]Sheet1'!$A$931:$K$972,11,FALSE)/100</f>
        <v>0.02515854763398146</v>
      </c>
      <c r="M31" s="307" t="s">
        <v>957</v>
      </c>
    </row>
    <row r="32" spans="1:13" ht="15">
      <c r="A32" s="302" t="s">
        <v>269</v>
      </c>
      <c r="B32" s="261" t="s">
        <v>627</v>
      </c>
      <c r="C32" s="249">
        <f>VLOOKUP(M32,'[1]Sheet1'!$A$931:$K$972,2,FALSE)</f>
        <v>78</v>
      </c>
      <c r="D32" s="263">
        <f>VLOOKUP(M32,'[1]Sheet1'!$A$931:$K$972,3,FALSE)/100</f>
        <v>0.013641133263378805</v>
      </c>
      <c r="E32" s="272">
        <f>VLOOKUP(M32,'[1]Sheet1'!$A$931:$K$972,4,FALSE)</f>
        <v>94</v>
      </c>
      <c r="F32" s="263">
        <f>VLOOKUP(M32,'[1]Sheet1'!$A$931:$K$972,5,FALSE)/100</f>
        <v>0.013440091507006004</v>
      </c>
      <c r="G32" s="272">
        <f>VLOOKUP(M32,'[1]Sheet1'!$A$931:$K$972,6,FALSE)</f>
        <v>25</v>
      </c>
      <c r="H32" s="263">
        <f>VLOOKUP(M32,'[1]Sheet1'!$A$931:$K$972,7,FALSE)/100</f>
        <v>0.015723270440251572</v>
      </c>
      <c r="I32" s="298">
        <f>VLOOKUP(M32,'[1]Sheet1'!$A$931:$K$972,8,FALSE)</f>
        <v>1</v>
      </c>
      <c r="J32" s="278">
        <f>VLOOKUP(M32,'[1]Sheet1'!$A$931:$K$972,9,FALSE)/100</f>
        <v>0.02127659574468085</v>
      </c>
      <c r="K32" s="249">
        <f>VLOOKUP(M32,'[1]Sheet1'!$A$931:$K$972,10,FALSE)</f>
        <v>198</v>
      </c>
      <c r="L32" s="262">
        <f>VLOOKUP(M32,'[1]Sheet1'!$A$931:$K$972,11,FALSE)/100</f>
        <v>0.013798871001463516</v>
      </c>
      <c r="M32" s="307" t="s">
        <v>958</v>
      </c>
    </row>
    <row r="33" spans="1:13" ht="15">
      <c r="A33" s="302" t="s">
        <v>271</v>
      </c>
      <c r="B33" s="261" t="s">
        <v>628</v>
      </c>
      <c r="C33" s="249">
        <f>VLOOKUP(M33,'[1]Sheet1'!$A$931:$K$972,2,FALSE)</f>
        <v>8</v>
      </c>
      <c r="D33" s="263">
        <f>VLOOKUP(M33,'[1]Sheet1'!$A$931:$K$972,3,FALSE)/100</f>
        <v>0.0013990905911157748</v>
      </c>
      <c r="E33" s="272">
        <f>VLOOKUP(M33,'[1]Sheet1'!$A$931:$K$972,4,FALSE)</f>
        <v>8</v>
      </c>
      <c r="F33" s="263">
        <f>VLOOKUP(M33,'[1]Sheet1'!$A$931:$K$972,5,FALSE)/100</f>
        <v>0.001143837575064341</v>
      </c>
      <c r="G33" s="272">
        <f>VLOOKUP(M33,'[1]Sheet1'!$A$931:$K$972,6,FALSE)</f>
        <v>1</v>
      </c>
      <c r="H33" s="263">
        <f>VLOOKUP(M33,'[1]Sheet1'!$A$931:$K$972,7,FALSE)/100</f>
        <v>0.0006289308176100629</v>
      </c>
      <c r="I33" s="298">
        <f>VLOOKUP(M33,'[1]Sheet1'!$A$931:$K$972,8,FALSE)</f>
        <v>0</v>
      </c>
      <c r="J33" s="278">
        <f>VLOOKUP(M33,'[1]Sheet1'!$A$931:$K$972,9,FALSE)/100</f>
        <v>0</v>
      </c>
      <c r="K33" s="249">
        <f>VLOOKUP(M33,'[1]Sheet1'!$A$931:$K$972,10,FALSE)</f>
        <v>17</v>
      </c>
      <c r="L33" s="262">
        <f>VLOOKUP(M33,'[1]Sheet1'!$A$931:$K$972,11,FALSE)/100</f>
        <v>0.0011847515506307057</v>
      </c>
      <c r="M33" s="307" t="s">
        <v>959</v>
      </c>
    </row>
    <row r="34" spans="1:13" ht="15">
      <c r="A34" s="302" t="s">
        <v>273</v>
      </c>
      <c r="B34" s="261" t="s">
        <v>629</v>
      </c>
      <c r="C34" s="249">
        <f>VLOOKUP(M34,'[1]Sheet1'!$A$931:$K$972,2,FALSE)</f>
        <v>37</v>
      </c>
      <c r="D34" s="263">
        <f>VLOOKUP(M34,'[1]Sheet1'!$A$931:$K$972,3,FALSE)/100</f>
        <v>0.006470793983910458</v>
      </c>
      <c r="E34" s="272">
        <f>VLOOKUP(M34,'[1]Sheet1'!$A$931:$K$972,4,FALSE)</f>
        <v>49</v>
      </c>
      <c r="F34" s="263">
        <f>VLOOKUP(M34,'[1]Sheet1'!$A$931:$K$972,5,FALSE)/100</f>
        <v>0.007006005147269088</v>
      </c>
      <c r="G34" s="272">
        <f>VLOOKUP(M34,'[1]Sheet1'!$A$931:$K$972,6,FALSE)</f>
        <v>14</v>
      </c>
      <c r="H34" s="263">
        <f>VLOOKUP(M34,'[1]Sheet1'!$A$931:$K$972,7,FALSE)/100</f>
        <v>0.00880503144654088</v>
      </c>
      <c r="I34" s="298">
        <f>VLOOKUP(M34,'[1]Sheet1'!$A$931:$K$972,8,FALSE)</f>
        <v>0</v>
      </c>
      <c r="J34" s="278">
        <f>VLOOKUP(M34,'[1]Sheet1'!$A$931:$K$972,9,FALSE)/100</f>
        <v>0</v>
      </c>
      <c r="K34" s="249">
        <f>VLOOKUP(M34,'[1]Sheet1'!$A$931:$K$972,10,FALSE)</f>
        <v>100</v>
      </c>
      <c r="L34" s="262">
        <f>VLOOKUP(M34,'[1]Sheet1'!$A$931:$K$972,11,FALSE)/100</f>
        <v>0.006969126768415918</v>
      </c>
      <c r="M34" s="307" t="s">
        <v>960</v>
      </c>
    </row>
    <row r="35" spans="1:13" ht="15">
      <c r="A35" s="302" t="s">
        <v>275</v>
      </c>
      <c r="B35" s="261" t="s">
        <v>630</v>
      </c>
      <c r="C35" s="249">
        <f>VLOOKUP(M35,'[1]Sheet1'!$A$931:$K$972,2,FALSE)</f>
        <v>62</v>
      </c>
      <c r="D35" s="263">
        <f>VLOOKUP(M35,'[1]Sheet1'!$A$931:$K$972,3,FALSE)/100</f>
        <v>0.010842952081147255</v>
      </c>
      <c r="E35" s="272">
        <f>VLOOKUP(M35,'[1]Sheet1'!$A$931:$K$972,4,FALSE)</f>
        <v>75</v>
      </c>
      <c r="F35" s="263">
        <f>VLOOKUP(M35,'[1]Sheet1'!$A$931:$K$972,5,FALSE)/100</f>
        <v>0.010723477266228196</v>
      </c>
      <c r="G35" s="272">
        <f>VLOOKUP(M35,'[1]Sheet1'!$A$931:$K$972,6,FALSE)</f>
        <v>28</v>
      </c>
      <c r="H35" s="263">
        <f>VLOOKUP(M35,'[1]Sheet1'!$A$931:$K$972,7,FALSE)/100</f>
        <v>0.01761006289308176</v>
      </c>
      <c r="I35" s="298">
        <f>VLOOKUP(M35,'[1]Sheet1'!$A$931:$K$972,8,FALSE)</f>
        <v>0</v>
      </c>
      <c r="J35" s="278">
        <f>VLOOKUP(M35,'[1]Sheet1'!$A$931:$K$972,9,FALSE)/100</f>
        <v>0</v>
      </c>
      <c r="K35" s="249">
        <f>VLOOKUP(M35,'[1]Sheet1'!$A$931:$K$972,10,FALSE)</f>
        <v>165</v>
      </c>
      <c r="L35" s="262">
        <f>VLOOKUP(M35,'[1]Sheet1'!$A$931:$K$972,11,FALSE)/100</f>
        <v>0.011499059167886265</v>
      </c>
      <c r="M35" s="307" t="s">
        <v>961</v>
      </c>
    </row>
    <row r="36" spans="1:13" ht="15">
      <c r="A36" s="302" t="s">
        <v>277</v>
      </c>
      <c r="B36" s="261" t="s">
        <v>631</v>
      </c>
      <c r="C36" s="249">
        <f>VLOOKUP(M36,'[1]Sheet1'!$A$931:$K$972,2,FALSE)</f>
        <v>479</v>
      </c>
      <c r="D36" s="263">
        <f>VLOOKUP(M36,'[1]Sheet1'!$A$931:$K$972,3,FALSE)/100</f>
        <v>0.08377054914305701</v>
      </c>
      <c r="E36" s="272">
        <f>VLOOKUP(M36,'[1]Sheet1'!$A$931:$K$972,4,FALSE)</f>
        <v>559</v>
      </c>
      <c r="F36" s="263">
        <f>VLOOKUP(M36,'[1]Sheet1'!$A$931:$K$972,5,FALSE)/100</f>
        <v>0.07992565055762083</v>
      </c>
      <c r="G36" s="272">
        <f>VLOOKUP(M36,'[1]Sheet1'!$A$931:$K$972,6,FALSE)</f>
        <v>154</v>
      </c>
      <c r="H36" s="263">
        <f>VLOOKUP(M36,'[1]Sheet1'!$A$931:$K$972,7,FALSE)/100</f>
        <v>0.09685534591194969</v>
      </c>
      <c r="I36" s="298">
        <f>VLOOKUP(M36,'[1]Sheet1'!$A$931:$K$972,8,FALSE)</f>
        <v>0</v>
      </c>
      <c r="J36" s="278">
        <f>VLOOKUP(M36,'[1]Sheet1'!$A$931:$K$972,9,FALSE)/100</f>
        <v>0</v>
      </c>
      <c r="K36" s="249">
        <f>VLOOKUP(M36,'[1]Sheet1'!$A$931:$K$972,10,FALSE)</f>
        <v>1192</v>
      </c>
      <c r="L36" s="262">
        <f>VLOOKUP(M36,'[1]Sheet1'!$A$931:$K$972,11,FALSE)/100</f>
        <v>0.08307199107951774</v>
      </c>
      <c r="M36" s="307" t="s">
        <v>962</v>
      </c>
    </row>
    <row r="37" spans="1:13" ht="15">
      <c r="A37" s="302" t="s">
        <v>279</v>
      </c>
      <c r="B37" s="261" t="s">
        <v>632</v>
      </c>
      <c r="C37" s="249">
        <f>VLOOKUP(M37,'[1]Sheet1'!$A$931:$K$972,2,FALSE)</f>
        <v>111</v>
      </c>
      <c r="D37" s="263">
        <f>VLOOKUP(M37,'[1]Sheet1'!$A$931:$K$972,3,FALSE)/100</f>
        <v>0.019412381951731374</v>
      </c>
      <c r="E37" s="272">
        <f>VLOOKUP(M37,'[1]Sheet1'!$A$931:$K$972,4,FALSE)</f>
        <v>152</v>
      </c>
      <c r="F37" s="263">
        <f>VLOOKUP(M37,'[1]Sheet1'!$A$931:$K$972,5,FALSE)/100</f>
        <v>0.021732913926222473</v>
      </c>
      <c r="G37" s="272">
        <f>VLOOKUP(M37,'[1]Sheet1'!$A$931:$K$972,6,FALSE)</f>
        <v>60</v>
      </c>
      <c r="H37" s="263">
        <f>VLOOKUP(M37,'[1]Sheet1'!$A$931:$K$972,7,FALSE)/100</f>
        <v>0.03773584905660377</v>
      </c>
      <c r="I37" s="298">
        <f>VLOOKUP(M37,'[1]Sheet1'!$A$931:$K$972,8,FALSE)</f>
        <v>0</v>
      </c>
      <c r="J37" s="278">
        <f>VLOOKUP(M37,'[1]Sheet1'!$A$931:$K$972,9,FALSE)/100</f>
        <v>0</v>
      </c>
      <c r="K37" s="249">
        <f>VLOOKUP(M37,'[1]Sheet1'!$A$931:$K$972,10,FALSE)</f>
        <v>323</v>
      </c>
      <c r="L37" s="262">
        <f>VLOOKUP(M37,'[1]Sheet1'!$A$931:$K$972,11,FALSE)/100</f>
        <v>0.022510279461983414</v>
      </c>
      <c r="M37" s="307" t="s">
        <v>963</v>
      </c>
    </row>
    <row r="38" spans="1:13" ht="15">
      <c r="A38" s="302" t="s">
        <v>281</v>
      </c>
      <c r="B38" s="261" t="s">
        <v>633</v>
      </c>
      <c r="C38" s="249">
        <f>VLOOKUP(M38,'[1]Sheet1'!$A$931:$K$972,2,FALSE)</f>
        <v>81</v>
      </c>
      <c r="D38" s="263">
        <f>VLOOKUP(M38,'[1]Sheet1'!$A$931:$K$972,3,FALSE)/100</f>
        <v>0.01416579223504722</v>
      </c>
      <c r="E38" s="272">
        <f>VLOOKUP(M38,'[1]Sheet1'!$A$931:$K$972,4,FALSE)</f>
        <v>122</v>
      </c>
      <c r="F38" s="263">
        <f>VLOOKUP(M38,'[1]Sheet1'!$A$931:$K$972,5,FALSE)/100</f>
        <v>0.0174435230197312</v>
      </c>
      <c r="G38" s="272">
        <f>VLOOKUP(M38,'[1]Sheet1'!$A$931:$K$972,6,FALSE)</f>
        <v>40</v>
      </c>
      <c r="H38" s="263">
        <f>VLOOKUP(M38,'[1]Sheet1'!$A$931:$K$972,7,FALSE)/100</f>
        <v>0.02515723270440252</v>
      </c>
      <c r="I38" s="298">
        <f>VLOOKUP(M38,'[1]Sheet1'!$A$931:$K$972,8,FALSE)</f>
        <v>0</v>
      </c>
      <c r="J38" s="278">
        <f>VLOOKUP(M38,'[1]Sheet1'!$A$931:$K$972,9,FALSE)/100</f>
        <v>0</v>
      </c>
      <c r="K38" s="249">
        <f>VLOOKUP(M38,'[1]Sheet1'!$A$931:$K$972,10,FALSE)</f>
        <v>243</v>
      </c>
      <c r="L38" s="262">
        <f>VLOOKUP(M38,'[1]Sheet1'!$A$931:$K$972,11,FALSE)/100</f>
        <v>0.016934978047250682</v>
      </c>
      <c r="M38" s="307" t="s">
        <v>964</v>
      </c>
    </row>
    <row r="39" spans="1:13" ht="15">
      <c r="A39" s="302" t="s">
        <v>283</v>
      </c>
      <c r="B39" s="261" t="s">
        <v>634</v>
      </c>
      <c r="C39" s="249">
        <f>VLOOKUP(M39,'[1]Sheet1'!$A$931:$K$972,2,FALSE)</f>
        <v>16</v>
      </c>
      <c r="D39" s="263">
        <f>VLOOKUP(M39,'[1]Sheet1'!$A$931:$K$972,3,FALSE)/100</f>
        <v>0.0027981811822315496</v>
      </c>
      <c r="E39" s="272">
        <f>VLOOKUP(M39,'[1]Sheet1'!$A$931:$K$972,4,FALSE)</f>
        <v>24</v>
      </c>
      <c r="F39" s="263">
        <f>VLOOKUP(M39,'[1]Sheet1'!$A$931:$K$972,5,FALSE)/100</f>
        <v>0.0034315127251930227</v>
      </c>
      <c r="G39" s="272">
        <f>VLOOKUP(M39,'[1]Sheet1'!$A$931:$K$972,6,FALSE)</f>
        <v>3</v>
      </c>
      <c r="H39" s="263">
        <f>VLOOKUP(M39,'[1]Sheet1'!$A$931:$K$972,7,FALSE)/100</f>
        <v>0.001886792452830189</v>
      </c>
      <c r="I39" s="298">
        <f>VLOOKUP(M39,'[1]Sheet1'!$A$931:$K$972,8,FALSE)</f>
        <v>0</v>
      </c>
      <c r="J39" s="278">
        <f>VLOOKUP(M39,'[1]Sheet1'!$A$931:$K$972,9,FALSE)/100</f>
        <v>0</v>
      </c>
      <c r="K39" s="249">
        <f>VLOOKUP(M39,'[1]Sheet1'!$A$931:$K$972,10,FALSE)</f>
        <v>43</v>
      </c>
      <c r="L39" s="262">
        <f>VLOOKUP(M39,'[1]Sheet1'!$A$931:$K$972,11,FALSE)/100</f>
        <v>0.0029967245104188444</v>
      </c>
      <c r="M39" s="307" t="s">
        <v>965</v>
      </c>
    </row>
    <row r="40" spans="1:13" ht="15">
      <c r="A40" s="302" t="s">
        <v>287</v>
      </c>
      <c r="B40" s="261" t="s">
        <v>635</v>
      </c>
      <c r="C40" s="249">
        <f>VLOOKUP(M40,'[1]Sheet1'!$A$931:$K$972,2,FALSE)</f>
        <v>46</v>
      </c>
      <c r="D40" s="263">
        <f>VLOOKUP(M40,'[1]Sheet1'!$A$931:$K$972,3,FALSE)/100</f>
        <v>0.008044770898915705</v>
      </c>
      <c r="E40" s="272">
        <f>VLOOKUP(M40,'[1]Sheet1'!$A$931:$K$972,4,FALSE)</f>
        <v>60</v>
      </c>
      <c r="F40" s="263">
        <f>VLOOKUP(M40,'[1]Sheet1'!$A$931:$K$972,5,FALSE)/100</f>
        <v>0.008578781812982557</v>
      </c>
      <c r="G40" s="272">
        <f>VLOOKUP(M40,'[1]Sheet1'!$A$931:$K$972,6,FALSE)</f>
        <v>15</v>
      </c>
      <c r="H40" s="263">
        <f>VLOOKUP(M40,'[1]Sheet1'!$A$931:$K$972,7,FALSE)/100</f>
        <v>0.009433962264150943</v>
      </c>
      <c r="I40" s="298">
        <f>VLOOKUP(M40,'[1]Sheet1'!$A$931:$K$972,8,FALSE)</f>
        <v>0</v>
      </c>
      <c r="J40" s="278">
        <f>VLOOKUP(M40,'[1]Sheet1'!$A$931:$K$972,9,FALSE)/100</f>
        <v>0</v>
      </c>
      <c r="K40" s="249">
        <f>VLOOKUP(M40,'[1]Sheet1'!$A$931:$K$972,10,FALSE)</f>
        <v>121</v>
      </c>
      <c r="L40" s="262">
        <f>VLOOKUP(M40,'[1]Sheet1'!$A$931:$K$972,11,FALSE)/100</f>
        <v>0.00843264338978326</v>
      </c>
      <c r="M40" s="307" t="s">
        <v>966</v>
      </c>
    </row>
    <row r="41" spans="1:13" ht="15">
      <c r="A41" s="302" t="s">
        <v>289</v>
      </c>
      <c r="B41" s="261" t="s">
        <v>636</v>
      </c>
      <c r="C41" s="249">
        <f>VLOOKUP(M41,'[1]Sheet1'!$A$931:$K$972,2,FALSE)</f>
        <v>6</v>
      </c>
      <c r="D41" s="263">
        <f>VLOOKUP(M41,'[1]Sheet1'!$A$931:$K$972,3,FALSE)/100</f>
        <v>0.001049317943336831</v>
      </c>
      <c r="E41" s="272">
        <f>VLOOKUP(M41,'[1]Sheet1'!$A$931:$K$972,4,FALSE)</f>
        <v>11</v>
      </c>
      <c r="F41" s="263">
        <f>VLOOKUP(M41,'[1]Sheet1'!$A$931:$K$972,5,FALSE)/100</f>
        <v>0.0015727766657134686</v>
      </c>
      <c r="G41" s="272">
        <f>VLOOKUP(M41,'[1]Sheet1'!$A$931:$K$972,6,FALSE)</f>
        <v>3</v>
      </c>
      <c r="H41" s="263">
        <f>VLOOKUP(M41,'[1]Sheet1'!$A$931:$K$972,7,FALSE)/100</f>
        <v>0.001886792452830189</v>
      </c>
      <c r="I41" s="298">
        <f>VLOOKUP(M41,'[1]Sheet1'!$A$931:$K$972,8,FALSE)</f>
        <v>0</v>
      </c>
      <c r="J41" s="278">
        <f>VLOOKUP(M41,'[1]Sheet1'!$A$931:$K$972,9,FALSE)/100</f>
        <v>0</v>
      </c>
      <c r="K41" s="249">
        <f>VLOOKUP(M41,'[1]Sheet1'!$A$931:$K$972,10,FALSE)</f>
        <v>20</v>
      </c>
      <c r="L41" s="262">
        <f>VLOOKUP(M41,'[1]Sheet1'!$A$931:$K$972,11,FALSE)/100</f>
        <v>0.0013938253536831834</v>
      </c>
      <c r="M41" s="307" t="s">
        <v>967</v>
      </c>
    </row>
    <row r="42" spans="1:13" ht="28.5">
      <c r="A42" s="302" t="s">
        <v>291</v>
      </c>
      <c r="B42" s="261" t="s">
        <v>637</v>
      </c>
      <c r="C42" s="249">
        <f>VLOOKUP(M42,'[1]Sheet1'!$A$931:$K$972,2,FALSE)</f>
        <v>102</v>
      </c>
      <c r="D42" s="263">
        <f>VLOOKUP(M42,'[1]Sheet1'!$A$931:$K$972,3,FALSE)/100</f>
        <v>0.01783840503672613</v>
      </c>
      <c r="E42" s="272">
        <f>VLOOKUP(M42,'[1]Sheet1'!$A$931:$K$972,4,FALSE)</f>
        <v>149</v>
      </c>
      <c r="F42" s="263">
        <f>VLOOKUP(M42,'[1]Sheet1'!$A$931:$K$972,5,FALSE)/100</f>
        <v>0.02130397483557335</v>
      </c>
      <c r="G42" s="272">
        <f>VLOOKUP(M42,'[1]Sheet1'!$A$931:$K$972,6,FALSE)</f>
        <v>27</v>
      </c>
      <c r="H42" s="263">
        <f>VLOOKUP(M42,'[1]Sheet1'!$A$931:$K$972,7,FALSE)/100</f>
        <v>0.016981132075471698</v>
      </c>
      <c r="I42" s="298">
        <f>VLOOKUP(M42,'[1]Sheet1'!$A$931:$K$972,8,FALSE)</f>
        <v>2</v>
      </c>
      <c r="J42" s="278">
        <f>VLOOKUP(M42,'[1]Sheet1'!$A$931:$K$972,9,FALSE)/100</f>
        <v>0.0425531914893617</v>
      </c>
      <c r="K42" s="249">
        <f>VLOOKUP(M42,'[1]Sheet1'!$A$931:$K$972,10,FALSE)</f>
        <v>280</v>
      </c>
      <c r="L42" s="262">
        <f>VLOOKUP(M42,'[1]Sheet1'!$A$931:$K$972,11,FALSE)/100</f>
        <v>0.01951355495156457</v>
      </c>
      <c r="M42" s="307" t="s">
        <v>968</v>
      </c>
    </row>
    <row r="43" spans="1:13" ht="15">
      <c r="A43" s="302" t="s">
        <v>293</v>
      </c>
      <c r="B43" s="261" t="s">
        <v>638</v>
      </c>
      <c r="C43" s="249">
        <f>VLOOKUP(M43,'[1]Sheet1'!$A$931:$K$972,2,FALSE)</f>
        <v>42</v>
      </c>
      <c r="D43" s="263">
        <f>VLOOKUP(M43,'[1]Sheet1'!$A$931:$K$972,3,FALSE)/100</f>
        <v>0.007345225603357816</v>
      </c>
      <c r="E43" s="272">
        <f>VLOOKUP(M43,'[1]Sheet1'!$A$931:$K$972,4,FALSE)</f>
        <v>53</v>
      </c>
      <c r="F43" s="263">
        <f>VLOOKUP(M43,'[1]Sheet1'!$A$931:$K$972,5,FALSE)/100</f>
        <v>0.007577923934801258</v>
      </c>
      <c r="G43" s="272">
        <f>VLOOKUP(M43,'[1]Sheet1'!$A$931:$K$972,6,FALSE)</f>
        <v>7</v>
      </c>
      <c r="H43" s="263">
        <f>VLOOKUP(M43,'[1]Sheet1'!$A$931:$K$972,7,FALSE)/100</f>
        <v>0.00440251572327044</v>
      </c>
      <c r="I43" s="298">
        <f>VLOOKUP(M43,'[1]Sheet1'!$A$931:$K$972,8,FALSE)</f>
        <v>0</v>
      </c>
      <c r="J43" s="278">
        <f>VLOOKUP(M43,'[1]Sheet1'!$A$931:$K$972,9,FALSE)/100</f>
        <v>0</v>
      </c>
      <c r="K43" s="249">
        <f>VLOOKUP(M43,'[1]Sheet1'!$A$931:$K$972,10,FALSE)</f>
        <v>102</v>
      </c>
      <c r="L43" s="262">
        <f>VLOOKUP(M43,'[1]Sheet1'!$A$931:$K$972,11,FALSE)/100</f>
        <v>0.0071085093037842354</v>
      </c>
      <c r="M43" s="307" t="s">
        <v>969</v>
      </c>
    </row>
    <row r="44" spans="1:13" ht="15">
      <c r="A44" s="302" t="s">
        <v>304</v>
      </c>
      <c r="B44" s="261" t="s">
        <v>639</v>
      </c>
      <c r="C44" s="249">
        <f>VLOOKUP(M44,'[1]Sheet1'!$A$931:$K$972,2,FALSE)</f>
        <v>1194</v>
      </c>
      <c r="D44" s="263">
        <f>VLOOKUP(M44,'[1]Sheet1'!$A$931:$K$972,3,FALSE)/100</f>
        <v>0.2088142707240294</v>
      </c>
      <c r="E44" s="272">
        <f>VLOOKUP(M44,'[1]Sheet1'!$A$931:$K$972,4,FALSE)</f>
        <v>1467</v>
      </c>
      <c r="F44" s="263">
        <f>VLOOKUP(M44,'[1]Sheet1'!$A$931:$K$972,5,FALSE)/100</f>
        <v>0.2097512153274235</v>
      </c>
      <c r="G44" s="272">
        <f>VLOOKUP(M44,'[1]Sheet1'!$A$931:$K$972,6,FALSE)</f>
        <v>316</v>
      </c>
      <c r="H44" s="263">
        <f>VLOOKUP(M44,'[1]Sheet1'!$A$931:$K$972,7,FALSE)/100</f>
        <v>0.19874213836477989</v>
      </c>
      <c r="I44" s="298">
        <f>VLOOKUP(M44,'[1]Sheet1'!$A$931:$K$972,8,FALSE)</f>
        <v>10</v>
      </c>
      <c r="J44" s="278">
        <f>VLOOKUP(M44,'[1]Sheet1'!$A$931:$K$972,9,FALSE)/100</f>
        <v>0.21276595744680848</v>
      </c>
      <c r="K44" s="249">
        <f>VLOOKUP(M44,'[1]Sheet1'!$A$931:$K$972,10,FALSE)</f>
        <v>2987</v>
      </c>
      <c r="L44" s="262">
        <f>VLOOKUP(M44,'[1]Sheet1'!$A$931:$K$972,11,FALSE)/100</f>
        <v>0.20816781657258346</v>
      </c>
      <c r="M44" s="307" t="s">
        <v>970</v>
      </c>
    </row>
    <row r="45" spans="1:13" ht="15.75" thickBot="1">
      <c r="A45" s="303" t="s">
        <v>342</v>
      </c>
      <c r="B45" s="265" t="s">
        <v>640</v>
      </c>
      <c r="C45" s="250">
        <f>VLOOKUP(M45,'[1]Sheet1'!$A$931:$K$972,2,FALSE)</f>
        <v>225</v>
      </c>
      <c r="D45" s="267">
        <f>VLOOKUP(M45,'[1]Sheet1'!$A$931:$K$972,3,FALSE)/100</f>
        <v>0.039349422875131164</v>
      </c>
      <c r="E45" s="273">
        <f>VLOOKUP(M45,'[1]Sheet1'!$A$931:$K$972,4,FALSE)</f>
        <v>229</v>
      </c>
      <c r="F45" s="267">
        <f>VLOOKUP(M45,'[1]Sheet1'!$A$931:$K$972,5,FALSE)/100</f>
        <v>0.03274235058621676</v>
      </c>
      <c r="G45" s="273">
        <f>VLOOKUP(M45,'[1]Sheet1'!$A$931:$K$972,6,FALSE)</f>
        <v>38</v>
      </c>
      <c r="H45" s="267">
        <f>VLOOKUP(M45,'[1]Sheet1'!$A$931:$K$972,7,FALSE)/100</f>
        <v>0.023899371069182395</v>
      </c>
      <c r="I45" s="299">
        <f>VLOOKUP(M45,'[1]Sheet1'!$A$931:$K$972,8,FALSE)</f>
        <v>18</v>
      </c>
      <c r="J45" s="279">
        <f>VLOOKUP(M45,'[1]Sheet1'!$A$931:$K$972,9,FALSE)/100</f>
        <v>0.3829787234042554</v>
      </c>
      <c r="K45" s="250">
        <f>VLOOKUP(M45,'[1]Sheet1'!$A$931:$K$972,10,FALSE)</f>
        <v>510</v>
      </c>
      <c r="L45" s="266">
        <f>VLOOKUP(M45,'[1]Sheet1'!$A$931:$K$972,11,FALSE)/100</f>
        <v>0.03554254651892117</v>
      </c>
      <c r="M45" s="307" t="s">
        <v>971</v>
      </c>
    </row>
    <row r="46" spans="1:13" ht="15.75" thickBot="1">
      <c r="A46" s="443" t="s">
        <v>164</v>
      </c>
      <c r="B46" s="444"/>
      <c r="C46" s="142">
        <f>VLOOKUP(M46,'[1]Sheet1'!$A$931:$K$972,2,FALSE)</f>
        <v>5718</v>
      </c>
      <c r="D46" s="290">
        <f>VLOOKUP(M46,'[1]Sheet1'!$A$931:$K$972,3,FALSE)/100</f>
        <v>1</v>
      </c>
      <c r="E46" s="271">
        <f>VLOOKUP(M46,'[1]Sheet1'!$A$931:$K$972,4,FALSE)</f>
        <v>6994</v>
      </c>
      <c r="F46" s="290">
        <f>VLOOKUP(M46,'[1]Sheet1'!$A$931:$K$972,5,FALSE)/100</f>
        <v>1</v>
      </c>
      <c r="G46" s="271">
        <f>VLOOKUP(M46,'[1]Sheet1'!$A$931:$K$972,6,FALSE)</f>
        <v>1590</v>
      </c>
      <c r="H46" s="290">
        <f>VLOOKUP(M46,'[1]Sheet1'!$A$931:$K$972,7,FALSE)/100</f>
        <v>1</v>
      </c>
      <c r="I46" s="300">
        <f>VLOOKUP(M46,'[1]Sheet1'!$A$931:$K$972,8,FALSE)</f>
        <v>47</v>
      </c>
      <c r="J46" s="291">
        <f>VLOOKUP(M46,'[1]Sheet1'!$A$931:$K$972,9,FALSE)/100</f>
        <v>1</v>
      </c>
      <c r="K46" s="142">
        <f>VLOOKUP(M46,'[1]Sheet1'!$A$931:$K$972,10,FALSE)</f>
        <v>14349</v>
      </c>
      <c r="L46" s="146">
        <f>VLOOKUP(M46,'[1]Sheet1'!$A$931:$K$972,11,FALSE)/100</f>
        <v>1</v>
      </c>
      <c r="M46" s="307" t="s">
        <v>75</v>
      </c>
    </row>
    <row r="48" ht="15">
      <c r="K48" s="326"/>
    </row>
  </sheetData>
  <sheetProtection/>
  <mergeCells count="10">
    <mergeCell ref="A46:B4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1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21.421875" style="151" bestFit="1" customWidth="1"/>
    <col min="2" max="7" width="15.140625" style="151" customWidth="1"/>
    <col min="8" max="8" width="11.421875" style="311" customWidth="1"/>
    <col min="9" max="16384" width="11.421875" style="151" customWidth="1"/>
  </cols>
  <sheetData>
    <row r="1" spans="1:7" ht="49.5" customHeight="1" thickBot="1" thickTop="1">
      <c r="A1" s="364" t="s">
        <v>1017</v>
      </c>
      <c r="B1" s="365"/>
      <c r="C1" s="365"/>
      <c r="D1" s="365"/>
      <c r="E1" s="365"/>
      <c r="F1" s="365"/>
      <c r="G1" s="366"/>
    </row>
    <row r="2" spans="1:7" ht="19.5" customHeight="1" thickTop="1">
      <c r="A2" s="367" t="s">
        <v>67</v>
      </c>
      <c r="B2" s="368" t="s">
        <v>76</v>
      </c>
      <c r="C2" s="368"/>
      <c r="D2" s="368"/>
      <c r="E2" s="369"/>
      <c r="F2" s="358" t="s">
        <v>75</v>
      </c>
      <c r="G2" s="359"/>
    </row>
    <row r="3" spans="1:7" ht="19.5" customHeight="1">
      <c r="A3" s="351"/>
      <c r="B3" s="372" t="s">
        <v>77</v>
      </c>
      <c r="C3" s="372"/>
      <c r="D3" s="372" t="s">
        <v>78</v>
      </c>
      <c r="E3" s="373"/>
      <c r="F3" s="370"/>
      <c r="G3" s="371"/>
    </row>
    <row r="4" spans="1:7" ht="19.5" customHeight="1" thickBot="1">
      <c r="A4" s="352"/>
      <c r="B4" s="36" t="s">
        <v>70</v>
      </c>
      <c r="C4" s="37" t="s">
        <v>69</v>
      </c>
      <c r="D4" s="36" t="s">
        <v>70</v>
      </c>
      <c r="E4" s="38" t="s">
        <v>69</v>
      </c>
      <c r="F4" s="39" t="s">
        <v>70</v>
      </c>
      <c r="G4" s="40" t="s">
        <v>69</v>
      </c>
    </row>
    <row r="5" spans="1:8" ht="15">
      <c r="A5" s="159" t="s">
        <v>71</v>
      </c>
      <c r="B5" s="13">
        <f>VLOOKUP(H5,'[1]Sheet1'!$A$12:$G$16,2,FALSE)</f>
        <v>2977</v>
      </c>
      <c r="C5" s="41">
        <f>VLOOKUP(H5,'[1]Sheet1'!$A$12:$G$16,3,FALSE)/100</f>
        <v>0.4171804932735427</v>
      </c>
      <c r="D5" s="10">
        <f>VLOOKUP(H5,'[1]Sheet1'!$A$12:$G$16,4,FALSE)</f>
        <v>2741</v>
      </c>
      <c r="E5" s="14">
        <f>VLOOKUP(H5,'[1]Sheet1'!$A$12:$G$16,5,FALSE)/100</f>
        <v>0.38000831831415494</v>
      </c>
      <c r="F5" s="13">
        <f>VLOOKUP(H5,'[1]Sheet1'!$A$12:$G$16,6,FALSE)</f>
        <v>5718</v>
      </c>
      <c r="G5" s="14">
        <f>VLOOKUP(H5,'[1]Sheet1'!$A$12:$G$16,7,FALSE)/100</f>
        <v>0.3984946686180222</v>
      </c>
      <c r="H5" s="311" t="s">
        <v>658</v>
      </c>
    </row>
    <row r="6" spans="1:8" ht="15">
      <c r="A6" s="157" t="s">
        <v>72</v>
      </c>
      <c r="B6" s="19">
        <f>VLOOKUP(H6,'[1]Sheet1'!$A$12:$G$16,2,FALSE)</f>
        <v>3470</v>
      </c>
      <c r="C6" s="42">
        <f>VLOOKUP(H6,'[1]Sheet1'!$A$12:$G$16,3,FALSE)/100</f>
        <v>0.48626681614349787</v>
      </c>
      <c r="D6" s="16">
        <f>VLOOKUP(H6,'[1]Sheet1'!$A$12:$G$16,4,FALSE)</f>
        <v>3524</v>
      </c>
      <c r="E6" s="20">
        <f>VLOOKUP(H6,'[1]Sheet1'!$A$12:$G$16,5,FALSE)/100</f>
        <v>0.4885623180368779</v>
      </c>
      <c r="F6" s="19">
        <f>VLOOKUP(H6,'[1]Sheet1'!$A$12:$G$16,6,FALSE)</f>
        <v>6994</v>
      </c>
      <c r="G6" s="20">
        <f>VLOOKUP(H6,'[1]Sheet1'!$A$12:$G$16,7,FALSE)/100</f>
        <v>0.48742072618300925</v>
      </c>
      <c r="H6" s="311" t="s">
        <v>659</v>
      </c>
    </row>
    <row r="7" spans="1:8" ht="15">
      <c r="A7" s="157" t="s">
        <v>73</v>
      </c>
      <c r="B7" s="19">
        <f>VLOOKUP(H7,'[1]Sheet1'!$A$12:$G$16,2,FALSE)</f>
        <v>679</v>
      </c>
      <c r="C7" s="42">
        <f>VLOOKUP(H7,'[1]Sheet1'!$A$12:$G$16,3,FALSE)/100</f>
        <v>0.09515134529147982</v>
      </c>
      <c r="D7" s="16">
        <f>VLOOKUP(H7,'[1]Sheet1'!$A$12:$G$16,4,FALSE)</f>
        <v>911</v>
      </c>
      <c r="E7" s="20">
        <f>VLOOKUP(H7,'[1]Sheet1'!$A$12:$G$16,5,FALSE)/100</f>
        <v>0.12629973658671842</v>
      </c>
      <c r="F7" s="19">
        <f>VLOOKUP(H7,'[1]Sheet1'!$A$12:$G$16,6,FALSE)</f>
        <v>1590</v>
      </c>
      <c r="G7" s="20">
        <f>VLOOKUP(H7,'[1]Sheet1'!$A$12:$G$16,7,FALSE)/100</f>
        <v>0.11080911561781312</v>
      </c>
      <c r="H7" s="311" t="s">
        <v>660</v>
      </c>
    </row>
    <row r="8" spans="1:8" ht="15.75" thickBot="1">
      <c r="A8" s="157" t="s">
        <v>74</v>
      </c>
      <c r="B8" s="24">
        <f>VLOOKUP(H8,'[1]Sheet1'!$A$12:$G$16,2,FALSE)</f>
        <v>10</v>
      </c>
      <c r="C8" s="43">
        <f>VLOOKUP(H8,'[1]Sheet1'!$A$12:$G$16,3,FALSE)/100</f>
        <v>0.0014013452914798206</v>
      </c>
      <c r="D8" s="21">
        <f>VLOOKUP(H8,'[1]Sheet1'!$A$12:$G$16,4,FALSE)</f>
        <v>37</v>
      </c>
      <c r="E8" s="25">
        <f>VLOOKUP(H8,'[1]Sheet1'!$A$12:$G$16,5,FALSE)/100</f>
        <v>0.005129627062248719</v>
      </c>
      <c r="F8" s="24">
        <f>VLOOKUP(H8,'[1]Sheet1'!$A$12:$G$16,6,FALSE)</f>
        <v>47</v>
      </c>
      <c r="G8" s="25">
        <f>VLOOKUP(H8,'[1]Sheet1'!$A$12:$G$16,7,FALSE)/100</f>
        <v>0.0032754895811554813</v>
      </c>
      <c r="H8" s="311" t="s">
        <v>661</v>
      </c>
    </row>
    <row r="9" spans="1:8" ht="15.75" thickBot="1">
      <c r="A9" s="45" t="s">
        <v>75</v>
      </c>
      <c r="B9" s="31">
        <f>VLOOKUP(H9,'[1]Sheet1'!$A$12:$G$16,2,FALSE)</f>
        <v>7136</v>
      </c>
      <c r="C9" s="46">
        <f>VLOOKUP(H9,'[1]Sheet1'!$A$12:$G$16,3,FALSE)/100</f>
        <v>1</v>
      </c>
      <c r="D9" s="28">
        <f>VLOOKUP(H9,'[1]Sheet1'!$A$12:$G$16,4,FALSE)</f>
        <v>7213</v>
      </c>
      <c r="E9" s="32">
        <f>VLOOKUP(H9,'[1]Sheet1'!$A$12:$G$16,5,FALSE)/100</f>
        <v>1</v>
      </c>
      <c r="F9" s="31">
        <f>VLOOKUP(H9,'[1]Sheet1'!$A$12:$G$16,6,FALSE)</f>
        <v>14349</v>
      </c>
      <c r="G9" s="32">
        <f>VLOOKUP(H9,'[1]Sheet1'!$A$12:$G$16,7,FALSE)/100</f>
        <v>1</v>
      </c>
      <c r="H9" s="311" t="s">
        <v>75</v>
      </c>
    </row>
    <row r="10" spans="1:7" ht="15">
      <c r="A10" s="47"/>
      <c r="B10" s="47"/>
      <c r="C10" s="48"/>
      <c r="D10" s="47"/>
      <c r="E10" s="48"/>
      <c r="F10" s="47"/>
      <c r="G10" s="48"/>
    </row>
    <row r="11" ht="15">
      <c r="F11" s="314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"/>
  <sheetViews>
    <sheetView zoomScalePageLayoutView="0" workbookViewId="0" topLeftCell="A1">
      <selection activeCell="H6" sqref="H6"/>
    </sheetView>
  </sheetViews>
  <sheetFormatPr defaultColWidth="11.421875" defaultRowHeight="15"/>
  <cols>
    <col min="1" max="1" width="34.7109375" style="151" customWidth="1"/>
    <col min="2" max="9" width="13.7109375" style="151" customWidth="1"/>
    <col min="10" max="10" width="11.421875" style="311" customWidth="1"/>
    <col min="11" max="16384" width="11.421875" style="151" customWidth="1"/>
  </cols>
  <sheetData>
    <row r="1" spans="1:9" ht="24.75" customHeight="1" thickBot="1" thickTop="1">
      <c r="A1" s="364" t="s">
        <v>1018</v>
      </c>
      <c r="B1" s="365"/>
      <c r="C1" s="365"/>
      <c r="D1" s="365"/>
      <c r="E1" s="365"/>
      <c r="F1" s="365"/>
      <c r="G1" s="365"/>
      <c r="H1" s="365"/>
      <c r="I1" s="366"/>
    </row>
    <row r="2" spans="1:9" ht="19.5" customHeight="1" thickTop="1">
      <c r="A2" s="350" t="s">
        <v>79</v>
      </c>
      <c r="B2" s="374" t="s">
        <v>80</v>
      </c>
      <c r="C2" s="368"/>
      <c r="D2" s="368"/>
      <c r="E2" s="368"/>
      <c r="F2" s="368"/>
      <c r="G2" s="369"/>
      <c r="H2" s="358" t="s">
        <v>75</v>
      </c>
      <c r="I2" s="359"/>
    </row>
    <row r="3" spans="1:9" ht="19.5" customHeight="1">
      <c r="A3" s="351"/>
      <c r="B3" s="375" t="s">
        <v>81</v>
      </c>
      <c r="C3" s="372"/>
      <c r="D3" s="372" t="s">
        <v>82</v>
      </c>
      <c r="E3" s="372"/>
      <c r="F3" s="372" t="s">
        <v>83</v>
      </c>
      <c r="G3" s="373"/>
      <c r="H3" s="370"/>
      <c r="I3" s="371"/>
    </row>
    <row r="4" spans="1:9" ht="19.5" customHeight="1" thickBot="1">
      <c r="A4" s="352"/>
      <c r="B4" s="49" t="s">
        <v>70</v>
      </c>
      <c r="C4" s="50" t="s">
        <v>69</v>
      </c>
      <c r="D4" s="51" t="s">
        <v>70</v>
      </c>
      <c r="E4" s="50" t="s">
        <v>69</v>
      </c>
      <c r="F4" s="51" t="s">
        <v>70</v>
      </c>
      <c r="G4" s="52" t="s">
        <v>69</v>
      </c>
      <c r="H4" s="53" t="s">
        <v>70</v>
      </c>
      <c r="I4" s="54" t="s">
        <v>69</v>
      </c>
    </row>
    <row r="5" spans="1:10" ht="15">
      <c r="A5" s="159" t="s">
        <v>71</v>
      </c>
      <c r="B5" s="13">
        <f>VLOOKUP(J5,'[1]Sheet1'!$A$21:$I$25,2,FALSE)</f>
        <v>813</v>
      </c>
      <c r="C5" s="41">
        <f>VLOOKUP(J5,'[1]Sheet1'!$A$21:$I$25,3,FALSE)/100</f>
        <v>0.39485186983972803</v>
      </c>
      <c r="D5" s="10">
        <f>VLOOKUP(J5,'[1]Sheet1'!$A$21:$I$25,4,FALSE)</f>
        <v>3851</v>
      </c>
      <c r="E5" s="41">
        <f>VLOOKUP(J5,'[1]Sheet1'!$A$21:$I$25,5,FALSE)/100</f>
        <v>0.40532575518366487</v>
      </c>
      <c r="F5" s="10">
        <f>VLOOKUP(J5,'[1]Sheet1'!$A$21:$I$25,6,FALSE)</f>
        <v>1054</v>
      </c>
      <c r="G5" s="14">
        <f>VLOOKUP(J5,'[1]Sheet1'!$A$21:$I$25,7,FALSE)/100</f>
        <v>0.3779132305485837</v>
      </c>
      <c r="H5" s="13">
        <f>VLOOKUP(J5,'[1]Sheet1'!$A$21:$I$25,8,FALSE)</f>
        <v>5718</v>
      </c>
      <c r="I5" s="14">
        <f>VLOOKUP(J5,'[1]Sheet1'!$A$21:$I$25,9,FALSE)/100</f>
        <v>0.3984946686180222</v>
      </c>
      <c r="J5" s="311" t="s">
        <v>658</v>
      </c>
    </row>
    <row r="6" spans="1:10" ht="15">
      <c r="A6" s="157" t="s">
        <v>72</v>
      </c>
      <c r="B6" s="19">
        <f>VLOOKUP(J6,'[1]Sheet1'!$A$21:$I$25,2,FALSE)</f>
        <v>1067</v>
      </c>
      <c r="C6" s="42">
        <f>VLOOKUP(J6,'[1]Sheet1'!$A$21:$I$25,3,FALSE)/100</f>
        <v>0.5182127246236037</v>
      </c>
      <c r="D6" s="16">
        <f>VLOOKUP(J6,'[1]Sheet1'!$A$21:$I$25,4,FALSE)</f>
        <v>4657</v>
      </c>
      <c r="E6" s="42">
        <f>VLOOKUP(J6,'[1]Sheet1'!$A$21:$I$25,5,FALSE)/100</f>
        <v>0.49015893063888005</v>
      </c>
      <c r="F6" s="16">
        <f>VLOOKUP(J6,'[1]Sheet1'!$A$21:$I$25,6,FALSE)</f>
        <v>1270</v>
      </c>
      <c r="G6" s="20">
        <f>VLOOKUP(J6,'[1]Sheet1'!$A$21:$I$25,7,FALSE)/100</f>
        <v>0.45536034420939403</v>
      </c>
      <c r="H6" s="19">
        <f>VLOOKUP(J6,'[1]Sheet1'!$A$21:$I$25,8,FALSE)</f>
        <v>6994</v>
      </c>
      <c r="I6" s="20">
        <f>VLOOKUP(J6,'[1]Sheet1'!$A$21:$I$25,9,FALSE)/100</f>
        <v>0.48742072618300925</v>
      </c>
      <c r="J6" s="311" t="s">
        <v>659</v>
      </c>
    </row>
    <row r="7" spans="1:10" ht="15">
      <c r="A7" s="157" t="s">
        <v>73</v>
      </c>
      <c r="B7" s="19">
        <f>VLOOKUP(J7,'[1]Sheet1'!$A$21:$I$25,2,FALSE)</f>
        <v>169</v>
      </c>
      <c r="C7" s="42">
        <f>VLOOKUP(J7,'[1]Sheet1'!$A$21:$I$25,3,FALSE)/100</f>
        <v>0.08207867897037396</v>
      </c>
      <c r="D7" s="16">
        <f>VLOOKUP(J7,'[1]Sheet1'!$A$21:$I$25,4,FALSE)</f>
        <v>968</v>
      </c>
      <c r="E7" s="42">
        <f>VLOOKUP(J7,'[1]Sheet1'!$A$21:$I$25,5,FALSE)/100</f>
        <v>0.10188401220924113</v>
      </c>
      <c r="F7" s="16">
        <f>VLOOKUP(J7,'[1]Sheet1'!$A$21:$I$25,6,FALSE)</f>
        <v>453</v>
      </c>
      <c r="G7" s="20">
        <f>VLOOKUP(J7,'[1]Sheet1'!$A$21:$I$25,7,FALSE)/100</f>
        <v>0.16242380781642166</v>
      </c>
      <c r="H7" s="19">
        <f>VLOOKUP(J7,'[1]Sheet1'!$A$21:$I$25,8,FALSE)</f>
        <v>1590</v>
      </c>
      <c r="I7" s="20">
        <f>VLOOKUP(J7,'[1]Sheet1'!$A$21:$I$25,9,FALSE)/100</f>
        <v>0.11080911561781312</v>
      </c>
      <c r="J7" s="311" t="s">
        <v>660</v>
      </c>
    </row>
    <row r="8" spans="1:10" ht="15.75" thickBot="1">
      <c r="A8" s="158" t="s">
        <v>74</v>
      </c>
      <c r="B8" s="24">
        <f>VLOOKUP(J8,'[1]Sheet1'!$A$21:$I$25,2,FALSE)</f>
        <v>10</v>
      </c>
      <c r="C8" s="43">
        <f>VLOOKUP(J8,'[1]Sheet1'!$A$21:$I$25,3,FALSE)/100</f>
        <v>0.0048567265662943174</v>
      </c>
      <c r="D8" s="21">
        <f>VLOOKUP(J8,'[1]Sheet1'!$A$21:$I$25,4,FALSE)</f>
        <v>25</v>
      </c>
      <c r="E8" s="43">
        <f>VLOOKUP(J8,'[1]Sheet1'!$A$21:$I$25,5,FALSE)/100</f>
        <v>0.0026313019682138723</v>
      </c>
      <c r="F8" s="21">
        <f>VLOOKUP(J8,'[1]Sheet1'!$A$21:$I$25,6,FALSE)</f>
        <v>12</v>
      </c>
      <c r="G8" s="25">
        <f>VLOOKUP(J8,'[1]Sheet1'!$A$21:$I$25,7,FALSE)/100</f>
        <v>0.004302617425600574</v>
      </c>
      <c r="H8" s="24">
        <f>VLOOKUP(J8,'[1]Sheet1'!$A$21:$I$25,8,FALSE)</f>
        <v>47</v>
      </c>
      <c r="I8" s="25">
        <f>VLOOKUP(J8,'[1]Sheet1'!$A$21:$I$25,9,FALSE)/100</f>
        <v>0.0032754895811554813</v>
      </c>
      <c r="J8" s="311" t="s">
        <v>661</v>
      </c>
    </row>
    <row r="9" spans="1:10" ht="15.75" thickBot="1">
      <c r="A9" s="45" t="s">
        <v>75</v>
      </c>
      <c r="B9" s="31">
        <f>VLOOKUP(J9,'[1]Sheet1'!$A$21:$I$25,2,FALSE)</f>
        <v>2059</v>
      </c>
      <c r="C9" s="46">
        <f>VLOOKUP(J9,'[1]Sheet1'!$A$21:$I$25,3,FALSE)/100</f>
        <v>1</v>
      </c>
      <c r="D9" s="28">
        <f>VLOOKUP(J9,'[1]Sheet1'!$A$21:$I$25,4,FALSE)</f>
        <v>9501</v>
      </c>
      <c r="E9" s="46">
        <f>VLOOKUP(J9,'[1]Sheet1'!$A$21:$I$25,5,FALSE)/100</f>
        <v>1</v>
      </c>
      <c r="F9" s="28">
        <f>VLOOKUP(J9,'[1]Sheet1'!$A$21:$I$25,6,FALSE)</f>
        <v>2789</v>
      </c>
      <c r="G9" s="32">
        <f>VLOOKUP(J9,'[1]Sheet1'!$A$21:$I$25,7,FALSE)/100</f>
        <v>1</v>
      </c>
      <c r="H9" s="31">
        <f>VLOOKUP(J9,'[1]Sheet1'!$A$21:$I$25,8,FALSE)</f>
        <v>14349</v>
      </c>
      <c r="I9" s="32">
        <f>VLOOKUP(J9,'[1]Sheet1'!$A$21:$I$25,9,FALSE)/100</f>
        <v>1</v>
      </c>
      <c r="J9" s="311" t="s">
        <v>75</v>
      </c>
    </row>
    <row r="10" spans="1:9" ht="15">
      <c r="A10" s="47"/>
      <c r="B10" s="47"/>
      <c r="C10" s="48"/>
      <c r="D10" s="47"/>
      <c r="E10" s="48"/>
      <c r="F10" s="47"/>
      <c r="G10" s="48"/>
      <c r="H10" s="47"/>
      <c r="I10" s="48"/>
    </row>
    <row r="11" ht="15">
      <c r="H11" s="314"/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1"/>
  <sheetViews>
    <sheetView zoomScalePageLayoutView="0" workbookViewId="0" topLeftCell="A1">
      <selection activeCell="B5" sqref="B5:H9"/>
    </sheetView>
  </sheetViews>
  <sheetFormatPr defaultColWidth="11.421875" defaultRowHeight="15"/>
  <cols>
    <col min="1" max="1" width="21.421875" style="151" bestFit="1" customWidth="1"/>
    <col min="2" max="8" width="13.57421875" style="151" customWidth="1"/>
    <col min="9" max="9" width="11.421875" style="311" customWidth="1"/>
    <col min="10" max="16384" width="11.421875" style="151" customWidth="1"/>
  </cols>
  <sheetData>
    <row r="1" spans="1:8" ht="49.5" customHeight="1" thickBot="1" thickTop="1">
      <c r="A1" s="347" t="s">
        <v>1019</v>
      </c>
      <c r="B1" s="348"/>
      <c r="C1" s="348"/>
      <c r="D1" s="348"/>
      <c r="E1" s="348"/>
      <c r="F1" s="348"/>
      <c r="G1" s="348"/>
      <c r="H1" s="349"/>
    </row>
    <row r="2" spans="1:8" ht="19.5" customHeight="1" thickTop="1">
      <c r="A2" s="360" t="s">
        <v>79</v>
      </c>
      <c r="B2" s="358" t="s">
        <v>84</v>
      </c>
      <c r="C2" s="368"/>
      <c r="D2" s="368"/>
      <c r="E2" s="369"/>
      <c r="F2" s="378" t="s">
        <v>163</v>
      </c>
      <c r="G2" s="358" t="s">
        <v>75</v>
      </c>
      <c r="H2" s="359"/>
    </row>
    <row r="3" spans="1:8" ht="19.5" customHeight="1">
      <c r="A3" s="376"/>
      <c r="B3" s="370" t="s">
        <v>85</v>
      </c>
      <c r="C3" s="372"/>
      <c r="D3" s="372" t="s">
        <v>86</v>
      </c>
      <c r="E3" s="373"/>
      <c r="F3" s="350"/>
      <c r="G3" s="370"/>
      <c r="H3" s="371"/>
    </row>
    <row r="4" spans="1:8" ht="19.5" customHeight="1" thickBot="1">
      <c r="A4" s="377"/>
      <c r="B4" s="39" t="s">
        <v>70</v>
      </c>
      <c r="C4" s="37" t="s">
        <v>69</v>
      </c>
      <c r="D4" s="36" t="s">
        <v>70</v>
      </c>
      <c r="E4" s="38" t="s">
        <v>69</v>
      </c>
      <c r="F4" s="319" t="s">
        <v>70</v>
      </c>
      <c r="G4" s="39" t="s">
        <v>70</v>
      </c>
      <c r="H4" s="40" t="s">
        <v>69</v>
      </c>
    </row>
    <row r="5" spans="1:9" ht="15">
      <c r="A5" s="159" t="s">
        <v>71</v>
      </c>
      <c r="B5" s="13">
        <f>VLOOKUP(I5,'[1]Sheet1'!$A$30:$I$34,6,FALSE)</f>
        <v>2089</v>
      </c>
      <c r="C5" s="41">
        <f>VLOOKUP(I5,'[1]Sheet1'!$A$30:$I$34,7,FALSE)/100</f>
        <v>0.3199571144126206</v>
      </c>
      <c r="D5" s="10">
        <f>VLOOKUP(I5,'[1]Sheet1'!$A$30:$I$34,4,FALSE)</f>
        <v>3627</v>
      </c>
      <c r="E5" s="14">
        <f>VLOOKUP(I5,'[1]Sheet1'!$A$30:$I$34,5,FALSE)/100</f>
        <v>0.4639293937068303</v>
      </c>
      <c r="F5" s="320">
        <v>1</v>
      </c>
      <c r="G5" s="13">
        <f>VLOOKUP(I5,'[1]Sheet1'!$A$30:$I$34,8,FALSE)</f>
        <v>5718</v>
      </c>
      <c r="H5" s="14">
        <f>VLOOKUP(I5,'[1]Sheet1'!$A$30:$I$34,9,FALSE)/100</f>
        <v>0.3984946686180222</v>
      </c>
      <c r="I5" s="311" t="s">
        <v>658</v>
      </c>
    </row>
    <row r="6" spans="1:9" ht="15">
      <c r="A6" s="157" t="s">
        <v>72</v>
      </c>
      <c r="B6" s="19">
        <f>VLOOKUP(I6,'[1]Sheet1'!$A$30:$I$34,6,FALSE)</f>
        <v>3566</v>
      </c>
      <c r="C6" s="42">
        <f>VLOOKUP(I6,'[1]Sheet1'!$A$30:$I$34,7,FALSE)/100</f>
        <v>0.5461785878388727</v>
      </c>
      <c r="D6" s="16">
        <f>VLOOKUP(I6,'[1]Sheet1'!$A$30:$I$34,4,FALSE)</f>
        <v>3428</v>
      </c>
      <c r="E6" s="20">
        <f>VLOOKUP(I6,'[1]Sheet1'!$A$30:$I$34,5,FALSE)/100</f>
        <v>0.43847531337938084</v>
      </c>
      <c r="F6" s="321">
        <v>1</v>
      </c>
      <c r="G6" s="19">
        <f>VLOOKUP(I6,'[1]Sheet1'!$A$30:$I$34,8,FALSE)</f>
        <v>6994</v>
      </c>
      <c r="H6" s="20">
        <f>VLOOKUP(I6,'[1]Sheet1'!$A$30:$I$34,9,FALSE)/100</f>
        <v>0.48742072618300925</v>
      </c>
      <c r="I6" s="311" t="s">
        <v>659</v>
      </c>
    </row>
    <row r="7" spans="1:9" ht="15">
      <c r="A7" s="157" t="s">
        <v>73</v>
      </c>
      <c r="B7" s="19">
        <f>VLOOKUP(I7,'[1]Sheet1'!$A$30:$I$34,6,FALSE)</f>
        <v>847</v>
      </c>
      <c r="C7" s="42">
        <f>VLOOKUP(I7,'[1]Sheet1'!$A$30:$I$34,7,FALSE)/100</f>
        <v>0.12972890182263747</v>
      </c>
      <c r="D7" s="16">
        <f>VLOOKUP(I7,'[1]Sheet1'!$A$30:$I$34,4,FALSE)</f>
        <v>743</v>
      </c>
      <c r="E7" s="20">
        <f>VLOOKUP(I7,'[1]Sheet1'!$A$30:$I$34,5,FALSE)/100</f>
        <v>0.09503709388590434</v>
      </c>
      <c r="F7" s="321">
        <v>0</v>
      </c>
      <c r="G7" s="19">
        <f>VLOOKUP(I7,'[1]Sheet1'!$A$30:$I$34,8,FALSE)</f>
        <v>1590</v>
      </c>
      <c r="H7" s="20">
        <f>VLOOKUP(I7,'[1]Sheet1'!$A$30:$I$34,9,FALSE)/100</f>
        <v>0.11080911561781312</v>
      </c>
      <c r="I7" s="311" t="s">
        <v>660</v>
      </c>
    </row>
    <row r="8" spans="1:9" ht="15.75" thickBot="1">
      <c r="A8" s="158" t="s">
        <v>74</v>
      </c>
      <c r="B8" s="24">
        <f>VLOOKUP(I8,'[1]Sheet1'!$A$30:$I$34,6,FALSE)</f>
        <v>27</v>
      </c>
      <c r="C8" s="43">
        <f>VLOOKUP(I8,'[1]Sheet1'!$A$30:$I$34,7,FALSE)/100</f>
        <v>0.004135395925869199</v>
      </c>
      <c r="D8" s="21">
        <f>VLOOKUP(I8,'[1]Sheet1'!$A$30:$I$34,4,FALSE)</f>
        <v>20</v>
      </c>
      <c r="E8" s="25">
        <f>VLOOKUP(I8,'[1]Sheet1'!$A$30:$I$34,5,FALSE)/100</f>
        <v>0.00255819902788437</v>
      </c>
      <c r="F8" s="322">
        <v>0</v>
      </c>
      <c r="G8" s="24">
        <f>VLOOKUP(I8,'[1]Sheet1'!$A$30:$I$34,8,FALSE)</f>
        <v>47</v>
      </c>
      <c r="H8" s="25">
        <f>VLOOKUP(I8,'[1]Sheet1'!$A$30:$I$34,9,FALSE)/100</f>
        <v>0.0032754895811554813</v>
      </c>
      <c r="I8" s="311" t="s">
        <v>661</v>
      </c>
    </row>
    <row r="9" spans="1:9" ht="15.75" thickBot="1">
      <c r="A9" s="45" t="s">
        <v>75</v>
      </c>
      <c r="B9" s="31">
        <f>VLOOKUP(I9,'[1]Sheet1'!$A$30:$I$34,6,FALSE)</f>
        <v>6529</v>
      </c>
      <c r="C9" s="56">
        <f>VLOOKUP(I9,'[1]Sheet1'!$A$30:$I$34,7,FALSE)/100</f>
        <v>1</v>
      </c>
      <c r="D9" s="28">
        <f>VLOOKUP(I9,'[1]Sheet1'!$A$30:$I$34,4,FALSE)</f>
        <v>7818</v>
      </c>
      <c r="E9" s="33">
        <f>VLOOKUP(I9,'[1]Sheet1'!$A$30:$I$34,5,FALSE)/100</f>
        <v>1</v>
      </c>
      <c r="F9" s="323">
        <f>SUM(F5:F8)</f>
        <v>2</v>
      </c>
      <c r="G9" s="31">
        <f>VLOOKUP(I9,'[1]Sheet1'!$A$30:$I$34,8,FALSE)</f>
        <v>14349</v>
      </c>
      <c r="H9" s="33">
        <f>VLOOKUP(I9,'[1]Sheet1'!$A$30:$I$34,9,FALSE)/100</f>
        <v>1</v>
      </c>
      <c r="I9" s="311" t="s">
        <v>75</v>
      </c>
    </row>
    <row r="10" spans="1:8" ht="15">
      <c r="A10" s="35"/>
      <c r="B10" s="35"/>
      <c r="C10" s="57"/>
      <c r="D10" s="35"/>
      <c r="E10" s="57"/>
      <c r="F10" s="57"/>
      <c r="G10" s="35"/>
      <c r="H10" s="57"/>
    </row>
    <row r="11" spans="1:8" ht="15">
      <c r="A11" s="35"/>
      <c r="B11" s="35"/>
      <c r="C11" s="57"/>
      <c r="D11" s="35"/>
      <c r="E11" s="57"/>
      <c r="F11" s="57"/>
      <c r="G11" s="105"/>
      <c r="H11" s="57"/>
    </row>
  </sheetData>
  <sheetProtection/>
  <mergeCells count="7">
    <mergeCell ref="A1:H1"/>
    <mergeCell ref="A2:A4"/>
    <mergeCell ref="B2:E2"/>
    <mergeCell ref="G2:H3"/>
    <mergeCell ref="B3:C3"/>
    <mergeCell ref="D3:E3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2"/>
  <sheetViews>
    <sheetView zoomScale="90" zoomScaleNormal="90" zoomScalePageLayoutView="0" workbookViewId="0" topLeftCell="A1">
      <selection activeCell="P9" sqref="P9"/>
    </sheetView>
  </sheetViews>
  <sheetFormatPr defaultColWidth="11.421875" defaultRowHeight="15"/>
  <cols>
    <col min="1" max="1" width="13.28125" style="151" customWidth="1"/>
    <col min="2" max="15" width="16.7109375" style="151" customWidth="1"/>
    <col min="16" max="16" width="18.57421875" style="151" customWidth="1"/>
    <col min="17" max="17" width="11.421875" style="311" customWidth="1"/>
    <col min="18" max="16384" width="11.421875" style="151" customWidth="1"/>
  </cols>
  <sheetData>
    <row r="1" spans="1:16" ht="24.75" customHeight="1" thickBot="1" thickTop="1">
      <c r="A1" s="347" t="s">
        <v>642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9"/>
    </row>
    <row r="2" spans="1:16" ht="24.75" customHeight="1" thickBot="1" thickTop="1">
      <c r="A2" s="347" t="s">
        <v>1020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9"/>
    </row>
    <row r="3" spans="1:16" ht="19.5" customHeight="1" thickTop="1">
      <c r="A3" s="350" t="s">
        <v>87</v>
      </c>
      <c r="B3" s="358">
        <v>2012</v>
      </c>
      <c r="C3" s="359"/>
      <c r="D3" s="358">
        <v>2013</v>
      </c>
      <c r="E3" s="359"/>
      <c r="F3" s="358">
        <v>2014</v>
      </c>
      <c r="G3" s="359"/>
      <c r="H3" s="379">
        <v>2015</v>
      </c>
      <c r="I3" s="380"/>
      <c r="J3" s="358">
        <v>2016</v>
      </c>
      <c r="K3" s="359"/>
      <c r="L3" s="358">
        <v>2017</v>
      </c>
      <c r="M3" s="359"/>
      <c r="N3" s="358">
        <v>2018</v>
      </c>
      <c r="O3" s="359"/>
      <c r="P3" s="356" t="s">
        <v>1015</v>
      </c>
    </row>
    <row r="4" spans="1:16" ht="19.5" customHeight="1" thickBot="1">
      <c r="A4" s="352"/>
      <c r="B4" s="60" t="s">
        <v>70</v>
      </c>
      <c r="C4" s="59" t="s">
        <v>69</v>
      </c>
      <c r="D4" s="60" t="s">
        <v>70</v>
      </c>
      <c r="E4" s="59" t="s">
        <v>69</v>
      </c>
      <c r="F4" s="60" t="s">
        <v>70</v>
      </c>
      <c r="G4" s="59" t="s">
        <v>69</v>
      </c>
      <c r="H4" s="58" t="s">
        <v>70</v>
      </c>
      <c r="I4" s="59" t="s">
        <v>69</v>
      </c>
      <c r="J4" s="60" t="s">
        <v>70</v>
      </c>
      <c r="K4" s="59" t="s">
        <v>69</v>
      </c>
      <c r="L4" s="60" t="s">
        <v>70</v>
      </c>
      <c r="M4" s="59" t="s">
        <v>69</v>
      </c>
      <c r="N4" s="60" t="s">
        <v>70</v>
      </c>
      <c r="O4" s="59" t="s">
        <v>69</v>
      </c>
      <c r="P4" s="357"/>
    </row>
    <row r="5" spans="1:17" ht="15">
      <c r="A5" s="160" t="s">
        <v>88</v>
      </c>
      <c r="B5" s="13">
        <v>54</v>
      </c>
      <c r="C5" s="41">
        <v>0.00422237860661506</v>
      </c>
      <c r="D5" s="61">
        <v>57</v>
      </c>
      <c r="E5" s="62">
        <v>0.004246442673023914</v>
      </c>
      <c r="F5" s="61">
        <v>68</v>
      </c>
      <c r="G5" s="62">
        <v>0.005358972338245725</v>
      </c>
      <c r="H5" s="13">
        <v>49</v>
      </c>
      <c r="I5" s="72">
        <v>0.003773875539125077</v>
      </c>
      <c r="J5" s="13">
        <v>53</v>
      </c>
      <c r="K5" s="41">
        <v>0.0038198198198198196</v>
      </c>
      <c r="L5" s="13">
        <v>46</v>
      </c>
      <c r="M5" s="41">
        <v>0.003246982423942966</v>
      </c>
      <c r="N5" s="13">
        <f>VLOOKUP(Q5,'[1]Sheet1'!$A$39:$C$64,2,FALSE)</f>
        <v>59</v>
      </c>
      <c r="O5" s="41">
        <f>VLOOKUP(Q5,'[1]Sheet1'!$A$39:$C$64,3,FALSE)/100</f>
        <v>0.004111784793365391</v>
      </c>
      <c r="P5" s="161">
        <f>(N5-L5)/L5</f>
        <v>0.2826086956521739</v>
      </c>
      <c r="Q5" s="311" t="s">
        <v>662</v>
      </c>
    </row>
    <row r="6" spans="1:17" ht="15">
      <c r="A6" s="162" t="s">
        <v>89</v>
      </c>
      <c r="B6" s="19">
        <v>19</v>
      </c>
      <c r="C6" s="42">
        <v>0.0014856517319571506</v>
      </c>
      <c r="D6" s="19">
        <v>18</v>
      </c>
      <c r="E6" s="17">
        <v>0.001340981896744394</v>
      </c>
      <c r="F6" s="19">
        <v>14</v>
      </c>
      <c r="G6" s="17">
        <v>0.001103317834344708</v>
      </c>
      <c r="H6" s="19">
        <v>16</v>
      </c>
      <c r="I6" s="73">
        <v>0.0012322858903265558</v>
      </c>
      <c r="J6" s="19">
        <v>27</v>
      </c>
      <c r="K6" s="42">
        <v>0.0019459459459459454</v>
      </c>
      <c r="L6" s="19">
        <v>27</v>
      </c>
      <c r="M6" s="42">
        <v>0.001905837509705654</v>
      </c>
      <c r="N6" s="19">
        <f>VLOOKUP(Q6,'[1]Sheet1'!$A$39:$C$64,2,FALSE)</f>
        <v>21</v>
      </c>
      <c r="O6" s="42">
        <f>VLOOKUP(Q6,'[1]Sheet1'!$A$39:$C$64,3,FALSE)/100</f>
        <v>0.0014635166213673428</v>
      </c>
      <c r="P6" s="163">
        <f aca="true" t="shared" si="0" ref="P6:P30">(N6-L6)/L6</f>
        <v>-0.2222222222222222</v>
      </c>
      <c r="Q6" s="311" t="s">
        <v>663</v>
      </c>
    </row>
    <row r="7" spans="1:17" ht="15">
      <c r="A7" s="162" t="s">
        <v>90</v>
      </c>
      <c r="B7" s="19">
        <v>19</v>
      </c>
      <c r="C7" s="42">
        <v>0.0014856517319571506</v>
      </c>
      <c r="D7" s="19">
        <v>15</v>
      </c>
      <c r="E7" s="17">
        <v>0.0011174849139536616</v>
      </c>
      <c r="F7" s="19">
        <v>12</v>
      </c>
      <c r="G7" s="17">
        <v>0.0009457010008668926</v>
      </c>
      <c r="H7" s="19">
        <v>19</v>
      </c>
      <c r="I7" s="73">
        <v>0.001463339494762785</v>
      </c>
      <c r="J7" s="19">
        <v>18</v>
      </c>
      <c r="K7" s="42">
        <v>0.0012972972972972974</v>
      </c>
      <c r="L7" s="19">
        <v>25</v>
      </c>
      <c r="M7" s="42">
        <v>0.0017646643608385684</v>
      </c>
      <c r="N7" s="19">
        <f>VLOOKUP(Q7,'[1]Sheet1'!$A$39:$C$64,2,FALSE)</f>
        <v>10</v>
      </c>
      <c r="O7" s="42">
        <f>VLOOKUP(Q7,'[1]Sheet1'!$A$39:$C$64,3,FALSE)/100</f>
        <v>0.0006969126768415917</v>
      </c>
      <c r="P7" s="163">
        <f t="shared" si="0"/>
        <v>-0.6</v>
      </c>
      <c r="Q7" s="311" t="s">
        <v>664</v>
      </c>
    </row>
    <row r="8" spans="1:17" ht="15">
      <c r="A8" s="162" t="s">
        <v>91</v>
      </c>
      <c r="B8" s="19">
        <v>17</v>
      </c>
      <c r="C8" s="42">
        <v>0.0013292673391195559</v>
      </c>
      <c r="D8" s="19">
        <v>17</v>
      </c>
      <c r="E8" s="17">
        <v>0.0012664829024808164</v>
      </c>
      <c r="F8" s="19">
        <v>29</v>
      </c>
      <c r="G8" s="17">
        <v>0.002285444085428324</v>
      </c>
      <c r="H8" s="19">
        <v>26</v>
      </c>
      <c r="I8" s="73">
        <v>0.002002464571780653</v>
      </c>
      <c r="J8" s="19">
        <v>30</v>
      </c>
      <c r="K8" s="42">
        <v>0.002162162162162162</v>
      </c>
      <c r="L8" s="19">
        <v>30</v>
      </c>
      <c r="M8" s="42">
        <v>0.0021175972330062824</v>
      </c>
      <c r="N8" s="19">
        <f>VLOOKUP(Q8,'[1]Sheet1'!$A$39:$C$64,2,FALSE)</f>
        <v>30</v>
      </c>
      <c r="O8" s="42">
        <f>VLOOKUP(Q8,'[1]Sheet1'!$A$39:$C$64,3,FALSE)/100</f>
        <v>0.0020907380305247754</v>
      </c>
      <c r="P8" s="163">
        <f t="shared" si="0"/>
        <v>0</v>
      </c>
      <c r="Q8" s="311" t="s">
        <v>665</v>
      </c>
    </row>
    <row r="9" spans="1:17" ht="15">
      <c r="A9" s="162" t="s">
        <v>92</v>
      </c>
      <c r="B9" s="19">
        <v>117</v>
      </c>
      <c r="C9" s="42">
        <v>0.009148486980999296</v>
      </c>
      <c r="D9" s="19">
        <v>132</v>
      </c>
      <c r="E9" s="17">
        <v>0.009833867242792222</v>
      </c>
      <c r="F9" s="19">
        <v>81</v>
      </c>
      <c r="G9" s="17">
        <v>0.006383481755851525</v>
      </c>
      <c r="H9" s="19">
        <v>115</v>
      </c>
      <c r="I9" s="73">
        <v>0.00885705483672212</v>
      </c>
      <c r="J9" s="19">
        <v>107</v>
      </c>
      <c r="K9" s="42">
        <v>0.007711711711711712</v>
      </c>
      <c r="L9" s="19">
        <v>137</v>
      </c>
      <c r="M9" s="42">
        <v>0.009670360697395356</v>
      </c>
      <c r="N9" s="19">
        <f>VLOOKUP(Q9,'[1]Sheet1'!$A$39:$C$64,2,FALSE)</f>
        <v>139</v>
      </c>
      <c r="O9" s="42">
        <f>VLOOKUP(Q9,'[1]Sheet1'!$A$39:$C$64,3,FALSE)/100</f>
        <v>0.009687086208098123</v>
      </c>
      <c r="P9" s="163">
        <f t="shared" si="0"/>
        <v>0.014598540145985401</v>
      </c>
      <c r="Q9" s="311" t="s">
        <v>666</v>
      </c>
    </row>
    <row r="10" spans="1:17" ht="15">
      <c r="A10" s="162" t="s">
        <v>93</v>
      </c>
      <c r="B10" s="19">
        <v>466</v>
      </c>
      <c r="C10" s="42">
        <v>0.03643756353115959</v>
      </c>
      <c r="D10" s="19">
        <v>484</v>
      </c>
      <c r="E10" s="17">
        <v>0.03605751322357148</v>
      </c>
      <c r="F10" s="19">
        <v>366</v>
      </c>
      <c r="G10" s="17">
        <v>0.028843880526440224</v>
      </c>
      <c r="H10" s="19">
        <v>420</v>
      </c>
      <c r="I10" s="73">
        <v>0.03234750462107209</v>
      </c>
      <c r="J10" s="19">
        <v>437</v>
      </c>
      <c r="K10" s="42">
        <v>0.0314954954954955</v>
      </c>
      <c r="L10" s="19">
        <v>514</v>
      </c>
      <c r="M10" s="42">
        <v>0.03628149925884097</v>
      </c>
      <c r="N10" s="19">
        <f>VLOOKUP(Q10,'[1]Sheet1'!$A$39:$C$64,2,FALSE)</f>
        <v>523</v>
      </c>
      <c r="O10" s="42">
        <f>VLOOKUP(Q10,'[1]Sheet1'!$A$39:$C$64,3,FALSE)/100</f>
        <v>0.03644853299881526</v>
      </c>
      <c r="P10" s="163">
        <f t="shared" si="0"/>
        <v>0.017509727626459144</v>
      </c>
      <c r="Q10" s="311" t="s">
        <v>667</v>
      </c>
    </row>
    <row r="11" spans="1:17" ht="15">
      <c r="A11" s="162" t="s">
        <v>94</v>
      </c>
      <c r="B11" s="19">
        <v>851</v>
      </c>
      <c r="C11" s="42">
        <v>0.0665415591523966</v>
      </c>
      <c r="D11" s="19">
        <v>919</v>
      </c>
      <c r="E11" s="17">
        <v>0.06846457572822767</v>
      </c>
      <c r="F11" s="19">
        <v>855</v>
      </c>
      <c r="G11" s="17">
        <v>0.0673811963117661</v>
      </c>
      <c r="H11" s="19">
        <v>890</v>
      </c>
      <c r="I11" s="73">
        <v>0.06854590264941467</v>
      </c>
      <c r="J11" s="19">
        <v>975</v>
      </c>
      <c r="K11" s="42">
        <v>0.07027027027027027</v>
      </c>
      <c r="L11" s="19">
        <v>1087</v>
      </c>
      <c r="M11" s="42">
        <v>0.07672760640926096</v>
      </c>
      <c r="N11" s="19">
        <f>VLOOKUP(Q11,'[1]Sheet1'!$A$39:$C$64,2,FALSE)</f>
        <v>1026</v>
      </c>
      <c r="O11" s="42">
        <f>VLOOKUP(Q11,'[1]Sheet1'!$A$39:$C$64,3,FALSE)/100</f>
        <v>0.07150324064394731</v>
      </c>
      <c r="P11" s="163">
        <f t="shared" si="0"/>
        <v>-0.05611775528978841</v>
      </c>
      <c r="Q11" s="311" t="s">
        <v>668</v>
      </c>
    </row>
    <row r="12" spans="1:17" ht="15">
      <c r="A12" s="162" t="s">
        <v>95</v>
      </c>
      <c r="B12" s="19">
        <v>2333</v>
      </c>
      <c r="C12" s="42">
        <v>0.18242239424505435</v>
      </c>
      <c r="D12" s="19">
        <v>2464</v>
      </c>
      <c r="E12" s="17">
        <v>0.18356552186545483</v>
      </c>
      <c r="F12" s="19">
        <v>2172</v>
      </c>
      <c r="G12" s="17">
        <v>0.17117188115690757</v>
      </c>
      <c r="H12" s="19">
        <v>2302</v>
      </c>
      <c r="I12" s="73">
        <v>0.1772951324707332</v>
      </c>
      <c r="J12" s="19">
        <v>2389</v>
      </c>
      <c r="K12" s="42">
        <v>0.1721801801801802</v>
      </c>
      <c r="L12" s="19">
        <v>2496</v>
      </c>
      <c r="M12" s="42">
        <v>0.17618408978612268</v>
      </c>
      <c r="N12" s="19">
        <f>VLOOKUP(Q12,'[1]Sheet1'!$A$39:$C$64,2,FALSE)</f>
        <v>2436</v>
      </c>
      <c r="O12" s="42">
        <f>VLOOKUP(Q12,'[1]Sheet1'!$A$39:$C$64,3,FALSE)/100</f>
        <v>0.16976792807861174</v>
      </c>
      <c r="P12" s="163">
        <f t="shared" si="0"/>
        <v>-0.02403846153846154</v>
      </c>
      <c r="Q12" s="311" t="s">
        <v>669</v>
      </c>
    </row>
    <row r="13" spans="1:17" ht="15">
      <c r="A13" s="162" t="s">
        <v>96</v>
      </c>
      <c r="B13" s="19">
        <v>1978</v>
      </c>
      <c r="C13" s="42">
        <v>0.15466416451638126</v>
      </c>
      <c r="D13" s="19">
        <v>2118</v>
      </c>
      <c r="E13" s="17">
        <v>0.15778886985025703</v>
      </c>
      <c r="F13" s="19">
        <v>1999</v>
      </c>
      <c r="G13" s="17">
        <v>0.15753802506107653</v>
      </c>
      <c r="H13" s="19">
        <v>2079</v>
      </c>
      <c r="I13" s="73">
        <v>0.16012014787430684</v>
      </c>
      <c r="J13" s="19">
        <v>2199</v>
      </c>
      <c r="K13" s="42">
        <v>0.1584864864864865</v>
      </c>
      <c r="L13" s="19">
        <v>2133</v>
      </c>
      <c r="M13" s="42">
        <v>0.15056116326674668</v>
      </c>
      <c r="N13" s="19">
        <f>VLOOKUP(Q13,'[1]Sheet1'!$A$39:$C$64,2,FALSE)</f>
        <v>2202</v>
      </c>
      <c r="O13" s="42">
        <f>VLOOKUP(Q13,'[1]Sheet1'!$A$39:$C$64,3,FALSE)/100</f>
        <v>0.1534601714405185</v>
      </c>
      <c r="P13" s="163">
        <f t="shared" si="0"/>
        <v>0.03234880450070324</v>
      </c>
      <c r="Q13" s="311" t="s">
        <v>670</v>
      </c>
    </row>
    <row r="14" spans="1:17" ht="15">
      <c r="A14" s="162" t="s">
        <v>97</v>
      </c>
      <c r="B14" s="19">
        <v>532</v>
      </c>
      <c r="C14" s="42">
        <v>0.04159824849480022</v>
      </c>
      <c r="D14" s="19">
        <v>565</v>
      </c>
      <c r="E14" s="17">
        <v>0.04209193175892125</v>
      </c>
      <c r="F14" s="19">
        <v>542</v>
      </c>
      <c r="G14" s="17">
        <v>0.042714161872487985</v>
      </c>
      <c r="H14" s="19">
        <v>492</v>
      </c>
      <c r="I14" s="73">
        <v>0.03789279112754159</v>
      </c>
      <c r="J14" s="19">
        <v>618</v>
      </c>
      <c r="K14" s="42">
        <v>0.04454054054054054</v>
      </c>
      <c r="L14" s="19">
        <v>592</v>
      </c>
      <c r="M14" s="42">
        <v>0.041787252064657304</v>
      </c>
      <c r="N14" s="19">
        <f>VLOOKUP(Q14,'[1]Sheet1'!$A$39:$C$64,2,FALSE)</f>
        <v>548</v>
      </c>
      <c r="O14" s="42">
        <f>VLOOKUP(Q14,'[1]Sheet1'!$A$39:$C$64,3,FALSE)/100</f>
        <v>0.03819081469091923</v>
      </c>
      <c r="P14" s="163">
        <f t="shared" si="0"/>
        <v>-0.07432432432432433</v>
      </c>
      <c r="Q14" s="311" t="s">
        <v>671</v>
      </c>
    </row>
    <row r="15" spans="1:17" ht="15">
      <c r="A15" s="162" t="s">
        <v>98</v>
      </c>
      <c r="B15" s="19">
        <v>209</v>
      </c>
      <c r="C15" s="42">
        <v>0.016342169051528656</v>
      </c>
      <c r="D15" s="19">
        <v>192</v>
      </c>
      <c r="E15" s="17">
        <v>0.014303806898606868</v>
      </c>
      <c r="F15" s="19">
        <v>201</v>
      </c>
      <c r="G15" s="17">
        <v>0.015840491764520452</v>
      </c>
      <c r="H15" s="19">
        <v>217</v>
      </c>
      <c r="I15" s="73">
        <v>0.016712877387553914</v>
      </c>
      <c r="J15" s="19">
        <v>217</v>
      </c>
      <c r="K15" s="42">
        <v>0.01563963963963964</v>
      </c>
      <c r="L15" s="19">
        <v>231</v>
      </c>
      <c r="M15" s="42">
        <v>0.016305498694148372</v>
      </c>
      <c r="N15" s="19">
        <f>VLOOKUP(Q15,'[1]Sheet1'!$A$39:$C$64,2,FALSE)</f>
        <v>237</v>
      </c>
      <c r="O15" s="42">
        <f>VLOOKUP(Q15,'[1]Sheet1'!$A$39:$C$64,3,FALSE)/100</f>
        <v>0.016516830441145727</v>
      </c>
      <c r="P15" s="163">
        <f t="shared" si="0"/>
        <v>0.025974025974025976</v>
      </c>
      <c r="Q15" s="311" t="s">
        <v>672</v>
      </c>
    </row>
    <row r="16" spans="1:17" ht="15">
      <c r="A16" s="162" t="s">
        <v>99</v>
      </c>
      <c r="B16" s="19">
        <v>225</v>
      </c>
      <c r="C16" s="42">
        <v>0.017593244194229415</v>
      </c>
      <c r="D16" s="19">
        <v>230</v>
      </c>
      <c r="E16" s="17">
        <v>0.017134768680622813</v>
      </c>
      <c r="F16" s="19">
        <v>219</v>
      </c>
      <c r="G16" s="17">
        <v>0.01725904326582079</v>
      </c>
      <c r="H16" s="19">
        <v>224</v>
      </c>
      <c r="I16" s="73">
        <v>0.01725200246457178</v>
      </c>
      <c r="J16" s="19">
        <v>284</v>
      </c>
      <c r="K16" s="42">
        <v>0.02046846846846847</v>
      </c>
      <c r="L16" s="19">
        <v>293</v>
      </c>
      <c r="M16" s="42">
        <v>0.020681866309028022</v>
      </c>
      <c r="N16" s="19">
        <f>VLOOKUP(Q16,'[1]Sheet1'!$A$39:$C$64,2,FALSE)</f>
        <v>242</v>
      </c>
      <c r="O16" s="42">
        <f>VLOOKUP(Q16,'[1]Sheet1'!$A$39:$C$64,3,FALSE)/100</f>
        <v>0.01686528677956652</v>
      </c>
      <c r="P16" s="163">
        <f t="shared" si="0"/>
        <v>-0.17406143344709898</v>
      </c>
      <c r="Q16" s="311" t="s">
        <v>673</v>
      </c>
    </row>
    <row r="17" spans="1:17" ht="15">
      <c r="A17" s="162" t="s">
        <v>100</v>
      </c>
      <c r="B17" s="19">
        <v>566</v>
      </c>
      <c r="C17" s="42">
        <v>0.044256783173039334</v>
      </c>
      <c r="D17" s="19">
        <v>650</v>
      </c>
      <c r="E17" s="17">
        <v>0.04842434627132534</v>
      </c>
      <c r="F17" s="19">
        <v>519</v>
      </c>
      <c r="G17" s="17">
        <v>0.040901568287493105</v>
      </c>
      <c r="H17" s="19">
        <v>577</v>
      </c>
      <c r="I17" s="73">
        <v>0.044439309919901415</v>
      </c>
      <c r="J17" s="19">
        <v>590</v>
      </c>
      <c r="K17" s="42">
        <v>0.042522522522522525</v>
      </c>
      <c r="L17" s="19">
        <v>634</v>
      </c>
      <c r="M17" s="42">
        <v>0.04475188819086609</v>
      </c>
      <c r="N17" s="19">
        <f>VLOOKUP(Q17,'[1]Sheet1'!$A$39:$C$64,2,FALSE)</f>
        <v>597</v>
      </c>
      <c r="O17" s="42">
        <f>VLOOKUP(Q17,'[1]Sheet1'!$A$39:$C$64,3,FALSE)/100</f>
        <v>0.041605686807443025</v>
      </c>
      <c r="P17" s="163">
        <f t="shared" si="0"/>
        <v>-0.0583596214511041</v>
      </c>
      <c r="Q17" s="311" t="s">
        <v>674</v>
      </c>
    </row>
    <row r="18" spans="1:17" ht="15">
      <c r="A18" s="162" t="s">
        <v>101</v>
      </c>
      <c r="B18" s="19">
        <v>566</v>
      </c>
      <c r="C18" s="42">
        <v>0.044256783173039334</v>
      </c>
      <c r="D18" s="19">
        <v>557</v>
      </c>
      <c r="E18" s="17">
        <v>0.041495939804812636</v>
      </c>
      <c r="F18" s="19">
        <v>617</v>
      </c>
      <c r="G18" s="17">
        <v>0.04862479312790606</v>
      </c>
      <c r="H18" s="19">
        <v>573</v>
      </c>
      <c r="I18" s="73">
        <v>0.04413123844731978</v>
      </c>
      <c r="J18" s="19">
        <v>624</v>
      </c>
      <c r="K18" s="42">
        <v>0.04497297297297297</v>
      </c>
      <c r="L18" s="19">
        <v>549</v>
      </c>
      <c r="M18" s="42">
        <v>0.038752029364014964</v>
      </c>
      <c r="N18" s="19">
        <f>VLOOKUP(Q18,'[1]Sheet1'!$A$39:$C$64,2,FALSE)</f>
        <v>698</v>
      </c>
      <c r="O18" s="42">
        <f>VLOOKUP(Q18,'[1]Sheet1'!$A$39:$C$64,3,FALSE)/100</f>
        <v>0.0486445048435431</v>
      </c>
      <c r="P18" s="163">
        <f t="shared" si="0"/>
        <v>0.27140255009107467</v>
      </c>
      <c r="Q18" s="311" t="s">
        <v>675</v>
      </c>
    </row>
    <row r="19" spans="1:17" ht="15">
      <c r="A19" s="162" t="s">
        <v>102</v>
      </c>
      <c r="B19" s="19">
        <v>406</v>
      </c>
      <c r="C19" s="42">
        <v>0.031746031746031744</v>
      </c>
      <c r="D19" s="19">
        <v>346</v>
      </c>
      <c r="E19" s="17">
        <v>0.025776652015197795</v>
      </c>
      <c r="F19" s="19">
        <v>385</v>
      </c>
      <c r="G19" s="17">
        <v>0.03034124044447947</v>
      </c>
      <c r="H19" s="19">
        <v>372</v>
      </c>
      <c r="I19" s="73">
        <v>0.02865064695009242</v>
      </c>
      <c r="J19" s="19">
        <v>455</v>
      </c>
      <c r="K19" s="42">
        <v>0.03279279279279279</v>
      </c>
      <c r="L19" s="19">
        <v>443</v>
      </c>
      <c r="M19" s="42">
        <v>0.03126985247405943</v>
      </c>
      <c r="N19" s="19">
        <f>VLOOKUP(Q19,'[1]Sheet1'!$A$39:$C$64,2,FALSE)</f>
        <v>474</v>
      </c>
      <c r="O19" s="42">
        <f>VLOOKUP(Q19,'[1]Sheet1'!$A$39:$C$64,3,FALSE)/100</f>
        <v>0.033033660882291455</v>
      </c>
      <c r="P19" s="163">
        <f t="shared" si="0"/>
        <v>0.06997742663656885</v>
      </c>
      <c r="Q19" s="311" t="s">
        <v>676</v>
      </c>
    </row>
    <row r="20" spans="1:17" ht="15">
      <c r="A20" s="162" t="s">
        <v>103</v>
      </c>
      <c r="B20" s="19">
        <v>379</v>
      </c>
      <c r="C20" s="42">
        <v>0.029634842442724216</v>
      </c>
      <c r="D20" s="19">
        <v>451</v>
      </c>
      <c r="E20" s="17">
        <v>0.03359904641287342</v>
      </c>
      <c r="F20" s="19">
        <v>435</v>
      </c>
      <c r="G20" s="17">
        <v>0.034281661281424854</v>
      </c>
      <c r="H20" s="19">
        <v>427</v>
      </c>
      <c r="I20" s="73">
        <v>0.032886629698089954</v>
      </c>
      <c r="J20" s="19">
        <v>454</v>
      </c>
      <c r="K20" s="42">
        <v>0.03272072072072072</v>
      </c>
      <c r="L20" s="19">
        <v>462</v>
      </c>
      <c r="M20" s="42">
        <v>0.032610997388296745</v>
      </c>
      <c r="N20" s="19">
        <f>VLOOKUP(Q20,'[1]Sheet1'!$A$39:$C$64,2,FALSE)</f>
        <v>514</v>
      </c>
      <c r="O20" s="42">
        <f>VLOOKUP(Q20,'[1]Sheet1'!$A$39:$C$64,3,FALSE)/100</f>
        <v>0.03582131158965782</v>
      </c>
      <c r="P20" s="163">
        <f t="shared" si="0"/>
        <v>0.11255411255411256</v>
      </c>
      <c r="Q20" s="311" t="s">
        <v>677</v>
      </c>
    </row>
    <row r="21" spans="1:17" ht="15">
      <c r="A21" s="162" t="s">
        <v>104</v>
      </c>
      <c r="B21" s="19">
        <v>994</v>
      </c>
      <c r="C21" s="42">
        <v>0.07772304324028462</v>
      </c>
      <c r="D21" s="19">
        <v>1102</v>
      </c>
      <c r="E21" s="17">
        <v>0.08209789167846233</v>
      </c>
      <c r="F21" s="19">
        <v>1072</v>
      </c>
      <c r="G21" s="17">
        <v>0.08448262274410907</v>
      </c>
      <c r="H21" s="19">
        <v>1039</v>
      </c>
      <c r="I21" s="73">
        <v>0.08002156500308072</v>
      </c>
      <c r="J21" s="19">
        <v>1116</v>
      </c>
      <c r="K21" s="42">
        <v>0.08043243243243242</v>
      </c>
      <c r="L21" s="19">
        <v>1129</v>
      </c>
      <c r="M21" s="42">
        <v>0.07969224253546975</v>
      </c>
      <c r="N21" s="19">
        <f>VLOOKUP(Q21,'[1]Sheet1'!$A$39:$C$64,2,FALSE)</f>
        <v>1199</v>
      </c>
      <c r="O21" s="42">
        <f>VLOOKUP(Q21,'[1]Sheet1'!$A$39:$C$64,3,FALSE)/100</f>
        <v>0.08355982995330685</v>
      </c>
      <c r="P21" s="163">
        <f t="shared" si="0"/>
        <v>0.06200177147918512</v>
      </c>
      <c r="Q21" s="311" t="s">
        <v>678</v>
      </c>
    </row>
    <row r="22" spans="1:17" ht="15">
      <c r="A22" s="162" t="s">
        <v>105</v>
      </c>
      <c r="B22" s="19">
        <v>1236</v>
      </c>
      <c r="C22" s="42">
        <v>0.0966455547736336</v>
      </c>
      <c r="D22" s="19">
        <v>1280</v>
      </c>
      <c r="E22" s="17">
        <v>0.09535871265737912</v>
      </c>
      <c r="F22" s="19">
        <v>1297</v>
      </c>
      <c r="G22" s="17">
        <v>0.10221451651036331</v>
      </c>
      <c r="H22" s="19">
        <v>1335</v>
      </c>
      <c r="I22" s="73">
        <v>0.102818853974122</v>
      </c>
      <c r="J22" s="19">
        <v>1429</v>
      </c>
      <c r="K22" s="42">
        <v>0.10299099099099099</v>
      </c>
      <c r="L22" s="19">
        <v>1423</v>
      </c>
      <c r="M22" s="42">
        <v>0.10044469541893132</v>
      </c>
      <c r="N22" s="19">
        <f>VLOOKUP(Q22,'[1]Sheet1'!$A$39:$C$64,2,FALSE)</f>
        <v>1447</v>
      </c>
      <c r="O22" s="42">
        <f>VLOOKUP(Q22,'[1]Sheet1'!$A$39:$C$64,3,FALSE)/100</f>
        <v>0.10084326433897832</v>
      </c>
      <c r="P22" s="163">
        <f t="shared" si="0"/>
        <v>0.016865776528460996</v>
      </c>
      <c r="Q22" s="311" t="s">
        <v>679</v>
      </c>
    </row>
    <row r="23" spans="1:17" ht="15">
      <c r="A23" s="162" t="s">
        <v>106</v>
      </c>
      <c r="B23" s="19">
        <v>657</v>
      </c>
      <c r="C23" s="42">
        <v>0.05137227304714989</v>
      </c>
      <c r="D23" s="19">
        <v>655</v>
      </c>
      <c r="E23" s="17">
        <v>0.048796841242643225</v>
      </c>
      <c r="F23" s="19">
        <v>725</v>
      </c>
      <c r="G23" s="17">
        <v>0.05713610213570809</v>
      </c>
      <c r="H23" s="19">
        <v>714</v>
      </c>
      <c r="I23" s="73">
        <v>0.05499075785582255</v>
      </c>
      <c r="J23" s="19">
        <v>724</v>
      </c>
      <c r="K23" s="42">
        <v>0.05218018018018018</v>
      </c>
      <c r="L23" s="19">
        <v>734</v>
      </c>
      <c r="M23" s="42">
        <v>0.05181054563422036</v>
      </c>
      <c r="N23" s="19">
        <f>VLOOKUP(Q23,'[1]Sheet1'!$A$39:$C$64,2,FALSE)</f>
        <v>759</v>
      </c>
      <c r="O23" s="42">
        <f>VLOOKUP(Q23,'[1]Sheet1'!$A$39:$C$64,3,FALSE)/100</f>
        <v>0.05289567217227682</v>
      </c>
      <c r="P23" s="163">
        <f t="shared" si="0"/>
        <v>0.0340599455040872</v>
      </c>
      <c r="Q23" s="311" t="s">
        <v>680</v>
      </c>
    </row>
    <row r="24" spans="1:17" ht="15">
      <c r="A24" s="162" t="s">
        <v>107</v>
      </c>
      <c r="B24" s="19">
        <v>287</v>
      </c>
      <c r="C24" s="42">
        <v>0.022441160372194856</v>
      </c>
      <c r="D24" s="19">
        <v>240</v>
      </c>
      <c r="E24" s="17">
        <v>0.017879758623258586</v>
      </c>
      <c r="F24" s="19">
        <v>239</v>
      </c>
      <c r="G24" s="17">
        <v>0.018835211600598943</v>
      </c>
      <c r="H24" s="19">
        <v>251</v>
      </c>
      <c r="I24" s="73">
        <v>0.019331484904497844</v>
      </c>
      <c r="J24" s="19">
        <v>273</v>
      </c>
      <c r="K24" s="42">
        <v>0.019675675675675675</v>
      </c>
      <c r="L24" s="19">
        <v>264</v>
      </c>
      <c r="M24" s="42">
        <v>0.018634855650455282</v>
      </c>
      <c r="N24" s="19">
        <f>VLOOKUP(Q24,'[1]Sheet1'!$A$39:$C$64,2,FALSE)</f>
        <v>278</v>
      </c>
      <c r="O24" s="42">
        <f>VLOOKUP(Q24,'[1]Sheet1'!$A$39:$C$64,3,FALSE)/100</f>
        <v>0.019374172416196246</v>
      </c>
      <c r="P24" s="163">
        <f t="shared" si="0"/>
        <v>0.05303030303030303</v>
      </c>
      <c r="Q24" s="311" t="s">
        <v>681</v>
      </c>
    </row>
    <row r="25" spans="1:17" ht="15">
      <c r="A25" s="162" t="s">
        <v>108</v>
      </c>
      <c r="B25" s="19">
        <v>165</v>
      </c>
      <c r="C25" s="42">
        <v>0.012901712409101571</v>
      </c>
      <c r="D25" s="19">
        <v>171</v>
      </c>
      <c r="E25" s="17">
        <v>0.012739328019071742</v>
      </c>
      <c r="F25" s="19">
        <v>168</v>
      </c>
      <c r="G25" s="17">
        <v>0.013239814012136496</v>
      </c>
      <c r="H25" s="19">
        <v>175</v>
      </c>
      <c r="I25" s="73">
        <v>0.013478126925446704</v>
      </c>
      <c r="J25" s="19">
        <v>196</v>
      </c>
      <c r="K25" s="42">
        <v>0.014126126126126126</v>
      </c>
      <c r="L25" s="19">
        <v>200</v>
      </c>
      <c r="M25" s="42">
        <v>0.014117314886708547</v>
      </c>
      <c r="N25" s="19">
        <f>VLOOKUP(Q25,'[1]Sheet1'!$A$39:$C$64,2,FALSE)</f>
        <v>168</v>
      </c>
      <c r="O25" s="42">
        <f>VLOOKUP(Q25,'[1]Sheet1'!$A$39:$C$64,3,FALSE)/100</f>
        <v>0.011708132970938742</v>
      </c>
      <c r="P25" s="163">
        <f t="shared" si="0"/>
        <v>-0.16</v>
      </c>
      <c r="Q25" s="311" t="s">
        <v>682</v>
      </c>
    </row>
    <row r="26" spans="1:17" ht="15">
      <c r="A26" s="162" t="s">
        <v>109</v>
      </c>
      <c r="B26" s="19">
        <v>190</v>
      </c>
      <c r="C26" s="42">
        <v>0.014856517319571506</v>
      </c>
      <c r="D26" s="19">
        <v>197</v>
      </c>
      <c r="E26" s="17">
        <v>0.014676301869924756</v>
      </c>
      <c r="F26" s="19">
        <v>186</v>
      </c>
      <c r="G26" s="17">
        <v>0.014658365513436834</v>
      </c>
      <c r="H26" s="19">
        <v>167</v>
      </c>
      <c r="I26" s="73">
        <v>0.012861983980283426</v>
      </c>
      <c r="J26" s="19">
        <v>190</v>
      </c>
      <c r="K26" s="42">
        <v>0.013693693693693694</v>
      </c>
      <c r="L26" s="19">
        <v>214</v>
      </c>
      <c r="M26" s="42">
        <v>0.015105526928778147</v>
      </c>
      <c r="N26" s="19">
        <f>VLOOKUP(Q26,'[1]Sheet1'!$A$39:$C$64,2,FALSE)</f>
        <v>184</v>
      </c>
      <c r="O26" s="42">
        <f>VLOOKUP(Q26,'[1]Sheet1'!$A$39:$C$64,3,FALSE)/100</f>
        <v>0.012823193253885288</v>
      </c>
      <c r="P26" s="163">
        <f t="shared" si="0"/>
        <v>-0.14018691588785046</v>
      </c>
      <c r="Q26" s="311" t="s">
        <v>683</v>
      </c>
    </row>
    <row r="27" spans="1:17" ht="15">
      <c r="A27" s="162" t="s">
        <v>110</v>
      </c>
      <c r="B27" s="19">
        <v>169</v>
      </c>
      <c r="C27" s="42">
        <v>0.01321448119477676</v>
      </c>
      <c r="D27" s="19">
        <v>198</v>
      </c>
      <c r="E27" s="17">
        <v>0.014750800864188333</v>
      </c>
      <c r="F27" s="19">
        <v>155</v>
      </c>
      <c r="G27" s="17">
        <v>0.012215304594530695</v>
      </c>
      <c r="H27" s="19">
        <v>149</v>
      </c>
      <c r="I27" s="73">
        <v>0.01147566235366605</v>
      </c>
      <c r="J27" s="19">
        <v>153</v>
      </c>
      <c r="K27" s="42">
        <v>0.011027027027027025</v>
      </c>
      <c r="L27" s="19">
        <v>179</v>
      </c>
      <c r="M27" s="42">
        <v>0.01263499682360415</v>
      </c>
      <c r="N27" s="19">
        <f>VLOOKUP(Q27,'[1]Sheet1'!$A$39:$C$64,2,FALSE)</f>
        <v>218</v>
      </c>
      <c r="O27" s="42">
        <f>VLOOKUP(Q27,'[1]Sheet1'!$A$39:$C$64,3,FALSE)/100</f>
        <v>0.0151926963551467</v>
      </c>
      <c r="P27" s="163">
        <f t="shared" si="0"/>
        <v>0.21787709497206703</v>
      </c>
      <c r="Q27" s="311" t="s">
        <v>684</v>
      </c>
    </row>
    <row r="28" spans="1:17" ht="15">
      <c r="A28" s="162" t="s">
        <v>111</v>
      </c>
      <c r="B28" s="19">
        <v>47</v>
      </c>
      <c r="C28" s="42">
        <v>0.003675033231683478</v>
      </c>
      <c r="D28" s="19">
        <v>56</v>
      </c>
      <c r="E28" s="17">
        <v>0.004171943678760337</v>
      </c>
      <c r="F28" s="19">
        <v>46</v>
      </c>
      <c r="G28" s="17">
        <v>0.003625187169989755</v>
      </c>
      <c r="H28" s="19">
        <v>46</v>
      </c>
      <c r="I28" s="73">
        <v>0.003542821934688848</v>
      </c>
      <c r="J28" s="19">
        <v>50</v>
      </c>
      <c r="K28" s="42">
        <v>0.003603603603603604</v>
      </c>
      <c r="L28" s="19">
        <v>59</v>
      </c>
      <c r="M28" s="42">
        <v>0.004164607891579021</v>
      </c>
      <c r="N28" s="19">
        <f>VLOOKUP(Q28,'[1]Sheet1'!$A$39:$C$64,2,FALSE)</f>
        <v>57</v>
      </c>
      <c r="O28" s="42">
        <f>VLOOKUP(Q28,'[1]Sheet1'!$A$39:$C$64,3,FALSE)/100</f>
        <v>0.003972402257997073</v>
      </c>
      <c r="P28" s="163">
        <f t="shared" si="0"/>
        <v>-0.03389830508474576</v>
      </c>
      <c r="Q28" s="311" t="s">
        <v>685</v>
      </c>
    </row>
    <row r="29" spans="1:17" ht="15.75" thickBot="1">
      <c r="A29" s="164" t="s">
        <v>112</v>
      </c>
      <c r="B29" s="19">
        <v>307</v>
      </c>
      <c r="C29" s="42">
        <v>0.024005004300570804</v>
      </c>
      <c r="D29" s="19">
        <v>309</v>
      </c>
      <c r="E29" s="17">
        <v>0.02302018922744543</v>
      </c>
      <c r="F29" s="19">
        <v>287</v>
      </c>
      <c r="G29" s="17">
        <v>0.022618015604066514</v>
      </c>
      <c r="H29" s="19">
        <v>310</v>
      </c>
      <c r="I29" s="73">
        <v>0.02387553912507702</v>
      </c>
      <c r="J29" s="19">
        <v>267</v>
      </c>
      <c r="K29" s="42">
        <v>0.01924324324324324</v>
      </c>
      <c r="L29" s="19">
        <v>266</v>
      </c>
      <c r="M29" s="42">
        <v>0.018776028799322372</v>
      </c>
      <c r="N29" s="19">
        <f>VLOOKUP(Q29,'[1]Sheet1'!$A$39:$C$64,2,FALSE)</f>
        <v>283</v>
      </c>
      <c r="O29" s="42">
        <f>VLOOKUP(Q29,'[1]Sheet1'!$A$39:$C$64,3,FALSE)/100</f>
        <v>0.019722628754617045</v>
      </c>
      <c r="P29" s="163">
        <f t="shared" si="0"/>
        <v>0.06390977443609022</v>
      </c>
      <c r="Q29" s="311" t="s">
        <v>686</v>
      </c>
    </row>
    <row r="30" spans="1:17" ht="15.75" thickBot="1">
      <c r="A30" s="34" t="s">
        <v>75</v>
      </c>
      <c r="B30" s="31">
        <v>12789</v>
      </c>
      <c r="C30" s="46">
        <v>1</v>
      </c>
      <c r="D30" s="28">
        <v>13423</v>
      </c>
      <c r="E30" s="29">
        <v>1</v>
      </c>
      <c r="F30" s="28">
        <v>12689</v>
      </c>
      <c r="G30" s="29">
        <v>1</v>
      </c>
      <c r="H30" s="31">
        <v>12984</v>
      </c>
      <c r="I30" s="136">
        <v>1</v>
      </c>
      <c r="J30" s="31">
        <v>13875</v>
      </c>
      <c r="K30" s="46">
        <v>1</v>
      </c>
      <c r="L30" s="31">
        <v>14167</v>
      </c>
      <c r="M30" s="46">
        <v>1</v>
      </c>
      <c r="N30" s="31">
        <f>VLOOKUP(Q30,'[1]Sheet1'!$A$39:$C$64,2,FALSE)</f>
        <v>14349</v>
      </c>
      <c r="O30" s="46">
        <f>VLOOKUP(Q30,'[1]Sheet1'!$A$39:$C$64,3,FALSE)/100</f>
        <v>1</v>
      </c>
      <c r="P30" s="80">
        <f t="shared" si="0"/>
        <v>0.01284675654690478</v>
      </c>
      <c r="Q30" s="311" t="s">
        <v>75</v>
      </c>
    </row>
    <row r="31" spans="1:16" ht="15">
      <c r="A31" s="35"/>
      <c r="B31" s="35"/>
      <c r="C31" s="57"/>
      <c r="D31" s="35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35"/>
    </row>
    <row r="32" ht="15">
      <c r="N32" s="314"/>
    </row>
  </sheetData>
  <sheetProtection/>
  <mergeCells count="11">
    <mergeCell ref="P3:P4"/>
    <mergeCell ref="N3:O3"/>
    <mergeCell ref="J3:K3"/>
    <mergeCell ref="L3:M3"/>
    <mergeCell ref="A1:P1"/>
    <mergeCell ref="A2:P2"/>
    <mergeCell ref="A3:A4"/>
    <mergeCell ref="H3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2"/>
  <sheetViews>
    <sheetView zoomScalePageLayoutView="0" workbookViewId="0" topLeftCell="A1">
      <selection activeCell="J33" sqref="J33"/>
    </sheetView>
  </sheetViews>
  <sheetFormatPr defaultColWidth="11.421875" defaultRowHeight="15"/>
  <cols>
    <col min="1" max="1" width="10.7109375" style="151" customWidth="1"/>
    <col min="2" max="11" width="14.00390625" style="151" customWidth="1"/>
    <col min="12" max="12" width="11.421875" style="311" customWidth="1"/>
    <col min="13" max="16384" width="11.421875" style="151" customWidth="1"/>
  </cols>
  <sheetData>
    <row r="1" spans="1:11" ht="39.75" customHeight="1" thickBot="1" thickTop="1">
      <c r="A1" s="364" t="s">
        <v>1021</v>
      </c>
      <c r="B1" s="365"/>
      <c r="C1" s="381"/>
      <c r="D1" s="365"/>
      <c r="E1" s="381"/>
      <c r="F1" s="365"/>
      <c r="G1" s="381"/>
      <c r="H1" s="365"/>
      <c r="I1" s="381"/>
      <c r="J1" s="365"/>
      <c r="K1" s="382"/>
    </row>
    <row r="2" spans="1:11" ht="19.5" customHeight="1" thickBot="1" thickTop="1">
      <c r="A2" s="350" t="s">
        <v>87</v>
      </c>
      <c r="B2" s="383" t="s">
        <v>79</v>
      </c>
      <c r="C2" s="384"/>
      <c r="D2" s="385"/>
      <c r="E2" s="384"/>
      <c r="F2" s="385"/>
      <c r="G2" s="384"/>
      <c r="H2" s="385"/>
      <c r="I2" s="386"/>
      <c r="J2" s="358" t="s">
        <v>75</v>
      </c>
      <c r="K2" s="387"/>
    </row>
    <row r="3" spans="1:11" ht="19.5" customHeight="1">
      <c r="A3" s="376"/>
      <c r="B3" s="389" t="s">
        <v>71</v>
      </c>
      <c r="C3" s="390"/>
      <c r="D3" s="374" t="s">
        <v>72</v>
      </c>
      <c r="E3" s="391"/>
      <c r="F3" s="389" t="s">
        <v>73</v>
      </c>
      <c r="G3" s="390"/>
      <c r="H3" s="374" t="s">
        <v>74</v>
      </c>
      <c r="I3" s="387"/>
      <c r="J3" s="370"/>
      <c r="K3" s="388"/>
    </row>
    <row r="4" spans="1:11" ht="19.5" customHeight="1" thickBot="1">
      <c r="A4" s="377"/>
      <c r="B4" s="60" t="s">
        <v>70</v>
      </c>
      <c r="C4" s="59" t="s">
        <v>69</v>
      </c>
      <c r="D4" s="58" t="s">
        <v>70</v>
      </c>
      <c r="E4" s="64" t="s">
        <v>69</v>
      </c>
      <c r="F4" s="60" t="s">
        <v>70</v>
      </c>
      <c r="G4" s="59" t="s">
        <v>69</v>
      </c>
      <c r="H4" s="58" t="s">
        <v>70</v>
      </c>
      <c r="I4" s="59" t="s">
        <v>69</v>
      </c>
      <c r="J4" s="53" t="s">
        <v>70</v>
      </c>
      <c r="K4" s="65" t="s">
        <v>69</v>
      </c>
    </row>
    <row r="5" spans="1:12" ht="15">
      <c r="A5" s="160" t="s">
        <v>88</v>
      </c>
      <c r="B5" s="61">
        <f>VLOOKUP(L5,'[1]Sheet1'!$A$69:$K$94,2,FALSE)</f>
        <v>25</v>
      </c>
      <c r="C5" s="62">
        <f>VLOOKUP(L5,'[1]Sheet1'!$A$69:$K$94,3,FALSE)/100</f>
        <v>0.004372158097236796</v>
      </c>
      <c r="D5" s="66">
        <f>VLOOKUP(L5,'[1]Sheet1'!$A$69:$K$94,4,FALSE)</f>
        <v>25</v>
      </c>
      <c r="E5" s="166">
        <f>VLOOKUP(L5,'[1]Sheet1'!$A$69:$K$94,5,FALSE)/100</f>
        <v>0.0035744924220760654</v>
      </c>
      <c r="F5" s="61">
        <f>VLOOKUP(L5,'[1]Sheet1'!$A$69:$K$94,6,FALSE)</f>
        <v>8</v>
      </c>
      <c r="G5" s="62">
        <f>VLOOKUP(L5,'[1]Sheet1'!$A$69:$K$94,7,FALSE)/100</f>
        <v>0.005031446540880503</v>
      </c>
      <c r="H5" s="66">
        <f>VLOOKUP(L5,'[1]Sheet1'!$A$69:$K$94,8,FALSE)</f>
        <v>1</v>
      </c>
      <c r="I5" s="166">
        <f>VLOOKUP(L5,'[1]Sheet1'!$A$69:$K$94,9,FALSE)/100</f>
        <v>0.02127659574468085</v>
      </c>
      <c r="J5" s="13">
        <f>VLOOKUP(L5,'[1]Sheet1'!$A$69:$K$94,10,FALSE)</f>
        <v>59</v>
      </c>
      <c r="K5" s="11">
        <f>VLOOKUP(L5,'[1]Sheet1'!$A$69:$K$94,11,FALSE)/100</f>
        <v>0.004111784793365391</v>
      </c>
      <c r="L5" s="311" t="s">
        <v>662</v>
      </c>
    </row>
    <row r="6" spans="1:12" ht="15">
      <c r="A6" s="162" t="s">
        <v>89</v>
      </c>
      <c r="B6" s="19">
        <f>VLOOKUP(L6,'[1]Sheet1'!$A$69:$K$94,2,FALSE)</f>
        <v>11</v>
      </c>
      <c r="C6" s="17">
        <f>VLOOKUP(L6,'[1]Sheet1'!$A$69:$K$94,3,FALSE)/100</f>
        <v>0.0019237495627841903</v>
      </c>
      <c r="D6" s="18">
        <f>VLOOKUP(L6,'[1]Sheet1'!$A$69:$K$94,4,FALSE)</f>
        <v>8</v>
      </c>
      <c r="E6" s="167">
        <f>VLOOKUP(L6,'[1]Sheet1'!$A$69:$K$94,5,FALSE)/100</f>
        <v>0.001143837575064341</v>
      </c>
      <c r="F6" s="19">
        <f>VLOOKUP(L6,'[1]Sheet1'!$A$69:$K$94,6,FALSE)</f>
        <v>2</v>
      </c>
      <c r="G6" s="17">
        <f>VLOOKUP(L6,'[1]Sheet1'!$A$69:$K$94,7,FALSE)/100</f>
        <v>0.0012578616352201257</v>
      </c>
      <c r="H6" s="18">
        <f>VLOOKUP(L6,'[1]Sheet1'!$A$69:$K$94,8,FALSE)</f>
        <v>0</v>
      </c>
      <c r="I6" s="167">
        <f>VLOOKUP(L6,'[1]Sheet1'!$A$69:$K$94,9,FALSE)/100</f>
        <v>0</v>
      </c>
      <c r="J6" s="19">
        <f>VLOOKUP(L6,'[1]Sheet1'!$A$69:$K$94,10,FALSE)</f>
        <v>21</v>
      </c>
      <c r="K6" s="17">
        <f>VLOOKUP(L6,'[1]Sheet1'!$A$69:$K$94,11,FALSE)/100</f>
        <v>0.0014635166213673428</v>
      </c>
      <c r="L6" s="311" t="s">
        <v>663</v>
      </c>
    </row>
    <row r="7" spans="1:12" ht="15">
      <c r="A7" s="162" t="s">
        <v>113</v>
      </c>
      <c r="B7" s="19">
        <f>VLOOKUP(L7,'[1]Sheet1'!$A$69:$K$94,2,FALSE)</f>
        <v>4</v>
      </c>
      <c r="C7" s="17">
        <f>VLOOKUP(L7,'[1]Sheet1'!$A$69:$K$94,3,FALSE)/100</f>
        <v>0.0006995452955578874</v>
      </c>
      <c r="D7" s="18">
        <f>VLOOKUP(L7,'[1]Sheet1'!$A$69:$K$94,4,FALSE)</f>
        <v>4</v>
      </c>
      <c r="E7" s="167">
        <f>VLOOKUP(L7,'[1]Sheet1'!$A$69:$K$94,5,FALSE)/100</f>
        <v>0.0005719187875321705</v>
      </c>
      <c r="F7" s="19">
        <f>VLOOKUP(L7,'[1]Sheet1'!$A$69:$K$94,6,FALSE)</f>
        <v>2</v>
      </c>
      <c r="G7" s="17">
        <f>VLOOKUP(L7,'[1]Sheet1'!$A$69:$K$94,7,FALSE)/100</f>
        <v>0.0012578616352201257</v>
      </c>
      <c r="H7" s="18">
        <f>VLOOKUP(L7,'[1]Sheet1'!$A$69:$K$94,8,FALSE)</f>
        <v>0</v>
      </c>
      <c r="I7" s="167">
        <f>VLOOKUP(L7,'[1]Sheet1'!$A$69:$K$94,9,FALSE)/100</f>
        <v>0</v>
      </c>
      <c r="J7" s="19">
        <f>VLOOKUP(L7,'[1]Sheet1'!$A$69:$K$94,10,FALSE)</f>
        <v>10</v>
      </c>
      <c r="K7" s="17">
        <f>VLOOKUP(L7,'[1]Sheet1'!$A$69:$K$94,11,FALSE)/100</f>
        <v>0.0006969126768415917</v>
      </c>
      <c r="L7" s="311" t="s">
        <v>664</v>
      </c>
    </row>
    <row r="8" spans="1:12" ht="15">
      <c r="A8" s="162" t="s">
        <v>91</v>
      </c>
      <c r="B8" s="19">
        <f>VLOOKUP(L8,'[1]Sheet1'!$A$69:$K$94,2,FALSE)</f>
        <v>12</v>
      </c>
      <c r="C8" s="17">
        <f>VLOOKUP(L8,'[1]Sheet1'!$A$69:$K$94,3,FALSE)/100</f>
        <v>0.002098635886673662</v>
      </c>
      <c r="D8" s="18">
        <f>VLOOKUP(L8,'[1]Sheet1'!$A$69:$K$94,4,FALSE)</f>
        <v>10</v>
      </c>
      <c r="E8" s="167">
        <f>VLOOKUP(L8,'[1]Sheet1'!$A$69:$K$94,5,FALSE)/100</f>
        <v>0.0014297969688304264</v>
      </c>
      <c r="F8" s="19">
        <f>VLOOKUP(L8,'[1]Sheet1'!$A$69:$K$94,6,FALSE)</f>
        <v>7</v>
      </c>
      <c r="G8" s="17">
        <f>VLOOKUP(L8,'[1]Sheet1'!$A$69:$K$94,7,FALSE)/100</f>
        <v>0.00440251572327044</v>
      </c>
      <c r="H8" s="18">
        <f>VLOOKUP(L8,'[1]Sheet1'!$A$69:$K$94,8,FALSE)</f>
        <v>1</v>
      </c>
      <c r="I8" s="167">
        <f>VLOOKUP(L8,'[1]Sheet1'!$A$69:$K$94,9,FALSE)/100</f>
        <v>0.02127659574468085</v>
      </c>
      <c r="J8" s="19">
        <f>VLOOKUP(L8,'[1]Sheet1'!$A$69:$K$94,10,FALSE)</f>
        <v>30</v>
      </c>
      <c r="K8" s="17">
        <f>VLOOKUP(L8,'[1]Sheet1'!$A$69:$K$94,11,FALSE)/100</f>
        <v>0.0020907380305247754</v>
      </c>
      <c r="L8" s="311" t="s">
        <v>665</v>
      </c>
    </row>
    <row r="9" spans="1:12" ht="15">
      <c r="A9" s="162" t="s">
        <v>92</v>
      </c>
      <c r="B9" s="19">
        <f>VLOOKUP(L9,'[1]Sheet1'!$A$69:$K$94,2,FALSE)</f>
        <v>42</v>
      </c>
      <c r="C9" s="17">
        <f>VLOOKUP(L9,'[1]Sheet1'!$A$69:$K$94,3,FALSE)/100</f>
        <v>0.007345225603357816</v>
      </c>
      <c r="D9" s="18">
        <f>VLOOKUP(L9,'[1]Sheet1'!$A$69:$K$94,4,FALSE)</f>
        <v>84</v>
      </c>
      <c r="E9" s="167">
        <f>VLOOKUP(L9,'[1]Sheet1'!$A$69:$K$94,5,FALSE)/100</f>
        <v>0.012010294538175578</v>
      </c>
      <c r="F9" s="19">
        <f>VLOOKUP(L9,'[1]Sheet1'!$A$69:$K$94,6,FALSE)</f>
        <v>13</v>
      </c>
      <c r="G9" s="17">
        <f>VLOOKUP(L9,'[1]Sheet1'!$A$69:$K$94,7,FALSE)/100</f>
        <v>0.008176100628930818</v>
      </c>
      <c r="H9" s="18">
        <f>VLOOKUP(L9,'[1]Sheet1'!$A$69:$K$94,8,FALSE)</f>
        <v>0</v>
      </c>
      <c r="I9" s="167">
        <f>VLOOKUP(L9,'[1]Sheet1'!$A$69:$K$94,9,FALSE)/100</f>
        <v>0</v>
      </c>
      <c r="J9" s="19">
        <f>VLOOKUP(L9,'[1]Sheet1'!$A$69:$K$94,10,FALSE)</f>
        <v>139</v>
      </c>
      <c r="K9" s="17">
        <f>VLOOKUP(L9,'[1]Sheet1'!$A$69:$K$94,11,FALSE)/100</f>
        <v>0.009687086208098123</v>
      </c>
      <c r="L9" s="311" t="s">
        <v>666</v>
      </c>
    </row>
    <row r="10" spans="1:12" ht="15">
      <c r="A10" s="162" t="s">
        <v>93</v>
      </c>
      <c r="B10" s="19">
        <f>VLOOKUP(L10,'[1]Sheet1'!$A$69:$K$94,2,FALSE)</f>
        <v>155</v>
      </c>
      <c r="C10" s="17">
        <f>VLOOKUP(L10,'[1]Sheet1'!$A$69:$K$94,3,FALSE)/100</f>
        <v>0.027107380202868136</v>
      </c>
      <c r="D10" s="18">
        <f>VLOOKUP(L10,'[1]Sheet1'!$A$69:$K$94,4,FALSE)</f>
        <v>290</v>
      </c>
      <c r="E10" s="167">
        <f>VLOOKUP(L10,'[1]Sheet1'!$A$69:$K$94,5,FALSE)/100</f>
        <v>0.041464112096082355</v>
      </c>
      <c r="F10" s="19">
        <f>VLOOKUP(L10,'[1]Sheet1'!$A$69:$K$94,6,FALSE)</f>
        <v>75</v>
      </c>
      <c r="G10" s="17">
        <f>VLOOKUP(L10,'[1]Sheet1'!$A$69:$K$94,7,FALSE)/100</f>
        <v>0.04716981132075472</v>
      </c>
      <c r="H10" s="18">
        <f>VLOOKUP(L10,'[1]Sheet1'!$A$69:$K$94,8,FALSE)</f>
        <v>3</v>
      </c>
      <c r="I10" s="167">
        <f>VLOOKUP(L10,'[1]Sheet1'!$A$69:$K$94,9,FALSE)/100</f>
        <v>0.06382978723404255</v>
      </c>
      <c r="J10" s="19">
        <f>VLOOKUP(L10,'[1]Sheet1'!$A$69:$K$94,10,FALSE)</f>
        <v>523</v>
      </c>
      <c r="K10" s="17">
        <f>VLOOKUP(L10,'[1]Sheet1'!$A$69:$K$94,11,FALSE)/100</f>
        <v>0.03644853299881526</v>
      </c>
      <c r="L10" s="311" t="s">
        <v>667</v>
      </c>
    </row>
    <row r="11" spans="1:12" ht="15">
      <c r="A11" s="162" t="s">
        <v>94</v>
      </c>
      <c r="B11" s="19">
        <f>VLOOKUP(L11,'[1]Sheet1'!$A$69:$K$94,2,FALSE)</f>
        <v>349</v>
      </c>
      <c r="C11" s="17">
        <f>VLOOKUP(L11,'[1]Sheet1'!$A$69:$K$94,3,FALSE)/100</f>
        <v>0.061035327037425674</v>
      </c>
      <c r="D11" s="18">
        <f>VLOOKUP(L11,'[1]Sheet1'!$A$69:$K$94,4,FALSE)</f>
        <v>561</v>
      </c>
      <c r="E11" s="167">
        <f>VLOOKUP(L11,'[1]Sheet1'!$A$69:$K$94,5,FALSE)/100</f>
        <v>0.0802116099513869</v>
      </c>
      <c r="F11" s="19">
        <f>VLOOKUP(L11,'[1]Sheet1'!$A$69:$K$94,6,FALSE)</f>
        <v>112</v>
      </c>
      <c r="G11" s="17">
        <f>VLOOKUP(L11,'[1]Sheet1'!$A$69:$K$94,7,FALSE)/100</f>
        <v>0.07044025157232704</v>
      </c>
      <c r="H11" s="18">
        <f>VLOOKUP(L11,'[1]Sheet1'!$A$69:$K$94,8,FALSE)</f>
        <v>4</v>
      </c>
      <c r="I11" s="167">
        <f>VLOOKUP(L11,'[1]Sheet1'!$A$69:$K$94,9,FALSE)/100</f>
        <v>0.0851063829787234</v>
      </c>
      <c r="J11" s="19">
        <f>VLOOKUP(L11,'[1]Sheet1'!$A$69:$K$94,10,FALSE)</f>
        <v>1026</v>
      </c>
      <c r="K11" s="17">
        <f>VLOOKUP(L11,'[1]Sheet1'!$A$69:$K$94,11,FALSE)/100</f>
        <v>0.07150324064394731</v>
      </c>
      <c r="L11" s="311" t="s">
        <v>668</v>
      </c>
    </row>
    <row r="12" spans="1:12" ht="15">
      <c r="A12" s="162" t="s">
        <v>95</v>
      </c>
      <c r="B12" s="19">
        <f>VLOOKUP(L12,'[1]Sheet1'!$A$69:$K$94,2,FALSE)</f>
        <v>1004</v>
      </c>
      <c r="C12" s="17">
        <f>VLOOKUP(L12,'[1]Sheet1'!$A$69:$K$94,3,FALSE)/100</f>
        <v>0.17558586918502972</v>
      </c>
      <c r="D12" s="18">
        <f>VLOOKUP(L12,'[1]Sheet1'!$A$69:$K$94,4,FALSE)</f>
        <v>1199</v>
      </c>
      <c r="E12" s="167">
        <f>VLOOKUP(L12,'[1]Sheet1'!$A$69:$K$94,5,FALSE)/100</f>
        <v>0.1714326565627681</v>
      </c>
      <c r="F12" s="19">
        <f>VLOOKUP(L12,'[1]Sheet1'!$A$69:$K$94,6,FALSE)</f>
        <v>227</v>
      </c>
      <c r="G12" s="17">
        <f>VLOOKUP(L12,'[1]Sheet1'!$A$69:$K$94,7,FALSE)/100</f>
        <v>0.14276729559748425</v>
      </c>
      <c r="H12" s="18">
        <f>VLOOKUP(L12,'[1]Sheet1'!$A$69:$K$94,8,FALSE)</f>
        <v>6</v>
      </c>
      <c r="I12" s="167">
        <f>VLOOKUP(L12,'[1]Sheet1'!$A$69:$K$94,9,FALSE)/100</f>
        <v>0.1276595744680851</v>
      </c>
      <c r="J12" s="19">
        <f>VLOOKUP(L12,'[1]Sheet1'!$A$69:$K$94,10,FALSE)</f>
        <v>2436</v>
      </c>
      <c r="K12" s="17">
        <f>VLOOKUP(L12,'[1]Sheet1'!$A$69:$K$94,11,FALSE)/100</f>
        <v>0.16976792807861174</v>
      </c>
      <c r="L12" s="311" t="s">
        <v>669</v>
      </c>
    </row>
    <row r="13" spans="1:12" ht="15">
      <c r="A13" s="162" t="s">
        <v>96</v>
      </c>
      <c r="B13" s="19">
        <f>VLOOKUP(L13,'[1]Sheet1'!$A$69:$K$94,2,FALSE)</f>
        <v>1015</v>
      </c>
      <c r="C13" s="17">
        <f>VLOOKUP(L13,'[1]Sheet1'!$A$69:$K$94,3,FALSE)/100</f>
        <v>0.17750961874781393</v>
      </c>
      <c r="D13" s="18">
        <f>VLOOKUP(L13,'[1]Sheet1'!$A$69:$K$94,4,FALSE)</f>
        <v>982</v>
      </c>
      <c r="E13" s="167">
        <f>VLOOKUP(L13,'[1]Sheet1'!$A$69:$K$94,5,FALSE)/100</f>
        <v>0.14040606233914785</v>
      </c>
      <c r="F13" s="19">
        <f>VLOOKUP(L13,'[1]Sheet1'!$A$69:$K$94,6,FALSE)</f>
        <v>199</v>
      </c>
      <c r="G13" s="17">
        <f>VLOOKUP(L13,'[1]Sheet1'!$A$69:$K$94,7,FALSE)/100</f>
        <v>0.12515723270440252</v>
      </c>
      <c r="H13" s="18">
        <f>VLOOKUP(L13,'[1]Sheet1'!$A$69:$K$94,8,FALSE)</f>
        <v>6</v>
      </c>
      <c r="I13" s="167">
        <f>VLOOKUP(L13,'[1]Sheet1'!$A$69:$K$94,9,FALSE)/100</f>
        <v>0.1276595744680851</v>
      </c>
      <c r="J13" s="19">
        <f>VLOOKUP(L13,'[1]Sheet1'!$A$69:$K$94,10,FALSE)</f>
        <v>2202</v>
      </c>
      <c r="K13" s="17">
        <f>VLOOKUP(L13,'[1]Sheet1'!$A$69:$K$94,11,FALSE)/100</f>
        <v>0.1534601714405185</v>
      </c>
      <c r="L13" s="311" t="s">
        <v>670</v>
      </c>
    </row>
    <row r="14" spans="1:12" ht="15">
      <c r="A14" s="162" t="s">
        <v>97</v>
      </c>
      <c r="B14" s="19">
        <f>VLOOKUP(L14,'[1]Sheet1'!$A$69:$K$94,2,FALSE)</f>
        <v>253</v>
      </c>
      <c r="C14" s="17">
        <f>VLOOKUP(L14,'[1]Sheet1'!$A$69:$K$94,3,FALSE)/100</f>
        <v>0.044246239944036383</v>
      </c>
      <c r="D14" s="18">
        <f>VLOOKUP(L14,'[1]Sheet1'!$A$69:$K$94,4,FALSE)</f>
        <v>246</v>
      </c>
      <c r="E14" s="167">
        <f>VLOOKUP(L14,'[1]Sheet1'!$A$69:$K$94,5,FALSE)/100</f>
        <v>0.03517300543322848</v>
      </c>
      <c r="F14" s="19">
        <f>VLOOKUP(L14,'[1]Sheet1'!$A$69:$K$94,6,FALSE)</f>
        <v>49</v>
      </c>
      <c r="G14" s="17">
        <f>VLOOKUP(L14,'[1]Sheet1'!$A$69:$K$94,7,FALSE)/100</f>
        <v>0.030817610062893085</v>
      </c>
      <c r="H14" s="18">
        <f>VLOOKUP(L14,'[1]Sheet1'!$A$69:$K$94,8,FALSE)</f>
        <v>0</v>
      </c>
      <c r="I14" s="167">
        <f>VLOOKUP(L14,'[1]Sheet1'!$A$69:$K$94,9,FALSE)/100</f>
        <v>0</v>
      </c>
      <c r="J14" s="19">
        <f>VLOOKUP(L14,'[1]Sheet1'!$A$69:$K$94,10,FALSE)</f>
        <v>548</v>
      </c>
      <c r="K14" s="17">
        <f>VLOOKUP(L14,'[1]Sheet1'!$A$69:$K$94,11,FALSE)/100</f>
        <v>0.03819081469091923</v>
      </c>
      <c r="L14" s="311" t="s">
        <v>671</v>
      </c>
    </row>
    <row r="15" spans="1:12" ht="15">
      <c r="A15" s="162" t="s">
        <v>98</v>
      </c>
      <c r="B15" s="19">
        <f>VLOOKUP(L15,'[1]Sheet1'!$A$69:$K$94,2,FALSE)</f>
        <v>108</v>
      </c>
      <c r="C15" s="17">
        <f>VLOOKUP(L15,'[1]Sheet1'!$A$69:$K$94,3,FALSE)/100</f>
        <v>0.01888772298006296</v>
      </c>
      <c r="D15" s="18">
        <f>VLOOKUP(L15,'[1]Sheet1'!$A$69:$K$94,4,FALSE)</f>
        <v>112</v>
      </c>
      <c r="E15" s="167">
        <f>VLOOKUP(L15,'[1]Sheet1'!$A$69:$K$94,5,FALSE)/100</f>
        <v>0.016013726050900772</v>
      </c>
      <c r="F15" s="19">
        <f>VLOOKUP(L15,'[1]Sheet1'!$A$69:$K$94,6,FALSE)</f>
        <v>17</v>
      </c>
      <c r="G15" s="17">
        <f>VLOOKUP(L15,'[1]Sheet1'!$A$69:$K$94,7,FALSE)/100</f>
        <v>0.010691823899371069</v>
      </c>
      <c r="H15" s="18">
        <f>VLOOKUP(L15,'[1]Sheet1'!$A$69:$K$94,8,FALSE)</f>
        <v>0</v>
      </c>
      <c r="I15" s="167">
        <f>VLOOKUP(L15,'[1]Sheet1'!$A$69:$K$94,9,FALSE)/100</f>
        <v>0</v>
      </c>
      <c r="J15" s="19">
        <f>VLOOKUP(L15,'[1]Sheet1'!$A$69:$K$94,10,FALSE)</f>
        <v>237</v>
      </c>
      <c r="K15" s="17">
        <f>VLOOKUP(L15,'[1]Sheet1'!$A$69:$K$94,11,FALSE)/100</f>
        <v>0.016516830441145727</v>
      </c>
      <c r="L15" s="311" t="s">
        <v>672</v>
      </c>
    </row>
    <row r="16" spans="1:12" ht="15">
      <c r="A16" s="162" t="s">
        <v>99</v>
      </c>
      <c r="B16" s="19">
        <f>VLOOKUP(L16,'[1]Sheet1'!$A$69:$K$94,2,FALSE)</f>
        <v>86</v>
      </c>
      <c r="C16" s="17">
        <f>VLOOKUP(L16,'[1]Sheet1'!$A$69:$K$94,3,FALSE)/100</f>
        <v>0.015040223854494576</v>
      </c>
      <c r="D16" s="18">
        <f>VLOOKUP(L16,'[1]Sheet1'!$A$69:$K$94,4,FALSE)</f>
        <v>135</v>
      </c>
      <c r="E16" s="167">
        <f>VLOOKUP(L16,'[1]Sheet1'!$A$69:$K$94,5,FALSE)/100</f>
        <v>0.01930225907921075</v>
      </c>
      <c r="F16" s="19">
        <f>VLOOKUP(L16,'[1]Sheet1'!$A$69:$K$94,6,FALSE)</f>
        <v>21</v>
      </c>
      <c r="G16" s="17">
        <f>VLOOKUP(L16,'[1]Sheet1'!$A$69:$K$94,7,FALSE)/100</f>
        <v>0.013207547169811323</v>
      </c>
      <c r="H16" s="18">
        <f>VLOOKUP(L16,'[1]Sheet1'!$A$69:$K$94,8,FALSE)</f>
        <v>0</v>
      </c>
      <c r="I16" s="167">
        <f>VLOOKUP(L16,'[1]Sheet1'!$A$69:$K$94,9,FALSE)/100</f>
        <v>0</v>
      </c>
      <c r="J16" s="19">
        <f>VLOOKUP(L16,'[1]Sheet1'!$A$69:$K$94,10,FALSE)</f>
        <v>242</v>
      </c>
      <c r="K16" s="17">
        <f>VLOOKUP(L16,'[1]Sheet1'!$A$69:$K$94,11,FALSE)/100</f>
        <v>0.01686528677956652</v>
      </c>
      <c r="L16" s="311" t="s">
        <v>673</v>
      </c>
    </row>
    <row r="17" spans="1:12" ht="15">
      <c r="A17" s="162" t="s">
        <v>100</v>
      </c>
      <c r="B17" s="19">
        <f>VLOOKUP(L17,'[1]Sheet1'!$A$69:$K$94,2,FALSE)</f>
        <v>220</v>
      </c>
      <c r="C17" s="17">
        <f>VLOOKUP(L17,'[1]Sheet1'!$A$69:$K$94,3,FALSE)/100</f>
        <v>0.03847499125568381</v>
      </c>
      <c r="D17" s="18">
        <f>VLOOKUP(L17,'[1]Sheet1'!$A$69:$K$94,4,FALSE)</f>
        <v>295</v>
      </c>
      <c r="E17" s="167">
        <f>VLOOKUP(L17,'[1]Sheet1'!$A$69:$K$94,5,FALSE)/100</f>
        <v>0.042179010580497577</v>
      </c>
      <c r="F17" s="19">
        <f>VLOOKUP(L17,'[1]Sheet1'!$A$69:$K$94,6,FALSE)</f>
        <v>81</v>
      </c>
      <c r="G17" s="17">
        <f>VLOOKUP(L17,'[1]Sheet1'!$A$69:$K$94,7,FALSE)/100</f>
        <v>0.0509433962264151</v>
      </c>
      <c r="H17" s="18">
        <f>VLOOKUP(L17,'[1]Sheet1'!$A$69:$K$94,8,FALSE)</f>
        <v>1</v>
      </c>
      <c r="I17" s="167">
        <f>VLOOKUP(L17,'[1]Sheet1'!$A$69:$K$94,9,FALSE)/100</f>
        <v>0.02127659574468085</v>
      </c>
      <c r="J17" s="19">
        <f>VLOOKUP(L17,'[1]Sheet1'!$A$69:$K$94,10,FALSE)</f>
        <v>597</v>
      </c>
      <c r="K17" s="17">
        <f>VLOOKUP(L17,'[1]Sheet1'!$A$69:$K$94,11,FALSE)/100</f>
        <v>0.041605686807443025</v>
      </c>
      <c r="L17" s="311" t="s">
        <v>674</v>
      </c>
    </row>
    <row r="18" spans="1:12" ht="15">
      <c r="A18" s="162" t="s">
        <v>101</v>
      </c>
      <c r="B18" s="19">
        <f>VLOOKUP(L18,'[1]Sheet1'!$A$69:$K$94,2,FALSE)</f>
        <v>241</v>
      </c>
      <c r="C18" s="17">
        <f>VLOOKUP(L18,'[1]Sheet1'!$A$69:$K$94,3,FALSE)/100</f>
        <v>0.04214760405736271</v>
      </c>
      <c r="D18" s="18">
        <f>VLOOKUP(L18,'[1]Sheet1'!$A$69:$K$94,4,FALSE)</f>
        <v>378</v>
      </c>
      <c r="E18" s="167">
        <f>VLOOKUP(L18,'[1]Sheet1'!$A$69:$K$94,5,FALSE)/100</f>
        <v>0.0540463254217901</v>
      </c>
      <c r="F18" s="19">
        <f>VLOOKUP(L18,'[1]Sheet1'!$A$69:$K$94,6,FALSE)</f>
        <v>78</v>
      </c>
      <c r="G18" s="17">
        <f>VLOOKUP(L18,'[1]Sheet1'!$A$69:$K$94,7,FALSE)/100</f>
        <v>0.049056603773584916</v>
      </c>
      <c r="H18" s="18">
        <f>VLOOKUP(L18,'[1]Sheet1'!$A$69:$K$94,8,FALSE)</f>
        <v>1</v>
      </c>
      <c r="I18" s="167">
        <f>VLOOKUP(L18,'[1]Sheet1'!$A$69:$K$94,9,FALSE)/100</f>
        <v>0.02127659574468085</v>
      </c>
      <c r="J18" s="19">
        <f>VLOOKUP(L18,'[1]Sheet1'!$A$69:$K$94,10,FALSE)</f>
        <v>698</v>
      </c>
      <c r="K18" s="17">
        <f>VLOOKUP(L18,'[1]Sheet1'!$A$69:$K$94,11,FALSE)/100</f>
        <v>0.0486445048435431</v>
      </c>
      <c r="L18" s="311" t="s">
        <v>675</v>
      </c>
    </row>
    <row r="19" spans="1:12" ht="15">
      <c r="A19" s="162" t="s">
        <v>102</v>
      </c>
      <c r="B19" s="19">
        <f>VLOOKUP(L19,'[1]Sheet1'!$A$69:$K$94,2,FALSE)</f>
        <v>155</v>
      </c>
      <c r="C19" s="17">
        <f>VLOOKUP(L19,'[1]Sheet1'!$A$69:$K$94,3,FALSE)/100</f>
        <v>0.027107380202868136</v>
      </c>
      <c r="D19" s="18">
        <f>VLOOKUP(L19,'[1]Sheet1'!$A$69:$K$94,4,FALSE)</f>
        <v>258</v>
      </c>
      <c r="E19" s="167">
        <f>VLOOKUP(L19,'[1]Sheet1'!$A$69:$K$94,5,FALSE)/100</f>
        <v>0.036888761795824995</v>
      </c>
      <c r="F19" s="19">
        <f>VLOOKUP(L19,'[1]Sheet1'!$A$69:$K$94,6,FALSE)</f>
        <v>59</v>
      </c>
      <c r="G19" s="17">
        <f>VLOOKUP(L19,'[1]Sheet1'!$A$69:$K$94,7,FALSE)/100</f>
        <v>0.03710691823899371</v>
      </c>
      <c r="H19" s="18">
        <f>VLOOKUP(L19,'[1]Sheet1'!$A$69:$K$94,8,FALSE)</f>
        <v>2</v>
      </c>
      <c r="I19" s="167">
        <f>VLOOKUP(L19,'[1]Sheet1'!$A$69:$K$94,9,FALSE)/100</f>
        <v>0.0425531914893617</v>
      </c>
      <c r="J19" s="19">
        <f>VLOOKUP(L19,'[1]Sheet1'!$A$69:$K$94,10,FALSE)</f>
        <v>474</v>
      </c>
      <c r="K19" s="17">
        <f>VLOOKUP(L19,'[1]Sheet1'!$A$69:$K$94,11,FALSE)/100</f>
        <v>0.033033660882291455</v>
      </c>
      <c r="L19" s="311" t="s">
        <v>676</v>
      </c>
    </row>
    <row r="20" spans="1:12" ht="15">
      <c r="A20" s="162" t="s">
        <v>103</v>
      </c>
      <c r="B20" s="19">
        <f>VLOOKUP(L20,'[1]Sheet1'!$A$69:$K$94,2,FALSE)</f>
        <v>187</v>
      </c>
      <c r="C20" s="17">
        <f>VLOOKUP(L20,'[1]Sheet1'!$A$69:$K$94,3,FALSE)/100</f>
        <v>0.03270374256733123</v>
      </c>
      <c r="D20" s="18">
        <f>VLOOKUP(L20,'[1]Sheet1'!$A$69:$K$94,4,FALSE)</f>
        <v>249</v>
      </c>
      <c r="E20" s="167">
        <f>VLOOKUP(L20,'[1]Sheet1'!$A$69:$K$94,5,FALSE)/100</f>
        <v>0.035601944523877604</v>
      </c>
      <c r="F20" s="19">
        <f>VLOOKUP(L20,'[1]Sheet1'!$A$69:$K$94,6,FALSE)</f>
        <v>77</v>
      </c>
      <c r="G20" s="17">
        <f>VLOOKUP(L20,'[1]Sheet1'!$A$69:$K$94,7,FALSE)/100</f>
        <v>0.048427672955974846</v>
      </c>
      <c r="H20" s="18">
        <f>VLOOKUP(L20,'[1]Sheet1'!$A$69:$K$94,8,FALSE)</f>
        <v>1</v>
      </c>
      <c r="I20" s="167">
        <f>VLOOKUP(L20,'[1]Sheet1'!$A$69:$K$94,9,FALSE)/100</f>
        <v>0.02127659574468085</v>
      </c>
      <c r="J20" s="19">
        <f>VLOOKUP(L20,'[1]Sheet1'!$A$69:$K$94,10,FALSE)</f>
        <v>514</v>
      </c>
      <c r="K20" s="17">
        <f>VLOOKUP(L20,'[1]Sheet1'!$A$69:$K$94,11,FALSE)/100</f>
        <v>0.03582131158965782</v>
      </c>
      <c r="L20" s="311" t="s">
        <v>677</v>
      </c>
    </row>
    <row r="21" spans="1:12" ht="15">
      <c r="A21" s="162" t="s">
        <v>104</v>
      </c>
      <c r="B21" s="19">
        <f>VLOOKUP(L21,'[1]Sheet1'!$A$69:$K$94,2,FALSE)</f>
        <v>458</v>
      </c>
      <c r="C21" s="17">
        <f>VLOOKUP(L21,'[1]Sheet1'!$A$69:$K$94,3,FALSE)/100</f>
        <v>0.08009793634137811</v>
      </c>
      <c r="D21" s="18">
        <f>VLOOKUP(L21,'[1]Sheet1'!$A$69:$K$94,4,FALSE)</f>
        <v>602</v>
      </c>
      <c r="E21" s="167">
        <f>VLOOKUP(L21,'[1]Sheet1'!$A$69:$K$94,5,FALSE)/100</f>
        <v>0.08607377752359165</v>
      </c>
      <c r="F21" s="19">
        <f>VLOOKUP(L21,'[1]Sheet1'!$A$69:$K$94,6,FALSE)</f>
        <v>134</v>
      </c>
      <c r="G21" s="17">
        <f>VLOOKUP(L21,'[1]Sheet1'!$A$69:$K$94,7,FALSE)/100</f>
        <v>0.08427672955974842</v>
      </c>
      <c r="H21" s="18">
        <f>VLOOKUP(L21,'[1]Sheet1'!$A$69:$K$94,8,FALSE)</f>
        <v>5</v>
      </c>
      <c r="I21" s="167">
        <f>VLOOKUP(L21,'[1]Sheet1'!$A$69:$K$94,9,FALSE)/100</f>
        <v>0.10638297872340424</v>
      </c>
      <c r="J21" s="19">
        <f>VLOOKUP(L21,'[1]Sheet1'!$A$69:$K$94,10,FALSE)</f>
        <v>1199</v>
      </c>
      <c r="K21" s="17">
        <f>VLOOKUP(L21,'[1]Sheet1'!$A$69:$K$94,11,FALSE)/100</f>
        <v>0.08355982995330685</v>
      </c>
      <c r="L21" s="311" t="s">
        <v>678</v>
      </c>
    </row>
    <row r="22" spans="1:12" ht="15">
      <c r="A22" s="162" t="s">
        <v>105</v>
      </c>
      <c r="B22" s="19">
        <f>VLOOKUP(L22,'[1]Sheet1'!$A$69:$K$94,2,FALSE)</f>
        <v>597</v>
      </c>
      <c r="C22" s="17">
        <f>VLOOKUP(L22,'[1]Sheet1'!$A$69:$K$94,3,FALSE)/100</f>
        <v>0.1044071353620147</v>
      </c>
      <c r="D22" s="18">
        <f>VLOOKUP(L22,'[1]Sheet1'!$A$69:$K$94,4,FALSE)</f>
        <v>682</v>
      </c>
      <c r="E22" s="167">
        <f>VLOOKUP(L22,'[1]Sheet1'!$A$69:$K$94,5,FALSE)/100</f>
        <v>0.09751215327423506</v>
      </c>
      <c r="F22" s="19">
        <f>VLOOKUP(L22,'[1]Sheet1'!$A$69:$K$94,6,FALSE)</f>
        <v>166</v>
      </c>
      <c r="G22" s="17">
        <f>VLOOKUP(L22,'[1]Sheet1'!$A$69:$K$94,7,FALSE)/100</f>
        <v>0.10440251572327044</v>
      </c>
      <c r="H22" s="18">
        <f>VLOOKUP(L22,'[1]Sheet1'!$A$69:$K$94,8,FALSE)</f>
        <v>2</v>
      </c>
      <c r="I22" s="167">
        <f>VLOOKUP(L22,'[1]Sheet1'!$A$69:$K$94,9,FALSE)/100</f>
        <v>0.0425531914893617</v>
      </c>
      <c r="J22" s="19">
        <f>VLOOKUP(L22,'[1]Sheet1'!$A$69:$K$94,10,FALSE)</f>
        <v>1447</v>
      </c>
      <c r="K22" s="17">
        <f>VLOOKUP(L22,'[1]Sheet1'!$A$69:$K$94,11,FALSE)/100</f>
        <v>0.10084326433897832</v>
      </c>
      <c r="L22" s="311" t="s">
        <v>679</v>
      </c>
    </row>
    <row r="23" spans="1:12" ht="15">
      <c r="A23" s="162" t="s">
        <v>106</v>
      </c>
      <c r="B23" s="19">
        <f>VLOOKUP(L23,'[1]Sheet1'!$A$69:$K$94,2,FALSE)</f>
        <v>363</v>
      </c>
      <c r="C23" s="17">
        <f>VLOOKUP(L23,'[1]Sheet1'!$A$69:$K$94,3,FALSE)/100</f>
        <v>0.06348373557187828</v>
      </c>
      <c r="D23" s="18">
        <f>VLOOKUP(L23,'[1]Sheet1'!$A$69:$K$94,4,FALSE)</f>
        <v>304</v>
      </c>
      <c r="E23" s="167">
        <f>VLOOKUP(L23,'[1]Sheet1'!$A$69:$K$94,5,FALSE)/100</f>
        <v>0.043465827852444947</v>
      </c>
      <c r="F23" s="19">
        <f>VLOOKUP(L23,'[1]Sheet1'!$A$69:$K$94,6,FALSE)</f>
        <v>87</v>
      </c>
      <c r="G23" s="17">
        <f>VLOOKUP(L23,'[1]Sheet1'!$A$69:$K$94,7,FALSE)/100</f>
        <v>0.05471698113207548</v>
      </c>
      <c r="H23" s="18">
        <f>VLOOKUP(L23,'[1]Sheet1'!$A$69:$K$94,8,FALSE)</f>
        <v>5</v>
      </c>
      <c r="I23" s="167">
        <f>VLOOKUP(L23,'[1]Sheet1'!$A$69:$K$94,9,FALSE)/100</f>
        <v>0.10638297872340424</v>
      </c>
      <c r="J23" s="19">
        <f>VLOOKUP(L23,'[1]Sheet1'!$A$69:$K$94,10,FALSE)</f>
        <v>759</v>
      </c>
      <c r="K23" s="17">
        <f>VLOOKUP(L23,'[1]Sheet1'!$A$69:$K$94,11,FALSE)/100</f>
        <v>0.05289567217227682</v>
      </c>
      <c r="L23" s="311" t="s">
        <v>680</v>
      </c>
    </row>
    <row r="24" spans="1:12" ht="15">
      <c r="A24" s="162" t="s">
        <v>107</v>
      </c>
      <c r="B24" s="19">
        <f>VLOOKUP(L24,'[1]Sheet1'!$A$69:$K$94,2,FALSE)</f>
        <v>133</v>
      </c>
      <c r="C24" s="17">
        <f>VLOOKUP(L24,'[1]Sheet1'!$A$69:$K$94,3,FALSE)/100</f>
        <v>0.023259881077299756</v>
      </c>
      <c r="D24" s="18">
        <f>VLOOKUP(L24,'[1]Sheet1'!$A$69:$K$94,4,FALSE)</f>
        <v>117</v>
      </c>
      <c r="E24" s="167">
        <f>VLOOKUP(L24,'[1]Sheet1'!$A$69:$K$94,5,FALSE)/100</f>
        <v>0.016728624535315983</v>
      </c>
      <c r="F24" s="19">
        <f>VLOOKUP(L24,'[1]Sheet1'!$A$69:$K$94,6,FALSE)</f>
        <v>27</v>
      </c>
      <c r="G24" s="17">
        <f>VLOOKUP(L24,'[1]Sheet1'!$A$69:$K$94,7,FALSE)/100</f>
        <v>0.016981132075471698</v>
      </c>
      <c r="H24" s="18">
        <f>VLOOKUP(L24,'[1]Sheet1'!$A$69:$K$94,8,FALSE)</f>
        <v>1</v>
      </c>
      <c r="I24" s="167">
        <f>VLOOKUP(L24,'[1]Sheet1'!$A$69:$K$94,9,FALSE)/100</f>
        <v>0.02127659574468085</v>
      </c>
      <c r="J24" s="19">
        <f>VLOOKUP(L24,'[1]Sheet1'!$A$69:$K$94,10,FALSE)</f>
        <v>278</v>
      </c>
      <c r="K24" s="17">
        <f>VLOOKUP(L24,'[1]Sheet1'!$A$69:$K$94,11,FALSE)/100</f>
        <v>0.019374172416196246</v>
      </c>
      <c r="L24" s="311" t="s">
        <v>681</v>
      </c>
    </row>
    <row r="25" spans="1:12" ht="15">
      <c r="A25" s="162" t="s">
        <v>108</v>
      </c>
      <c r="B25" s="19">
        <f>VLOOKUP(L25,'[1]Sheet1'!$A$69:$K$94,2,FALSE)</f>
        <v>65</v>
      </c>
      <c r="C25" s="17">
        <f>VLOOKUP(L25,'[1]Sheet1'!$A$69:$K$94,3,FALSE)/100</f>
        <v>0.01136761105281567</v>
      </c>
      <c r="D25" s="18">
        <f>VLOOKUP(L25,'[1]Sheet1'!$A$69:$K$94,4,FALSE)</f>
        <v>83</v>
      </c>
      <c r="E25" s="167">
        <f>VLOOKUP(L25,'[1]Sheet1'!$A$69:$K$94,5,FALSE)/100</f>
        <v>0.011867314841292536</v>
      </c>
      <c r="F25" s="19">
        <f>VLOOKUP(L25,'[1]Sheet1'!$A$69:$K$94,6,FALSE)</f>
        <v>20</v>
      </c>
      <c r="G25" s="17">
        <f>VLOOKUP(L25,'[1]Sheet1'!$A$69:$K$94,7,FALSE)/100</f>
        <v>0.01257861635220126</v>
      </c>
      <c r="H25" s="18">
        <f>VLOOKUP(L25,'[1]Sheet1'!$A$69:$K$94,8,FALSE)</f>
        <v>0</v>
      </c>
      <c r="I25" s="167">
        <f>VLOOKUP(L25,'[1]Sheet1'!$A$69:$K$94,9,FALSE)/100</f>
        <v>0</v>
      </c>
      <c r="J25" s="19">
        <f>VLOOKUP(L25,'[1]Sheet1'!$A$69:$K$94,10,FALSE)</f>
        <v>168</v>
      </c>
      <c r="K25" s="17">
        <f>VLOOKUP(L25,'[1]Sheet1'!$A$69:$K$94,11,FALSE)/100</f>
        <v>0.011708132970938742</v>
      </c>
      <c r="L25" s="311" t="s">
        <v>682</v>
      </c>
    </row>
    <row r="26" spans="1:12" ht="15">
      <c r="A26" s="162" t="s">
        <v>109</v>
      </c>
      <c r="B26" s="19">
        <f>VLOOKUP(L26,'[1]Sheet1'!$A$69:$K$94,2,FALSE)</f>
        <v>61</v>
      </c>
      <c r="C26" s="17">
        <f>VLOOKUP(L26,'[1]Sheet1'!$A$69:$K$94,3,FALSE)/100</f>
        <v>0.010668065757257782</v>
      </c>
      <c r="D26" s="18">
        <f>VLOOKUP(L26,'[1]Sheet1'!$A$69:$K$94,4,FALSE)</f>
        <v>95</v>
      </c>
      <c r="E26" s="167">
        <f>VLOOKUP(L26,'[1]Sheet1'!$A$69:$K$94,5,FALSE)/100</f>
        <v>0.013583071203889048</v>
      </c>
      <c r="F26" s="19">
        <f>VLOOKUP(L26,'[1]Sheet1'!$A$69:$K$94,6,FALSE)</f>
        <v>28</v>
      </c>
      <c r="G26" s="17">
        <f>VLOOKUP(L26,'[1]Sheet1'!$A$69:$K$94,7,FALSE)/100</f>
        <v>0.01761006289308176</v>
      </c>
      <c r="H26" s="18">
        <f>VLOOKUP(L26,'[1]Sheet1'!$A$69:$K$94,8,FALSE)</f>
        <v>0</v>
      </c>
      <c r="I26" s="167">
        <f>VLOOKUP(L26,'[1]Sheet1'!$A$69:$K$94,9,FALSE)/100</f>
        <v>0</v>
      </c>
      <c r="J26" s="19">
        <f>VLOOKUP(L26,'[1]Sheet1'!$A$69:$K$94,10,FALSE)</f>
        <v>184</v>
      </c>
      <c r="K26" s="17">
        <f>VLOOKUP(L26,'[1]Sheet1'!$A$69:$K$94,11,FALSE)/100</f>
        <v>0.012823193253885288</v>
      </c>
      <c r="L26" s="311" t="s">
        <v>683</v>
      </c>
    </row>
    <row r="27" spans="1:12" ht="15">
      <c r="A27" s="162" t="s">
        <v>110</v>
      </c>
      <c r="B27" s="19">
        <f>VLOOKUP(L27,'[1]Sheet1'!$A$69:$K$94,2,FALSE)</f>
        <v>69</v>
      </c>
      <c r="C27" s="17">
        <f>VLOOKUP(L27,'[1]Sheet1'!$A$69:$K$94,3,FALSE)/100</f>
        <v>0.012067156348373555</v>
      </c>
      <c r="D27" s="18">
        <f>VLOOKUP(L27,'[1]Sheet1'!$A$69:$K$94,4,FALSE)</f>
        <v>109</v>
      </c>
      <c r="E27" s="167">
        <f>VLOOKUP(L27,'[1]Sheet1'!$A$69:$K$94,5,FALSE)/100</f>
        <v>0.015584786960251647</v>
      </c>
      <c r="F27" s="19">
        <f>VLOOKUP(L27,'[1]Sheet1'!$A$69:$K$94,6,FALSE)</f>
        <v>39</v>
      </c>
      <c r="G27" s="17">
        <f>VLOOKUP(L27,'[1]Sheet1'!$A$69:$K$94,7,FALSE)/100</f>
        <v>0.024528301886792458</v>
      </c>
      <c r="H27" s="18">
        <f>VLOOKUP(L27,'[1]Sheet1'!$A$69:$K$94,8,FALSE)</f>
        <v>1</v>
      </c>
      <c r="I27" s="167">
        <f>VLOOKUP(L27,'[1]Sheet1'!$A$69:$K$94,9,FALSE)/100</f>
        <v>0.02127659574468085</v>
      </c>
      <c r="J27" s="19">
        <f>VLOOKUP(L27,'[1]Sheet1'!$A$69:$K$94,10,FALSE)</f>
        <v>218</v>
      </c>
      <c r="K27" s="17">
        <f>VLOOKUP(L27,'[1]Sheet1'!$A$69:$K$94,11,FALSE)/100</f>
        <v>0.0151926963551467</v>
      </c>
      <c r="L27" s="311" t="s">
        <v>684</v>
      </c>
    </row>
    <row r="28" spans="1:12" ht="15">
      <c r="A28" s="162" t="s">
        <v>111</v>
      </c>
      <c r="B28" s="19">
        <f>VLOOKUP(L28,'[1]Sheet1'!$A$69:$K$94,2,FALSE)</f>
        <v>20</v>
      </c>
      <c r="C28" s="17">
        <f>VLOOKUP(L28,'[1]Sheet1'!$A$69:$K$94,3,FALSE)/100</f>
        <v>0.003497726477789437</v>
      </c>
      <c r="D28" s="18">
        <f>VLOOKUP(L28,'[1]Sheet1'!$A$69:$K$94,4,FALSE)</f>
        <v>26</v>
      </c>
      <c r="E28" s="167">
        <f>VLOOKUP(L28,'[1]Sheet1'!$A$69:$K$94,5,FALSE)/100</f>
        <v>0.0037174721189591076</v>
      </c>
      <c r="F28" s="19">
        <f>VLOOKUP(L28,'[1]Sheet1'!$A$69:$K$94,6,FALSE)</f>
        <v>11</v>
      </c>
      <c r="G28" s="17">
        <f>VLOOKUP(L28,'[1]Sheet1'!$A$69:$K$94,7,FALSE)/100</f>
        <v>0.006918238993710691</v>
      </c>
      <c r="H28" s="18">
        <f>VLOOKUP(L28,'[1]Sheet1'!$A$69:$K$94,8,FALSE)</f>
        <v>0</v>
      </c>
      <c r="I28" s="167">
        <f>VLOOKUP(L28,'[1]Sheet1'!$A$69:$K$94,9,FALSE)/100</f>
        <v>0</v>
      </c>
      <c r="J28" s="19">
        <f>VLOOKUP(L28,'[1]Sheet1'!$A$69:$K$94,10,FALSE)</f>
        <v>57</v>
      </c>
      <c r="K28" s="17">
        <f>VLOOKUP(L28,'[1]Sheet1'!$A$69:$K$94,11,FALSE)/100</f>
        <v>0.003972402257997073</v>
      </c>
      <c r="L28" s="311" t="s">
        <v>685</v>
      </c>
    </row>
    <row r="29" spans="1:12" ht="15.75" thickBot="1">
      <c r="A29" s="164" t="s">
        <v>112</v>
      </c>
      <c r="B29" s="67">
        <f>VLOOKUP(L29,'[1]Sheet1'!$A$69:$K$94,2,FALSE)</f>
        <v>85</v>
      </c>
      <c r="C29" s="165">
        <f>VLOOKUP(L29,'[1]Sheet1'!$A$69:$K$94,3,FALSE)/100</f>
        <v>0.014865337530605104</v>
      </c>
      <c r="D29" s="68">
        <f>VLOOKUP(L29,'[1]Sheet1'!$A$69:$K$94,4,FALSE)</f>
        <v>140</v>
      </c>
      <c r="E29" s="168">
        <f>VLOOKUP(L29,'[1]Sheet1'!$A$69:$K$94,5,FALSE)/100</f>
        <v>0.020017157563625966</v>
      </c>
      <c r="F29" s="67">
        <f>VLOOKUP(L29,'[1]Sheet1'!$A$69:$K$94,6,FALSE)</f>
        <v>51</v>
      </c>
      <c r="G29" s="165">
        <f>VLOOKUP(L29,'[1]Sheet1'!$A$69:$K$94,7,FALSE)/100</f>
        <v>0.03207547169811321</v>
      </c>
      <c r="H29" s="68">
        <f>VLOOKUP(L29,'[1]Sheet1'!$A$69:$K$94,8,FALSE)</f>
        <v>7</v>
      </c>
      <c r="I29" s="168">
        <f>VLOOKUP(L29,'[1]Sheet1'!$A$69:$K$94,9,FALSE)/100</f>
        <v>0.14893617021276595</v>
      </c>
      <c r="J29" s="67">
        <f>VLOOKUP(L29,'[1]Sheet1'!$A$69:$K$94,10,FALSE)</f>
        <v>283</v>
      </c>
      <c r="K29" s="165">
        <f>VLOOKUP(L29,'[1]Sheet1'!$A$69:$K$94,11,FALSE)/100</f>
        <v>0.019722628754617045</v>
      </c>
      <c r="L29" s="311" t="s">
        <v>686</v>
      </c>
    </row>
    <row r="30" spans="1:12" ht="15.75" thickBot="1">
      <c r="A30" s="34" t="s">
        <v>75</v>
      </c>
      <c r="B30" s="31">
        <f>VLOOKUP(L30,'[1]Sheet1'!$A$69:$K$94,2,FALSE)</f>
        <v>5718</v>
      </c>
      <c r="C30" s="29">
        <f>VLOOKUP(L30,'[1]Sheet1'!$A$69:$K$94,3,FALSE)/100</f>
        <v>1</v>
      </c>
      <c r="D30" s="30">
        <f>VLOOKUP(L30,'[1]Sheet1'!$A$69:$K$94,4,FALSE)</f>
        <v>6994</v>
      </c>
      <c r="E30" s="70">
        <f>VLOOKUP(L30,'[1]Sheet1'!$A$69:$K$94,5,FALSE)/100</f>
        <v>1</v>
      </c>
      <c r="F30" s="31">
        <f>VLOOKUP(L30,'[1]Sheet1'!$A$69:$K$94,6,FALSE)</f>
        <v>1590</v>
      </c>
      <c r="G30" s="29">
        <f>VLOOKUP(L30,'[1]Sheet1'!$A$69:$K$94,7,FALSE)/100</f>
        <v>1</v>
      </c>
      <c r="H30" s="30">
        <f>VLOOKUP(L30,'[1]Sheet1'!$A$69:$K$94,8,FALSE)</f>
        <v>47</v>
      </c>
      <c r="I30" s="71">
        <f>VLOOKUP(L30,'[1]Sheet1'!$A$69:$K$94,9,FALSE)/100</f>
        <v>1</v>
      </c>
      <c r="J30" s="31">
        <f>VLOOKUP(L30,'[1]Sheet1'!$A$69:$K$94,10,FALSE)</f>
        <v>14349</v>
      </c>
      <c r="K30" s="29">
        <f>VLOOKUP(L30,'[1]Sheet1'!$A$69:$K$94,11,FALSE)/100</f>
        <v>1</v>
      </c>
      <c r="L30" s="311" t="s">
        <v>75</v>
      </c>
    </row>
    <row r="31" spans="1:11" ht="15">
      <c r="A31" s="35"/>
      <c r="B31" s="35"/>
      <c r="C31" s="57"/>
      <c r="D31" s="35"/>
      <c r="E31" s="63"/>
      <c r="F31" s="35"/>
      <c r="G31" s="35"/>
      <c r="H31" s="35"/>
      <c r="I31" s="35"/>
      <c r="J31" s="35"/>
      <c r="K31" s="35"/>
    </row>
    <row r="32" spans="1:11" ht="15">
      <c r="A32" s="35"/>
      <c r="B32" s="35"/>
      <c r="C32" s="57"/>
      <c r="D32" s="35"/>
      <c r="E32" s="63"/>
      <c r="F32" s="35"/>
      <c r="G32" s="35"/>
      <c r="H32" s="35"/>
      <c r="I32" s="35"/>
      <c r="J32" s="105"/>
      <c r="K32" s="35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9"/>
  <sheetViews>
    <sheetView zoomScalePageLayoutView="0" workbookViewId="0" topLeftCell="A1">
      <selection activeCell="N19" sqref="N19"/>
    </sheetView>
  </sheetViews>
  <sheetFormatPr defaultColWidth="11.421875" defaultRowHeight="15"/>
  <cols>
    <col min="1" max="1" width="20.7109375" style="151" customWidth="1"/>
    <col min="2" max="15" width="14.57421875" style="151" customWidth="1"/>
    <col min="16" max="16" width="17.421875" style="151" customWidth="1"/>
    <col min="17" max="17" width="11.421875" style="311" customWidth="1"/>
    <col min="18" max="16384" width="11.421875" style="151" customWidth="1"/>
  </cols>
  <sheetData>
    <row r="1" spans="1:16" ht="24.75" customHeight="1" thickBot="1" thickTop="1">
      <c r="A1" s="347" t="s">
        <v>643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9"/>
    </row>
    <row r="2" spans="1:16" ht="24.75" customHeight="1" thickBot="1" thickTop="1">
      <c r="A2" s="347" t="s">
        <v>1022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9"/>
    </row>
    <row r="3" spans="1:16" ht="24.75" customHeight="1" thickTop="1">
      <c r="A3" s="360" t="s">
        <v>114</v>
      </c>
      <c r="B3" s="392">
        <v>2012</v>
      </c>
      <c r="C3" s="393"/>
      <c r="D3" s="362">
        <v>2013</v>
      </c>
      <c r="E3" s="363"/>
      <c r="F3" s="362">
        <v>2014</v>
      </c>
      <c r="G3" s="363"/>
      <c r="H3" s="362">
        <v>2015</v>
      </c>
      <c r="I3" s="363"/>
      <c r="J3" s="362">
        <v>2016</v>
      </c>
      <c r="K3" s="363"/>
      <c r="L3" s="362">
        <v>2017</v>
      </c>
      <c r="M3" s="363"/>
      <c r="N3" s="362">
        <v>2018</v>
      </c>
      <c r="O3" s="363"/>
      <c r="P3" s="394" t="s">
        <v>1015</v>
      </c>
    </row>
    <row r="4" spans="1:16" ht="24.75" customHeight="1" thickBot="1">
      <c r="A4" s="377"/>
      <c r="B4" s="55" t="s">
        <v>70</v>
      </c>
      <c r="C4" s="8" t="s">
        <v>69</v>
      </c>
      <c r="D4" s="60" t="s">
        <v>70</v>
      </c>
      <c r="E4" s="44" t="s">
        <v>69</v>
      </c>
      <c r="F4" s="60" t="s">
        <v>70</v>
      </c>
      <c r="G4" s="44" t="s">
        <v>69</v>
      </c>
      <c r="H4" s="9" t="s">
        <v>70</v>
      </c>
      <c r="I4" s="8" t="s">
        <v>69</v>
      </c>
      <c r="J4" s="9" t="s">
        <v>70</v>
      </c>
      <c r="K4" s="8" t="s">
        <v>69</v>
      </c>
      <c r="L4" s="9" t="s">
        <v>70</v>
      </c>
      <c r="M4" s="8" t="s">
        <v>69</v>
      </c>
      <c r="N4" s="9" t="s">
        <v>70</v>
      </c>
      <c r="O4" s="8" t="s">
        <v>69</v>
      </c>
      <c r="P4" s="395"/>
    </row>
    <row r="5" spans="1:17" ht="15">
      <c r="A5" s="159" t="s">
        <v>115</v>
      </c>
      <c r="B5" s="13">
        <v>1880</v>
      </c>
      <c r="C5" s="41">
        <v>0.1470013292673391</v>
      </c>
      <c r="D5" s="13">
        <v>1931</v>
      </c>
      <c r="E5" s="41">
        <v>0.14385755792296803</v>
      </c>
      <c r="F5" s="13">
        <v>1918</v>
      </c>
      <c r="G5" s="72">
        <v>0.151154543305225</v>
      </c>
      <c r="H5" s="13">
        <v>1928</v>
      </c>
      <c r="I5" s="41">
        <v>0.14849044978434997</v>
      </c>
      <c r="J5" s="13">
        <v>2050</v>
      </c>
      <c r="K5" s="41">
        <v>0.14774774774774774</v>
      </c>
      <c r="L5" s="13">
        <v>2035</v>
      </c>
      <c r="M5" s="41">
        <v>0.1436436789722595</v>
      </c>
      <c r="N5" s="13">
        <f>VLOOKUP(Q5,'[1]Sheet1'!$A$99:$C$111,2,FALSE)</f>
        <v>1965</v>
      </c>
      <c r="O5" s="41">
        <f>VLOOKUP(Q5,'[1]Sheet1'!$A$99:$C$111,3,FALSE)/100</f>
        <v>0.13694334099937278</v>
      </c>
      <c r="P5" s="112">
        <f>(N5-J5)/J5</f>
        <v>-0.041463414634146344</v>
      </c>
      <c r="Q5" s="311" t="s">
        <v>687</v>
      </c>
    </row>
    <row r="6" spans="1:17" ht="15">
      <c r="A6" s="157" t="s">
        <v>116</v>
      </c>
      <c r="B6" s="19">
        <v>111</v>
      </c>
      <c r="C6" s="42">
        <v>0.008679333802486512</v>
      </c>
      <c r="D6" s="19">
        <v>121</v>
      </c>
      <c r="E6" s="42">
        <v>0.00901437830589287</v>
      </c>
      <c r="F6" s="19">
        <v>117</v>
      </c>
      <c r="G6" s="73">
        <v>0.009220584758452203</v>
      </c>
      <c r="H6" s="19">
        <v>118</v>
      </c>
      <c r="I6" s="42">
        <v>0.009088108441158349</v>
      </c>
      <c r="J6" s="19">
        <v>127</v>
      </c>
      <c r="K6" s="42">
        <v>0.009153153153153152</v>
      </c>
      <c r="L6" s="19">
        <v>102</v>
      </c>
      <c r="M6" s="42">
        <v>0.007199830592221359</v>
      </c>
      <c r="N6" s="19">
        <f>VLOOKUP(Q6,'[1]Sheet1'!$A$99:$C$111,2,FALSE)</f>
        <v>109</v>
      </c>
      <c r="O6" s="42">
        <f>VLOOKUP(Q6,'[1]Sheet1'!$A$99:$C$111,3,FALSE)/100</f>
        <v>0.00759634817757335</v>
      </c>
      <c r="P6" s="114">
        <f aca="true" t="shared" si="0" ref="P6:P17">(N6-J6)/J6</f>
        <v>-0.14173228346456693</v>
      </c>
      <c r="Q6" s="311" t="s">
        <v>688</v>
      </c>
    </row>
    <row r="7" spans="1:17" ht="15">
      <c r="A7" s="157" t="s">
        <v>117</v>
      </c>
      <c r="B7" s="19">
        <v>65</v>
      </c>
      <c r="C7" s="42">
        <v>0.005082492767221831</v>
      </c>
      <c r="D7" s="19">
        <v>71</v>
      </c>
      <c r="E7" s="42">
        <v>0.005289428592713998</v>
      </c>
      <c r="F7" s="19">
        <v>53</v>
      </c>
      <c r="G7" s="73">
        <v>0.004176846087162109</v>
      </c>
      <c r="H7" s="19">
        <v>77</v>
      </c>
      <c r="I7" s="42">
        <v>0.00593037584719655</v>
      </c>
      <c r="J7" s="19">
        <v>61</v>
      </c>
      <c r="K7" s="42">
        <v>0.004396396396396396</v>
      </c>
      <c r="L7" s="19">
        <v>49</v>
      </c>
      <c r="M7" s="42">
        <v>0.0034587421472435944</v>
      </c>
      <c r="N7" s="19">
        <f>VLOOKUP(Q7,'[1]Sheet1'!$A$99:$C$111,2,FALSE)</f>
        <v>70</v>
      </c>
      <c r="O7" s="42">
        <f>VLOOKUP(Q7,'[1]Sheet1'!$A$99:$C$111,3,FALSE)/100</f>
        <v>0.004878388737891142</v>
      </c>
      <c r="P7" s="114">
        <f t="shared" si="0"/>
        <v>0.14754098360655737</v>
      </c>
      <c r="Q7" s="311" t="s">
        <v>689</v>
      </c>
    </row>
    <row r="8" spans="1:17" ht="15">
      <c r="A8" s="157" t="s">
        <v>118</v>
      </c>
      <c r="B8" s="19">
        <v>119</v>
      </c>
      <c r="C8" s="42">
        <v>0.009304871373836891</v>
      </c>
      <c r="D8" s="19">
        <v>140</v>
      </c>
      <c r="E8" s="42">
        <v>0.010429859196900843</v>
      </c>
      <c r="F8" s="19">
        <v>124</v>
      </c>
      <c r="G8" s="73">
        <v>0.009772243675624556</v>
      </c>
      <c r="H8" s="19">
        <v>115</v>
      </c>
      <c r="I8" s="42">
        <v>0.00885705483672212</v>
      </c>
      <c r="J8" s="19">
        <v>126</v>
      </c>
      <c r="K8" s="42">
        <v>0.00908108108108108</v>
      </c>
      <c r="L8" s="19">
        <v>119</v>
      </c>
      <c r="M8" s="42">
        <v>0.008399802357591584</v>
      </c>
      <c r="N8" s="19">
        <f>VLOOKUP(Q8,'[1]Sheet1'!$A$99:$C$111,2,FALSE)</f>
        <v>122</v>
      </c>
      <c r="O8" s="42">
        <f>VLOOKUP(Q8,'[1]Sheet1'!$A$99:$C$111,3,FALSE)/100</f>
        <v>0.00850233465746742</v>
      </c>
      <c r="P8" s="114">
        <f t="shared" si="0"/>
        <v>-0.031746031746031744</v>
      </c>
      <c r="Q8" s="311" t="s">
        <v>690</v>
      </c>
    </row>
    <row r="9" spans="1:17" ht="15">
      <c r="A9" s="157" t="s">
        <v>119</v>
      </c>
      <c r="B9" s="19">
        <v>378</v>
      </c>
      <c r="C9" s="42">
        <v>0.029556650246305417</v>
      </c>
      <c r="D9" s="19">
        <v>366</v>
      </c>
      <c r="E9" s="42">
        <v>0.027266631900469344</v>
      </c>
      <c r="F9" s="19">
        <v>327</v>
      </c>
      <c r="G9" s="73">
        <v>0.025770352273622822</v>
      </c>
      <c r="H9" s="19">
        <v>328</v>
      </c>
      <c r="I9" s="42">
        <v>0.025261860751694395</v>
      </c>
      <c r="J9" s="19">
        <v>338</v>
      </c>
      <c r="K9" s="42">
        <v>0.02436036036036036</v>
      </c>
      <c r="L9" s="19">
        <v>362</v>
      </c>
      <c r="M9" s="42">
        <v>0.025552339944942472</v>
      </c>
      <c r="N9" s="19">
        <f>VLOOKUP(Q9,'[1]Sheet1'!$A$99:$C$111,2,FALSE)</f>
        <v>376</v>
      </c>
      <c r="O9" s="42">
        <f>VLOOKUP(Q9,'[1]Sheet1'!$A$99:$C$111,3,FALSE)/100</f>
        <v>0.02620391664924385</v>
      </c>
      <c r="P9" s="114">
        <f t="shared" si="0"/>
        <v>0.11242603550295859</v>
      </c>
      <c r="Q9" s="311" t="s">
        <v>691</v>
      </c>
    </row>
    <row r="10" spans="1:17" ht="15">
      <c r="A10" s="157" t="s">
        <v>120</v>
      </c>
      <c r="B10" s="19">
        <v>172</v>
      </c>
      <c r="C10" s="42">
        <v>0.013449057784033153</v>
      </c>
      <c r="D10" s="19">
        <v>211</v>
      </c>
      <c r="E10" s="42">
        <v>0.01571928778961484</v>
      </c>
      <c r="F10" s="19">
        <v>213</v>
      </c>
      <c r="G10" s="73">
        <v>0.016786192765387342</v>
      </c>
      <c r="H10" s="19">
        <v>212</v>
      </c>
      <c r="I10" s="42">
        <v>0.016327788046826865</v>
      </c>
      <c r="J10" s="19">
        <v>192</v>
      </c>
      <c r="K10" s="42">
        <v>0.01383783783783784</v>
      </c>
      <c r="L10" s="19">
        <v>191</v>
      </c>
      <c r="M10" s="42">
        <v>0.013482035716806664</v>
      </c>
      <c r="N10" s="19">
        <f>VLOOKUP(Q10,'[1]Sheet1'!$A$99:$C$111,2,FALSE)</f>
        <v>216</v>
      </c>
      <c r="O10" s="42">
        <f>VLOOKUP(Q10,'[1]Sheet1'!$A$99:$C$111,3,FALSE)/100</f>
        <v>0.015053313819778383</v>
      </c>
      <c r="P10" s="114">
        <f t="shared" si="0"/>
        <v>0.125</v>
      </c>
      <c r="Q10" s="311" t="s">
        <v>692</v>
      </c>
    </row>
    <row r="11" spans="1:17" ht="15">
      <c r="A11" s="157" t="s">
        <v>121</v>
      </c>
      <c r="B11" s="19">
        <v>143</v>
      </c>
      <c r="C11" s="42">
        <v>0.011181484087888029</v>
      </c>
      <c r="D11" s="19">
        <v>197</v>
      </c>
      <c r="E11" s="42">
        <v>0.014676301869924756</v>
      </c>
      <c r="F11" s="19">
        <v>181</v>
      </c>
      <c r="G11" s="73">
        <v>0.014264323429742296</v>
      </c>
      <c r="H11" s="19">
        <v>178</v>
      </c>
      <c r="I11" s="42">
        <v>0.013709180529882932</v>
      </c>
      <c r="J11" s="19">
        <v>205</v>
      </c>
      <c r="K11" s="42">
        <v>0.014774774774774775</v>
      </c>
      <c r="L11" s="19">
        <v>199</v>
      </c>
      <c r="M11" s="42">
        <v>0.014046728312275006</v>
      </c>
      <c r="N11" s="19">
        <f>VLOOKUP(Q11,'[1]Sheet1'!$A$99:$C$111,2,FALSE)</f>
        <v>211</v>
      </c>
      <c r="O11" s="42">
        <f>VLOOKUP(Q11,'[1]Sheet1'!$A$99:$C$111,3,FALSE)/100</f>
        <v>0.014704857481357586</v>
      </c>
      <c r="P11" s="114">
        <f t="shared" si="0"/>
        <v>0.02926829268292683</v>
      </c>
      <c r="Q11" s="311" t="s">
        <v>693</v>
      </c>
    </row>
    <row r="12" spans="1:17" ht="15">
      <c r="A12" s="157" t="s">
        <v>122</v>
      </c>
      <c r="B12" s="19">
        <v>305</v>
      </c>
      <c r="C12" s="42">
        <v>0.02384861990773321</v>
      </c>
      <c r="D12" s="19">
        <v>305</v>
      </c>
      <c r="E12" s="42">
        <v>0.02272219325039112</v>
      </c>
      <c r="F12" s="19">
        <v>298</v>
      </c>
      <c r="G12" s="73">
        <v>0.0234849081881945</v>
      </c>
      <c r="H12" s="19">
        <v>323</v>
      </c>
      <c r="I12" s="42">
        <v>0.024876771410967346</v>
      </c>
      <c r="J12" s="19">
        <v>339</v>
      </c>
      <c r="K12" s="42">
        <v>0.024432432432432438</v>
      </c>
      <c r="L12" s="19">
        <v>345</v>
      </c>
      <c r="M12" s="42">
        <v>0.024352368179572245</v>
      </c>
      <c r="N12" s="19">
        <f>VLOOKUP(Q12,'[1]Sheet1'!$A$99:$C$111,2,FALSE)</f>
        <v>394</v>
      </c>
      <c r="O12" s="42">
        <f>VLOOKUP(Q12,'[1]Sheet1'!$A$99:$C$111,3,FALSE)/100</f>
        <v>0.027458359467558716</v>
      </c>
      <c r="P12" s="114">
        <f t="shared" si="0"/>
        <v>0.16224188790560473</v>
      </c>
      <c r="Q12" s="311" t="s">
        <v>694</v>
      </c>
    </row>
    <row r="13" spans="1:17" ht="15">
      <c r="A13" s="169" t="s">
        <v>123</v>
      </c>
      <c r="B13" s="19">
        <v>1041</v>
      </c>
      <c r="C13" s="42">
        <v>0.0813980764719681</v>
      </c>
      <c r="D13" s="19">
        <v>1130</v>
      </c>
      <c r="E13" s="42">
        <v>0.0841838635178425</v>
      </c>
      <c r="F13" s="19">
        <v>1176</v>
      </c>
      <c r="G13" s="73">
        <v>0.09267869808495548</v>
      </c>
      <c r="H13" s="19">
        <v>1103</v>
      </c>
      <c r="I13" s="42">
        <v>0.08495070856438694</v>
      </c>
      <c r="J13" s="19">
        <v>1133</v>
      </c>
      <c r="K13" s="42">
        <v>0.08165765765765766</v>
      </c>
      <c r="L13" s="19">
        <v>1193</v>
      </c>
      <c r="M13" s="42">
        <v>0.0842097832992165</v>
      </c>
      <c r="N13" s="19">
        <f>VLOOKUP(Q13,'[1]Sheet1'!$A$99:$C$111,2,FALSE)</f>
        <v>1217</v>
      </c>
      <c r="O13" s="42">
        <f>VLOOKUP(Q13,'[1]Sheet1'!$A$99:$C$111,3,FALSE)/100</f>
        <v>0.08481427277162172</v>
      </c>
      <c r="P13" s="114">
        <f t="shared" si="0"/>
        <v>0.07413945278022947</v>
      </c>
      <c r="Q13" s="311" t="s">
        <v>695</v>
      </c>
    </row>
    <row r="14" spans="1:17" ht="15">
      <c r="A14" s="170" t="s">
        <v>124</v>
      </c>
      <c r="B14" s="67">
        <v>1218</v>
      </c>
      <c r="C14" s="74">
        <v>0.09523809523809523</v>
      </c>
      <c r="D14" s="67">
        <v>1332</v>
      </c>
      <c r="E14" s="74">
        <v>0.09923266035908515</v>
      </c>
      <c r="F14" s="67">
        <v>1336</v>
      </c>
      <c r="G14" s="75">
        <v>0.10528804476318071</v>
      </c>
      <c r="H14" s="67">
        <v>1313</v>
      </c>
      <c r="I14" s="74">
        <v>0.10112446087492298</v>
      </c>
      <c r="J14" s="67">
        <v>1397</v>
      </c>
      <c r="K14" s="74">
        <v>0.10068468468468468</v>
      </c>
      <c r="L14" s="67">
        <v>1434</v>
      </c>
      <c r="M14" s="74">
        <v>0.10122114773770029</v>
      </c>
      <c r="N14" s="67">
        <f>VLOOKUP(Q14,'[1]Sheet1'!$A$99:$C$111,2,FALSE)</f>
        <v>1490</v>
      </c>
      <c r="O14" s="74">
        <f>VLOOKUP(Q14,'[1]Sheet1'!$A$99:$C$111,3,FALSE)/100</f>
        <v>0.10383998884939719</v>
      </c>
      <c r="P14" s="114">
        <f t="shared" si="0"/>
        <v>0.06657122405153901</v>
      </c>
      <c r="Q14" s="311" t="s">
        <v>696</v>
      </c>
    </row>
    <row r="15" spans="1:17" ht="15">
      <c r="A15" s="170" t="s">
        <v>125</v>
      </c>
      <c r="B15" s="67">
        <v>667</v>
      </c>
      <c r="C15" s="74">
        <v>0.05215419501133787</v>
      </c>
      <c r="D15" s="67">
        <v>646</v>
      </c>
      <c r="E15" s="74">
        <v>0.04812635029427103</v>
      </c>
      <c r="F15" s="67">
        <v>659</v>
      </c>
      <c r="G15" s="75">
        <v>0.051934746630940186</v>
      </c>
      <c r="H15" s="67">
        <v>714</v>
      </c>
      <c r="I15" s="74">
        <v>0.05499075785582255</v>
      </c>
      <c r="J15" s="67">
        <v>685</v>
      </c>
      <c r="K15" s="74">
        <v>0.04936936936936937</v>
      </c>
      <c r="L15" s="67">
        <v>719</v>
      </c>
      <c r="M15" s="74">
        <v>0.05075174701771723</v>
      </c>
      <c r="N15" s="67">
        <f>VLOOKUP(Q15,'[1]Sheet1'!$A$99:$C$111,2,FALSE)</f>
        <v>715</v>
      </c>
      <c r="O15" s="74">
        <f>VLOOKUP(Q15,'[1]Sheet1'!$A$99:$C$111,3,FALSE)/100</f>
        <v>0.049829256394173814</v>
      </c>
      <c r="P15" s="114">
        <f t="shared" si="0"/>
        <v>0.043795620437956206</v>
      </c>
      <c r="Q15" s="311" t="s">
        <v>697</v>
      </c>
    </row>
    <row r="16" spans="1:17" ht="15.75" thickBot="1">
      <c r="A16" s="158" t="s">
        <v>112</v>
      </c>
      <c r="B16" s="24">
        <v>6690</v>
      </c>
      <c r="C16" s="43">
        <v>0.5231057940417546</v>
      </c>
      <c r="D16" s="24">
        <v>6973</v>
      </c>
      <c r="E16" s="43">
        <v>0.5194814869999255</v>
      </c>
      <c r="F16" s="24">
        <v>6287</v>
      </c>
      <c r="G16" s="76">
        <v>0.4954685160375128</v>
      </c>
      <c r="H16" s="24">
        <v>6575</v>
      </c>
      <c r="I16" s="43">
        <v>0.506392483056069</v>
      </c>
      <c r="J16" s="24">
        <v>7222</v>
      </c>
      <c r="K16" s="43">
        <v>0.5205045045045044</v>
      </c>
      <c r="L16" s="24">
        <v>7419</v>
      </c>
      <c r="M16" s="43">
        <v>0.5236817957224535</v>
      </c>
      <c r="N16" s="24">
        <f>VLOOKUP(Q16,'[1]Sheet1'!$A$99:$C$111,2,FALSE)</f>
        <v>7464</v>
      </c>
      <c r="O16" s="43">
        <f>VLOOKUP(Q16,'[1]Sheet1'!$A$99:$C$111,3,FALSE)/100</f>
        <v>0.5201756219945641</v>
      </c>
      <c r="P16" s="171">
        <f t="shared" si="0"/>
        <v>0.0335087233453337</v>
      </c>
      <c r="Q16" s="311" t="s">
        <v>698</v>
      </c>
    </row>
    <row r="17" spans="1:17" ht="15.75" thickBot="1">
      <c r="A17" s="34" t="s">
        <v>75</v>
      </c>
      <c r="B17" s="31">
        <v>12789</v>
      </c>
      <c r="C17" s="46">
        <v>1</v>
      </c>
      <c r="D17" s="31">
        <v>13423</v>
      </c>
      <c r="E17" s="32">
        <v>1</v>
      </c>
      <c r="F17" s="31">
        <v>12689</v>
      </c>
      <c r="G17" s="32">
        <v>1</v>
      </c>
      <c r="H17" s="31">
        <v>12984</v>
      </c>
      <c r="I17" s="46">
        <v>1</v>
      </c>
      <c r="J17" s="31">
        <v>13875</v>
      </c>
      <c r="K17" s="46">
        <v>1</v>
      </c>
      <c r="L17" s="31">
        <v>14167</v>
      </c>
      <c r="M17" s="46">
        <v>1</v>
      </c>
      <c r="N17" s="31">
        <f>VLOOKUP(Q17,'[1]Sheet1'!$A$99:$C$111,2,FALSE)</f>
        <v>14349</v>
      </c>
      <c r="O17" s="46">
        <f>VLOOKUP(Q17,'[1]Sheet1'!$A$99:$C$111,3,FALSE)/100</f>
        <v>1</v>
      </c>
      <c r="P17" s="77">
        <f t="shared" si="0"/>
        <v>0.03416216216216216</v>
      </c>
      <c r="Q17" s="311" t="s">
        <v>75</v>
      </c>
    </row>
    <row r="18" spans="1:16" ht="15">
      <c r="A18" s="35"/>
      <c r="B18" s="35"/>
      <c r="C18" s="57"/>
      <c r="D18" s="35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35"/>
    </row>
    <row r="19" spans="12:14" ht="15">
      <c r="L19" s="314"/>
      <c r="N19" s="314"/>
    </row>
  </sheetData>
  <sheetProtection/>
  <mergeCells count="11">
    <mergeCell ref="P3:P4"/>
    <mergeCell ref="A1:P1"/>
    <mergeCell ref="A2:P2"/>
    <mergeCell ref="A3:A4"/>
    <mergeCell ref="H3:I3"/>
    <mergeCell ref="N3:O3"/>
    <mergeCell ref="J3:K3"/>
    <mergeCell ref="L3:M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2015-06-11T14:07:31Z</cp:lastPrinted>
  <dcterms:created xsi:type="dcterms:W3CDTF">2015-02-10T09:56:09Z</dcterms:created>
  <dcterms:modified xsi:type="dcterms:W3CDTF">2019-09-17T10:25:13Z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