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D1670D4F-9ED0-4CBF-A9A4-1EF5D6D8AFDC}" xr6:coauthVersionLast="36" xr6:coauthVersionMax="36" xr10:uidLastSave="{00000000-0000-0000-0000-000000000000}"/>
  <bookViews>
    <workbookView xWindow="9585" yWindow="32760" windowWidth="9600" windowHeight="13425" tabRatio="897"/>
  </bookViews>
  <sheets>
    <sheet name="Inhoudsopgave" sheetId="1" r:id="rId1"/>
    <sheet name="29.1.1" sheetId="2" r:id="rId2"/>
    <sheet name="29.1.2" sheetId="3" r:id="rId3"/>
    <sheet name="29.1.3" sheetId="4" r:id="rId4"/>
    <sheet name="29.1.4" sheetId="5" r:id="rId5"/>
    <sheet name="29.2.1" sheetId="6" r:id="rId6"/>
    <sheet name="29.2.2" sheetId="7" r:id="rId7"/>
    <sheet name="29.3.1" sheetId="8" r:id="rId8"/>
    <sheet name="29.3.2" sheetId="9" r:id="rId9"/>
    <sheet name="29.4.1" sheetId="10" r:id="rId10"/>
    <sheet name="29.4.2" sheetId="11" r:id="rId11"/>
    <sheet name="29.5.1" sheetId="12" r:id="rId12"/>
    <sheet name="29.5.2" sheetId="13" r:id="rId13"/>
    <sheet name="29.6.1" sheetId="14" r:id="rId14"/>
    <sheet name="29.6.2" sheetId="15" r:id="rId15"/>
    <sheet name="29.7.1" sheetId="16" r:id="rId16"/>
    <sheet name="29.7.2" sheetId="17" r:id="rId17"/>
    <sheet name="29.8.1" sheetId="18" r:id="rId18"/>
    <sheet name="29.8.2" sheetId="19" r:id="rId19"/>
    <sheet name="29.9.1" sheetId="20" r:id="rId20"/>
    <sheet name="29.9.2" sheetId="21" r:id="rId21"/>
    <sheet name="29.11.1" sheetId="24" r:id="rId22"/>
    <sheet name="29.11.2" sheetId="25" r:id="rId23"/>
    <sheet name="29.12.1" sheetId="26" r:id="rId24"/>
    <sheet name="29.12.2" sheetId="27" r:id="rId25"/>
    <sheet name="29.13.1" sheetId="28" r:id="rId26"/>
    <sheet name="29.13.2" sheetId="29" r:id="rId27"/>
    <sheet name="29.14.1" sheetId="30" r:id="rId28"/>
    <sheet name="29.14.2" sheetId="31" r:id="rId29"/>
    <sheet name="29.15.1" sheetId="32" r:id="rId30"/>
    <sheet name="29.15.2" sheetId="33" r:id="rId31"/>
    <sheet name="29.16.1" sheetId="34" r:id="rId32"/>
    <sheet name="29.16.2" sheetId="35" r:id="rId33"/>
  </sheets>
  <externalReferences>
    <externalReference r:id="rId34"/>
  </externalReferences>
  <calcPr calcId="191029"/>
</workbook>
</file>

<file path=xl/calcChain.xml><?xml version="1.0" encoding="utf-8"?>
<calcChain xmlns="http://schemas.openxmlformats.org/spreadsheetml/2006/main">
  <c r="M46" i="35" l="1"/>
  <c r="L46" i="35"/>
  <c r="K46" i="35"/>
  <c r="J46" i="35"/>
  <c r="I46" i="35"/>
  <c r="H46" i="35"/>
  <c r="G46" i="35"/>
  <c r="F46" i="35"/>
  <c r="E46" i="35"/>
  <c r="D46" i="35"/>
  <c r="M45" i="35"/>
  <c r="L45" i="35"/>
  <c r="K45" i="35"/>
  <c r="J45" i="35"/>
  <c r="I45" i="35"/>
  <c r="H45" i="35"/>
  <c r="G45" i="35"/>
  <c r="F45" i="35"/>
  <c r="E45" i="35"/>
  <c r="D45" i="35"/>
  <c r="M44" i="35"/>
  <c r="L44" i="35"/>
  <c r="K44" i="35"/>
  <c r="J44" i="35"/>
  <c r="I44" i="35"/>
  <c r="H44" i="35"/>
  <c r="G44" i="35"/>
  <c r="F44" i="35"/>
  <c r="E44" i="35"/>
  <c r="D44" i="35"/>
  <c r="M43" i="35"/>
  <c r="L43" i="35"/>
  <c r="K43" i="35"/>
  <c r="J43" i="35"/>
  <c r="I43" i="35"/>
  <c r="H43" i="35"/>
  <c r="G43" i="35"/>
  <c r="F43" i="35"/>
  <c r="E43" i="35"/>
  <c r="D43" i="35"/>
  <c r="M42" i="35"/>
  <c r="L42" i="35"/>
  <c r="K42" i="35"/>
  <c r="J42" i="35"/>
  <c r="I42" i="35"/>
  <c r="H42" i="35"/>
  <c r="G42" i="35"/>
  <c r="F42" i="35"/>
  <c r="E42" i="35"/>
  <c r="D42" i="35"/>
  <c r="M41" i="35"/>
  <c r="L41" i="35"/>
  <c r="K41" i="35"/>
  <c r="J41" i="35"/>
  <c r="I41" i="35"/>
  <c r="H41" i="35"/>
  <c r="G41" i="35"/>
  <c r="F41" i="35"/>
  <c r="E41" i="35"/>
  <c r="D41" i="35"/>
  <c r="M40" i="35"/>
  <c r="L40" i="35"/>
  <c r="K40" i="35"/>
  <c r="J40" i="35"/>
  <c r="I40" i="35"/>
  <c r="H40" i="35"/>
  <c r="G40" i="35"/>
  <c r="F40" i="35"/>
  <c r="E40" i="35"/>
  <c r="D40" i="35"/>
  <c r="M39" i="35"/>
  <c r="L39" i="35"/>
  <c r="K39" i="35"/>
  <c r="J39" i="35"/>
  <c r="I39" i="35"/>
  <c r="H39" i="35"/>
  <c r="G39" i="35"/>
  <c r="F39" i="35"/>
  <c r="E39" i="35"/>
  <c r="D39" i="35"/>
  <c r="M38" i="35"/>
  <c r="L38" i="35"/>
  <c r="K38" i="35"/>
  <c r="J38" i="35"/>
  <c r="I38" i="35"/>
  <c r="H38" i="35"/>
  <c r="G38" i="35"/>
  <c r="F38" i="35"/>
  <c r="E38" i="35"/>
  <c r="D38" i="35"/>
  <c r="M37" i="35"/>
  <c r="L37" i="35"/>
  <c r="K37" i="35"/>
  <c r="J37" i="35"/>
  <c r="I37" i="35"/>
  <c r="H37" i="35"/>
  <c r="G37" i="35"/>
  <c r="F37" i="35"/>
  <c r="E37" i="35"/>
  <c r="D37" i="35"/>
  <c r="M36" i="35"/>
  <c r="L36" i="35"/>
  <c r="K36" i="35"/>
  <c r="J36" i="35"/>
  <c r="I36" i="35"/>
  <c r="H36" i="35"/>
  <c r="G36" i="35"/>
  <c r="F36" i="35"/>
  <c r="E36" i="35"/>
  <c r="D36" i="35"/>
  <c r="M35" i="35"/>
  <c r="L35" i="35"/>
  <c r="K35" i="35"/>
  <c r="J35" i="35"/>
  <c r="I35" i="35"/>
  <c r="H35" i="35"/>
  <c r="G35" i="35"/>
  <c r="F35" i="35"/>
  <c r="E35" i="35"/>
  <c r="D35" i="35"/>
  <c r="M34" i="35"/>
  <c r="L34" i="35"/>
  <c r="K34" i="35"/>
  <c r="J34" i="35"/>
  <c r="I34" i="35"/>
  <c r="H34" i="35"/>
  <c r="G34" i="35"/>
  <c r="F34" i="35"/>
  <c r="E34" i="35"/>
  <c r="D34" i="35"/>
  <c r="M33" i="35"/>
  <c r="L33" i="35"/>
  <c r="K33" i="35"/>
  <c r="J33" i="35"/>
  <c r="I33" i="35"/>
  <c r="H33" i="35"/>
  <c r="G33" i="35"/>
  <c r="F33" i="35"/>
  <c r="E33" i="35"/>
  <c r="D33" i="35"/>
  <c r="M32" i="35"/>
  <c r="L32" i="35"/>
  <c r="K32" i="35"/>
  <c r="J32" i="35"/>
  <c r="I32" i="35"/>
  <c r="H32" i="35"/>
  <c r="G32" i="35"/>
  <c r="F32" i="35"/>
  <c r="E32" i="35"/>
  <c r="D32" i="35"/>
  <c r="M31" i="35"/>
  <c r="L31" i="35"/>
  <c r="K31" i="35"/>
  <c r="J31" i="35"/>
  <c r="I31" i="35"/>
  <c r="H31" i="35"/>
  <c r="G31" i="35"/>
  <c r="F31" i="35"/>
  <c r="E31" i="35"/>
  <c r="D31" i="35"/>
  <c r="M30" i="35"/>
  <c r="L30" i="35"/>
  <c r="K30" i="35"/>
  <c r="J30" i="35"/>
  <c r="I30" i="35"/>
  <c r="H30" i="35"/>
  <c r="G30" i="35"/>
  <c r="F30" i="35"/>
  <c r="E30" i="35"/>
  <c r="D30" i="35"/>
  <c r="M29" i="35"/>
  <c r="L29" i="35"/>
  <c r="K29" i="35"/>
  <c r="J29" i="35"/>
  <c r="I29" i="35"/>
  <c r="H29" i="35"/>
  <c r="G29" i="35"/>
  <c r="F29" i="35"/>
  <c r="E29" i="35"/>
  <c r="D29" i="35"/>
  <c r="M28" i="35"/>
  <c r="L28" i="35"/>
  <c r="K28" i="35"/>
  <c r="J28" i="35"/>
  <c r="I28" i="35"/>
  <c r="H28" i="35"/>
  <c r="G28" i="35"/>
  <c r="F28" i="35"/>
  <c r="E28" i="35"/>
  <c r="D28" i="35"/>
  <c r="M27" i="35"/>
  <c r="L27" i="35"/>
  <c r="K27" i="35"/>
  <c r="J27" i="35"/>
  <c r="I27" i="35"/>
  <c r="H27" i="35"/>
  <c r="G27" i="35"/>
  <c r="F27" i="35"/>
  <c r="E27" i="35"/>
  <c r="D27" i="35"/>
  <c r="M26" i="35"/>
  <c r="L26" i="35"/>
  <c r="K26" i="35"/>
  <c r="J26" i="35"/>
  <c r="I26" i="35"/>
  <c r="H26" i="35"/>
  <c r="G26" i="35"/>
  <c r="F26" i="35"/>
  <c r="E26" i="35"/>
  <c r="D26" i="35"/>
  <c r="M25" i="35"/>
  <c r="L25" i="35"/>
  <c r="K25" i="35"/>
  <c r="J25" i="35"/>
  <c r="I25" i="35"/>
  <c r="H25" i="35"/>
  <c r="G25" i="35"/>
  <c r="F25" i="35"/>
  <c r="E25" i="35"/>
  <c r="D25" i="35"/>
  <c r="M24" i="35"/>
  <c r="L24" i="35"/>
  <c r="K24" i="35"/>
  <c r="J24" i="35"/>
  <c r="I24" i="35"/>
  <c r="H24" i="35"/>
  <c r="G24" i="35"/>
  <c r="F24" i="35"/>
  <c r="E24" i="35"/>
  <c r="D24" i="35"/>
  <c r="M23" i="35"/>
  <c r="L23" i="35"/>
  <c r="K23" i="35"/>
  <c r="J23" i="35"/>
  <c r="I23" i="35"/>
  <c r="H23" i="35"/>
  <c r="G23" i="35"/>
  <c r="F23" i="35"/>
  <c r="E23" i="35"/>
  <c r="D23" i="35"/>
  <c r="M22" i="35"/>
  <c r="L22" i="35"/>
  <c r="K22" i="35"/>
  <c r="J22" i="35"/>
  <c r="I22" i="35"/>
  <c r="H22" i="35"/>
  <c r="G22" i="35"/>
  <c r="F22" i="35"/>
  <c r="E22" i="35"/>
  <c r="D22" i="35"/>
  <c r="M21" i="35"/>
  <c r="L21" i="35"/>
  <c r="K21" i="35"/>
  <c r="J21" i="35"/>
  <c r="I21" i="35"/>
  <c r="H21" i="35"/>
  <c r="G21" i="35"/>
  <c r="F21" i="35"/>
  <c r="E21" i="35"/>
  <c r="D21" i="35"/>
  <c r="M20" i="35"/>
  <c r="L20" i="35"/>
  <c r="K20" i="35"/>
  <c r="J20" i="35"/>
  <c r="I20" i="35"/>
  <c r="H20" i="35"/>
  <c r="G20" i="35"/>
  <c r="F20" i="35"/>
  <c r="E20" i="35"/>
  <c r="D20" i="35"/>
  <c r="M19" i="35"/>
  <c r="L19" i="35"/>
  <c r="K19" i="35"/>
  <c r="J19" i="35"/>
  <c r="I19" i="35"/>
  <c r="H19" i="35"/>
  <c r="G19" i="35"/>
  <c r="F19" i="35"/>
  <c r="E19" i="35"/>
  <c r="D19" i="35"/>
  <c r="M18" i="35"/>
  <c r="L18" i="35"/>
  <c r="K18" i="35"/>
  <c r="J18" i="35"/>
  <c r="I18" i="35"/>
  <c r="H18" i="35"/>
  <c r="G18" i="35"/>
  <c r="F18" i="35"/>
  <c r="E18" i="35"/>
  <c r="D18" i="35"/>
  <c r="M17" i="35"/>
  <c r="L17" i="35"/>
  <c r="K17" i="35"/>
  <c r="J17" i="35"/>
  <c r="I17" i="35"/>
  <c r="H17" i="35"/>
  <c r="G17" i="35"/>
  <c r="F17" i="35"/>
  <c r="E17" i="35"/>
  <c r="D17" i="35"/>
  <c r="M16" i="35"/>
  <c r="L16" i="35"/>
  <c r="K16" i="35"/>
  <c r="J16" i="35"/>
  <c r="I16" i="35"/>
  <c r="H16" i="35"/>
  <c r="G16" i="35"/>
  <c r="F16" i="35"/>
  <c r="E16" i="35"/>
  <c r="D16" i="35"/>
  <c r="M15" i="35"/>
  <c r="L15" i="35"/>
  <c r="K15" i="35"/>
  <c r="J15" i="35"/>
  <c r="I15" i="35"/>
  <c r="H15" i="35"/>
  <c r="G15" i="35"/>
  <c r="F15" i="35"/>
  <c r="E15" i="35"/>
  <c r="D15" i="35"/>
  <c r="M14" i="35"/>
  <c r="L14" i="35"/>
  <c r="K14" i="35"/>
  <c r="J14" i="35"/>
  <c r="I14" i="35"/>
  <c r="H14" i="35"/>
  <c r="G14" i="35"/>
  <c r="F14" i="35"/>
  <c r="E14" i="35"/>
  <c r="D14" i="35"/>
  <c r="M13" i="35"/>
  <c r="L13" i="35"/>
  <c r="K13" i="35"/>
  <c r="J13" i="35"/>
  <c r="I13" i="35"/>
  <c r="H13" i="35"/>
  <c r="G13" i="35"/>
  <c r="F13" i="35"/>
  <c r="E13" i="35"/>
  <c r="D13" i="35"/>
  <c r="M12" i="35"/>
  <c r="L12" i="35"/>
  <c r="K12" i="35"/>
  <c r="J12" i="35"/>
  <c r="I12" i="35"/>
  <c r="H12" i="35"/>
  <c r="G12" i="35"/>
  <c r="F12" i="35"/>
  <c r="E12" i="35"/>
  <c r="D12" i="35"/>
  <c r="M11" i="35"/>
  <c r="L11" i="35"/>
  <c r="K11" i="35"/>
  <c r="J11" i="35"/>
  <c r="I11" i="35"/>
  <c r="H11" i="35"/>
  <c r="G11" i="35"/>
  <c r="F11" i="35"/>
  <c r="E11" i="35"/>
  <c r="D11" i="35"/>
  <c r="M10" i="35"/>
  <c r="L10" i="35"/>
  <c r="K10" i="35"/>
  <c r="J10" i="35"/>
  <c r="I10" i="35"/>
  <c r="H10" i="35"/>
  <c r="G10" i="35"/>
  <c r="F10" i="35"/>
  <c r="E10" i="35"/>
  <c r="D10" i="35"/>
  <c r="M9" i="35"/>
  <c r="L9" i="35"/>
  <c r="K9" i="35"/>
  <c r="J9" i="35"/>
  <c r="I9" i="35"/>
  <c r="H9" i="35"/>
  <c r="G9" i="35"/>
  <c r="F9" i="35"/>
  <c r="E9" i="35"/>
  <c r="D9" i="35"/>
  <c r="M8" i="35"/>
  <c r="L8" i="35"/>
  <c r="K8" i="35"/>
  <c r="J8" i="35"/>
  <c r="I8" i="35"/>
  <c r="H8" i="35"/>
  <c r="G8" i="35"/>
  <c r="F8" i="35"/>
  <c r="E8" i="35"/>
  <c r="D8" i="35"/>
  <c r="M7" i="35"/>
  <c r="L7" i="35"/>
  <c r="K7" i="35"/>
  <c r="J7" i="35"/>
  <c r="I7" i="35"/>
  <c r="H7" i="35"/>
  <c r="G7" i="35"/>
  <c r="G47" i="35"/>
  <c r="F7" i="35"/>
  <c r="E7" i="35"/>
  <c r="D7" i="35"/>
  <c r="M6" i="35"/>
  <c r="L6" i="35"/>
  <c r="K6" i="35"/>
  <c r="K47" i="35" s="1"/>
  <c r="J6" i="35"/>
  <c r="J47" i="35" s="1"/>
  <c r="I6" i="35"/>
  <c r="H6" i="35"/>
  <c r="G6" i="35"/>
  <c r="F6" i="35"/>
  <c r="F47" i="35" s="1"/>
  <c r="E6" i="35"/>
  <c r="E47" i="35" s="1"/>
  <c r="D6" i="35"/>
  <c r="Q47" i="34"/>
  <c r="P47" i="34"/>
  <c r="Q46" i="34"/>
  <c r="P46" i="34"/>
  <c r="R46" i="34"/>
  <c r="Q45" i="34"/>
  <c r="P45" i="34"/>
  <c r="Q44" i="34"/>
  <c r="P44" i="34"/>
  <c r="Q43" i="34"/>
  <c r="P43" i="34"/>
  <c r="Q42" i="34"/>
  <c r="P42" i="34"/>
  <c r="R42" i="34" s="1"/>
  <c r="Q41" i="34"/>
  <c r="P41" i="34"/>
  <c r="Q40" i="34"/>
  <c r="P40" i="34"/>
  <c r="Q39" i="34"/>
  <c r="P39" i="34"/>
  <c r="Q38" i="34"/>
  <c r="P38" i="34"/>
  <c r="R38" i="34" s="1"/>
  <c r="Q37" i="34"/>
  <c r="P37" i="34"/>
  <c r="Q36" i="34"/>
  <c r="P36" i="34"/>
  <c r="Q35" i="34"/>
  <c r="P35" i="34"/>
  <c r="Q34" i="34"/>
  <c r="P34" i="34"/>
  <c r="R34" i="34"/>
  <c r="Q33" i="34"/>
  <c r="P33" i="34"/>
  <c r="Q32" i="34"/>
  <c r="P32" i="34"/>
  <c r="Q31" i="34"/>
  <c r="P31" i="34"/>
  <c r="Q30" i="34"/>
  <c r="P30" i="34"/>
  <c r="R30" i="34"/>
  <c r="Q29" i="34"/>
  <c r="P29" i="34"/>
  <c r="Q28" i="34"/>
  <c r="P28" i="34"/>
  <c r="Q27" i="34"/>
  <c r="P27" i="34"/>
  <c r="Q26" i="34"/>
  <c r="P26" i="34"/>
  <c r="R26" i="34" s="1"/>
  <c r="Q25" i="34"/>
  <c r="P25" i="34"/>
  <c r="Q24" i="34"/>
  <c r="P24" i="34"/>
  <c r="Q23" i="34"/>
  <c r="P23" i="34"/>
  <c r="Q22" i="34"/>
  <c r="P22" i="34"/>
  <c r="R22" i="34" s="1"/>
  <c r="Q21" i="34"/>
  <c r="P21" i="34"/>
  <c r="Q20" i="34"/>
  <c r="P20" i="34"/>
  <c r="Q19" i="34"/>
  <c r="P19" i="34"/>
  <c r="Q18" i="34"/>
  <c r="P18" i="34"/>
  <c r="R18" i="34" s="1"/>
  <c r="Q17" i="34"/>
  <c r="P17" i="34"/>
  <c r="Q16" i="34"/>
  <c r="P16" i="34"/>
  <c r="Q15" i="34"/>
  <c r="P15" i="34"/>
  <c r="Q14" i="34"/>
  <c r="P14" i="34"/>
  <c r="R14" i="34"/>
  <c r="Q13" i="34"/>
  <c r="P13" i="34"/>
  <c r="Q12" i="34"/>
  <c r="P12" i="34"/>
  <c r="Q11" i="34"/>
  <c r="P11" i="34"/>
  <c r="Q10" i="34"/>
  <c r="P10" i="34"/>
  <c r="R10" i="34" s="1"/>
  <c r="Q9" i="34"/>
  <c r="P9" i="34"/>
  <c r="Q8" i="34"/>
  <c r="Q48" i="34" s="1"/>
  <c r="P8" i="34"/>
  <c r="Q7" i="34"/>
  <c r="P7" i="34"/>
  <c r="P48" i="34" s="1"/>
  <c r="R48" i="34" s="1"/>
  <c r="L55" i="33"/>
  <c r="J55" i="33"/>
  <c r="H55" i="33"/>
  <c r="F55" i="33"/>
  <c r="D55" i="33"/>
  <c r="L54" i="33"/>
  <c r="J54" i="33"/>
  <c r="H54" i="33"/>
  <c r="F54" i="33"/>
  <c r="D54" i="33"/>
  <c r="L53" i="33"/>
  <c r="J53" i="33"/>
  <c r="H53" i="33"/>
  <c r="F53" i="33"/>
  <c r="D53" i="33"/>
  <c r="L52" i="33"/>
  <c r="J52" i="33"/>
  <c r="H52" i="33"/>
  <c r="F52" i="33"/>
  <c r="D52" i="33"/>
  <c r="L51" i="33"/>
  <c r="J51" i="33"/>
  <c r="H51" i="33"/>
  <c r="F51" i="33"/>
  <c r="D51" i="33"/>
  <c r="L50" i="33"/>
  <c r="J50" i="33"/>
  <c r="H50" i="33"/>
  <c r="F50" i="33"/>
  <c r="D50" i="33"/>
  <c r="L49" i="33"/>
  <c r="J49" i="33"/>
  <c r="H49" i="33"/>
  <c r="F49" i="33"/>
  <c r="D49" i="33"/>
  <c r="L48" i="33"/>
  <c r="J48" i="33"/>
  <c r="H48" i="33"/>
  <c r="F48" i="33"/>
  <c r="D48" i="33"/>
  <c r="L47" i="33"/>
  <c r="J47" i="33"/>
  <c r="H47" i="33"/>
  <c r="F47" i="33"/>
  <c r="D47" i="33"/>
  <c r="L46" i="33"/>
  <c r="J46" i="33"/>
  <c r="H46" i="33"/>
  <c r="F46" i="33"/>
  <c r="D46" i="33"/>
  <c r="L45" i="33"/>
  <c r="J45" i="33"/>
  <c r="H45" i="33"/>
  <c r="F45" i="33"/>
  <c r="D45" i="33"/>
  <c r="L44" i="33"/>
  <c r="J44" i="33"/>
  <c r="H44" i="33"/>
  <c r="F44" i="33"/>
  <c r="D44" i="33"/>
  <c r="L43" i="33"/>
  <c r="J43" i="33"/>
  <c r="H43" i="33"/>
  <c r="F43" i="33"/>
  <c r="D43" i="33"/>
  <c r="L42" i="33"/>
  <c r="J42" i="33"/>
  <c r="H42" i="33"/>
  <c r="F42" i="33"/>
  <c r="D42" i="33"/>
  <c r="L41" i="33"/>
  <c r="J41" i="33"/>
  <c r="H41" i="33"/>
  <c r="F41" i="33"/>
  <c r="D41" i="33"/>
  <c r="L40" i="33"/>
  <c r="J40" i="33"/>
  <c r="H40" i="33"/>
  <c r="F40" i="33"/>
  <c r="D40" i="33"/>
  <c r="L39" i="33"/>
  <c r="J39" i="33"/>
  <c r="H39" i="33"/>
  <c r="F39" i="33"/>
  <c r="D39" i="33"/>
  <c r="L38" i="33"/>
  <c r="J38" i="33"/>
  <c r="H38" i="33"/>
  <c r="F38" i="33"/>
  <c r="D38" i="33"/>
  <c r="L37" i="33"/>
  <c r="J37" i="33"/>
  <c r="H37" i="33"/>
  <c r="F37" i="33"/>
  <c r="D37" i="33"/>
  <c r="L36" i="33"/>
  <c r="J36" i="33"/>
  <c r="H36" i="33"/>
  <c r="F36" i="33"/>
  <c r="D36" i="33"/>
  <c r="L35" i="33"/>
  <c r="J35" i="33"/>
  <c r="H35" i="33"/>
  <c r="F35" i="33"/>
  <c r="D35" i="33"/>
  <c r="L34" i="33"/>
  <c r="J34" i="33"/>
  <c r="H34" i="33"/>
  <c r="F34" i="33"/>
  <c r="D34" i="33"/>
  <c r="L33" i="33"/>
  <c r="J33" i="33"/>
  <c r="H33" i="33"/>
  <c r="F33" i="33"/>
  <c r="D33" i="33"/>
  <c r="L32" i="33"/>
  <c r="J32" i="33"/>
  <c r="H32" i="33"/>
  <c r="F32" i="33"/>
  <c r="D32" i="33"/>
  <c r="L31" i="33"/>
  <c r="J31" i="33"/>
  <c r="H31" i="33"/>
  <c r="F31" i="33"/>
  <c r="D31" i="33"/>
  <c r="L30" i="33"/>
  <c r="J30" i="33"/>
  <c r="H30" i="33"/>
  <c r="F30" i="33"/>
  <c r="D30" i="33"/>
  <c r="L29" i="33"/>
  <c r="J29" i="33"/>
  <c r="H29" i="33"/>
  <c r="F29" i="33"/>
  <c r="D29" i="33"/>
  <c r="L28" i="33"/>
  <c r="J28" i="33"/>
  <c r="H28" i="33"/>
  <c r="F28" i="33"/>
  <c r="D28" i="33"/>
  <c r="L27" i="33"/>
  <c r="J27" i="33"/>
  <c r="H27" i="33"/>
  <c r="F27" i="33"/>
  <c r="D27" i="33"/>
  <c r="L26" i="33"/>
  <c r="J26" i="33"/>
  <c r="H26" i="33"/>
  <c r="F26" i="33"/>
  <c r="D26" i="33"/>
  <c r="L25" i="33"/>
  <c r="J25" i="33"/>
  <c r="H25" i="33"/>
  <c r="F25" i="33"/>
  <c r="D25" i="33"/>
  <c r="L24" i="33"/>
  <c r="J24" i="33"/>
  <c r="H24" i="33"/>
  <c r="F24" i="33"/>
  <c r="D24" i="33"/>
  <c r="L23" i="33"/>
  <c r="J23" i="33"/>
  <c r="H23" i="33"/>
  <c r="F23" i="33"/>
  <c r="D23" i="33"/>
  <c r="L22" i="33"/>
  <c r="J22" i="33"/>
  <c r="H22" i="33"/>
  <c r="F22" i="33"/>
  <c r="D22" i="33"/>
  <c r="L21" i="33"/>
  <c r="J21" i="33"/>
  <c r="H21" i="33"/>
  <c r="F21" i="33"/>
  <c r="D21" i="33"/>
  <c r="L20" i="33"/>
  <c r="J20" i="33"/>
  <c r="H20" i="33"/>
  <c r="F20" i="33"/>
  <c r="D20" i="33"/>
  <c r="L19" i="33"/>
  <c r="J19" i="33"/>
  <c r="H19" i="33"/>
  <c r="F19" i="33"/>
  <c r="D19" i="33"/>
  <c r="L18" i="33"/>
  <c r="J18" i="33"/>
  <c r="H18" i="33"/>
  <c r="F18" i="33"/>
  <c r="D18" i="33"/>
  <c r="L17" i="33"/>
  <c r="J17" i="33"/>
  <c r="H17" i="33"/>
  <c r="F17" i="33"/>
  <c r="D17" i="33"/>
  <c r="L16" i="33"/>
  <c r="J16" i="33"/>
  <c r="H16" i="33"/>
  <c r="F16" i="33"/>
  <c r="D16" i="33"/>
  <c r="L15" i="33"/>
  <c r="J15" i="33"/>
  <c r="H15" i="33"/>
  <c r="F15" i="33"/>
  <c r="D15" i="33"/>
  <c r="L14" i="33"/>
  <c r="J14" i="33"/>
  <c r="H14" i="33"/>
  <c r="F14" i="33"/>
  <c r="D14" i="33"/>
  <c r="L13" i="33"/>
  <c r="J13" i="33"/>
  <c r="H13" i="33"/>
  <c r="F13" i="33"/>
  <c r="D13" i="33"/>
  <c r="L12" i="33"/>
  <c r="J12" i="33"/>
  <c r="H12" i="33"/>
  <c r="F12" i="33"/>
  <c r="D12" i="33"/>
  <c r="L11" i="33"/>
  <c r="J11" i="33"/>
  <c r="H11" i="33"/>
  <c r="F11" i="33"/>
  <c r="D11" i="33"/>
  <c r="L10" i="33"/>
  <c r="J10" i="33"/>
  <c r="H10" i="33"/>
  <c r="F10" i="33"/>
  <c r="D10" i="33"/>
  <c r="L9" i="33"/>
  <c r="J9" i="33"/>
  <c r="H9" i="33"/>
  <c r="F9" i="33"/>
  <c r="D9" i="33"/>
  <c r="L8" i="33"/>
  <c r="J8" i="33"/>
  <c r="H8" i="33"/>
  <c r="F8" i="33"/>
  <c r="D8" i="33"/>
  <c r="L7" i="33"/>
  <c r="J7" i="33"/>
  <c r="H7" i="33"/>
  <c r="F7" i="33"/>
  <c r="D7" i="33"/>
  <c r="L6" i="33"/>
  <c r="J6" i="33"/>
  <c r="H6" i="33"/>
  <c r="F6" i="33"/>
  <c r="D6" i="33"/>
  <c r="Q55" i="32"/>
  <c r="P55" i="32"/>
  <c r="Q54" i="32"/>
  <c r="P54" i="32"/>
  <c r="Q53" i="32"/>
  <c r="P53" i="32"/>
  <c r="Q52" i="32"/>
  <c r="P52" i="32"/>
  <c r="R52" i="32" s="1"/>
  <c r="Q51" i="32"/>
  <c r="P51" i="32"/>
  <c r="Q50" i="32"/>
  <c r="P50" i="32"/>
  <c r="Q49" i="32"/>
  <c r="P49" i="32"/>
  <c r="Q48" i="32"/>
  <c r="P48" i="32"/>
  <c r="R48" i="32" s="1"/>
  <c r="Q47" i="32"/>
  <c r="P47" i="32"/>
  <c r="Q46" i="32"/>
  <c r="P46" i="32"/>
  <c r="Q45" i="32"/>
  <c r="P45" i="32"/>
  <c r="Q44" i="32"/>
  <c r="P44" i="32"/>
  <c r="R44" i="32" s="1"/>
  <c r="Q43" i="32"/>
  <c r="P43" i="32"/>
  <c r="Q42" i="32"/>
  <c r="P42" i="32"/>
  <c r="Q41" i="32"/>
  <c r="P41" i="32"/>
  <c r="Q40" i="32"/>
  <c r="P40" i="32"/>
  <c r="R40" i="32" s="1"/>
  <c r="Q39" i="32"/>
  <c r="P39" i="32"/>
  <c r="Q38" i="32"/>
  <c r="P38" i="32"/>
  <c r="Q37" i="32"/>
  <c r="P37" i="32"/>
  <c r="Q36" i="32"/>
  <c r="P36" i="32"/>
  <c r="R36" i="32" s="1"/>
  <c r="Q35" i="32"/>
  <c r="P35" i="32"/>
  <c r="Q34" i="32"/>
  <c r="P34" i="32"/>
  <c r="Q33" i="32"/>
  <c r="P33" i="32"/>
  <c r="Q32" i="32"/>
  <c r="P32" i="32"/>
  <c r="R32" i="32" s="1"/>
  <c r="Q31" i="32"/>
  <c r="P31" i="32"/>
  <c r="Q30" i="32"/>
  <c r="P30" i="32"/>
  <c r="Q29" i="32"/>
  <c r="P29" i="32"/>
  <c r="Q28" i="32"/>
  <c r="P28" i="32"/>
  <c r="R28" i="32" s="1"/>
  <c r="Q27" i="32"/>
  <c r="P27" i="32"/>
  <c r="Q26" i="32"/>
  <c r="P26" i="32"/>
  <c r="Q25" i="32"/>
  <c r="P25" i="32"/>
  <c r="Q24" i="32"/>
  <c r="P24" i="32"/>
  <c r="R24" i="32" s="1"/>
  <c r="Q23" i="32"/>
  <c r="P23" i="32"/>
  <c r="Q22" i="32"/>
  <c r="P22" i="32"/>
  <c r="Q21" i="32"/>
  <c r="P21" i="32"/>
  <c r="Q20" i="32"/>
  <c r="P20" i="32"/>
  <c r="R20" i="32" s="1"/>
  <c r="Q19" i="32"/>
  <c r="P19" i="32"/>
  <c r="Q18" i="32"/>
  <c r="P18" i="32"/>
  <c r="Q17" i="32"/>
  <c r="P17" i="32"/>
  <c r="Q16" i="32"/>
  <c r="P16" i="32"/>
  <c r="R16" i="32" s="1"/>
  <c r="Q15" i="32"/>
  <c r="P15" i="32"/>
  <c r="Q14" i="32"/>
  <c r="P14" i="32"/>
  <c r="Q13" i="32"/>
  <c r="P13" i="32"/>
  <c r="Q12" i="32"/>
  <c r="P12" i="32"/>
  <c r="R12" i="32" s="1"/>
  <c r="Q11" i="32"/>
  <c r="P11" i="32"/>
  <c r="Q10" i="32"/>
  <c r="P10" i="32"/>
  <c r="Q9" i="32"/>
  <c r="P9" i="32"/>
  <c r="Q8" i="32"/>
  <c r="P8" i="32"/>
  <c r="R8" i="32" s="1"/>
  <c r="Q7" i="32"/>
  <c r="P7" i="32"/>
  <c r="Q6" i="32"/>
  <c r="Q56" i="32"/>
  <c r="P6" i="32"/>
  <c r="M53" i="31"/>
  <c r="L53" i="31"/>
  <c r="K53" i="31"/>
  <c r="J53" i="31"/>
  <c r="I53" i="31"/>
  <c r="H53" i="31"/>
  <c r="G53" i="31"/>
  <c r="F53" i="31"/>
  <c r="E53" i="31"/>
  <c r="D53" i="31"/>
  <c r="M52" i="31"/>
  <c r="L52" i="31"/>
  <c r="K52" i="31"/>
  <c r="J52" i="31"/>
  <c r="I52" i="31"/>
  <c r="H52" i="31"/>
  <c r="G52" i="31"/>
  <c r="F52" i="31"/>
  <c r="E52" i="31"/>
  <c r="D52" i="31"/>
  <c r="M51" i="31"/>
  <c r="L51" i="31"/>
  <c r="K51" i="31"/>
  <c r="J51" i="31"/>
  <c r="I51" i="31"/>
  <c r="H51" i="31"/>
  <c r="G51" i="31"/>
  <c r="F51" i="31"/>
  <c r="E51" i="31"/>
  <c r="D51" i="31"/>
  <c r="M50" i="31"/>
  <c r="L50" i="31"/>
  <c r="K50" i="31"/>
  <c r="J50" i="31"/>
  <c r="I50" i="31"/>
  <c r="H50" i="31"/>
  <c r="G50" i="31"/>
  <c r="F50" i="31"/>
  <c r="E50" i="31"/>
  <c r="D50" i="31"/>
  <c r="M49" i="31"/>
  <c r="L49" i="31"/>
  <c r="K49" i="31"/>
  <c r="J49" i="31"/>
  <c r="I49" i="31"/>
  <c r="H49" i="31"/>
  <c r="G49" i="31"/>
  <c r="F49" i="31"/>
  <c r="E49" i="31"/>
  <c r="D49" i="31"/>
  <c r="M48" i="31"/>
  <c r="L48" i="31"/>
  <c r="K48" i="31"/>
  <c r="J48" i="31"/>
  <c r="I48" i="31"/>
  <c r="H48" i="31"/>
  <c r="G48" i="31"/>
  <c r="F48" i="31"/>
  <c r="E48" i="31"/>
  <c r="D48" i="31"/>
  <c r="M47" i="31"/>
  <c r="L47" i="31"/>
  <c r="K47" i="31"/>
  <c r="J47" i="31"/>
  <c r="I47" i="31"/>
  <c r="H47" i="31"/>
  <c r="G47" i="31"/>
  <c r="F47" i="31"/>
  <c r="E47" i="31"/>
  <c r="D47" i="31"/>
  <c r="M46" i="31"/>
  <c r="L46" i="31"/>
  <c r="K46" i="31"/>
  <c r="J46" i="31"/>
  <c r="I46" i="31"/>
  <c r="H46" i="31"/>
  <c r="G46" i="31"/>
  <c r="F46" i="31"/>
  <c r="E46" i="31"/>
  <c r="D46" i="31"/>
  <c r="M45" i="31"/>
  <c r="L45" i="31"/>
  <c r="K45" i="31"/>
  <c r="J45" i="31"/>
  <c r="I45" i="31"/>
  <c r="H45" i="31"/>
  <c r="G45" i="31"/>
  <c r="F45" i="31"/>
  <c r="E45" i="31"/>
  <c r="D45" i="31"/>
  <c r="M44" i="31"/>
  <c r="L44" i="31"/>
  <c r="K44" i="31"/>
  <c r="J44" i="31"/>
  <c r="I44" i="31"/>
  <c r="H44" i="31"/>
  <c r="G44" i="31"/>
  <c r="F44" i="31"/>
  <c r="E44" i="31"/>
  <c r="D44" i="31"/>
  <c r="M43" i="31"/>
  <c r="L43" i="31"/>
  <c r="K43" i="31"/>
  <c r="J43" i="31"/>
  <c r="I43" i="31"/>
  <c r="H43" i="31"/>
  <c r="G43" i="31"/>
  <c r="F43" i="31"/>
  <c r="E43" i="31"/>
  <c r="D43" i="31"/>
  <c r="M42" i="31"/>
  <c r="L42" i="31"/>
  <c r="K42" i="31"/>
  <c r="J42" i="31"/>
  <c r="I42" i="31"/>
  <c r="H42" i="31"/>
  <c r="G42" i="31"/>
  <c r="F42" i="31"/>
  <c r="E42" i="31"/>
  <c r="D42" i="31"/>
  <c r="M41" i="31"/>
  <c r="L41" i="31"/>
  <c r="K41" i="31"/>
  <c r="J41" i="31"/>
  <c r="I41" i="31"/>
  <c r="H41" i="31"/>
  <c r="G41" i="31"/>
  <c r="F41" i="31"/>
  <c r="E41" i="31"/>
  <c r="D41" i="31"/>
  <c r="M40" i="31"/>
  <c r="L40" i="31"/>
  <c r="K40" i="31"/>
  <c r="J40" i="31"/>
  <c r="I40" i="31"/>
  <c r="H40" i="31"/>
  <c r="G40" i="31"/>
  <c r="F40" i="31"/>
  <c r="E40" i="31"/>
  <c r="D40" i="31"/>
  <c r="M39" i="31"/>
  <c r="L39" i="31"/>
  <c r="K39" i="31"/>
  <c r="J39" i="31"/>
  <c r="I39" i="31"/>
  <c r="H39" i="31"/>
  <c r="G39" i="31"/>
  <c r="F39" i="31"/>
  <c r="E39" i="31"/>
  <c r="D39" i="31"/>
  <c r="M38" i="31"/>
  <c r="L38" i="31"/>
  <c r="K38" i="31"/>
  <c r="J38" i="31"/>
  <c r="I38" i="31"/>
  <c r="H38" i="31"/>
  <c r="G38" i="31"/>
  <c r="F38" i="31"/>
  <c r="E38" i="31"/>
  <c r="D38" i="31"/>
  <c r="M37" i="31"/>
  <c r="L37" i="31"/>
  <c r="K37" i="31"/>
  <c r="J37" i="31"/>
  <c r="I37" i="31"/>
  <c r="H37" i="31"/>
  <c r="G37" i="31"/>
  <c r="F37" i="31"/>
  <c r="E37" i="31"/>
  <c r="D37" i="31"/>
  <c r="M36" i="31"/>
  <c r="L36" i="31"/>
  <c r="K36" i="31"/>
  <c r="J36" i="31"/>
  <c r="I36" i="31"/>
  <c r="H36" i="31"/>
  <c r="G36" i="31"/>
  <c r="F36" i="31"/>
  <c r="E36" i="31"/>
  <c r="D36" i="31"/>
  <c r="M35" i="31"/>
  <c r="L35" i="31"/>
  <c r="K35" i="31"/>
  <c r="J35" i="31"/>
  <c r="I35" i="31"/>
  <c r="H35" i="31"/>
  <c r="G35" i="31"/>
  <c r="F35" i="31"/>
  <c r="E35" i="31"/>
  <c r="D35" i="31"/>
  <c r="M34" i="31"/>
  <c r="L34" i="31"/>
  <c r="K34" i="31"/>
  <c r="J34" i="31"/>
  <c r="I34" i="31"/>
  <c r="H34" i="31"/>
  <c r="G34" i="31"/>
  <c r="F34" i="31"/>
  <c r="E34" i="31"/>
  <c r="D34" i="31"/>
  <c r="M33" i="31"/>
  <c r="L33" i="31"/>
  <c r="K33" i="31"/>
  <c r="J33" i="31"/>
  <c r="I33" i="31"/>
  <c r="H33" i="31"/>
  <c r="G33" i="31"/>
  <c r="F33" i="31"/>
  <c r="E33" i="31"/>
  <c r="D33" i="31"/>
  <c r="M32" i="31"/>
  <c r="L32" i="31"/>
  <c r="K32" i="31"/>
  <c r="J32" i="31"/>
  <c r="I32" i="31"/>
  <c r="H32" i="31"/>
  <c r="G32" i="31"/>
  <c r="F32" i="31"/>
  <c r="E32" i="31"/>
  <c r="D32" i="31"/>
  <c r="M31" i="31"/>
  <c r="L31" i="31"/>
  <c r="K31" i="31"/>
  <c r="J31" i="31"/>
  <c r="I31" i="31"/>
  <c r="H31" i="31"/>
  <c r="G31" i="31"/>
  <c r="F31" i="31"/>
  <c r="E31" i="31"/>
  <c r="D31" i="31"/>
  <c r="M30" i="31"/>
  <c r="L30" i="31"/>
  <c r="K30" i="31"/>
  <c r="J30" i="31"/>
  <c r="I30" i="31"/>
  <c r="H30" i="31"/>
  <c r="G30" i="31"/>
  <c r="F30" i="31"/>
  <c r="E30" i="31"/>
  <c r="D30" i="31"/>
  <c r="M29" i="31"/>
  <c r="L29" i="31"/>
  <c r="K29" i="31"/>
  <c r="J29" i="31"/>
  <c r="I29" i="31"/>
  <c r="H29" i="31"/>
  <c r="G29" i="31"/>
  <c r="F29" i="31"/>
  <c r="E29" i="31"/>
  <c r="D29" i="31"/>
  <c r="M28" i="31"/>
  <c r="L28" i="31"/>
  <c r="K28" i="31"/>
  <c r="J28" i="31"/>
  <c r="I28" i="31"/>
  <c r="H28" i="31"/>
  <c r="G28" i="31"/>
  <c r="F28" i="31"/>
  <c r="E28" i="31"/>
  <c r="D28" i="31"/>
  <c r="M27" i="31"/>
  <c r="L27" i="31"/>
  <c r="K27" i="31"/>
  <c r="J27" i="31"/>
  <c r="I27" i="31"/>
  <c r="H27" i="31"/>
  <c r="G27" i="31"/>
  <c r="F27" i="31"/>
  <c r="E27" i="31"/>
  <c r="D27" i="31"/>
  <c r="M26" i="31"/>
  <c r="L26" i="31"/>
  <c r="K26" i="31"/>
  <c r="J26" i="31"/>
  <c r="I26" i="31"/>
  <c r="H26" i="31"/>
  <c r="G26" i="31"/>
  <c r="F26" i="31"/>
  <c r="E26" i="31"/>
  <c r="D26" i="31"/>
  <c r="M25" i="31"/>
  <c r="L25" i="31"/>
  <c r="K25" i="31"/>
  <c r="J25" i="31"/>
  <c r="I25" i="31"/>
  <c r="H25" i="31"/>
  <c r="G25" i="31"/>
  <c r="F25" i="31"/>
  <c r="E25" i="31"/>
  <c r="D25" i="31"/>
  <c r="M24" i="31"/>
  <c r="L24" i="31"/>
  <c r="K24" i="31"/>
  <c r="J24" i="31"/>
  <c r="I24" i="31"/>
  <c r="H24" i="31"/>
  <c r="G24" i="31"/>
  <c r="F24" i="31"/>
  <c r="E24" i="31"/>
  <c r="D24" i="31"/>
  <c r="M23" i="31"/>
  <c r="L23" i="31"/>
  <c r="K23" i="31"/>
  <c r="J23" i="31"/>
  <c r="I23" i="31"/>
  <c r="H23" i="31"/>
  <c r="G23" i="31"/>
  <c r="F23" i="31"/>
  <c r="E23" i="31"/>
  <c r="D23" i="31"/>
  <c r="M22" i="31"/>
  <c r="L22" i="31"/>
  <c r="K22" i="31"/>
  <c r="J22" i="31"/>
  <c r="I22" i="31"/>
  <c r="H22" i="31"/>
  <c r="G22" i="31"/>
  <c r="F22" i="31"/>
  <c r="E22" i="31"/>
  <c r="D22" i="31"/>
  <c r="M21" i="31"/>
  <c r="L21" i="31"/>
  <c r="K21" i="31"/>
  <c r="J21" i="31"/>
  <c r="I21" i="31"/>
  <c r="H21" i="31"/>
  <c r="G21" i="31"/>
  <c r="F21" i="31"/>
  <c r="E21" i="31"/>
  <c r="D21" i="31"/>
  <c r="M20" i="31"/>
  <c r="L20" i="31"/>
  <c r="K20" i="31"/>
  <c r="J20" i="31"/>
  <c r="I20" i="31"/>
  <c r="H20" i="31"/>
  <c r="G20" i="31"/>
  <c r="F20" i="31"/>
  <c r="E20" i="31"/>
  <c r="D20" i="31"/>
  <c r="M19" i="31"/>
  <c r="L19" i="31"/>
  <c r="K19" i="31"/>
  <c r="J19" i="31"/>
  <c r="I19" i="31"/>
  <c r="H19" i="31"/>
  <c r="G19" i="31"/>
  <c r="F19" i="31"/>
  <c r="E19" i="31"/>
  <c r="D19" i="31"/>
  <c r="M18" i="31"/>
  <c r="L18" i="31"/>
  <c r="K18" i="31"/>
  <c r="J18" i="31"/>
  <c r="I18" i="31"/>
  <c r="H18" i="31"/>
  <c r="G18" i="31"/>
  <c r="F18" i="31"/>
  <c r="E18" i="31"/>
  <c r="D18" i="31"/>
  <c r="M17" i="31"/>
  <c r="L17" i="31"/>
  <c r="K17" i="31"/>
  <c r="J17" i="31"/>
  <c r="I17" i="31"/>
  <c r="H17" i="31"/>
  <c r="G17" i="31"/>
  <c r="F17" i="31"/>
  <c r="E17" i="31"/>
  <c r="D17" i="31"/>
  <c r="M16" i="31"/>
  <c r="L16" i="31"/>
  <c r="K16" i="31"/>
  <c r="J16" i="31"/>
  <c r="I16" i="31"/>
  <c r="H16" i="31"/>
  <c r="G16" i="31"/>
  <c r="F16" i="31"/>
  <c r="E16" i="31"/>
  <c r="D16" i="31"/>
  <c r="M15" i="31"/>
  <c r="L15" i="31"/>
  <c r="K15" i="31"/>
  <c r="J15" i="31"/>
  <c r="I15" i="31"/>
  <c r="H15" i="31"/>
  <c r="G15" i="31"/>
  <c r="F15" i="31"/>
  <c r="E15" i="31"/>
  <c r="D15" i="31"/>
  <c r="M14" i="31"/>
  <c r="L14" i="31"/>
  <c r="K14" i="31"/>
  <c r="J14" i="31"/>
  <c r="I14" i="31"/>
  <c r="H14" i="31"/>
  <c r="G14" i="31"/>
  <c r="F14" i="31"/>
  <c r="E14" i="31"/>
  <c r="D14" i="31"/>
  <c r="M13" i="31"/>
  <c r="L13" i="31"/>
  <c r="K13" i="31"/>
  <c r="J13" i="31"/>
  <c r="I13" i="31"/>
  <c r="H13" i="31"/>
  <c r="G13" i="31"/>
  <c r="F13" i="31"/>
  <c r="E13" i="31"/>
  <c r="D13" i="31"/>
  <c r="M12" i="31"/>
  <c r="L12" i="31"/>
  <c r="K12" i="31"/>
  <c r="J12" i="31"/>
  <c r="I12" i="31"/>
  <c r="H12" i="31"/>
  <c r="G12" i="31"/>
  <c r="F12" i="31"/>
  <c r="E12" i="31"/>
  <c r="D12" i="31"/>
  <c r="M11" i="31"/>
  <c r="L11" i="31"/>
  <c r="K11" i="31"/>
  <c r="J11" i="31"/>
  <c r="I11" i="31"/>
  <c r="H11" i="31"/>
  <c r="G11" i="31"/>
  <c r="F11" i="31"/>
  <c r="E11" i="31"/>
  <c r="D11" i="31"/>
  <c r="M10" i="31"/>
  <c r="L10" i="31"/>
  <c r="K10" i="31"/>
  <c r="J10" i="31"/>
  <c r="I10" i="31"/>
  <c r="H10" i="31"/>
  <c r="G10" i="31"/>
  <c r="F10" i="31"/>
  <c r="E10" i="31"/>
  <c r="D10" i="31"/>
  <c r="M9" i="31"/>
  <c r="L9" i="31"/>
  <c r="K9" i="31"/>
  <c r="J9" i="31"/>
  <c r="I9" i="31"/>
  <c r="H9" i="31"/>
  <c r="G9" i="31"/>
  <c r="F9" i="31"/>
  <c r="E9" i="31"/>
  <c r="D9" i="31"/>
  <c r="M8" i="31"/>
  <c r="L8" i="31"/>
  <c r="K8" i="31"/>
  <c r="J8" i="31"/>
  <c r="I8" i="31"/>
  <c r="H8" i="31"/>
  <c r="G8" i="31"/>
  <c r="F8" i="31"/>
  <c r="E8" i="31"/>
  <c r="D8" i="31"/>
  <c r="M7" i="31"/>
  <c r="M54" i="31" s="1"/>
  <c r="L7" i="31"/>
  <c r="K7" i="31"/>
  <c r="J7" i="31"/>
  <c r="I7" i="31"/>
  <c r="H7" i="31"/>
  <c r="G7" i="31"/>
  <c r="F7" i="31"/>
  <c r="E7" i="31"/>
  <c r="E54" i="31" s="1"/>
  <c r="D7" i="31"/>
  <c r="M6" i="31"/>
  <c r="L6" i="31"/>
  <c r="K6" i="31"/>
  <c r="J6" i="31"/>
  <c r="I6" i="31"/>
  <c r="H6" i="31"/>
  <c r="G6" i="31"/>
  <c r="G54" i="31" s="1"/>
  <c r="F6" i="31"/>
  <c r="E6" i="31"/>
  <c r="D6" i="31"/>
  <c r="T54" i="30"/>
  <c r="T53" i="30"/>
  <c r="T52" i="30"/>
  <c r="T51" i="30"/>
  <c r="T50" i="30"/>
  <c r="V50" i="30" s="1"/>
  <c r="T49" i="30"/>
  <c r="V49" i="30"/>
  <c r="T48" i="30"/>
  <c r="T47" i="30"/>
  <c r="T46" i="30"/>
  <c r="T45" i="30"/>
  <c r="V45" i="30"/>
  <c r="T44" i="30"/>
  <c r="V44" i="30"/>
  <c r="T43" i="30"/>
  <c r="V43" i="30" s="1"/>
  <c r="T42" i="30"/>
  <c r="V42" i="30" s="1"/>
  <c r="T41" i="30"/>
  <c r="T40" i="30"/>
  <c r="T39" i="30"/>
  <c r="V39" i="30" s="1"/>
  <c r="T38" i="30"/>
  <c r="T37" i="30"/>
  <c r="T36" i="30"/>
  <c r="V36" i="30" s="1"/>
  <c r="T35" i="30"/>
  <c r="V35" i="30"/>
  <c r="T34" i="30"/>
  <c r="V34" i="30" s="1"/>
  <c r="T33" i="30"/>
  <c r="T32" i="30"/>
  <c r="V32" i="30"/>
  <c r="T31" i="30"/>
  <c r="T30" i="30"/>
  <c r="T29" i="30"/>
  <c r="V29" i="30"/>
  <c r="T28" i="30"/>
  <c r="T27" i="30"/>
  <c r="T26" i="30"/>
  <c r="T25" i="30"/>
  <c r="T24" i="30"/>
  <c r="V24" i="30" s="1"/>
  <c r="T23" i="30"/>
  <c r="T22" i="30"/>
  <c r="T21" i="30"/>
  <c r="T20" i="30"/>
  <c r="V20" i="30" s="1"/>
  <c r="T19" i="30"/>
  <c r="T18" i="30"/>
  <c r="T17" i="30"/>
  <c r="V17" i="30" s="1"/>
  <c r="T16" i="30"/>
  <c r="V16" i="30"/>
  <c r="T15" i="30"/>
  <c r="T14" i="30"/>
  <c r="T13" i="30"/>
  <c r="V13" i="30"/>
  <c r="T12" i="30"/>
  <c r="V12" i="30"/>
  <c r="T11" i="30"/>
  <c r="T10" i="30"/>
  <c r="T9" i="30"/>
  <c r="T8" i="30"/>
  <c r="T7" i="30"/>
  <c r="V7" i="30"/>
  <c r="M27" i="29"/>
  <c r="L27" i="29"/>
  <c r="K27" i="29"/>
  <c r="J27" i="29"/>
  <c r="I27" i="29"/>
  <c r="H27" i="29"/>
  <c r="G27" i="29"/>
  <c r="F27" i="29"/>
  <c r="E27" i="29"/>
  <c r="D27" i="29"/>
  <c r="M26" i="29"/>
  <c r="L26" i="29"/>
  <c r="K26" i="29"/>
  <c r="J26" i="29"/>
  <c r="I26" i="29"/>
  <c r="H26" i="29"/>
  <c r="G26" i="29"/>
  <c r="F26" i="29"/>
  <c r="E26" i="29"/>
  <c r="D26" i="29"/>
  <c r="M25" i="29"/>
  <c r="L25" i="29"/>
  <c r="K25" i="29"/>
  <c r="J25" i="29"/>
  <c r="I25" i="29"/>
  <c r="H25" i="29"/>
  <c r="G25" i="29"/>
  <c r="F25" i="29"/>
  <c r="E25" i="29"/>
  <c r="D25" i="29"/>
  <c r="M24" i="29"/>
  <c r="L24" i="29"/>
  <c r="K24" i="29"/>
  <c r="J24" i="29"/>
  <c r="I24" i="29"/>
  <c r="H24" i="29"/>
  <c r="G24" i="29"/>
  <c r="F24" i="29"/>
  <c r="E24" i="29"/>
  <c r="D24" i="29"/>
  <c r="M23" i="29"/>
  <c r="L23" i="29"/>
  <c r="K23" i="29"/>
  <c r="J23" i="29"/>
  <c r="I23" i="29"/>
  <c r="H23" i="29"/>
  <c r="G23" i="29"/>
  <c r="F23" i="29"/>
  <c r="E23" i="29"/>
  <c r="D23" i="29"/>
  <c r="M22" i="29"/>
  <c r="L22" i="29"/>
  <c r="K22" i="29"/>
  <c r="J22" i="29"/>
  <c r="I22" i="29"/>
  <c r="H22" i="29"/>
  <c r="G22" i="29"/>
  <c r="F22" i="29"/>
  <c r="E22" i="29"/>
  <c r="D22" i="29"/>
  <c r="M21" i="29"/>
  <c r="L21" i="29"/>
  <c r="K21" i="29"/>
  <c r="J21" i="29"/>
  <c r="I21" i="29"/>
  <c r="H21" i="29"/>
  <c r="G21" i="29"/>
  <c r="F21" i="29"/>
  <c r="E21" i="29"/>
  <c r="D21" i="29"/>
  <c r="M20" i="29"/>
  <c r="L20" i="29"/>
  <c r="K20" i="29"/>
  <c r="J20" i="29"/>
  <c r="I20" i="29"/>
  <c r="H20" i="29"/>
  <c r="G20" i="29"/>
  <c r="F20" i="29"/>
  <c r="E20" i="29"/>
  <c r="D20" i="29"/>
  <c r="M19" i="29"/>
  <c r="L19" i="29"/>
  <c r="K19" i="29"/>
  <c r="J19" i="29"/>
  <c r="I19" i="29"/>
  <c r="H19" i="29"/>
  <c r="G19" i="29"/>
  <c r="F19" i="29"/>
  <c r="E19" i="29"/>
  <c r="D19" i="29"/>
  <c r="M18" i="29"/>
  <c r="L18" i="29"/>
  <c r="K18" i="29"/>
  <c r="J18" i="29"/>
  <c r="I18" i="29"/>
  <c r="H18" i="29"/>
  <c r="G18" i="29"/>
  <c r="F18" i="29"/>
  <c r="E18" i="29"/>
  <c r="D18" i="29"/>
  <c r="M17" i="29"/>
  <c r="L17" i="29"/>
  <c r="K17" i="29"/>
  <c r="J17" i="29"/>
  <c r="I17" i="29"/>
  <c r="H17" i="29"/>
  <c r="G17" i="29"/>
  <c r="F17" i="29"/>
  <c r="E17" i="29"/>
  <c r="D17" i="29"/>
  <c r="M16" i="29"/>
  <c r="L16" i="29"/>
  <c r="K16" i="29"/>
  <c r="J16" i="29"/>
  <c r="I16" i="29"/>
  <c r="H16" i="29"/>
  <c r="G16" i="29"/>
  <c r="F16" i="29"/>
  <c r="E16" i="29"/>
  <c r="D16" i="29"/>
  <c r="M15" i="29"/>
  <c r="L15" i="29"/>
  <c r="K15" i="29"/>
  <c r="J15" i="29"/>
  <c r="I15" i="29"/>
  <c r="H15" i="29"/>
  <c r="G15" i="29"/>
  <c r="F15" i="29"/>
  <c r="E15" i="29"/>
  <c r="D15" i="29"/>
  <c r="M14" i="29"/>
  <c r="L14" i="29"/>
  <c r="K14" i="29"/>
  <c r="J14" i="29"/>
  <c r="I14" i="29"/>
  <c r="H14" i="29"/>
  <c r="G14" i="29"/>
  <c r="F14" i="29"/>
  <c r="E14" i="29"/>
  <c r="D14" i="29"/>
  <c r="M13" i="29"/>
  <c r="L13" i="29"/>
  <c r="K13" i="29"/>
  <c r="J13" i="29"/>
  <c r="I13" i="29"/>
  <c r="H13" i="29"/>
  <c r="G13" i="29"/>
  <c r="F13" i="29"/>
  <c r="E13" i="29"/>
  <c r="D13" i="29"/>
  <c r="M12" i="29"/>
  <c r="L12" i="29"/>
  <c r="K12" i="29"/>
  <c r="J12" i="29"/>
  <c r="I12" i="29"/>
  <c r="H12" i="29"/>
  <c r="G12" i="29"/>
  <c r="F12" i="29"/>
  <c r="E12" i="29"/>
  <c r="D12" i="29"/>
  <c r="M11" i="29"/>
  <c r="L11" i="29"/>
  <c r="K11" i="29"/>
  <c r="J11" i="29"/>
  <c r="I11" i="29"/>
  <c r="H11" i="29"/>
  <c r="G11" i="29"/>
  <c r="F11" i="29"/>
  <c r="E11" i="29"/>
  <c r="D11" i="29"/>
  <c r="M10" i="29"/>
  <c r="L10" i="29"/>
  <c r="K10" i="29"/>
  <c r="J10" i="29"/>
  <c r="I10" i="29"/>
  <c r="H10" i="29"/>
  <c r="G10" i="29"/>
  <c r="F10" i="29"/>
  <c r="E10" i="29"/>
  <c r="D10" i="29"/>
  <c r="M9" i="29"/>
  <c r="L9" i="29"/>
  <c r="K9" i="29"/>
  <c r="J9" i="29"/>
  <c r="I9" i="29"/>
  <c r="H9" i="29"/>
  <c r="G9" i="29"/>
  <c r="F9" i="29"/>
  <c r="E9" i="29"/>
  <c r="D9" i="29"/>
  <c r="M8" i="29"/>
  <c r="L8" i="29"/>
  <c r="K8" i="29"/>
  <c r="K28" i="29" s="1"/>
  <c r="J8" i="29"/>
  <c r="I8" i="29"/>
  <c r="H8" i="29"/>
  <c r="H28" i="29" s="1"/>
  <c r="G8" i="29"/>
  <c r="F8" i="29"/>
  <c r="E8" i="29"/>
  <c r="D8" i="29"/>
  <c r="M7" i="29"/>
  <c r="M28" i="29" s="1"/>
  <c r="L7" i="29"/>
  <c r="K7" i="29"/>
  <c r="J7" i="29"/>
  <c r="I7" i="29"/>
  <c r="H7" i="29"/>
  <c r="G7" i="29"/>
  <c r="F7" i="29"/>
  <c r="E7" i="29"/>
  <c r="D7" i="29"/>
  <c r="M6" i="29"/>
  <c r="L6" i="29"/>
  <c r="L28" i="29" s="1"/>
  <c r="K6" i="29"/>
  <c r="J6" i="29"/>
  <c r="I6" i="29"/>
  <c r="I28" i="29" s="1"/>
  <c r="H6" i="29"/>
  <c r="G6" i="29"/>
  <c r="G28" i="29" s="1"/>
  <c r="F6" i="29"/>
  <c r="E6" i="29"/>
  <c r="E28" i="29"/>
  <c r="D6" i="29"/>
  <c r="T28" i="28"/>
  <c r="T27" i="28"/>
  <c r="T26" i="28"/>
  <c r="V26" i="28" s="1"/>
  <c r="T25" i="28"/>
  <c r="T24" i="28"/>
  <c r="T23" i="28"/>
  <c r="T22" i="28"/>
  <c r="T21" i="28"/>
  <c r="V21" i="28"/>
  <c r="T20" i="28"/>
  <c r="T19" i="28"/>
  <c r="V19" i="28" s="1"/>
  <c r="T18" i="28"/>
  <c r="V18" i="28"/>
  <c r="T17" i="28"/>
  <c r="V17" i="28" s="1"/>
  <c r="T16" i="28"/>
  <c r="T15" i="28"/>
  <c r="T14" i="28"/>
  <c r="T13" i="28"/>
  <c r="V13" i="28" s="1"/>
  <c r="T12" i="28"/>
  <c r="T11" i="28"/>
  <c r="V11" i="28" s="1"/>
  <c r="T10" i="28"/>
  <c r="T9" i="28"/>
  <c r="V9" i="28"/>
  <c r="T8" i="28"/>
  <c r="T7" i="28"/>
  <c r="M57" i="27"/>
  <c r="L57" i="27"/>
  <c r="K57" i="27"/>
  <c r="J57" i="27"/>
  <c r="I57" i="27"/>
  <c r="H57" i="27"/>
  <c r="G57" i="27"/>
  <c r="F57" i="27"/>
  <c r="E57" i="27"/>
  <c r="D57" i="27"/>
  <c r="M56" i="27"/>
  <c r="L56" i="27"/>
  <c r="K56" i="27"/>
  <c r="J56" i="27"/>
  <c r="I56" i="27"/>
  <c r="H56" i="27"/>
  <c r="G56" i="27"/>
  <c r="F56" i="27"/>
  <c r="E56" i="27"/>
  <c r="D56" i="27"/>
  <c r="M55" i="27"/>
  <c r="L55" i="27"/>
  <c r="K55" i="27"/>
  <c r="J55" i="27"/>
  <c r="I55" i="27"/>
  <c r="H55" i="27"/>
  <c r="G55" i="27"/>
  <c r="F55" i="27"/>
  <c r="E55" i="27"/>
  <c r="D55" i="27"/>
  <c r="M54" i="27"/>
  <c r="L54" i="27"/>
  <c r="K54" i="27"/>
  <c r="J54" i="27"/>
  <c r="I54" i="27"/>
  <c r="H54" i="27"/>
  <c r="G54" i="27"/>
  <c r="F54" i="27"/>
  <c r="E54" i="27"/>
  <c r="D54" i="27"/>
  <c r="M53" i="27"/>
  <c r="L53" i="27"/>
  <c r="K53" i="27"/>
  <c r="J53" i="27"/>
  <c r="I53" i="27"/>
  <c r="H53" i="27"/>
  <c r="G53" i="27"/>
  <c r="F53" i="27"/>
  <c r="E53" i="27"/>
  <c r="D53" i="27"/>
  <c r="M52" i="27"/>
  <c r="L52" i="27"/>
  <c r="K52" i="27"/>
  <c r="J52" i="27"/>
  <c r="I52" i="27"/>
  <c r="H52" i="27"/>
  <c r="G52" i="27"/>
  <c r="F52" i="27"/>
  <c r="E52" i="27"/>
  <c r="D52" i="27"/>
  <c r="M51" i="27"/>
  <c r="L51" i="27"/>
  <c r="K51" i="27"/>
  <c r="J51" i="27"/>
  <c r="I51" i="27"/>
  <c r="H51" i="27"/>
  <c r="G51" i="27"/>
  <c r="F51" i="27"/>
  <c r="E51" i="27"/>
  <c r="D51" i="27"/>
  <c r="M50" i="27"/>
  <c r="L50" i="27"/>
  <c r="K50" i="27"/>
  <c r="J50" i="27"/>
  <c r="I50" i="27"/>
  <c r="H50" i="27"/>
  <c r="G50" i="27"/>
  <c r="F50" i="27"/>
  <c r="E50" i="27"/>
  <c r="D50" i="27"/>
  <c r="M49" i="27"/>
  <c r="L49" i="27"/>
  <c r="K49" i="27"/>
  <c r="J49" i="27"/>
  <c r="I49" i="27"/>
  <c r="H49" i="27"/>
  <c r="G49" i="27"/>
  <c r="F49" i="27"/>
  <c r="E49" i="27"/>
  <c r="D49" i="27"/>
  <c r="M48" i="27"/>
  <c r="L48" i="27"/>
  <c r="K48" i="27"/>
  <c r="J48" i="27"/>
  <c r="I48" i="27"/>
  <c r="H48" i="27"/>
  <c r="G48" i="27"/>
  <c r="F48" i="27"/>
  <c r="E48" i="27"/>
  <c r="D48" i="27"/>
  <c r="M47" i="27"/>
  <c r="L47" i="27"/>
  <c r="K47" i="27"/>
  <c r="J47" i="27"/>
  <c r="I47" i="27"/>
  <c r="H47" i="27"/>
  <c r="G47" i="27"/>
  <c r="F47" i="27"/>
  <c r="E47" i="27"/>
  <c r="D47" i="27"/>
  <c r="M46" i="27"/>
  <c r="L46" i="27"/>
  <c r="K46" i="27"/>
  <c r="J46" i="27"/>
  <c r="I46" i="27"/>
  <c r="H46" i="27"/>
  <c r="G46" i="27"/>
  <c r="F46" i="27"/>
  <c r="E46" i="27"/>
  <c r="D46" i="27"/>
  <c r="M45" i="27"/>
  <c r="L45" i="27"/>
  <c r="K45" i="27"/>
  <c r="J45" i="27"/>
  <c r="I45" i="27"/>
  <c r="H45" i="27"/>
  <c r="G45" i="27"/>
  <c r="F45" i="27"/>
  <c r="E45" i="27"/>
  <c r="D45" i="27"/>
  <c r="M44" i="27"/>
  <c r="L44" i="27"/>
  <c r="K44" i="27"/>
  <c r="J44" i="27"/>
  <c r="I44" i="27"/>
  <c r="H44" i="27"/>
  <c r="G44" i="27"/>
  <c r="F44" i="27"/>
  <c r="E44" i="27"/>
  <c r="D44" i="27"/>
  <c r="M43" i="27"/>
  <c r="L43" i="27"/>
  <c r="K43" i="27"/>
  <c r="J43" i="27"/>
  <c r="I43" i="27"/>
  <c r="H43" i="27"/>
  <c r="G43" i="27"/>
  <c r="F43" i="27"/>
  <c r="E43" i="27"/>
  <c r="D43" i="27"/>
  <c r="M42" i="27"/>
  <c r="L42" i="27"/>
  <c r="K42" i="27"/>
  <c r="J42" i="27"/>
  <c r="I42" i="27"/>
  <c r="H42" i="27"/>
  <c r="G42" i="27"/>
  <c r="F42" i="27"/>
  <c r="E42" i="27"/>
  <c r="D42" i="27"/>
  <c r="M41" i="27"/>
  <c r="L41" i="27"/>
  <c r="K41" i="27"/>
  <c r="J41" i="27"/>
  <c r="I41" i="27"/>
  <c r="H41" i="27"/>
  <c r="G41" i="27"/>
  <c r="F41" i="27"/>
  <c r="E41" i="27"/>
  <c r="D41" i="27"/>
  <c r="M40" i="27"/>
  <c r="L40" i="27"/>
  <c r="K40" i="27"/>
  <c r="J40" i="27"/>
  <c r="I40" i="27"/>
  <c r="H40" i="27"/>
  <c r="G40" i="27"/>
  <c r="F40" i="27"/>
  <c r="E40" i="27"/>
  <c r="D40" i="27"/>
  <c r="M39" i="27"/>
  <c r="L39" i="27"/>
  <c r="K39" i="27"/>
  <c r="J39" i="27"/>
  <c r="I39" i="27"/>
  <c r="H39" i="27"/>
  <c r="G39" i="27"/>
  <c r="F39" i="27"/>
  <c r="E39" i="27"/>
  <c r="D39" i="27"/>
  <c r="M38" i="27"/>
  <c r="L38" i="27"/>
  <c r="K38" i="27"/>
  <c r="J38" i="27"/>
  <c r="I38" i="27"/>
  <c r="H38" i="27"/>
  <c r="G38" i="27"/>
  <c r="F38" i="27"/>
  <c r="E38" i="27"/>
  <c r="D38" i="27"/>
  <c r="M37" i="27"/>
  <c r="L37" i="27"/>
  <c r="K37" i="27"/>
  <c r="J37" i="27"/>
  <c r="I37" i="27"/>
  <c r="H37" i="27"/>
  <c r="G37" i="27"/>
  <c r="F37" i="27"/>
  <c r="E37" i="27"/>
  <c r="D37" i="27"/>
  <c r="M36" i="27"/>
  <c r="L36" i="27"/>
  <c r="K36" i="27"/>
  <c r="J36" i="27"/>
  <c r="I36" i="27"/>
  <c r="H36" i="27"/>
  <c r="G36" i="27"/>
  <c r="F36" i="27"/>
  <c r="E36" i="27"/>
  <c r="D36" i="27"/>
  <c r="M35" i="27"/>
  <c r="L35" i="27"/>
  <c r="K35" i="27"/>
  <c r="J35" i="27"/>
  <c r="I35" i="27"/>
  <c r="H35" i="27"/>
  <c r="G35" i="27"/>
  <c r="F35" i="27"/>
  <c r="E35" i="27"/>
  <c r="D35" i="27"/>
  <c r="M34" i="27"/>
  <c r="L34" i="27"/>
  <c r="K34" i="27"/>
  <c r="J34" i="27"/>
  <c r="I34" i="27"/>
  <c r="H34" i="27"/>
  <c r="G34" i="27"/>
  <c r="F34" i="27"/>
  <c r="E34" i="27"/>
  <c r="D34" i="27"/>
  <c r="M33" i="27"/>
  <c r="L33" i="27"/>
  <c r="K33" i="27"/>
  <c r="J33" i="27"/>
  <c r="I33" i="27"/>
  <c r="H33" i="27"/>
  <c r="G33" i="27"/>
  <c r="F33" i="27"/>
  <c r="E33" i="27"/>
  <c r="D33" i="27"/>
  <c r="M32" i="27"/>
  <c r="L32" i="27"/>
  <c r="K32" i="27"/>
  <c r="J32" i="27"/>
  <c r="I32" i="27"/>
  <c r="H32" i="27"/>
  <c r="G32" i="27"/>
  <c r="F32" i="27"/>
  <c r="E32" i="27"/>
  <c r="D32" i="27"/>
  <c r="M31" i="27"/>
  <c r="L31" i="27"/>
  <c r="K31" i="27"/>
  <c r="J31" i="27"/>
  <c r="I31" i="27"/>
  <c r="H31" i="27"/>
  <c r="G31" i="27"/>
  <c r="F31" i="27"/>
  <c r="E31" i="27"/>
  <c r="D31" i="27"/>
  <c r="M30" i="27"/>
  <c r="L30" i="27"/>
  <c r="K30" i="27"/>
  <c r="J30" i="27"/>
  <c r="I30" i="27"/>
  <c r="H30" i="27"/>
  <c r="G30" i="27"/>
  <c r="F30" i="27"/>
  <c r="E30" i="27"/>
  <c r="D30" i="27"/>
  <c r="M29" i="27"/>
  <c r="L29" i="27"/>
  <c r="K29" i="27"/>
  <c r="J29" i="27"/>
  <c r="I29" i="27"/>
  <c r="H29" i="27"/>
  <c r="G29" i="27"/>
  <c r="F29" i="27"/>
  <c r="E29" i="27"/>
  <c r="D29" i="27"/>
  <c r="M28" i="27"/>
  <c r="L28" i="27"/>
  <c r="K28" i="27"/>
  <c r="J28" i="27"/>
  <c r="I28" i="27"/>
  <c r="H28" i="27"/>
  <c r="G28" i="27"/>
  <c r="F28" i="27"/>
  <c r="E28" i="27"/>
  <c r="D28" i="27"/>
  <c r="M27" i="27"/>
  <c r="L27" i="27"/>
  <c r="K27" i="27"/>
  <c r="J27" i="27"/>
  <c r="I27" i="27"/>
  <c r="H27" i="27"/>
  <c r="G27" i="27"/>
  <c r="F27" i="27"/>
  <c r="E27" i="27"/>
  <c r="D27" i="27"/>
  <c r="M26" i="27"/>
  <c r="L26" i="27"/>
  <c r="K26" i="27"/>
  <c r="J26" i="27"/>
  <c r="I26" i="27"/>
  <c r="H26" i="27"/>
  <c r="G26" i="27"/>
  <c r="F26" i="27"/>
  <c r="E26" i="27"/>
  <c r="D26" i="27"/>
  <c r="M25" i="27"/>
  <c r="L25" i="27"/>
  <c r="K25" i="27"/>
  <c r="J25" i="27"/>
  <c r="I25" i="27"/>
  <c r="H25" i="27"/>
  <c r="G25" i="27"/>
  <c r="F25" i="27"/>
  <c r="E25" i="27"/>
  <c r="D25" i="27"/>
  <c r="M24" i="27"/>
  <c r="L24" i="27"/>
  <c r="K24" i="27"/>
  <c r="J24" i="27"/>
  <c r="I24" i="27"/>
  <c r="H24" i="27"/>
  <c r="G24" i="27"/>
  <c r="F24" i="27"/>
  <c r="E24" i="27"/>
  <c r="D24" i="27"/>
  <c r="M23" i="27"/>
  <c r="L23" i="27"/>
  <c r="K23" i="27"/>
  <c r="J23" i="27"/>
  <c r="I23" i="27"/>
  <c r="H23" i="27"/>
  <c r="G23" i="27"/>
  <c r="F23" i="27"/>
  <c r="E23" i="27"/>
  <c r="D23" i="27"/>
  <c r="M22" i="27"/>
  <c r="L22" i="27"/>
  <c r="K22" i="27"/>
  <c r="J22" i="27"/>
  <c r="I22" i="27"/>
  <c r="H22" i="27"/>
  <c r="G22" i="27"/>
  <c r="F22" i="27"/>
  <c r="E22" i="27"/>
  <c r="D22" i="27"/>
  <c r="M21" i="27"/>
  <c r="L21" i="27"/>
  <c r="K21" i="27"/>
  <c r="J21" i="27"/>
  <c r="I21" i="27"/>
  <c r="H21" i="27"/>
  <c r="G21" i="27"/>
  <c r="F21" i="27"/>
  <c r="E21" i="27"/>
  <c r="D21" i="27"/>
  <c r="M20" i="27"/>
  <c r="L20" i="27"/>
  <c r="K20" i="27"/>
  <c r="J20" i="27"/>
  <c r="I20" i="27"/>
  <c r="H20" i="27"/>
  <c r="G20" i="27"/>
  <c r="F20" i="27"/>
  <c r="E20" i="27"/>
  <c r="D20" i="27"/>
  <c r="M19" i="27"/>
  <c r="L19" i="27"/>
  <c r="K19" i="27"/>
  <c r="J19" i="27"/>
  <c r="I19" i="27"/>
  <c r="H19" i="27"/>
  <c r="G19" i="27"/>
  <c r="F19" i="27"/>
  <c r="E19" i="27"/>
  <c r="D19" i="27"/>
  <c r="M18" i="27"/>
  <c r="L18" i="27"/>
  <c r="K18" i="27"/>
  <c r="J18" i="27"/>
  <c r="I18" i="27"/>
  <c r="H18" i="27"/>
  <c r="G18" i="27"/>
  <c r="F18" i="27"/>
  <c r="E18" i="27"/>
  <c r="D18" i="27"/>
  <c r="M17" i="27"/>
  <c r="L17" i="27"/>
  <c r="K17" i="27"/>
  <c r="J17" i="27"/>
  <c r="I17" i="27"/>
  <c r="H17" i="27"/>
  <c r="G17" i="27"/>
  <c r="F17" i="27"/>
  <c r="E17" i="27"/>
  <c r="D17" i="27"/>
  <c r="M16" i="27"/>
  <c r="L16" i="27"/>
  <c r="K16" i="27"/>
  <c r="J16" i="27"/>
  <c r="I16" i="27"/>
  <c r="H16" i="27"/>
  <c r="G16" i="27"/>
  <c r="F16" i="27"/>
  <c r="E16" i="27"/>
  <c r="D16" i="27"/>
  <c r="M15" i="27"/>
  <c r="L15" i="27"/>
  <c r="K15" i="27"/>
  <c r="J15" i="27"/>
  <c r="I15" i="27"/>
  <c r="H15" i="27"/>
  <c r="G15" i="27"/>
  <c r="F15" i="27"/>
  <c r="E15" i="27"/>
  <c r="D15" i="27"/>
  <c r="M14" i="27"/>
  <c r="L14" i="27"/>
  <c r="K14" i="27"/>
  <c r="J14" i="27"/>
  <c r="I14" i="27"/>
  <c r="H14" i="27"/>
  <c r="G14" i="27"/>
  <c r="F14" i="27"/>
  <c r="E14" i="27"/>
  <c r="D14" i="27"/>
  <c r="M13" i="27"/>
  <c r="L13" i="27"/>
  <c r="K13" i="27"/>
  <c r="J13" i="27"/>
  <c r="I13" i="27"/>
  <c r="H13" i="27"/>
  <c r="G13" i="27"/>
  <c r="F13" i="27"/>
  <c r="E13" i="27"/>
  <c r="D13" i="27"/>
  <c r="M12" i="27"/>
  <c r="L12" i="27"/>
  <c r="K12" i="27"/>
  <c r="J12" i="27"/>
  <c r="I12" i="27"/>
  <c r="H12" i="27"/>
  <c r="G12" i="27"/>
  <c r="F12" i="27"/>
  <c r="E12" i="27"/>
  <c r="D12" i="27"/>
  <c r="M11" i="27"/>
  <c r="L11" i="27"/>
  <c r="K11" i="27"/>
  <c r="J11" i="27"/>
  <c r="I11" i="27"/>
  <c r="H11" i="27"/>
  <c r="G11" i="27"/>
  <c r="F11" i="27"/>
  <c r="E11" i="27"/>
  <c r="D11" i="27"/>
  <c r="M10" i="27"/>
  <c r="L10" i="27"/>
  <c r="L58" i="27" s="1"/>
  <c r="K10" i="27"/>
  <c r="J10" i="27"/>
  <c r="I10" i="27"/>
  <c r="H10" i="27"/>
  <c r="G10" i="27"/>
  <c r="F10" i="27"/>
  <c r="E10" i="27"/>
  <c r="D10" i="27"/>
  <c r="M9" i="27"/>
  <c r="L9" i="27"/>
  <c r="K9" i="27"/>
  <c r="J9" i="27"/>
  <c r="I9" i="27"/>
  <c r="H9" i="27"/>
  <c r="H58" i="27"/>
  <c r="G9" i="27"/>
  <c r="F9" i="27"/>
  <c r="E9" i="27"/>
  <c r="D9" i="27"/>
  <c r="M8" i="27"/>
  <c r="L8" i="27"/>
  <c r="K8" i="27"/>
  <c r="J8" i="27"/>
  <c r="I8" i="27"/>
  <c r="H8" i="27"/>
  <c r="G8" i="27"/>
  <c r="F8" i="27"/>
  <c r="F58" i="27" s="1"/>
  <c r="E8" i="27"/>
  <c r="D8" i="27"/>
  <c r="M7" i="27"/>
  <c r="M58" i="27"/>
  <c r="L7" i="27"/>
  <c r="K7" i="27"/>
  <c r="J7" i="27"/>
  <c r="I7" i="27"/>
  <c r="I58" i="27" s="1"/>
  <c r="H7" i="27"/>
  <c r="G7" i="27"/>
  <c r="F7" i="27"/>
  <c r="E7" i="27"/>
  <c r="E58" i="27" s="1"/>
  <c r="D7" i="27"/>
  <c r="M6" i="27"/>
  <c r="L6" i="27"/>
  <c r="K6" i="27"/>
  <c r="K58" i="27" s="1"/>
  <c r="J6" i="27"/>
  <c r="I6" i="27"/>
  <c r="H6" i="27"/>
  <c r="G6" i="27"/>
  <c r="G58" i="27" s="1"/>
  <c r="F6" i="27"/>
  <c r="E6" i="27"/>
  <c r="D6" i="27"/>
  <c r="U58" i="26"/>
  <c r="T58" i="26"/>
  <c r="U57" i="26"/>
  <c r="T57" i="26"/>
  <c r="V57" i="26" s="1"/>
  <c r="U56" i="26"/>
  <c r="T56" i="26"/>
  <c r="U55" i="26"/>
  <c r="T55" i="26"/>
  <c r="U54" i="26"/>
  <c r="T54" i="26"/>
  <c r="U53" i="26"/>
  <c r="T53" i="26"/>
  <c r="V53" i="26" s="1"/>
  <c r="U52" i="26"/>
  <c r="T52" i="26"/>
  <c r="V52" i="26" s="1"/>
  <c r="U51" i="26"/>
  <c r="T51" i="26"/>
  <c r="V51" i="26" s="1"/>
  <c r="U50" i="26"/>
  <c r="T50" i="26"/>
  <c r="V50" i="26" s="1"/>
  <c r="U49" i="26"/>
  <c r="T49" i="26"/>
  <c r="V49" i="26" s="1"/>
  <c r="U48" i="26"/>
  <c r="T48" i="26"/>
  <c r="U47" i="26"/>
  <c r="T47" i="26"/>
  <c r="U46" i="26"/>
  <c r="T46" i="26"/>
  <c r="V46" i="26" s="1"/>
  <c r="U45" i="26"/>
  <c r="T45" i="26"/>
  <c r="V45" i="26"/>
  <c r="U44" i="26"/>
  <c r="T44" i="26"/>
  <c r="U43" i="26"/>
  <c r="T43" i="26"/>
  <c r="U42" i="26"/>
  <c r="T42" i="26"/>
  <c r="U41" i="26"/>
  <c r="T41" i="26"/>
  <c r="V41" i="26"/>
  <c r="U40" i="26"/>
  <c r="T40" i="26"/>
  <c r="U39" i="26"/>
  <c r="T39" i="26"/>
  <c r="V39" i="26" s="1"/>
  <c r="U38" i="26"/>
  <c r="T38" i="26"/>
  <c r="U37" i="26"/>
  <c r="T37" i="26"/>
  <c r="V37" i="26" s="1"/>
  <c r="U36" i="26"/>
  <c r="T36" i="26"/>
  <c r="U35" i="26"/>
  <c r="T35" i="26"/>
  <c r="V35" i="26" s="1"/>
  <c r="U34" i="26"/>
  <c r="T34" i="26"/>
  <c r="U33" i="26"/>
  <c r="T33" i="26"/>
  <c r="V33" i="26" s="1"/>
  <c r="U32" i="26"/>
  <c r="T32" i="26"/>
  <c r="U31" i="26"/>
  <c r="T31" i="26"/>
  <c r="U30" i="26"/>
  <c r="T30" i="26"/>
  <c r="V30" i="26" s="1"/>
  <c r="U29" i="26"/>
  <c r="T29" i="26"/>
  <c r="V29" i="26"/>
  <c r="U28" i="26"/>
  <c r="T28" i="26"/>
  <c r="V28" i="26" s="1"/>
  <c r="U27" i="26"/>
  <c r="T27" i="26"/>
  <c r="U26" i="26"/>
  <c r="T26" i="26"/>
  <c r="V26" i="26" s="1"/>
  <c r="U25" i="26"/>
  <c r="T25" i="26"/>
  <c r="V25" i="26"/>
  <c r="U24" i="26"/>
  <c r="T24" i="26"/>
  <c r="U23" i="26"/>
  <c r="T23" i="26"/>
  <c r="U22" i="26"/>
  <c r="T22" i="26"/>
  <c r="U21" i="26"/>
  <c r="T21" i="26"/>
  <c r="V21" i="26"/>
  <c r="U20" i="26"/>
  <c r="T20" i="26"/>
  <c r="U19" i="26"/>
  <c r="T19" i="26"/>
  <c r="V19" i="26" s="1"/>
  <c r="U18" i="26"/>
  <c r="T18" i="26"/>
  <c r="U17" i="26"/>
  <c r="T17" i="26"/>
  <c r="U16" i="26"/>
  <c r="T16" i="26"/>
  <c r="U15" i="26"/>
  <c r="T15" i="26"/>
  <c r="U14" i="26"/>
  <c r="T14" i="26"/>
  <c r="V14" i="26" s="1"/>
  <c r="U13" i="26"/>
  <c r="T13" i="26"/>
  <c r="V13" i="26"/>
  <c r="U12" i="26"/>
  <c r="T12" i="26"/>
  <c r="U11" i="26"/>
  <c r="T11" i="26"/>
  <c r="U10" i="26"/>
  <c r="T10" i="26"/>
  <c r="U9" i="26"/>
  <c r="T9" i="26"/>
  <c r="V9" i="26" s="1"/>
  <c r="U8" i="26"/>
  <c r="T8" i="26"/>
  <c r="U7" i="26"/>
  <c r="T7" i="26"/>
  <c r="M41" i="25"/>
  <c r="L41" i="25"/>
  <c r="K41" i="25"/>
  <c r="J41" i="25"/>
  <c r="I41" i="25"/>
  <c r="H41" i="25"/>
  <c r="G41" i="25"/>
  <c r="F41" i="25"/>
  <c r="E41" i="25"/>
  <c r="D41" i="25"/>
  <c r="M40" i="25"/>
  <c r="L40" i="25"/>
  <c r="K40" i="25"/>
  <c r="J40" i="25"/>
  <c r="I40" i="25"/>
  <c r="H40" i="25"/>
  <c r="G40" i="25"/>
  <c r="F40" i="25"/>
  <c r="E40" i="25"/>
  <c r="D40" i="25"/>
  <c r="M39" i="25"/>
  <c r="L39" i="25"/>
  <c r="K39" i="25"/>
  <c r="J39" i="25"/>
  <c r="I39" i="25"/>
  <c r="H39" i="25"/>
  <c r="G39" i="25"/>
  <c r="F39" i="25"/>
  <c r="E39" i="25"/>
  <c r="D39" i="25"/>
  <c r="M38" i="25"/>
  <c r="L38" i="25"/>
  <c r="K38" i="25"/>
  <c r="J38" i="25"/>
  <c r="I38" i="25"/>
  <c r="H38" i="25"/>
  <c r="G38" i="25"/>
  <c r="F38" i="25"/>
  <c r="E38" i="25"/>
  <c r="D38" i="25"/>
  <c r="M37" i="25"/>
  <c r="L37" i="25"/>
  <c r="K37" i="25"/>
  <c r="J37" i="25"/>
  <c r="I37" i="25"/>
  <c r="H37" i="25"/>
  <c r="G37" i="25"/>
  <c r="F37" i="25"/>
  <c r="E37" i="25"/>
  <c r="D37" i="25"/>
  <c r="M36" i="25"/>
  <c r="L36" i="25"/>
  <c r="K36" i="25"/>
  <c r="J36" i="25"/>
  <c r="I36" i="25"/>
  <c r="H36" i="25"/>
  <c r="G36" i="25"/>
  <c r="F36" i="25"/>
  <c r="E36" i="25"/>
  <c r="D36" i="25"/>
  <c r="M35" i="25"/>
  <c r="L35" i="25"/>
  <c r="K35" i="25"/>
  <c r="J35" i="25"/>
  <c r="I35" i="25"/>
  <c r="H35" i="25"/>
  <c r="G35" i="25"/>
  <c r="F35" i="25"/>
  <c r="E35" i="25"/>
  <c r="D35" i="25"/>
  <c r="M34" i="25"/>
  <c r="L34" i="25"/>
  <c r="K34" i="25"/>
  <c r="J34" i="25"/>
  <c r="I34" i="25"/>
  <c r="H34" i="25"/>
  <c r="G34" i="25"/>
  <c r="F34" i="25"/>
  <c r="E34" i="25"/>
  <c r="D34" i="25"/>
  <c r="M33" i="25"/>
  <c r="L33" i="25"/>
  <c r="K33" i="25"/>
  <c r="J33" i="25"/>
  <c r="I33" i="25"/>
  <c r="H33" i="25"/>
  <c r="G33" i="25"/>
  <c r="F33" i="25"/>
  <c r="E33" i="25"/>
  <c r="D33" i="25"/>
  <c r="M32" i="25"/>
  <c r="L32" i="25"/>
  <c r="K32" i="25"/>
  <c r="J32" i="25"/>
  <c r="I32" i="25"/>
  <c r="H32" i="25"/>
  <c r="G32" i="25"/>
  <c r="F32" i="25"/>
  <c r="E32" i="25"/>
  <c r="D32" i="25"/>
  <c r="M31" i="25"/>
  <c r="L31" i="25"/>
  <c r="K31" i="25"/>
  <c r="J31" i="25"/>
  <c r="I31" i="25"/>
  <c r="H31" i="25"/>
  <c r="G31" i="25"/>
  <c r="F31" i="25"/>
  <c r="E31" i="25"/>
  <c r="D31" i="25"/>
  <c r="M30" i="25"/>
  <c r="L30" i="25"/>
  <c r="K30" i="25"/>
  <c r="J30" i="25"/>
  <c r="I30" i="25"/>
  <c r="H30" i="25"/>
  <c r="G30" i="25"/>
  <c r="F30" i="25"/>
  <c r="E30" i="25"/>
  <c r="D30" i="25"/>
  <c r="M29" i="25"/>
  <c r="L29" i="25"/>
  <c r="K29" i="25"/>
  <c r="J29" i="25"/>
  <c r="I29" i="25"/>
  <c r="H29" i="25"/>
  <c r="G29" i="25"/>
  <c r="F29" i="25"/>
  <c r="E29" i="25"/>
  <c r="D29" i="25"/>
  <c r="M28" i="25"/>
  <c r="L28" i="25"/>
  <c r="K28" i="25"/>
  <c r="J28" i="25"/>
  <c r="I28" i="25"/>
  <c r="H28" i="25"/>
  <c r="G28" i="25"/>
  <c r="F28" i="25"/>
  <c r="E28" i="25"/>
  <c r="D28" i="25"/>
  <c r="M27" i="25"/>
  <c r="L27" i="25"/>
  <c r="K27" i="25"/>
  <c r="J27" i="25"/>
  <c r="I27" i="25"/>
  <c r="H27" i="25"/>
  <c r="G27" i="25"/>
  <c r="F27" i="25"/>
  <c r="E27" i="25"/>
  <c r="D27" i="25"/>
  <c r="M26" i="25"/>
  <c r="L26" i="25"/>
  <c r="K26" i="25"/>
  <c r="J26" i="25"/>
  <c r="I26" i="25"/>
  <c r="H26" i="25"/>
  <c r="G26" i="25"/>
  <c r="F26" i="25"/>
  <c r="E26" i="25"/>
  <c r="D26" i="25"/>
  <c r="M25" i="25"/>
  <c r="L25" i="25"/>
  <c r="K25" i="25"/>
  <c r="J25" i="25"/>
  <c r="I25" i="25"/>
  <c r="H25" i="25"/>
  <c r="G25" i="25"/>
  <c r="F25" i="25"/>
  <c r="E25" i="25"/>
  <c r="D25" i="25"/>
  <c r="M24" i="25"/>
  <c r="L24" i="25"/>
  <c r="K24" i="25"/>
  <c r="J24" i="25"/>
  <c r="I24" i="25"/>
  <c r="H24" i="25"/>
  <c r="G24" i="25"/>
  <c r="F24" i="25"/>
  <c r="E24" i="25"/>
  <c r="D24" i="25"/>
  <c r="M23" i="25"/>
  <c r="L23" i="25"/>
  <c r="K23" i="25"/>
  <c r="J23" i="25"/>
  <c r="I23" i="25"/>
  <c r="H23" i="25"/>
  <c r="G23" i="25"/>
  <c r="F23" i="25"/>
  <c r="E23" i="25"/>
  <c r="D23" i="25"/>
  <c r="M22" i="25"/>
  <c r="L22" i="25"/>
  <c r="K22" i="25"/>
  <c r="J22" i="25"/>
  <c r="I22" i="25"/>
  <c r="H22" i="25"/>
  <c r="G22" i="25"/>
  <c r="F22" i="25"/>
  <c r="E22" i="25"/>
  <c r="D22" i="25"/>
  <c r="M21" i="25"/>
  <c r="L21" i="25"/>
  <c r="K21" i="25"/>
  <c r="J21" i="25"/>
  <c r="I21" i="25"/>
  <c r="H21" i="25"/>
  <c r="G21" i="25"/>
  <c r="F21" i="25"/>
  <c r="E21" i="25"/>
  <c r="D21" i="25"/>
  <c r="M20" i="25"/>
  <c r="L20" i="25"/>
  <c r="K20" i="25"/>
  <c r="J20" i="25"/>
  <c r="I20" i="25"/>
  <c r="H20" i="25"/>
  <c r="G20" i="25"/>
  <c r="F20" i="25"/>
  <c r="E20" i="25"/>
  <c r="D20" i="25"/>
  <c r="M19" i="25"/>
  <c r="L19" i="25"/>
  <c r="K19" i="25"/>
  <c r="J19" i="25"/>
  <c r="I19" i="25"/>
  <c r="H19" i="25"/>
  <c r="G19" i="25"/>
  <c r="F19" i="25"/>
  <c r="E19" i="25"/>
  <c r="D19" i="25"/>
  <c r="M18" i="25"/>
  <c r="L18" i="25"/>
  <c r="K18" i="25"/>
  <c r="J18" i="25"/>
  <c r="I18" i="25"/>
  <c r="H18" i="25"/>
  <c r="G18" i="25"/>
  <c r="F18" i="25"/>
  <c r="E18" i="25"/>
  <c r="D18" i="25"/>
  <c r="M17" i="25"/>
  <c r="L17" i="25"/>
  <c r="K17" i="25"/>
  <c r="J17" i="25"/>
  <c r="I17" i="25"/>
  <c r="H17" i="25"/>
  <c r="G17" i="25"/>
  <c r="F17" i="25"/>
  <c r="E17" i="25"/>
  <c r="D17" i="25"/>
  <c r="M16" i="25"/>
  <c r="L16" i="25"/>
  <c r="K16" i="25"/>
  <c r="J16" i="25"/>
  <c r="I16" i="25"/>
  <c r="H16" i="25"/>
  <c r="G16" i="25"/>
  <c r="F16" i="25"/>
  <c r="E16" i="25"/>
  <c r="D16" i="25"/>
  <c r="M15" i="25"/>
  <c r="L15" i="25"/>
  <c r="K15" i="25"/>
  <c r="J15" i="25"/>
  <c r="I15" i="25"/>
  <c r="H15" i="25"/>
  <c r="G15" i="25"/>
  <c r="F15" i="25"/>
  <c r="E15" i="25"/>
  <c r="D15" i="25"/>
  <c r="M14" i="25"/>
  <c r="L14" i="25"/>
  <c r="K14" i="25"/>
  <c r="J14" i="25"/>
  <c r="I14" i="25"/>
  <c r="H14" i="25"/>
  <c r="G14" i="25"/>
  <c r="F14" i="25"/>
  <c r="E14" i="25"/>
  <c r="D14" i="25"/>
  <c r="M13" i="25"/>
  <c r="L13" i="25"/>
  <c r="K13" i="25"/>
  <c r="J13" i="25"/>
  <c r="I13" i="25"/>
  <c r="H13" i="25"/>
  <c r="G13" i="25"/>
  <c r="F13" i="25"/>
  <c r="E13" i="25"/>
  <c r="D13" i="25"/>
  <c r="M12" i="25"/>
  <c r="L12" i="25"/>
  <c r="K12" i="25"/>
  <c r="J12" i="25"/>
  <c r="I12" i="25"/>
  <c r="H12" i="25"/>
  <c r="G12" i="25"/>
  <c r="F12" i="25"/>
  <c r="E12" i="25"/>
  <c r="D12" i="25"/>
  <c r="M11" i="25"/>
  <c r="L11" i="25"/>
  <c r="K11" i="25"/>
  <c r="J11" i="25"/>
  <c r="I11" i="25"/>
  <c r="H11" i="25"/>
  <c r="G11" i="25"/>
  <c r="F11" i="25"/>
  <c r="E11" i="25"/>
  <c r="D11" i="25"/>
  <c r="M10" i="25"/>
  <c r="L10" i="25"/>
  <c r="K10" i="25"/>
  <c r="J10" i="25"/>
  <c r="I10" i="25"/>
  <c r="H10" i="25"/>
  <c r="G10" i="25"/>
  <c r="F10" i="25"/>
  <c r="E10" i="25"/>
  <c r="D10" i="25"/>
  <c r="M9" i="25"/>
  <c r="L9" i="25"/>
  <c r="K9" i="25"/>
  <c r="J9" i="25"/>
  <c r="I9" i="25"/>
  <c r="H9" i="25"/>
  <c r="G9" i="25"/>
  <c r="F9" i="25"/>
  <c r="E9" i="25"/>
  <c r="D9" i="25"/>
  <c r="M8" i="25"/>
  <c r="L8" i="25"/>
  <c r="K8" i="25"/>
  <c r="J8" i="25"/>
  <c r="I8" i="25"/>
  <c r="H8" i="25"/>
  <c r="G8" i="25"/>
  <c r="F8" i="25"/>
  <c r="E8" i="25"/>
  <c r="D8" i="25"/>
  <c r="M7" i="25"/>
  <c r="L7" i="25"/>
  <c r="L42" i="25" s="1"/>
  <c r="K7" i="25"/>
  <c r="J7" i="25"/>
  <c r="I7" i="25"/>
  <c r="H7" i="25"/>
  <c r="G7" i="25"/>
  <c r="F7" i="25"/>
  <c r="E7" i="25"/>
  <c r="E42" i="25" s="1"/>
  <c r="D7" i="25"/>
  <c r="M6" i="25"/>
  <c r="L6" i="25"/>
  <c r="K6" i="25"/>
  <c r="K42" i="25" s="1"/>
  <c r="J6" i="25"/>
  <c r="I6" i="25"/>
  <c r="H6" i="25"/>
  <c r="G6" i="25"/>
  <c r="G42" i="25" s="1"/>
  <c r="F6" i="25"/>
  <c r="E6" i="25"/>
  <c r="D6" i="25"/>
  <c r="T42" i="24"/>
  <c r="V42" i="24"/>
  <c r="T41" i="24"/>
  <c r="T40" i="24"/>
  <c r="V40" i="24" s="1"/>
  <c r="T39" i="24"/>
  <c r="V39" i="24" s="1"/>
  <c r="T38" i="24"/>
  <c r="V38" i="24" s="1"/>
  <c r="T37" i="24"/>
  <c r="T36" i="24"/>
  <c r="T35" i="24"/>
  <c r="T34" i="24"/>
  <c r="V34" i="24"/>
  <c r="T33" i="24"/>
  <c r="V33" i="24" s="1"/>
  <c r="T32" i="24"/>
  <c r="T31" i="24"/>
  <c r="T30" i="24"/>
  <c r="T29" i="24"/>
  <c r="T28" i="24"/>
  <c r="T27" i="24"/>
  <c r="V27" i="24" s="1"/>
  <c r="T26" i="24"/>
  <c r="V26" i="24" s="1"/>
  <c r="T25" i="24"/>
  <c r="T24" i="24"/>
  <c r="V24" i="24"/>
  <c r="T23" i="24"/>
  <c r="T22" i="24"/>
  <c r="T21" i="24"/>
  <c r="T20" i="24"/>
  <c r="T19" i="24"/>
  <c r="V19" i="24"/>
  <c r="T18" i="24"/>
  <c r="V18" i="24"/>
  <c r="T17" i="24"/>
  <c r="T16" i="24"/>
  <c r="V16" i="24" s="1"/>
  <c r="T15" i="24"/>
  <c r="T14" i="24"/>
  <c r="T13" i="24"/>
  <c r="V13" i="24" s="1"/>
  <c r="T12" i="24"/>
  <c r="T11" i="24"/>
  <c r="T10" i="24"/>
  <c r="V10" i="24" s="1"/>
  <c r="T9" i="24"/>
  <c r="V9" i="24" s="1"/>
  <c r="T8" i="24"/>
  <c r="T7" i="24"/>
  <c r="T94" i="18"/>
  <c r="V94" i="18" s="1"/>
  <c r="T93" i="18"/>
  <c r="T92" i="18"/>
  <c r="V92" i="18" s="1"/>
  <c r="T91" i="18"/>
  <c r="T90" i="18"/>
  <c r="V90" i="18" s="1"/>
  <c r="T89" i="18"/>
  <c r="T88" i="18"/>
  <c r="V88" i="18" s="1"/>
  <c r="T87" i="18"/>
  <c r="V87" i="18" s="1"/>
  <c r="T86" i="18"/>
  <c r="T85" i="18"/>
  <c r="V85" i="18" s="1"/>
  <c r="T84" i="18"/>
  <c r="V84" i="18" s="1"/>
  <c r="T83" i="18"/>
  <c r="T82" i="18"/>
  <c r="V82" i="18" s="1"/>
  <c r="T81" i="18"/>
  <c r="T80" i="18"/>
  <c r="V80" i="18"/>
  <c r="T79" i="18"/>
  <c r="V79" i="18" s="1"/>
  <c r="T78" i="18"/>
  <c r="V78" i="18" s="1"/>
  <c r="T77" i="18"/>
  <c r="T76" i="18"/>
  <c r="V76" i="18" s="1"/>
  <c r="T75" i="18"/>
  <c r="V75" i="18" s="1"/>
  <c r="T74" i="18"/>
  <c r="V74" i="18" s="1"/>
  <c r="T73" i="18"/>
  <c r="T72" i="18"/>
  <c r="V72" i="18" s="1"/>
  <c r="T71" i="18"/>
  <c r="T70" i="18"/>
  <c r="T69" i="18"/>
  <c r="V69" i="18" s="1"/>
  <c r="T68" i="18"/>
  <c r="T67" i="18"/>
  <c r="T66" i="18"/>
  <c r="T65" i="18"/>
  <c r="T64" i="18"/>
  <c r="V64" i="18"/>
  <c r="T63" i="18"/>
  <c r="V63" i="18" s="1"/>
  <c r="T62" i="18"/>
  <c r="V62" i="18" s="1"/>
  <c r="T61" i="18"/>
  <c r="V61" i="18"/>
  <c r="T60" i="18"/>
  <c r="V60" i="18" s="1"/>
  <c r="T59" i="18"/>
  <c r="T58" i="18"/>
  <c r="V58" i="18"/>
  <c r="T57" i="18"/>
  <c r="V57" i="18"/>
  <c r="T56" i="18"/>
  <c r="V56" i="18" s="1"/>
  <c r="T55" i="18"/>
  <c r="V55" i="18" s="1"/>
  <c r="T54" i="18"/>
  <c r="T53" i="18"/>
  <c r="V53" i="18"/>
  <c r="T52" i="18"/>
  <c r="V52" i="18" s="1"/>
  <c r="T51" i="18"/>
  <c r="T50" i="18"/>
  <c r="T49" i="18"/>
  <c r="V49" i="18" s="1"/>
  <c r="T48" i="18"/>
  <c r="V48" i="18"/>
  <c r="T47" i="18"/>
  <c r="V47" i="18"/>
  <c r="T46" i="18"/>
  <c r="T45" i="18"/>
  <c r="T44" i="18"/>
  <c r="T43" i="18"/>
  <c r="V43" i="18" s="1"/>
  <c r="T42" i="18"/>
  <c r="V42" i="18"/>
  <c r="T41" i="18"/>
  <c r="T40" i="18"/>
  <c r="V40" i="18" s="1"/>
  <c r="T39" i="18"/>
  <c r="T23" i="18"/>
  <c r="R47" i="34"/>
  <c r="R45" i="34"/>
  <c r="R44" i="34"/>
  <c r="R43" i="34"/>
  <c r="R41" i="34"/>
  <c r="R40" i="34"/>
  <c r="R39" i="34"/>
  <c r="R37" i="34"/>
  <c r="R36" i="34"/>
  <c r="R35" i="34"/>
  <c r="R33" i="34"/>
  <c r="R32" i="34"/>
  <c r="R31" i="34"/>
  <c r="R29" i="34"/>
  <c r="R28" i="34"/>
  <c r="R27" i="34"/>
  <c r="R25" i="34"/>
  <c r="R24" i="34"/>
  <c r="R23" i="34"/>
  <c r="R21" i="34"/>
  <c r="R20" i="34"/>
  <c r="R19" i="34"/>
  <c r="R17" i="34"/>
  <c r="R16" i="34"/>
  <c r="R15" i="34"/>
  <c r="R13" i="34"/>
  <c r="R12" i="34"/>
  <c r="R11" i="34"/>
  <c r="R9" i="34"/>
  <c r="R8" i="34"/>
  <c r="R55" i="32"/>
  <c r="R54" i="32"/>
  <c r="R53" i="32"/>
  <c r="R51" i="32"/>
  <c r="R50" i="32"/>
  <c r="R49" i="32"/>
  <c r="R47" i="32"/>
  <c r="R46" i="32"/>
  <c r="R45" i="32"/>
  <c r="R43" i="32"/>
  <c r="R42" i="32"/>
  <c r="R41" i="32"/>
  <c r="R39" i="32"/>
  <c r="R38" i="32"/>
  <c r="R37" i="32"/>
  <c r="R35" i="32"/>
  <c r="R34" i="32"/>
  <c r="R33" i="32"/>
  <c r="R31" i="32"/>
  <c r="R30" i="32"/>
  <c r="R29" i="32"/>
  <c r="R27" i="32"/>
  <c r="R26" i="32"/>
  <c r="R25" i="32"/>
  <c r="R23" i="32"/>
  <c r="R22" i="32"/>
  <c r="R21" i="32"/>
  <c r="R19" i="32"/>
  <c r="R18" i="32"/>
  <c r="R17" i="32"/>
  <c r="R15" i="32"/>
  <c r="R14" i="32"/>
  <c r="R13" i="32"/>
  <c r="R11" i="32"/>
  <c r="R10" i="32"/>
  <c r="R9" i="32"/>
  <c r="R7" i="32"/>
  <c r="R6" i="32"/>
  <c r="V54" i="30"/>
  <c r="V53" i="30"/>
  <c r="V51" i="30"/>
  <c r="V47" i="30"/>
  <c r="V46" i="30"/>
  <c r="V41" i="30"/>
  <c r="V38" i="30"/>
  <c r="V37" i="30"/>
  <c r="V33" i="30"/>
  <c r="V31" i="30"/>
  <c r="V30" i="30"/>
  <c r="V27" i="30"/>
  <c r="V26" i="30"/>
  <c r="V25" i="30"/>
  <c r="V23" i="30"/>
  <c r="V22" i="30"/>
  <c r="V21" i="30"/>
  <c r="V19" i="30"/>
  <c r="V18" i="30"/>
  <c r="V15" i="30"/>
  <c r="V14" i="30"/>
  <c r="V11" i="30"/>
  <c r="V10" i="30"/>
  <c r="V9" i="30"/>
  <c r="V28" i="28"/>
  <c r="V27" i="28"/>
  <c r="V25" i="28"/>
  <c r="V24" i="28"/>
  <c r="V23" i="28"/>
  <c r="V20" i="28"/>
  <c r="V16" i="28"/>
  <c r="V15" i="28"/>
  <c r="V12" i="28"/>
  <c r="V8" i="28"/>
  <c r="V7" i="28"/>
  <c r="V58" i="26"/>
  <c r="V56" i="26"/>
  <c r="V55" i="26"/>
  <c r="V54" i="26"/>
  <c r="V48" i="26"/>
  <c r="V47" i="26"/>
  <c r="V44" i="26"/>
  <c r="V43" i="26"/>
  <c r="V42" i="26"/>
  <c r="V40" i="26"/>
  <c r="V38" i="26"/>
  <c r="V36" i="26"/>
  <c r="V34" i="26"/>
  <c r="V32" i="26"/>
  <c r="V31" i="26"/>
  <c r="V27" i="26"/>
  <c r="V24" i="26"/>
  <c r="V23" i="26"/>
  <c r="V22" i="26"/>
  <c r="V20" i="26"/>
  <c r="V18" i="26"/>
  <c r="V16" i="26"/>
  <c r="V15" i="26"/>
  <c r="V12" i="26"/>
  <c r="V11" i="26"/>
  <c r="V10" i="26"/>
  <c r="V8" i="26"/>
  <c r="V7" i="26"/>
  <c r="V41" i="24"/>
  <c r="V37" i="24"/>
  <c r="V35" i="24"/>
  <c r="V32" i="24"/>
  <c r="V31" i="24"/>
  <c r="V29" i="24"/>
  <c r="V28" i="24"/>
  <c r="V25" i="24"/>
  <c r="V23" i="24"/>
  <c r="V21" i="24"/>
  <c r="V17" i="24"/>
  <c r="V15" i="24"/>
  <c r="V12" i="24"/>
  <c r="V11" i="24"/>
  <c r="V8" i="24"/>
  <c r="V7" i="24"/>
  <c r="V95" i="18"/>
  <c r="V93" i="18"/>
  <c r="V89" i="18"/>
  <c r="V86" i="18"/>
  <c r="V83" i="18"/>
  <c r="V81" i="18"/>
  <c r="V77" i="18"/>
  <c r="V73" i="18"/>
  <c r="V71" i="18"/>
  <c r="V66" i="18"/>
  <c r="V65" i="18"/>
  <c r="V59" i="18"/>
  <c r="V50" i="18"/>
  <c r="V46" i="18"/>
  <c r="V45" i="18"/>
  <c r="V23" i="18"/>
  <c r="D56" i="32"/>
  <c r="K56" i="32"/>
  <c r="J56" i="32"/>
  <c r="I56" i="32"/>
  <c r="H56" i="32"/>
  <c r="G56" i="32"/>
  <c r="F56" i="32"/>
  <c r="E56" i="32"/>
  <c r="N43" i="24"/>
  <c r="O43" i="24"/>
  <c r="M47" i="35"/>
  <c r="H47" i="35"/>
  <c r="I47" i="35"/>
  <c r="K48" i="34"/>
  <c r="J48" i="34"/>
  <c r="I48" i="34"/>
  <c r="H48" i="34"/>
  <c r="G48" i="34"/>
  <c r="F48" i="34"/>
  <c r="E48" i="34"/>
  <c r="D48" i="34"/>
  <c r="L54" i="31"/>
  <c r="D28" i="29"/>
  <c r="M43" i="24"/>
  <c r="L43" i="24"/>
  <c r="K43" i="24"/>
  <c r="J43" i="24"/>
  <c r="I43" i="24"/>
  <c r="H43" i="24"/>
  <c r="W60" i="26"/>
  <c r="V9" i="18"/>
  <c r="V12" i="18"/>
  <c r="V13" i="18"/>
  <c r="V21" i="18"/>
  <c r="V22" i="18"/>
  <c r="V19" i="18"/>
  <c r="V14" i="18"/>
  <c r="V10" i="18"/>
  <c r="V8" i="18"/>
  <c r="V17" i="18"/>
  <c r="V15" i="18"/>
  <c r="V16" i="18"/>
  <c r="V11" i="18"/>
  <c r="V20" i="18"/>
  <c r="V18" i="18"/>
  <c r="V7" i="18"/>
  <c r="D54" i="31"/>
  <c r="H54" i="31"/>
  <c r="D47" i="35"/>
  <c r="L47" i="35"/>
  <c r="F28" i="29"/>
  <c r="J28" i="29"/>
  <c r="P56" i="32"/>
  <c r="R56" i="32" s="1"/>
  <c r="H42" i="25"/>
  <c r="F42" i="25"/>
  <c r="T43" i="24"/>
  <c r="U12" i="24" s="1"/>
  <c r="V40" i="30"/>
  <c r="V48" i="30"/>
  <c r="U34" i="24"/>
  <c r="V22" i="24"/>
  <c r="V14" i="28"/>
  <c r="T55" i="30"/>
  <c r="V8" i="30"/>
  <c r="V28" i="30"/>
  <c r="V52" i="30"/>
  <c r="V68" i="18"/>
  <c r="U59" i="26"/>
  <c r="V10" i="28"/>
  <c r="T29" i="28"/>
  <c r="U24" i="28" s="1"/>
  <c r="V22" i="28"/>
  <c r="V43" i="24"/>
  <c r="U31" i="24"/>
  <c r="U33" i="24"/>
  <c r="U53" i="30"/>
  <c r="U25" i="30"/>
  <c r="U19" i="28"/>
  <c r="U18" i="24"/>
  <c r="L56" i="33"/>
  <c r="F56" i="33"/>
  <c r="M12" i="33"/>
  <c r="G19" i="33"/>
  <c r="E24" i="33"/>
  <c r="M24" i="33"/>
  <c r="M32" i="33"/>
  <c r="M40" i="33"/>
  <c r="M44" i="33"/>
  <c r="U18" i="28"/>
  <c r="U7" i="28"/>
  <c r="U20" i="28"/>
  <c r="U21" i="28"/>
  <c r="U8" i="28"/>
  <c r="U11" i="28"/>
  <c r="U15" i="28"/>
  <c r="U12" i="28"/>
  <c r="U13" i="28"/>
  <c r="U22" i="28"/>
  <c r="U23" i="28"/>
  <c r="U27" i="28"/>
  <c r="U26" i="28"/>
  <c r="U14" i="28"/>
  <c r="V29" i="28"/>
  <c r="U17" i="28"/>
  <c r="U9" i="28"/>
  <c r="V41" i="18"/>
  <c r="U16" i="28"/>
  <c r="U36" i="30"/>
  <c r="U24" i="30"/>
  <c r="U28" i="30"/>
  <c r="U23" i="30"/>
  <c r="U13" i="30"/>
  <c r="U51" i="30"/>
  <c r="U7" i="30"/>
  <c r="U9" i="30"/>
  <c r="U18" i="30"/>
  <c r="U50" i="30"/>
  <c r="U40" i="30"/>
  <c r="U32" i="30"/>
  <c r="U16" i="30"/>
  <c r="U14" i="30"/>
  <c r="U46" i="30"/>
  <c r="U47" i="30"/>
  <c r="U43" i="30"/>
  <c r="U19" i="30"/>
  <c r="U41" i="30"/>
  <c r="U38" i="30"/>
  <c r="U52" i="30"/>
  <c r="U33" i="30"/>
  <c r="U49" i="30"/>
  <c r="U31" i="30"/>
  <c r="U27" i="30"/>
  <c r="U15" i="30"/>
  <c r="U35" i="30"/>
  <c r="U39" i="30"/>
  <c r="H56" i="33"/>
  <c r="G15" i="33"/>
  <c r="M16" i="33"/>
  <c r="U28" i="28"/>
  <c r="U26" i="30"/>
  <c r="U10" i="28"/>
  <c r="G35" i="33"/>
  <c r="U25" i="28"/>
  <c r="U34" i="30"/>
  <c r="U10" i="30"/>
  <c r="V44" i="18"/>
  <c r="V51" i="18"/>
  <c r="V54" i="18"/>
  <c r="J58" i="27"/>
  <c r="R7" i="34"/>
  <c r="E44" i="33"/>
  <c r="G51" i="33"/>
  <c r="U24" i="24"/>
  <c r="I54" i="31"/>
  <c r="D56" i="33"/>
  <c r="E11" i="33" s="1"/>
  <c r="E27" i="33"/>
  <c r="M31" i="33"/>
  <c r="M39" i="33"/>
  <c r="G42" i="33"/>
  <c r="J56" i="33"/>
  <c r="K33" i="33" s="1"/>
  <c r="F54" i="31"/>
  <c r="K54" i="31"/>
  <c r="I6" i="33"/>
  <c r="I52" i="33"/>
  <c r="I17" i="33"/>
  <c r="I55" i="33"/>
  <c r="I15" i="33"/>
  <c r="I27" i="33"/>
  <c r="I51" i="33"/>
  <c r="I21" i="33"/>
  <c r="I23" i="33"/>
  <c r="I16" i="33"/>
  <c r="I25" i="33"/>
  <c r="I42" i="33"/>
  <c r="I36" i="33"/>
  <c r="I7" i="33"/>
  <c r="G36" i="33"/>
  <c r="G53" i="33"/>
  <c r="G7" i="33"/>
  <c r="G45" i="33"/>
  <c r="G40" i="33"/>
  <c r="G9" i="33"/>
  <c r="G52" i="33"/>
  <c r="G20" i="33"/>
  <c r="G48" i="33"/>
  <c r="G13" i="33"/>
  <c r="G37" i="33"/>
  <c r="G41" i="33"/>
  <c r="G33" i="33"/>
  <c r="G17" i="33"/>
  <c r="G22" i="33"/>
  <c r="G6" i="33"/>
  <c r="G32" i="33"/>
  <c r="G21" i="33"/>
  <c r="G18" i="33"/>
  <c r="G44" i="33"/>
  <c r="G54" i="33"/>
  <c r="G25" i="33"/>
  <c r="G34" i="33"/>
  <c r="G28" i="33"/>
  <c r="G26" i="33"/>
  <c r="G38" i="33"/>
  <c r="G16" i="33"/>
  <c r="G8" i="33"/>
  <c r="G14" i="33"/>
  <c r="G56" i="33" s="1"/>
  <c r="G46" i="33"/>
  <c r="G12" i="33"/>
  <c r="G49" i="33"/>
  <c r="G50" i="33"/>
  <c r="G29" i="33"/>
  <c r="G10" i="33"/>
  <c r="G30" i="33"/>
  <c r="G24" i="33"/>
  <c r="G55" i="33"/>
  <c r="G43" i="33"/>
  <c r="G23" i="33"/>
  <c r="G11" i="33"/>
  <c r="K11" i="33"/>
  <c r="K44" i="33"/>
  <c r="K31" i="33"/>
  <c r="K30" i="33"/>
  <c r="K15" i="33"/>
  <c r="K12" i="33"/>
  <c r="K14" i="33"/>
  <c r="E52" i="33"/>
  <c r="E12" i="33"/>
  <c r="G47" i="33"/>
  <c r="I22" i="33"/>
  <c r="E10" i="33"/>
  <c r="E9" i="33"/>
  <c r="E37" i="33"/>
  <c r="E34" i="33"/>
  <c r="E13" i="33"/>
  <c r="E55" i="33"/>
  <c r="E25" i="33"/>
  <c r="E15" i="33"/>
  <c r="E30" i="33"/>
  <c r="E45" i="33"/>
  <c r="E38" i="33"/>
  <c r="E41" i="33"/>
  <c r="E6" i="33"/>
  <c r="E49" i="33"/>
  <c r="E43" i="33"/>
  <c r="E35" i="33"/>
  <c r="E33" i="33"/>
  <c r="E47" i="33"/>
  <c r="E17" i="33"/>
  <c r="E23" i="33"/>
  <c r="E54" i="33"/>
  <c r="E51" i="33"/>
  <c r="E7" i="33"/>
  <c r="E19" i="33"/>
  <c r="E32" i="33"/>
  <c r="E29" i="33"/>
  <c r="E50" i="33"/>
  <c r="I54" i="33"/>
  <c r="G27" i="33"/>
  <c r="I10" i="33"/>
  <c r="G39" i="33"/>
  <c r="E36" i="33"/>
  <c r="G31" i="33"/>
  <c r="M45" i="33"/>
  <c r="M25" i="33"/>
  <c r="M34" i="33"/>
  <c r="M14" i="33"/>
  <c r="M37" i="33"/>
  <c r="M22" i="33"/>
  <c r="M15" i="33"/>
  <c r="M47" i="33"/>
  <c r="M21" i="33"/>
  <c r="M29" i="33"/>
  <c r="M9" i="33"/>
  <c r="M38" i="33"/>
  <c r="M43" i="33"/>
  <c r="M23" i="33"/>
  <c r="M53" i="33"/>
  <c r="M42" i="33"/>
  <c r="M18" i="33"/>
  <c r="M19" i="33"/>
  <c r="M17" i="33"/>
  <c r="M55" i="33"/>
  <c r="M10" i="33"/>
  <c r="M41" i="33"/>
  <c r="M26" i="33"/>
  <c r="M33" i="33"/>
  <c r="M13" i="33"/>
  <c r="M52" i="33"/>
  <c r="M7" i="33"/>
  <c r="M46" i="33"/>
  <c r="M30" i="33"/>
  <c r="M50" i="33"/>
  <c r="M49" i="33"/>
  <c r="M11" i="33"/>
  <c r="M27" i="33"/>
  <c r="M6" i="33"/>
  <c r="M54" i="33"/>
  <c r="M51" i="33"/>
  <c r="K49" i="33" l="1"/>
  <c r="K41" i="33"/>
  <c r="K6" i="33"/>
  <c r="K16" i="33"/>
  <c r="K36" i="33"/>
  <c r="K26" i="33"/>
  <c r="K51" i="33"/>
  <c r="K39" i="33"/>
  <c r="K20" i="33"/>
  <c r="K45" i="33"/>
  <c r="U17" i="24"/>
  <c r="K9" i="33"/>
  <c r="K25" i="33"/>
  <c r="I39" i="33"/>
  <c r="I24" i="33"/>
  <c r="I53" i="33"/>
  <c r="I11" i="33"/>
  <c r="I13" i="33"/>
  <c r="I31" i="33"/>
  <c r="I43" i="33"/>
  <c r="I40" i="33"/>
  <c r="I37" i="33"/>
  <c r="I49" i="33"/>
  <c r="U22" i="24"/>
  <c r="U27" i="24"/>
  <c r="U13" i="24"/>
  <c r="U26" i="24"/>
  <c r="V36" i="24"/>
  <c r="U36" i="24"/>
  <c r="V70" i="18"/>
  <c r="V17" i="26"/>
  <c r="T59" i="26"/>
  <c r="V59" i="26" s="1"/>
  <c r="E16" i="33"/>
  <c r="I50" i="33"/>
  <c r="E39" i="33"/>
  <c r="E21" i="33"/>
  <c r="E14" i="33"/>
  <c r="E46" i="33"/>
  <c r="E42" i="33"/>
  <c r="E26" i="33"/>
  <c r="E31" i="33"/>
  <c r="E22" i="33"/>
  <c r="I30" i="33"/>
  <c r="K53" i="33"/>
  <c r="K18" i="33"/>
  <c r="K32" i="33"/>
  <c r="K34" i="33"/>
  <c r="K47" i="33"/>
  <c r="K22" i="33"/>
  <c r="K52" i="33"/>
  <c r="K50" i="33"/>
  <c r="I34" i="33"/>
  <c r="I19" i="33"/>
  <c r="I9" i="33"/>
  <c r="I35" i="33"/>
  <c r="I8" i="33"/>
  <c r="I56" i="33" s="1"/>
  <c r="I44" i="33"/>
  <c r="I47" i="33"/>
  <c r="I28" i="33"/>
  <c r="I32" i="33"/>
  <c r="K24" i="33"/>
  <c r="U11" i="24"/>
  <c r="U29" i="28"/>
  <c r="M20" i="33"/>
  <c r="M48" i="33"/>
  <c r="M35" i="33"/>
  <c r="M8" i="33"/>
  <c r="M56" i="33" s="1"/>
  <c r="M28" i="33"/>
  <c r="M36" i="33"/>
  <c r="U21" i="24"/>
  <c r="U29" i="30"/>
  <c r="U30" i="30"/>
  <c r="V55" i="30"/>
  <c r="U48" i="30"/>
  <c r="U21" i="30"/>
  <c r="U54" i="30"/>
  <c r="U37" i="30"/>
  <c r="U8" i="30"/>
  <c r="U55" i="30" s="1"/>
  <c r="U17" i="30"/>
  <c r="U42" i="30"/>
  <c r="U22" i="30"/>
  <c r="U20" i="30"/>
  <c r="U44" i="30"/>
  <c r="U45" i="30"/>
  <c r="U11" i="30"/>
  <c r="V39" i="18"/>
  <c r="T96" i="18"/>
  <c r="U70" i="18" s="1"/>
  <c r="V67" i="18"/>
  <c r="V14" i="24"/>
  <c r="U14" i="24"/>
  <c r="V20" i="24"/>
  <c r="U20" i="24"/>
  <c r="D58" i="27"/>
  <c r="K29" i="33"/>
  <c r="K37" i="33"/>
  <c r="K19" i="33"/>
  <c r="K10" i="33"/>
  <c r="K40" i="33"/>
  <c r="K46" i="33"/>
  <c r="K28" i="33"/>
  <c r="K7" i="33"/>
  <c r="K48" i="33"/>
  <c r="K38" i="33"/>
  <c r="K21" i="33"/>
  <c r="K54" i="33"/>
  <c r="U23" i="24"/>
  <c r="U29" i="24"/>
  <c r="U15" i="24"/>
  <c r="U35" i="24"/>
  <c r="U42" i="24"/>
  <c r="U7" i="24"/>
  <c r="U19" i="24"/>
  <c r="U10" i="24"/>
  <c r="U37" i="24"/>
  <c r="U9" i="24"/>
  <c r="U32" i="24"/>
  <c r="U38" i="24"/>
  <c r="U30" i="24"/>
  <c r="V30" i="24"/>
  <c r="I26" i="33"/>
  <c r="I46" i="33"/>
  <c r="I14" i="33"/>
  <c r="K27" i="33"/>
  <c r="K8" i="33"/>
  <c r="K35" i="33"/>
  <c r="K55" i="33"/>
  <c r="K42" i="33"/>
  <c r="K23" i="33"/>
  <c r="K43" i="33"/>
  <c r="I18" i="33"/>
  <c r="I38" i="33"/>
  <c r="I12" i="33"/>
  <c r="I33" i="33"/>
  <c r="I20" i="33"/>
  <c r="I41" i="33"/>
  <c r="I45" i="33"/>
  <c r="I29" i="33"/>
  <c r="I48" i="33"/>
  <c r="E28" i="33"/>
  <c r="E20" i="33"/>
  <c r="E40" i="33"/>
  <c r="E18" i="33"/>
  <c r="E53" i="33"/>
  <c r="E48" i="33"/>
  <c r="U16" i="24"/>
  <c r="U25" i="24"/>
  <c r="K13" i="33"/>
  <c r="K17" i="33"/>
  <c r="E8" i="33"/>
  <c r="E56" i="33" s="1"/>
  <c r="U40" i="24"/>
  <c r="U39" i="24"/>
  <c r="V91" i="18"/>
  <c r="J42" i="25"/>
  <c r="J54" i="31"/>
  <c r="U8" i="24"/>
  <c r="U28" i="24"/>
  <c r="D42" i="25"/>
  <c r="U41" i="24"/>
  <c r="I42" i="25"/>
  <c r="M42" i="25"/>
  <c r="U12" i="30"/>
  <c r="U67" i="18" l="1"/>
  <c r="U43" i="24"/>
  <c r="K56" i="33"/>
  <c r="U75" i="18"/>
  <c r="U94" i="18"/>
  <c r="U56" i="18"/>
  <c r="U61" i="18"/>
  <c r="U50" i="18"/>
  <c r="U87" i="18"/>
  <c r="U63" i="18"/>
  <c r="U57" i="18"/>
  <c r="U59" i="18"/>
  <c r="U48" i="18"/>
  <c r="U51" i="18"/>
  <c r="U80" i="18"/>
  <c r="U90" i="18"/>
  <c r="U81" i="18"/>
  <c r="V96" i="18"/>
  <c r="U82" i="18"/>
  <c r="U76" i="18"/>
  <c r="U83" i="18"/>
  <c r="U45" i="18"/>
  <c r="U55" i="18"/>
  <c r="U58" i="18"/>
  <c r="U44" i="18"/>
  <c r="U46" i="18"/>
  <c r="U53" i="18"/>
  <c r="U39" i="18"/>
  <c r="U23" i="18"/>
  <c r="U64" i="18"/>
  <c r="U78" i="18"/>
  <c r="U72" i="18"/>
  <c r="U86" i="18"/>
  <c r="U84" i="18"/>
  <c r="U74" i="18"/>
  <c r="U40" i="18"/>
  <c r="U52" i="18"/>
  <c r="U71" i="18"/>
  <c r="U41" i="18"/>
  <c r="U65" i="18"/>
  <c r="U92" i="18"/>
  <c r="U43" i="18"/>
  <c r="U66" i="18"/>
  <c r="U68" i="18"/>
  <c r="U69" i="18"/>
  <c r="U93" i="18"/>
  <c r="U42" i="18"/>
  <c r="U47" i="18"/>
  <c r="U88" i="18"/>
  <c r="U49" i="18"/>
  <c r="U54" i="18"/>
  <c r="U77" i="18"/>
  <c r="U60" i="18"/>
  <c r="U79" i="18"/>
  <c r="U89" i="18"/>
  <c r="U62" i="18"/>
  <c r="U85" i="18"/>
  <c r="U91" i="18"/>
  <c r="U73" i="18"/>
  <c r="U96" i="18" l="1"/>
</calcChain>
</file>

<file path=xl/sharedStrings.xml><?xml version="1.0" encoding="utf-8"?>
<sst xmlns="http://schemas.openxmlformats.org/spreadsheetml/2006/main" count="2683" uniqueCount="1039">
  <si>
    <t>Accidents de la circulation pendant l'exécution du contrat de travail</t>
  </si>
  <si>
    <t>Heure de l’accident</t>
  </si>
  <si>
    <t>Horaire de travail (moment de l'accident dans la journée  de travail)</t>
  </si>
  <si>
    <t>Jour de l'accident (jour de la semaine)</t>
  </si>
  <si>
    <t>Mois de l’accident</t>
  </si>
  <si>
    <t>Province et région de survenance de l’accident</t>
  </si>
  <si>
    <t>Province et région de l’employeur</t>
  </si>
  <si>
    <t>Durée de l’incapacité temporaire</t>
  </si>
  <si>
    <t xml:space="preserve">Type de travail </t>
  </si>
  <si>
    <t xml:space="preserve">Déviation </t>
  </si>
  <si>
    <t xml:space="preserve">Agent matériel lié à la déviation </t>
  </si>
  <si>
    <t>Modalité de la blessure</t>
  </si>
  <si>
    <t xml:space="preserve">Nature de la blessure </t>
  </si>
  <si>
    <t xml:space="preserve">Localisation de la blessure </t>
  </si>
  <si>
    <t>Suites</t>
  </si>
  <si>
    <t>Année</t>
  </si>
  <si>
    <t>%</t>
  </si>
  <si>
    <t>N</t>
  </si>
  <si>
    <t>Cas sans suite</t>
  </si>
  <si>
    <t>Cas mortels</t>
  </si>
  <si>
    <t>Total</t>
  </si>
  <si>
    <t>Genre de la victime</t>
  </si>
  <si>
    <t>Femmes</t>
  </si>
  <si>
    <t>Hommes</t>
  </si>
  <si>
    <t>Suite de l'accident</t>
  </si>
  <si>
    <t>Génération de la victime</t>
  </si>
  <si>
    <t>15-24 ans</t>
  </si>
  <si>
    <t xml:space="preserve">25-49 ans </t>
  </si>
  <si>
    <t>50 ans et +</t>
  </si>
  <si>
    <t xml:space="preserve">Genre de travail </t>
  </si>
  <si>
    <t>Inconnus</t>
  </si>
  <si>
    <t>Heure de l'accident</t>
  </si>
  <si>
    <t>00 h</t>
  </si>
  <si>
    <t>01 h</t>
  </si>
  <si>
    <t xml:space="preserve"> 02 h 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</si>
  <si>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</si>
  <si>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</si>
  <si>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</si>
  <si>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</si>
  <si>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</si>
  <si>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</si>
  <si>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</si>
  <si>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</si>
  <si>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</si>
  <si>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</si>
  <si>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</si>
  <si>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</si>
  <si>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</si>
  <si>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</si>
  <si>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</si>
  <si>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</si>
  <si>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</si>
  <si>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</si>
  <si>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</si>
  <si>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</si>
  <si>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</si>
  <si>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</si>
  <si>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Heure de travail au moment de l'accident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</si>
  <si>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</si>
  <si>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</si>
  <si>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</si>
  <si>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</si>
  <si>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</si>
  <si>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</si>
  <si>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</si>
  <si>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</si>
  <si>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</si>
  <si>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</si>
  <si>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</si>
  <si>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TOTAL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</si>
  <si>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</si>
  <si>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</si>
  <si>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</si>
  <si>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</si>
  <si>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</si>
  <si>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</si>
  <si>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</si>
  <si>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</si>
  <si>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Mois de l'accident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</si>
  <si>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</si>
  <si>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</si>
  <si>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</si>
  <si>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</si>
  <si>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</si>
  <si>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</si>
  <si>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</si>
  <si>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</si>
  <si>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</si>
  <si>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</si>
  <si>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</si>
  <si>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</si>
  <si>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Suites de l'accident</t>
  </si>
  <si>
    <t>Province de l'accident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</si>
  <si>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</si>
  <si>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</si>
  <si>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</si>
  <si>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</si>
  <si>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</si>
  <si>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</si>
  <si>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</si>
  <si>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</si>
  <si>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</si>
  <si>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</si>
  <si>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</si>
  <si>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</si>
  <si>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</si>
  <si>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</si>
  <si>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Province de l'employeur</t>
  </si>
  <si>
    <t>Code NACE</t>
  </si>
  <si>
    <t>Secteur d'activité économique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</si>
  <si>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</si>
  <si>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</si>
  <si>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</si>
  <si>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</si>
  <si>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</si>
  <si>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</si>
  <si>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</si>
  <si>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</si>
  <si>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</si>
  <si>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</si>
  <si>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</si>
  <si>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</si>
  <si>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</si>
  <si>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</si>
  <si>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</si>
  <si>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</si>
  <si>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</si>
  <si>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</si>
  <si>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</si>
  <si>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</si>
  <si>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</si>
  <si>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</si>
  <si>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</si>
  <si>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</si>
  <si>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</si>
  <si>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</si>
  <si>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</si>
  <si>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</si>
  <si>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</si>
  <si>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</si>
  <si>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</si>
  <si>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</si>
  <si>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</si>
  <si>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</si>
  <si>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</si>
  <si>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</si>
  <si>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</si>
  <si>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</si>
  <si>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</si>
  <si>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</si>
  <si>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</si>
  <si>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</si>
  <si>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</si>
  <si>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</si>
  <si>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</si>
  <si>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</si>
  <si>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</si>
  <si>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</si>
  <si>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</si>
  <si>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</si>
  <si>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</si>
  <si>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</si>
  <si>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</si>
  <si>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</si>
  <si>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</si>
  <si>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</si>
  <si>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</si>
  <si>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</si>
  <si>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</si>
  <si>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</si>
  <si>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</si>
  <si>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</si>
  <si>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</si>
  <si>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</si>
  <si>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</si>
  <si>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</si>
  <si>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</si>
  <si>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</si>
  <si>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</si>
  <si>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</si>
  <si>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</si>
  <si>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</si>
  <si>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</si>
  <si>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</si>
  <si>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</si>
  <si>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</si>
  <si>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</si>
  <si>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</si>
  <si>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</si>
  <si>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</si>
  <si>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</si>
  <si>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</si>
  <si>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</si>
  <si>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</si>
  <si>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</si>
  <si>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</si>
  <si>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</si>
  <si>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</si>
  <si>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</si>
  <si>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</si>
  <si>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</si>
  <si>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</si>
  <si>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</si>
  <si>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</si>
  <si>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</si>
  <si>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</si>
  <si>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</si>
  <si>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</si>
  <si>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</si>
  <si>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</si>
  <si>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</si>
  <si>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</si>
  <si>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</si>
  <si>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</si>
  <si>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</si>
  <si>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</si>
  <si>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</si>
  <si>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</si>
  <si>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</si>
  <si>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</si>
  <si>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</si>
  <si>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</si>
  <si>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</si>
  <si>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</si>
  <si>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</si>
  <si>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</si>
  <si>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</si>
  <si>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</si>
  <si>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</si>
  <si>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</si>
  <si>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</si>
  <si>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</si>
  <si>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</si>
  <si>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</si>
  <si>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</si>
  <si>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</si>
  <si>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</si>
  <si>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</si>
  <si>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</si>
  <si>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</si>
  <si>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</si>
  <si>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</si>
  <si>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</si>
  <si>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</si>
  <si>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</si>
  <si>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</si>
  <si>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</si>
  <si>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</si>
  <si>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</si>
  <si>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</si>
  <si>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</si>
  <si>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</si>
  <si>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</si>
  <si>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</si>
  <si>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</si>
  <si>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</si>
  <si>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</si>
  <si>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</si>
  <si>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</si>
  <si>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</si>
  <si>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</si>
  <si>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</si>
  <si>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</si>
  <si>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</si>
  <si>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</si>
  <si>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</si>
  <si>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</si>
  <si>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</si>
  <si>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</si>
  <si>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</si>
  <si>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</si>
  <si>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</si>
  <si>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</si>
  <si>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</si>
  <si>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</si>
  <si>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</si>
  <si>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</si>
  <si>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</si>
  <si>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</si>
  <si>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</si>
  <si>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</si>
  <si>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</si>
  <si>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</si>
  <si>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</si>
  <si>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</si>
  <si>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</si>
  <si>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</si>
  <si>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</si>
  <si>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</si>
  <si>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</si>
  <si>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</si>
  <si>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</si>
  <si>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</si>
  <si>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</si>
  <si>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</si>
  <si>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Code SEAT</t>
  </si>
  <si>
    <t>Type de travail</t>
  </si>
  <si>
    <t>00</t>
  </si>
  <si>
    <t>Pas d'information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</si>
  <si>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</si>
  <si>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</si>
  <si>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</si>
  <si>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</si>
  <si>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</si>
  <si>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</si>
  <si>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</si>
  <si>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</si>
  <si>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</si>
  <si>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</si>
  <si>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</si>
  <si>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</si>
  <si>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</si>
  <si>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</si>
  <si>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</si>
  <si>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</si>
  <si>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</si>
  <si>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</si>
  <si>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</si>
  <si>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</si>
  <si>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</si>
  <si>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</si>
  <si>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</si>
  <si>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</si>
  <si>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</si>
  <si>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</si>
  <si>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</si>
  <si>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</si>
  <si>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</si>
  <si>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</si>
  <si>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</si>
  <si>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</si>
  <si>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</si>
  <si>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</si>
  <si>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</si>
  <si>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Déviation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</si>
  <si>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</si>
  <si>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</si>
  <si>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</si>
  <si>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</si>
  <si>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</si>
  <si>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</si>
  <si>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</si>
  <si>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</si>
  <si>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</si>
  <si>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</si>
  <si>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</si>
  <si>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</si>
  <si>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</si>
  <si>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</si>
  <si>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</si>
  <si>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</si>
  <si>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</si>
  <si>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</si>
  <si>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</si>
  <si>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</si>
  <si>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</si>
  <si>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</si>
  <si>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</si>
  <si>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</si>
  <si>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</si>
  <si>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</si>
  <si>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</si>
  <si>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</si>
  <si>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</si>
  <si>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</si>
  <si>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</si>
  <si>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</si>
  <si>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</si>
  <si>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</si>
  <si>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</si>
  <si>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</si>
  <si>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</si>
  <si>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</si>
  <si>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</si>
  <si>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</si>
  <si>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</si>
  <si>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</si>
  <si>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</si>
  <si>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</si>
  <si>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</si>
  <si>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</si>
  <si>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</si>
  <si>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</si>
  <si>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</si>
  <si>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</si>
  <si>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</si>
  <si>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Agent matériel lié à la déviation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</si>
  <si>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</si>
  <si>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</si>
  <si>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</si>
  <si>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</si>
  <si>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</si>
  <si>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 xml:space="preserve">Bâtiments, constructions, surfaces – en hauteur (intérieur ou extérieur) </t>
  </si>
  <si>
    <t>03.00</t>
  </si>
  <si>
    <t xml:space="preserve">Bâtiments, constructions, surfaces – en profondeur (intérieur ou extérieur) </t>
  </si>
  <si>
    <t>04.00</t>
  </si>
  <si>
    <t>Dispositifs de distribution de matière, d’alimentation, canalisations</t>
  </si>
  <si>
    <t>05.00</t>
  </si>
  <si>
    <t>Moteurs, dispositifs de  transmission et de stockage d’énergie</t>
  </si>
  <si>
    <t>06.00</t>
  </si>
  <si>
    <t>Outils à main, non motorisés</t>
  </si>
  <si>
    <t>07.00</t>
  </si>
  <si>
    <t xml:space="preserve">Outils tenus ou guidés à la main, mécaniques </t>
  </si>
  <si>
    <t>08.00</t>
  </si>
  <si>
    <t>Outils à main - sans précision sur la motorisation</t>
  </si>
  <si>
    <t>09.00</t>
  </si>
  <si>
    <t>Machines et équipements - portables ou mobiles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</si>
  <si>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</si>
  <si>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</si>
  <si>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</si>
  <si>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</si>
  <si>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</si>
  <si>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</si>
  <si>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</si>
  <si>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</si>
  <si>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</si>
  <si>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</si>
  <si>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</si>
  <si>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>Substances chimiques, explosives, radioactives, biologiques</t>
  </si>
  <si>
    <t>16.00</t>
  </si>
  <si>
    <t>Dispositifs et équipements de sécurité</t>
  </si>
  <si>
    <t>17.00</t>
  </si>
  <si>
    <t xml:space="preserve">Équipements de bureau et personnels, matériel de sport, armes, appareillage domestique </t>
  </si>
  <si>
    <t>18.00</t>
  </si>
  <si>
    <t xml:space="preserve">Organismes vivants et êtres humains </t>
  </si>
  <si>
    <t>19.00</t>
  </si>
  <si>
    <t xml:space="preserve">Déchets en vrac </t>
  </si>
  <si>
    <t>20.00</t>
  </si>
  <si>
    <t xml:space="preserve">Phénomènes physiques et éléments naturels </t>
  </si>
  <si>
    <t>99.00</t>
  </si>
  <si>
    <t>Autres agents matériels non listés dans cette classification</t>
  </si>
  <si>
    <t>Codes SEAT</t>
  </si>
  <si>
    <t>Contact - modalité de la blessure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</si>
  <si>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</si>
  <si>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</si>
  <si>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</si>
  <si>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</si>
  <si>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</si>
  <si>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</si>
  <si>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</si>
  <si>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</si>
  <si>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</si>
  <si>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</si>
  <si>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</si>
  <si>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</si>
  <si>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</si>
  <si>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</si>
  <si>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</si>
  <si>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</si>
  <si>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</si>
  <si>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</si>
  <si>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</si>
  <si>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</si>
  <si>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</si>
  <si>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</si>
  <si>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</si>
  <si>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</si>
  <si>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</si>
  <si>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</si>
  <si>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</si>
  <si>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</si>
  <si>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</si>
  <si>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</si>
  <si>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</si>
  <si>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</si>
  <si>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</si>
  <si>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</si>
  <si>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</si>
  <si>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</si>
  <si>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</si>
  <si>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</si>
  <si>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</si>
  <si>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</si>
  <si>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</si>
  <si>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</si>
  <si>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</si>
  <si>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</si>
  <si>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</si>
  <si>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</si>
  <si>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</si>
  <si>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Codes</t>
  </si>
  <si>
    <t>Nature de la blessure</t>
  </si>
  <si>
    <t>Nature de la blessure inconnue ou non précisée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</si>
  <si>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</si>
  <si>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</si>
  <si>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</si>
  <si>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</si>
  <si>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</si>
  <si>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</t>
  </si>
  <si>
    <t>Fractures fermées</t>
  </si>
  <si>
    <t>Fractures ouvertes</t>
  </si>
  <si>
    <t>Autres types de fractures osseuses</t>
  </si>
  <si>
    <t>Luxations, entorses et foulures</t>
  </si>
  <si>
    <t>Luxations et sub-luxations</t>
  </si>
  <si>
    <t>Entorses et foulures</t>
  </si>
  <si>
    <t>Autres types de luxations, d'entorses et de foulures</t>
  </si>
  <si>
    <t xml:space="preserve">Amputations traumatiques </t>
  </si>
  <si>
    <t xml:space="preserve">Amputations  </t>
  </si>
  <si>
    <t>Commotions et traumatismes internes</t>
  </si>
  <si>
    <t>Traumatismes internes</t>
  </si>
  <si>
    <t>Commotions  et traumatismes internes qui, en l'absence de traitement, peuvent mettre la survie en cause</t>
  </si>
  <si>
    <t>Autres types de commotions et de traumatismes internes</t>
  </si>
  <si>
    <t>Brûlures, brûlures par exposition à un liquide bouillant et gelures</t>
  </si>
  <si>
    <t>Brûlures et brûlures par exposition à un liquide bouillant (thermiques)</t>
  </si>
  <si>
    <t>Gelures</t>
  </si>
  <si>
    <t>Autres types de brûlures, de brûlures par exposition à un liquide bouillant et de gelures</t>
  </si>
  <si>
    <t>Empoisonnements et infections</t>
  </si>
  <si>
    <t>Empoisonnements aigus</t>
  </si>
  <si>
    <t>Noyade et asphyxie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</si>
  <si>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</si>
  <si>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</si>
  <si>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</si>
  <si>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</si>
  <si>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</t>
  </si>
  <si>
    <t>Autres effets des extrêmes de température, de la lumière et des radiations</t>
  </si>
  <si>
    <t>Choc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</si>
  <si>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</si>
  <si>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</si>
  <si>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</si>
  <si>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</si>
  <si>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</si>
  <si>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 xml:space="preserve">Code </t>
  </si>
  <si>
    <t>Localisation de la blessure</t>
  </si>
  <si>
    <t>Localisation de la blessure non déterminée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</si>
  <si>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</si>
  <si>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</si>
  <si>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</si>
  <si>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</si>
  <si>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</si>
  <si>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</si>
  <si>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</si>
  <si>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</si>
  <si>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Cou, y compris colonne vertébrale, vertèbres du cou</t>
  </si>
  <si>
    <t>Autres parties du cou</t>
  </si>
  <si>
    <t>Dos, y compris colonne vertébrale et vertèbres du dos</t>
  </si>
  <si>
    <t>Autres parties du dos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</si>
  <si>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</si>
  <si>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</si>
  <si>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</si>
  <si>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</si>
  <si>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</si>
  <si>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</si>
  <si>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</si>
  <si>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</si>
  <si>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</si>
  <si>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</si>
  <si>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</si>
  <si>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</si>
  <si>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</si>
  <si>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</si>
  <si>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</si>
  <si>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</si>
  <si>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</si>
  <si>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</si>
  <si>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</si>
  <si>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</si>
  <si>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</si>
  <si>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</si>
  <si>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</si>
  <si>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</si>
  <si>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</si>
  <si>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</si>
  <si>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</si>
  <si>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</si>
  <si>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</si>
  <si>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Secteur d'activités économiques de l’employeur (code NACE)</t>
  </si>
  <si>
    <t>10.8. Secteur d'activités économiques de l’employeur (code NACE)</t>
  </si>
  <si>
    <t>1-CSS</t>
  </si>
  <si>
    <t>4-Mortel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</si>
  <si>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</si>
  <si>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</si>
  <si>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</si>
  <si>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</si>
  <si>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</si>
  <si>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</si>
  <si>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</si>
  <si>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</si>
  <si>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</si>
  <si>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</si>
  <si>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</si>
  <si>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</si>
  <si>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</si>
  <si>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</si>
  <si>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</si>
  <si>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</si>
  <si>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</si>
  <si>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</si>
  <si>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</si>
  <si>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</si>
  <si>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</si>
  <si>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</si>
  <si>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</si>
  <si>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</si>
  <si>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inconnu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</si>
  <si>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</si>
  <si>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</si>
  <si>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</si>
  <si>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</si>
  <si>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</si>
  <si>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</si>
  <si>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</si>
  <si>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</si>
  <si>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</si>
  <si>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</si>
  <si>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</si>
  <si>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</si>
  <si>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</si>
  <si>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</si>
  <si>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</si>
  <si>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</si>
  <si>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</si>
  <si>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</si>
  <si>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</si>
  <si>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</si>
  <si>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</si>
  <si>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</si>
  <si>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</si>
  <si>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</si>
  <si>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</si>
  <si>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</si>
  <si>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</si>
  <si>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</si>
  <si>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</si>
  <si>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</si>
  <si>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</si>
  <si>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</si>
  <si>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</si>
  <si>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</si>
  <si>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</si>
  <si>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</si>
  <si>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</si>
  <si>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</si>
  <si>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</si>
  <si>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</si>
  <si>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</si>
  <si>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</si>
  <si>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</si>
  <si>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n-Inconnu</t>
  </si>
  <si>
    <t>m-Inconnu</t>
  </si>
  <si>
    <t>a-ITT 0 jour</t>
  </si>
  <si>
    <t>b-ITT 1 à 3 jours</t>
  </si>
  <si>
    <t>c-ITT 4 à 7 jours</t>
  </si>
  <si>
    <t>d-ITT 8 à 15 jours</t>
  </si>
  <si>
    <t>e-ITT 16 à 30 jours</t>
  </si>
  <si>
    <t>f-ITT 1 à 3 mois</t>
  </si>
  <si>
    <t>g-ITT 4 à 6 mois</t>
  </si>
  <si>
    <t>h-ITT &gt; 6 mois</t>
  </si>
  <si>
    <t>00 Inconnu</t>
  </si>
  <si>
    <t>10 Production, transformation, traitement, stockage - de tout type - non préciséé</t>
  </si>
  <si>
    <t>11 Production, transformation, traitement - de tout type</t>
  </si>
  <si>
    <t>12 Stockage de tout type</t>
  </si>
  <si>
    <t>19 Autre type de travail connu du groupe 10 nda</t>
  </si>
  <si>
    <t>20 Terrassement, construction, entretien, démolition - non précisé</t>
  </si>
  <si>
    <t>21 Terrassement</t>
  </si>
  <si>
    <t>22 Construction nouvelle - bâtiment</t>
  </si>
  <si>
    <t>23 Construction nouvelle - ouvrages d'art, infrastructures, routes, ponts, barrages, ports</t>
  </si>
  <si>
    <t>24 Rénovation, réparation, addidtion, entretien - de tout type de construction</t>
  </si>
  <si>
    <t>29 Autre type de travail connu du groupe 20 nda</t>
  </si>
  <si>
    <t>31 Tâche de type agricole - travaux du sol</t>
  </si>
  <si>
    <t>32 Tâche de type agricole - avec des végétaux, horticole</t>
  </si>
  <si>
    <t>33 Tâche de type agricole - sur/avec des animaux vivants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</si>
  <si>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</si>
  <si>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</si>
  <si>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</si>
  <si>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</si>
  <si>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nda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</si>
  <si>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</si>
  <si>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</si>
  <si>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</si>
  <si>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</si>
  <si>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</si>
  <si>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</si>
  <si>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nda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</si>
  <si>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</si>
  <si>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</si>
  <si>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</si>
  <si>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nda</t>
  </si>
  <si>
    <t>99 Autre type de travail, non listé dans cette classification</t>
  </si>
  <si>
    <t>11 Problème électrique par défaillance dans l'installation - entraînant un contact indirect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</si>
  <si>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</si>
  <si>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</si>
  <si>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</si>
  <si>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</si>
  <si>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</si>
  <si>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</si>
  <si>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</si>
  <si>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</si>
  <si>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</si>
  <si>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</si>
  <si>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</si>
  <si>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</si>
  <si>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</si>
  <si>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</si>
  <si>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</si>
  <si>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</si>
  <si>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</si>
  <si>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</si>
  <si>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</si>
  <si>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</si>
  <si>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</si>
  <si>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</si>
  <si>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</si>
  <si>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</si>
  <si>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</si>
  <si>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</si>
  <si>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</si>
  <si>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</si>
  <si>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</si>
  <si>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</si>
  <si>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</si>
  <si>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</si>
  <si>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</si>
  <si>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</si>
  <si>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</si>
  <si>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</si>
  <si>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</si>
  <si>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</si>
  <si>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</si>
  <si>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</si>
  <si>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</si>
  <si>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</si>
  <si>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</si>
  <si>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</si>
  <si>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</si>
  <si>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00.00 Pas d'agent matériel ou pas d'information</t>
  </si>
  <si>
    <t>01.00 Bâtiments, constructions, surfaces - à niveau</t>
  </si>
  <si>
    <t>02.00 Bâtiments, constructions, surfaces - en hauteur</t>
  </si>
  <si>
    <t>03.00 Bâtiments, constructions, surfaces - en profondeur</t>
  </si>
  <si>
    <t>04.00 Dispositifs de distribution de matière, d'alimentation, canalisations</t>
  </si>
  <si>
    <t>06.00 Outils à main, non motorisés</t>
  </si>
  <si>
    <t>07.00 Outils tenus ou guidé à la main, mécaniques</t>
  </si>
  <si>
    <t>09.00 Machines et équipements - portables ou mobiles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</si>
  <si>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</si>
  <si>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</si>
  <si>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</si>
  <si>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</si>
  <si>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</si>
  <si>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17.00 Equipements de bureau et personnels, matériel de sport, armes, appareillage domestique</t>
  </si>
  <si>
    <t>18.00 Organismes vivants et êtres humains</t>
  </si>
  <si>
    <t>19.00 Déchets en vrac</t>
  </si>
  <si>
    <t>20.00 Phénomènes physiques et éléments naturels</t>
  </si>
  <si>
    <t>99.00 Autres agents matériels non listés dans cette classification</t>
  </si>
  <si>
    <t>11 Contact indirect avec un arc électrique, foudre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</si>
  <si>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</si>
  <si>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</si>
  <si>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</si>
  <si>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</si>
  <si>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19 Autre Contact - Modalité de la blessure connu du groupe 10 nlcd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</si>
  <si>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</si>
  <si>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</si>
  <si>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</si>
  <si>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</si>
  <si>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</si>
  <si>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</si>
  <si>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</si>
  <si>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</si>
  <si>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</si>
  <si>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</si>
  <si>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</si>
  <si>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</si>
  <si>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</si>
  <si>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</si>
  <si>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</si>
  <si>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</si>
  <si>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</si>
  <si>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</si>
  <si>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</si>
  <si>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</si>
  <si>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</si>
  <si>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</si>
  <si>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</si>
  <si>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</si>
  <si>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</si>
  <si>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</si>
  <si>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</si>
  <si>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</si>
  <si>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</si>
  <si>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</si>
  <si>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</si>
  <si>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</si>
  <si>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a-0 Nature de la blessure inconnue ou non précisée</t>
  </si>
  <si>
    <t>aa-10 Plaies et blessures superficielles</t>
  </si>
  <si>
    <t>ab-11 Blessures superficielles</t>
  </si>
  <si>
    <t>ac-12 Plaies ouvertes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</si>
  <si>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</si>
  <si>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</si>
  <si>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</si>
  <si>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</si>
  <si>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</si>
  <si>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</si>
  <si>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</si>
  <si>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</si>
  <si>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</si>
  <si>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</si>
  <si>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</si>
  <si>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</si>
  <si>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</si>
  <si>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</si>
  <si>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</si>
  <si>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</si>
  <si>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c-71 Empoisonnements aigus</t>
  </si>
  <si>
    <t>j-90 Effets du bruit, des vibrations et de la pression</t>
  </si>
  <si>
    <t>m-99 Autres effets du bruit, des vibrations et de la pression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</si>
  <si>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</si>
  <si>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</si>
  <si>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</si>
  <si>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</si>
  <si>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</si>
  <si>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</si>
  <si>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</si>
  <si>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</si>
  <si>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</si>
  <si>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</si>
  <si>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</si>
  <si>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</si>
  <si>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</si>
  <si>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</si>
  <si>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</si>
  <si>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</si>
  <si>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</si>
  <si>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</si>
  <si>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</si>
  <si>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</si>
  <si>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</si>
  <si>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</si>
  <si>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</si>
  <si>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</si>
  <si>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</si>
  <si>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</si>
  <si>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</si>
  <si>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</si>
  <si>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</si>
  <si>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</si>
  <si>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</si>
  <si>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</si>
  <si>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</si>
  <si>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</si>
  <si>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</si>
  <si>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</si>
  <si>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</si>
  <si>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</si>
  <si>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</si>
  <si>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</si>
  <si>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</si>
  <si>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</si>
  <si>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</si>
  <si>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</si>
  <si>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</si>
  <si>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</si>
  <si>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</si>
  <si>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16.00 Dispositifs et équipements de sécurité</t>
  </si>
  <si>
    <t>10.00 Machines et équipements - fixes</t>
  </si>
  <si>
    <t>08.00 Outils à main sans précision sur la motorisation</t>
  </si>
  <si>
    <t>05.00 Moteurs, dispositifs de transmission et de stockage d'énergie</t>
  </si>
  <si>
    <t>ad-13 Plaies avec pertes de substances</t>
  </si>
  <si>
    <t>ao-41 Amputations</t>
  </si>
  <si>
    <t>30 Tâche de type agricole, forestière, horticole, piscicole, avec des animaux vivants - non précisé</t>
  </si>
  <si>
    <t>34 Tâche de type forestier</t>
  </si>
  <si>
    <t>39 Autre type de travail connu du groupe 30 nda</t>
  </si>
  <si>
    <t>31 Rupture de matériel, aux joints, aux connexions</t>
  </si>
  <si>
    <t>62 En s'agenouillant, s'asseyant, s'appuyant contre</t>
  </si>
  <si>
    <t>12 Problème électrique - entraînant un contact direct</t>
  </si>
  <si>
    <t>IT &lt;= 6 mois</t>
  </si>
  <si>
    <t>SNCB</t>
  </si>
  <si>
    <t>Statutaires</t>
  </si>
  <si>
    <t>Ouvriers contractuels</t>
  </si>
  <si>
    <t>Employés contractuels</t>
  </si>
  <si>
    <t>Stagiaires</t>
  </si>
  <si>
    <t>Autres</t>
  </si>
  <si>
    <t>25 Démolition - de tout type de construction</t>
  </si>
  <si>
    <t>61 En marchant sur un objet coupant</t>
  </si>
  <si>
    <t>29.1.</t>
  </si>
  <si>
    <t>29.1.1.</t>
  </si>
  <si>
    <t>29.1.2.</t>
  </si>
  <si>
    <t>29.1.3.</t>
  </si>
  <si>
    <t>29.1.4.</t>
  </si>
  <si>
    <t>29.2.</t>
  </si>
  <si>
    <t>29.2.1.</t>
  </si>
  <si>
    <t>29.2.2.</t>
  </si>
  <si>
    <t>29.3.</t>
  </si>
  <si>
    <t>29.3.1.</t>
  </si>
  <si>
    <t>29.3.2.</t>
  </si>
  <si>
    <t>29.4.</t>
  </si>
  <si>
    <t>29.4.1.</t>
  </si>
  <si>
    <t>29.4.2.</t>
  </si>
  <si>
    <t>29.5.</t>
  </si>
  <si>
    <t>29.5.1.</t>
  </si>
  <si>
    <t>29.5.2.</t>
  </si>
  <si>
    <t>29.6.</t>
  </si>
  <si>
    <t>29.6.1.</t>
  </si>
  <si>
    <t>29.6.2.</t>
  </si>
  <si>
    <t>29.7.</t>
  </si>
  <si>
    <t>29.7.1.</t>
  </si>
  <si>
    <t>29.7.2.</t>
  </si>
  <si>
    <t>29.8.</t>
  </si>
  <si>
    <t>29.8.1.</t>
  </si>
  <si>
    <t>29.8.2.</t>
  </si>
  <si>
    <t>29.9.</t>
  </si>
  <si>
    <t>29.9.1.</t>
  </si>
  <si>
    <t>29.9.2.</t>
  </si>
  <si>
    <t>29.11.</t>
  </si>
  <si>
    <t>29.11.1.</t>
  </si>
  <si>
    <t>29.11.2.</t>
  </si>
  <si>
    <t>29.12.</t>
  </si>
  <si>
    <t>29.12.1.</t>
  </si>
  <si>
    <t>29.12.2.</t>
  </si>
  <si>
    <t>29.13.</t>
  </si>
  <si>
    <t>29.13.1.</t>
  </si>
  <si>
    <t>29.13.2.</t>
  </si>
  <si>
    <t>29.14.</t>
  </si>
  <si>
    <t>29.14.1.</t>
  </si>
  <si>
    <t>29.14.2.</t>
  </si>
  <si>
    <t>29.15.</t>
  </si>
  <si>
    <t>29.15.1.</t>
  </si>
  <si>
    <t>29.15.2.</t>
  </si>
  <si>
    <t>29.16.</t>
  </si>
  <si>
    <t>29.16.1.</t>
  </si>
  <si>
    <t>29.16.2.</t>
  </si>
  <si>
    <t>29.2. Heure de l’accident</t>
  </si>
  <si>
    <t>29.3. Horaire de travail (moment de l'accident dans la journée  de travail)</t>
  </si>
  <si>
    <t>29.4. Jour de l'accident (jour de la semaine)</t>
  </si>
  <si>
    <t>29.5. Mois de l’accident</t>
  </si>
  <si>
    <t>29.6. Province et région de survenance de l’accident</t>
  </si>
  <si>
    <t>29.7. Province et région de l’employeur</t>
  </si>
  <si>
    <t>29.9. Durée de l’incapacité temporaire</t>
  </si>
  <si>
    <t>29.11. Type de travail</t>
  </si>
  <si>
    <t>29.12. Déviation</t>
  </si>
  <si>
    <t xml:space="preserve">29.13. Agent matériel lié à la déviation </t>
  </si>
  <si>
    <t>29.14. Modalité de la blessure</t>
  </si>
  <si>
    <t>29.16. Localisation de la blessure</t>
  </si>
  <si>
    <t>Les accidents de la SNCB dans la circulation ne sont probablement pas repris dans les chiffres de 2014 dans les tableau du thème 10.</t>
  </si>
  <si>
    <t>ay-i-63 Gelures</t>
  </si>
  <si>
    <t>k-91 Perte auditive aiguë</t>
  </si>
  <si>
    <t>l-92 Effets de la pression (barotrauma)</t>
  </si>
  <si>
    <t xml:space="preserve">29.15. Nature de la blessure </t>
  </si>
  <si>
    <t>an-40 Amputations traumatiques (pertes de parties du corps)</t>
  </si>
  <si>
    <t>az-69 Autres types de brûlures, de brûlures par exposition à un liquide bouillant et de gelures</t>
  </si>
  <si>
    <t>f-80 Noyade et asphyxie</t>
  </si>
  <si>
    <t>b-70 Empoisonnement et infections</t>
  </si>
  <si>
    <t>81 Morsure par</t>
  </si>
  <si>
    <t>29.10.1.</t>
  </si>
  <si>
    <t>29.10.2.</t>
  </si>
  <si>
    <t>29.10.</t>
  </si>
  <si>
    <t>2-IT &lt;= 6 MOIS</t>
  </si>
  <si>
    <t>3-IT &gt; 6 MOIS</t>
  </si>
  <si>
    <t xml:space="preserve"> Commotions et traumatismes internes qui, en l'absence de traitement, peuvent mettre la survie en cause</t>
  </si>
  <si>
    <t>Perte auditive aiguë</t>
  </si>
  <si>
    <t xml:space="preserve"> Effets de la pression (barotrauma)</t>
  </si>
  <si>
    <t>COMMENTAIRES</t>
  </si>
  <si>
    <t>CSS : cas sans suite - IT : incapacité temporaire</t>
  </si>
  <si>
    <t>IT : incapacité temporaire</t>
  </si>
  <si>
    <t>12 Contact direct avec l'électricité, recevoir une décharge électrique dans le corps</t>
  </si>
  <si>
    <t>21 Noyade dans liquide</t>
  </si>
  <si>
    <t>64 Arrachement, sectionnement d'un membre, d'une main, d'un doigt</t>
  </si>
  <si>
    <t>100</t>
  </si>
  <si>
    <t>Effets nocifs de l'électricité</t>
  </si>
  <si>
    <t>Brûlures chimiques (corrosions)</t>
  </si>
  <si>
    <t>Infections aigues</t>
  </si>
  <si>
    <t>Autres types d'empoisonnements et d'infections</t>
  </si>
  <si>
    <t>Asphyxies</t>
  </si>
  <si>
    <t>Noyades et submersions non mortelles</t>
  </si>
  <si>
    <t>Autres types de noyades et d'asphyxies</t>
  </si>
  <si>
    <t>Chaleur et coups de soleil</t>
  </si>
  <si>
    <t>Effets des radiations (non thermiques)</t>
  </si>
  <si>
    <t>Effets du froid</t>
  </si>
  <si>
    <t>CSS</t>
  </si>
  <si>
    <t>ax-62 Brûlures chimiques (corrosions)</t>
  </si>
  <si>
    <t>d-72 Infections aiguës</t>
  </si>
  <si>
    <t>n-100 Effets des extrêmes de température, de la lumière et des radiations</t>
  </si>
  <si>
    <t>Accidents de la circulation pendant l'exécution du contrat de travail : évolution 2012 - 2020</t>
  </si>
  <si>
    <t>Accidents de la circulation pendant l'exécution du contrat de travail : distribution selon les conséquences et le genre - 2020</t>
  </si>
  <si>
    <t>Accidents de la circulation pendant l'exécution du contrat de travail : distribution selon les conséquences et la génération - 2020</t>
  </si>
  <si>
    <t>Accidents de la circulation pendant l'exécution du contrat de travail : distribution selon les conséquences et le genre de travail - 2020</t>
  </si>
  <si>
    <t>Accidents de la circulation pendant l'exécution du contrat de travail selon l'heure de l'accident : évolution 2012 - 2020</t>
  </si>
  <si>
    <t>Accidents de la circulation pendant l'exécution du contrat de travail selon l'heure de l'accident : distribution selon les conséquences - 2020</t>
  </si>
  <si>
    <t>Accidents de la circulation pendant l'exécution du contrat de travail selon l'horaire de travail : évolution 2012 - 2020</t>
  </si>
  <si>
    <t>Accidents de la circulation pendant l'exécution du contrat de travail selon l'horaire de travail : distribution selon les conséquences - 2020</t>
  </si>
  <si>
    <t>Accidents de la circulation pendant l'exécution du contrat de travail selon le jour de l'accident : évolution 2012 - 2020</t>
  </si>
  <si>
    <t>Accidents de la circulation pendant l'exécution du contrat de travail selon le jour de l'accident : distribution selon les conséquences - 2020</t>
  </si>
  <si>
    <t>Accidents de la circulation pendant l'exécution du contrat de travail selon le mois de l'accident : évolution 2012 - 2020</t>
  </si>
  <si>
    <t>Accidents de la circulation pendant l'exécution du contrat de travail selon le mois de l'accident : distribution selon les conséquences - 2020</t>
  </si>
  <si>
    <t>Accidents de la circulation pendant l'exécution du contrat de travail selon la province et la région de survenance de l'accident : évolution 2012 - 2020</t>
  </si>
  <si>
    <t>Accidents de la circulation pendant l'exécution du contrat de travail selon la province et la région de survenance de l'accident : distribution selon les conséquences - 2020</t>
  </si>
  <si>
    <t>Accidents de la circulation pendant l'exécution du contrat de travail selon la province et la région de l'employeur : évolution 2012 - 2020</t>
  </si>
  <si>
    <t>Accidents de la circulation pendant l'exécution du contrat de travail selon la province et la région de l'employeur : distribution selon les conséquences - 2020</t>
  </si>
  <si>
    <t>Accidents de la circulation pendant l'exécution du contrat de travail selon le secteur d'activités économiques de l'employeur : évolution 2012 - 2020</t>
  </si>
  <si>
    <t>Accidents de la circulation pendant l'exécution du contrat de travail selon le secteur d'activités économiques de l'employeur : distribution selon les conséquences - 2020</t>
  </si>
  <si>
    <t>Accidents de la circulation pendant l'exécution du contrat de travail selon la durée de l’incapacité temporaire : évolution 2012 - 2020</t>
  </si>
  <si>
    <t>Accidents de la circulation pendant l'exécution du contrat de travail selon la durée de l’incapacité temporaire : distribution selon les conséquences - 2020</t>
  </si>
  <si>
    <t>Accidents de la circulation pendant l'exécution du contrat de travail selon le type de travail : évolution 2012 - 2020</t>
  </si>
  <si>
    <t>Accidents de la circulation pendant l'exécution du contrat de travail selon le type de travail : distribution selon les conséquences - 2020</t>
  </si>
  <si>
    <t>Accidents de la circulation pendant l'exécution du contrat de travail selon la déviation : évolution 2012 - 2020</t>
  </si>
  <si>
    <t>Accidents de la circulation pendant l'exécution du contrat de travail selon la déviation : distribution selon les conséquences - 2020</t>
  </si>
  <si>
    <t>Accidents de la circulation pendant l'exécution du contrat de travail selon l'agent matériel : évolution 2012 - 2020</t>
  </si>
  <si>
    <t>Accidents de la circulation pendant l'exécution du contrat de travail selon l'agent matériel : distribution selon les conséquences - 2020</t>
  </si>
  <si>
    <t>Accidents de la circulation pendant l'exécution du contrat de travail selon la modalité de la blessure : évolution 2012 - 2020</t>
  </si>
  <si>
    <t>Accidents de la circulation pendant l'exécution du contrat de travail selon la modalité de la blessure :  distribution selon les conséquences - 2020</t>
  </si>
  <si>
    <t>Accidents de la circulation pendant l'exécution du contrat de travail selon la nature de la blessure : évolution 2012 - 2020</t>
  </si>
  <si>
    <t>Accidents de la circulation pendant l'exécution du contrat de travail selon la nature de la blessure : distribution selon les conséquences - 2020</t>
  </si>
  <si>
    <t>Accidents de la circulation pendant l'exécution du contrat de travail selon la localisation de la blessure : évolution 2012 - 2020</t>
  </si>
  <si>
    <t>Accidents de la circulation pendant l'exécution du contrat de travail selon la localisation de la blessure : distribution selon les conséquences - 2020</t>
  </si>
  <si>
    <t>Variation de 2019 à 2020 en %</t>
  </si>
  <si>
    <t>29.1.2. Accidents de la circulation pendant l'exécution du contrat de travail : distribution selon les conséquences et le genre - 2020</t>
  </si>
  <si>
    <t>29.1.3. Accidents de la circulation pendant l'exécution du contrat de travail : distribution selon les conséquences et la génération - 2020</t>
  </si>
  <si>
    <t>29.1.4. Accidents de la circulation pendant l'exécution du contrat de travail : distribution selon les conséquences et le genre de travail - 2020</t>
  </si>
  <si>
    <t>29.2.1. Accidents de la circulation pendant l'exécution du contrat de travail selon l'heure de l'accident : évolution 2014 - 2020</t>
  </si>
  <si>
    <t>29.2.2.  Accidents de la circulation pendant l'exécution du contrat de travail selon l'heure de l'accident : distribution selon les conséquences - 2020</t>
  </si>
  <si>
    <t>29.3.1. Accidents de la circulation pendant l'exécution du contrat de travail selon l'horaire de travail : évolution 2014 - 2020</t>
  </si>
  <si>
    <t>29.3.2. Accidents de la circulation pendant l'exécution du contrat de travail selon l'horaire de travail : distribution selon les conséquences - 2020</t>
  </si>
  <si>
    <t>29.4.1. Accidents de la circulation pendant l'exécution du contrat de travail selon le jour de l'accident : évolution 2014 - 2020</t>
  </si>
  <si>
    <t xml:space="preserve"> 29.4.2. Accidents de la circulation pendant l'exécution du contrat de travail selon le jour de l'accident : distribution selon les conséquences - 2020</t>
  </si>
  <si>
    <t xml:space="preserve"> 29.5.1.  Accidents de la circulation pendant l'exécution du contrat de travail selon le mois de l'accident : évolution 2014 - 2020</t>
  </si>
  <si>
    <t>29.5.2. Accidents de la circulation pendant l'exécution du contrat de travail selon le mois de l'accident : distribution selon les conséquences - 2020</t>
  </si>
  <si>
    <t>29.6.1. Accidents de la circulation pendant l'exécution du contrat de travail selon la province et la région de survenance de l'accident : évolution 2014 - 2020</t>
  </si>
  <si>
    <t xml:space="preserve"> 29.6.2. Accidents de la circulation pendant l'exécution du contrat de travail selon la province et la région de survenance de l'accident : distribution selon les conséquences - 2020</t>
  </si>
  <si>
    <t>29.7.1.  Accidents de la circulation pendant l'exécution du contrat de travail selon la province et la région de l'employeur : évolution 2014 - 2020</t>
  </si>
  <si>
    <t xml:space="preserve"> 29.7.2. Accidents de la circulation pendant l'exécution du contrat de travail selon la province et la région de l'employeur : distribution selon les conséquences - 2020</t>
  </si>
  <si>
    <t>29.8.1. Accidents de la circulation pendant l'exécution du contrat de travail selon le secteur d'activités économiques de l'employeur : évolution 2014 - 2020</t>
  </si>
  <si>
    <t xml:space="preserve"> 29.8.2. Accidents de la circulation pendant l'exécution du contrat de travail selon le secteur d'activités économiques de l'employeur : distribution selon les conséquences - 2020</t>
  </si>
  <si>
    <t>29.9.1. Accidents de la circulation pendant l'exécution du contrat de travail selon la durée de l’incapacité temporaire : évolution 2014 - 2020</t>
  </si>
  <si>
    <t>29.9.2. Accidents de la circulation pendant l'exécution du contrat de travail selon la durée de l’incapacité temporaire : distribution selon les conséquences - 2020</t>
  </si>
  <si>
    <t>Variation entre 2019 et 2020 en %</t>
  </si>
  <si>
    <t>29.11.1. Accidents de la circulation pendant l'exécution du contrat de travail selon le type de travail : évolution 2014 - 2020</t>
  </si>
  <si>
    <t>29.11.2. Accidents de la circulation pendant l'exécution du contrat de travail selon le type de travail : distribution selon les conséquences - 2020</t>
  </si>
  <si>
    <t>29.12.1. Accidents de la circulation pendant l'exécution du contrat de travail selon la déviation : évolution 2012 - 2020</t>
  </si>
  <si>
    <t>29.12.2.  Accidents de la circulation pendant l'exécution du contrat de travail selon la déviation : distribution selon les conséquences - 2020</t>
  </si>
  <si>
    <t>29.13.1. Accidents de la circulation pendant l'exécution du contrat de travail selon l'agent matériel : évolution 2012 - 2020</t>
  </si>
  <si>
    <t xml:space="preserve"> 29.13.2. Accidents de la circulation pendant l'exécution du contrat de travail selon l'agent matériel : distribution selon les conséquences - 2020</t>
  </si>
  <si>
    <t>29.14.1. Accidents de la circulation pendant l'exécution du contrat de travail selon la modalité de la blessure : évolution 2014 - 2020</t>
  </si>
  <si>
    <t>29.14.2.  Accidents de la circulation pendant l'exécution du contrat de travail selon la modalité de la blessure :  distribution selon les conséquences - 2020</t>
  </si>
  <si>
    <t>29.15.1. Accidents sur le chemin du travail dans la circulation selon la nature de la blessure : évolution 2014 - 2020</t>
  </si>
  <si>
    <t>29.15.2.  Accidents de la circulation pendant l'exécution du contrat de travail selon la nature de la blessure : distribution selon les conséquences - 2020</t>
  </si>
  <si>
    <t>29.16.1. Accidents de la circulation pendant l'exécution du contrat de travail selon la localisation de la blessure : évolution 2014 - 2020</t>
  </si>
  <si>
    <t xml:space="preserve"> 29.16.2. Accidents de la circulation pendant l'exécution du contrat de travail selon la localisation de la blessure : distribution selon les conséquences - 2020</t>
  </si>
  <si>
    <t xml:space="preserve"> IT : incapacité temporaire</t>
  </si>
  <si>
    <t>20 Noyade, ensevelissement, enveloppement - non précisé</t>
  </si>
  <si>
    <t>29. Accidents de la circulation pendant l'exécution du contrat de travail dans le secteur public - 2020</t>
  </si>
  <si>
    <t>29.1. Accidents de la circulation pendant l'exécution du contrat de travail</t>
  </si>
  <si>
    <t>29.1.1. Accidents de la circulation pendant l'exécution du contrat de travail : évolution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</si>
</sst>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4" formatCode="#,##0.0[$%-80C]"/>
  </numFmts>
  <fonts count="35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theme="0"/>
      <name val="Microsoft Sans Serif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Microsoft Sans Serif"/>
      <family val="2"/>
    </font>
    <font>
      <sz val="12"/>
      <color theme="0"/>
      <name val="Microsoft Sans Serif"/>
      <family val="2"/>
    </font>
    <font>
      <sz val="11"/>
      <color theme="0"/>
      <name val="Microsoft Sans Serif"/>
      <family val="2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7" fillId="0" borderId="0"/>
  </cellStyleXfs>
  <cellXfs count="41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72" fontId="14" fillId="0" borderId="5" xfId="0" applyNumberFormat="1" applyFont="1" applyFill="1" applyBorder="1" applyAlignment="1">
      <alignment horizontal="center" vertical="center"/>
    </xf>
    <xf numFmtId="9" fontId="8" fillId="2" borderId="0" xfId="2" applyFont="1" applyFill="1"/>
    <xf numFmtId="0" fontId="12" fillId="0" borderId="6" xfId="0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/>
    </xf>
    <xf numFmtId="0" fontId="0" fillId="4" borderId="13" xfId="0" applyFont="1" applyFill="1" applyBorder="1"/>
    <xf numFmtId="0" fontId="12" fillId="4" borderId="14" xfId="0" applyFont="1" applyFill="1" applyBorder="1" applyAlignment="1">
      <alignment horizontal="left" vertical="center"/>
    </xf>
    <xf numFmtId="0" fontId="0" fillId="4" borderId="15" xfId="0" applyFont="1" applyFill="1" applyBorder="1"/>
    <xf numFmtId="10" fontId="0" fillId="2" borderId="0" xfId="0" applyNumberFormat="1" applyFont="1" applyFill="1"/>
    <xf numFmtId="0" fontId="13" fillId="4" borderId="16" xfId="0" applyFont="1" applyFill="1" applyBorder="1" applyAlignment="1">
      <alignment horizontal="left" vertical="center"/>
    </xf>
    <xf numFmtId="3" fontId="16" fillId="4" borderId="17" xfId="0" applyNumberFormat="1" applyFont="1" applyFill="1" applyBorder="1" applyAlignment="1">
      <alignment horizontal="center" vertical="center"/>
    </xf>
    <xf numFmtId="172" fontId="14" fillId="4" borderId="18" xfId="0" applyNumberFormat="1" applyFont="1" applyFill="1" applyBorder="1" applyAlignment="1">
      <alignment horizontal="center" vertical="center"/>
    </xf>
    <xf numFmtId="3" fontId="16" fillId="4" borderId="19" xfId="0" applyNumberFormat="1" applyFont="1" applyFill="1" applyBorder="1" applyAlignment="1">
      <alignment horizontal="center" vertical="center"/>
    </xf>
    <xf numFmtId="172" fontId="14" fillId="4" borderId="0" xfId="0" applyNumberFormat="1" applyFont="1" applyFill="1" applyBorder="1" applyAlignment="1">
      <alignment horizontal="center" vertical="center"/>
    </xf>
    <xf numFmtId="3" fontId="17" fillId="4" borderId="17" xfId="0" applyNumberFormat="1" applyFont="1" applyFill="1" applyBorder="1" applyAlignment="1">
      <alignment horizontal="center" vertical="center"/>
    </xf>
    <xf numFmtId="172" fontId="14" fillId="4" borderId="20" xfId="0" applyNumberFormat="1" applyFont="1" applyFill="1" applyBorder="1" applyAlignment="1">
      <alignment horizontal="center" vertical="center"/>
    </xf>
    <xf numFmtId="0" fontId="9" fillId="2" borderId="0" xfId="0" applyFont="1" applyFill="1"/>
    <xf numFmtId="3" fontId="17" fillId="4" borderId="21" xfId="0" applyNumberFormat="1" applyFont="1" applyFill="1" applyBorder="1" applyAlignment="1">
      <alignment horizontal="center" vertical="center"/>
    </xf>
    <xf numFmtId="9" fontId="14" fillId="4" borderId="22" xfId="0" applyNumberFormat="1" applyFont="1" applyFill="1" applyBorder="1" applyAlignment="1">
      <alignment horizontal="center" vertical="center"/>
    </xf>
    <xf numFmtId="3" fontId="17" fillId="4" borderId="23" xfId="0" applyNumberFormat="1" applyFont="1" applyFill="1" applyBorder="1" applyAlignment="1">
      <alignment horizontal="center" vertical="center"/>
    </xf>
    <xf numFmtId="9" fontId="14" fillId="4" borderId="24" xfId="0" applyNumberFormat="1" applyFont="1" applyFill="1" applyBorder="1" applyAlignment="1">
      <alignment horizontal="center" vertical="center"/>
    </xf>
    <xf numFmtId="9" fontId="14" fillId="4" borderId="25" xfId="0" applyNumberFormat="1" applyFont="1" applyFill="1" applyBorder="1" applyAlignment="1">
      <alignment horizontal="center" vertical="center"/>
    </xf>
    <xf numFmtId="172" fontId="13" fillId="4" borderId="26" xfId="0" applyNumberFormat="1" applyFont="1" applyFill="1" applyBorder="1" applyAlignment="1">
      <alignment horizontal="center" vertical="center" wrapText="1"/>
    </xf>
    <xf numFmtId="9" fontId="14" fillId="4" borderId="18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172" fontId="14" fillId="4" borderId="28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172" fontId="14" fillId="4" borderId="16" xfId="0" applyNumberFormat="1" applyFont="1" applyFill="1" applyBorder="1" applyAlignment="1">
      <alignment horizontal="center" vertical="center"/>
    </xf>
    <xf numFmtId="3" fontId="16" fillId="4" borderId="29" xfId="0" applyNumberFormat="1" applyFont="1" applyFill="1" applyBorder="1" applyAlignment="1">
      <alignment horizontal="center" vertical="center"/>
    </xf>
    <xf numFmtId="172" fontId="14" fillId="4" borderId="26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3" fontId="17" fillId="4" borderId="24" xfId="0" applyNumberFormat="1" applyFont="1" applyFill="1" applyBorder="1" applyAlignment="1">
      <alignment horizontal="center" vertical="center"/>
    </xf>
    <xf numFmtId="3" fontId="17" fillId="4" borderId="22" xfId="0" applyNumberFormat="1" applyFont="1" applyFill="1" applyBorder="1" applyAlignment="1">
      <alignment horizontal="center" vertical="center"/>
    </xf>
    <xf numFmtId="172" fontId="14" fillId="4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72" fontId="14" fillId="4" borderId="27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vertical="center"/>
    </xf>
    <xf numFmtId="0" fontId="15" fillId="4" borderId="30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49" fontId="13" fillId="4" borderId="16" xfId="0" applyNumberFormat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172" fontId="13" fillId="4" borderId="27" xfId="0" applyNumberFormat="1" applyFont="1" applyFill="1" applyBorder="1" applyAlignment="1">
      <alignment horizontal="center" vertical="center"/>
    </xf>
    <xf numFmtId="9" fontId="14" fillId="4" borderId="2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2" fontId="14" fillId="2" borderId="0" xfId="0" applyNumberFormat="1" applyFont="1" applyFill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 wrapText="1"/>
    </xf>
    <xf numFmtId="3" fontId="10" fillId="5" borderId="24" xfId="0" applyNumberFormat="1" applyFont="1" applyFill="1" applyBorder="1" applyAlignment="1">
      <alignment horizontal="center" vertical="center"/>
    </xf>
    <xf numFmtId="172" fontId="18" fillId="5" borderId="24" xfId="0" applyNumberFormat="1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172" fontId="18" fillId="5" borderId="22" xfId="0" applyNumberFormat="1" applyFont="1" applyFill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172" fontId="18" fillId="5" borderId="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172" fontId="18" fillId="5" borderId="25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0" fillId="5" borderId="16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2" fontId="14" fillId="4" borderId="27" xfId="0" applyNumberFormat="1" applyFont="1" applyFill="1" applyBorder="1" applyAlignment="1">
      <alignment horizontal="center" vertical="center" wrapText="1"/>
    </xf>
    <xf numFmtId="172" fontId="14" fillId="4" borderId="26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3" fontId="9" fillId="5" borderId="24" xfId="0" applyNumberFormat="1" applyFont="1" applyFill="1" applyBorder="1" applyAlignment="1">
      <alignment horizontal="center" vertical="center"/>
    </xf>
    <xf numFmtId="172" fontId="18" fillId="5" borderId="24" xfId="0" applyNumberFormat="1" applyFont="1" applyFill="1" applyBorder="1" applyAlignment="1">
      <alignment horizontal="center" vertical="center" wrapText="1"/>
    </xf>
    <xf numFmtId="3" fontId="9" fillId="5" borderId="22" xfId="0" applyNumberFormat="1" applyFont="1" applyFill="1" applyBorder="1" applyAlignment="1">
      <alignment horizontal="center" vertical="center"/>
    </xf>
    <xf numFmtId="172" fontId="18" fillId="5" borderId="22" xfId="0" applyNumberFormat="1" applyFont="1" applyFill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center" vertical="center"/>
    </xf>
    <xf numFmtId="172" fontId="18" fillId="5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/>
    </xf>
    <xf numFmtId="3" fontId="19" fillId="2" borderId="0" xfId="0" applyNumberFormat="1" applyFont="1" applyFill="1" applyAlignment="1">
      <alignment vertical="top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left" vertical="center" wrapText="1"/>
    </xf>
    <xf numFmtId="172" fontId="14" fillId="4" borderId="0" xfId="0" applyNumberFormat="1" applyFont="1" applyFill="1" applyBorder="1" applyAlignment="1">
      <alignment horizontal="center" vertical="center" wrapText="1"/>
    </xf>
    <xf numFmtId="172" fontId="14" fillId="4" borderId="18" xfId="0" applyNumberFormat="1" applyFont="1" applyFill="1" applyBorder="1" applyAlignment="1">
      <alignment horizontal="center" vertical="center" wrapText="1"/>
    </xf>
    <xf numFmtId="172" fontId="14" fillId="4" borderId="16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9" fontId="14" fillId="4" borderId="24" xfId="0" applyNumberFormat="1" applyFont="1" applyFill="1" applyBorder="1" applyAlignment="1">
      <alignment horizontal="center" vertical="center" wrapText="1"/>
    </xf>
    <xf numFmtId="9" fontId="14" fillId="4" borderId="22" xfId="0" applyNumberFormat="1" applyFont="1" applyFill="1" applyBorder="1" applyAlignment="1">
      <alignment horizontal="center" vertical="center" wrapText="1"/>
    </xf>
    <xf numFmtId="172" fontId="14" fillId="4" borderId="9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49" fontId="10" fillId="5" borderId="31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3" fontId="9" fillId="5" borderId="21" xfId="0" applyNumberFormat="1" applyFont="1" applyFill="1" applyBorder="1" applyAlignment="1">
      <alignment horizontal="center" vertical="center"/>
    </xf>
    <xf numFmtId="172" fontId="18" fillId="5" borderId="25" xfId="0" applyNumberFormat="1" applyFont="1" applyFill="1" applyBorder="1" applyAlignment="1">
      <alignment horizontal="center" vertical="center" wrapText="1"/>
    </xf>
    <xf numFmtId="172" fontId="14" fillId="4" borderId="20" xfId="0" applyNumberFormat="1" applyFont="1" applyFill="1" applyBorder="1" applyAlignment="1">
      <alignment horizontal="center" vertical="center" wrapText="1"/>
    </xf>
    <xf numFmtId="9" fontId="14" fillId="4" borderId="25" xfId="0" applyNumberFormat="1" applyFont="1" applyFill="1" applyBorder="1" applyAlignment="1">
      <alignment horizontal="center" vertical="center" wrapText="1"/>
    </xf>
    <xf numFmtId="3" fontId="17" fillId="4" borderId="31" xfId="0" applyNumberFormat="1" applyFont="1" applyFill="1" applyBorder="1" applyAlignment="1">
      <alignment horizontal="center" vertical="center"/>
    </xf>
    <xf numFmtId="9" fontId="14" fillId="4" borderId="15" xfId="0" applyNumberFormat="1" applyFont="1" applyFill="1" applyBorder="1" applyAlignment="1">
      <alignment horizontal="center" vertical="center" wrapText="1"/>
    </xf>
    <xf numFmtId="174" fontId="19" fillId="2" borderId="0" xfId="0" applyNumberFormat="1" applyFont="1" applyFill="1" applyAlignment="1">
      <alignment vertical="top"/>
    </xf>
    <xf numFmtId="3" fontId="17" fillId="4" borderId="27" xfId="0" applyNumberFormat="1" applyFont="1" applyFill="1" applyBorder="1" applyAlignment="1">
      <alignment horizontal="center" vertical="center"/>
    </xf>
    <xf numFmtId="9" fontId="14" fillId="4" borderId="27" xfId="0" applyNumberFormat="1" applyFont="1" applyFill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49" fontId="10" fillId="5" borderId="21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172" fontId="13" fillId="4" borderId="27" xfId="0" applyNumberFormat="1" applyFont="1" applyFill="1" applyBorder="1" applyAlignment="1">
      <alignment horizontal="center" vertical="center" wrapText="1"/>
    </xf>
    <xf numFmtId="49" fontId="13" fillId="4" borderId="17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174" fontId="7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3" xfId="3" applyNumberFormat="1" applyFont="1" applyFill="1" applyBorder="1" applyAlignment="1">
      <alignment horizontal="left" vertical="center" wrapText="1"/>
    </xf>
    <xf numFmtId="3" fontId="6" fillId="2" borderId="32" xfId="0" applyNumberFormat="1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3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 wrapText="1"/>
    </xf>
    <xf numFmtId="3" fontId="6" fillId="2" borderId="37" xfId="0" applyNumberFormat="1" applyFont="1" applyFill="1" applyBorder="1" applyAlignment="1">
      <alignment horizontal="center" vertical="center"/>
    </xf>
    <xf numFmtId="9" fontId="4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4" fillId="2" borderId="40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72" fontId="4" fillId="4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1" xfId="0" applyNumberFormat="1" applyFont="1" applyFill="1" applyBorder="1" applyAlignment="1">
      <alignment horizontal="center" vertical="center" wrapText="1"/>
    </xf>
    <xf numFmtId="0" fontId="2" fillId="4" borderId="5" xfId="3" applyNumberFormat="1" applyFont="1" applyFill="1" applyBorder="1" applyAlignment="1">
      <alignment horizontal="left" vertical="center" wrapText="1"/>
    </xf>
    <xf numFmtId="3" fontId="6" fillId="4" borderId="42" xfId="0" applyNumberFormat="1" applyFont="1" applyFill="1" applyBorder="1" applyAlignment="1">
      <alignment horizontal="center" vertical="center"/>
    </xf>
    <xf numFmtId="172" fontId="4" fillId="4" borderId="43" xfId="0" applyNumberFormat="1" applyFont="1" applyFill="1" applyBorder="1" applyAlignment="1">
      <alignment horizontal="center" vertical="center"/>
    </xf>
    <xf numFmtId="3" fontId="6" fillId="4" borderId="44" xfId="0" applyNumberFormat="1" applyFont="1" applyFill="1" applyBorder="1" applyAlignment="1">
      <alignment horizontal="center" vertical="center"/>
    </xf>
    <xf numFmtId="172" fontId="4" fillId="4" borderId="5" xfId="0" applyNumberFormat="1" applyFont="1" applyFill="1" applyBorder="1" applyAlignment="1">
      <alignment horizontal="center" vertical="center"/>
    </xf>
    <xf numFmtId="3" fontId="6" fillId="4" borderId="45" xfId="0" applyNumberFormat="1" applyFont="1" applyFill="1" applyBorder="1" applyAlignment="1">
      <alignment horizontal="center" vertical="center"/>
    </xf>
    <xf numFmtId="172" fontId="4" fillId="4" borderId="46" xfId="0" applyNumberFormat="1" applyFont="1" applyFill="1" applyBorder="1" applyAlignment="1">
      <alignment horizontal="center" vertical="center"/>
    </xf>
    <xf numFmtId="0" fontId="2" fillId="4" borderId="47" xfId="0" applyNumberFormat="1" applyFont="1" applyFill="1" applyBorder="1" applyAlignment="1">
      <alignment horizontal="center" vertical="center" wrapText="1"/>
    </xf>
    <xf numFmtId="0" fontId="6" fillId="4" borderId="7" xfId="3" applyNumberFormat="1" applyFont="1" applyFill="1" applyBorder="1" applyAlignment="1">
      <alignment horizontal="left" vertical="center" wrapText="1"/>
    </xf>
    <xf numFmtId="3" fontId="6" fillId="4" borderId="48" xfId="0" applyNumberFormat="1" applyFont="1" applyFill="1" applyBorder="1" applyAlignment="1">
      <alignment horizontal="center" vertical="center"/>
    </xf>
    <xf numFmtId="172" fontId="4" fillId="4" borderId="49" xfId="0" applyNumberFormat="1" applyFont="1" applyFill="1" applyBorder="1" applyAlignment="1">
      <alignment horizontal="center" vertical="center"/>
    </xf>
    <xf numFmtId="3" fontId="6" fillId="4" borderId="50" xfId="0" applyNumberFormat="1" applyFont="1" applyFill="1" applyBorder="1" applyAlignment="1">
      <alignment horizontal="center" vertical="center"/>
    </xf>
    <xf numFmtId="172" fontId="4" fillId="4" borderId="7" xfId="0" applyNumberFormat="1" applyFont="1" applyFill="1" applyBorder="1" applyAlignment="1">
      <alignment horizontal="center" vertical="center"/>
    </xf>
    <xf numFmtId="0" fontId="2" fillId="4" borderId="7" xfId="3" applyNumberFormat="1" applyFont="1" applyFill="1" applyBorder="1" applyAlignment="1">
      <alignment horizontal="left" vertical="center" wrapText="1"/>
    </xf>
    <xf numFmtId="1" fontId="6" fillId="4" borderId="50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4" borderId="51" xfId="0" applyNumberFormat="1" applyFont="1" applyFill="1" applyBorder="1" applyAlignment="1">
      <alignment horizontal="center" vertical="center" wrapText="1"/>
    </xf>
    <xf numFmtId="0" fontId="6" fillId="4" borderId="52" xfId="3" applyNumberFormat="1" applyFont="1" applyFill="1" applyBorder="1" applyAlignment="1">
      <alignment horizontal="left" vertical="center" wrapText="1"/>
    </xf>
    <xf numFmtId="3" fontId="6" fillId="4" borderId="53" xfId="0" applyNumberFormat="1" applyFont="1" applyFill="1" applyBorder="1" applyAlignment="1">
      <alignment horizontal="center" vertical="center"/>
    </xf>
    <xf numFmtId="172" fontId="4" fillId="4" borderId="54" xfId="0" applyNumberFormat="1" applyFont="1" applyFill="1" applyBorder="1" applyAlignment="1">
      <alignment horizontal="center" vertical="center"/>
    </xf>
    <xf numFmtId="3" fontId="6" fillId="4" borderId="55" xfId="0" applyNumberFormat="1" applyFont="1" applyFill="1" applyBorder="1" applyAlignment="1">
      <alignment horizontal="center" vertical="center"/>
    </xf>
    <xf numFmtId="172" fontId="4" fillId="4" borderId="52" xfId="0" applyNumberFormat="1" applyFont="1" applyFill="1" applyBorder="1" applyAlignment="1">
      <alignment horizontal="center" vertical="center"/>
    </xf>
    <xf numFmtId="1" fontId="6" fillId="4" borderId="55" xfId="0" applyNumberFormat="1" applyFont="1" applyFill="1" applyBorder="1" applyAlignment="1">
      <alignment horizontal="center" vertical="center"/>
    </xf>
    <xf numFmtId="172" fontId="4" fillId="4" borderId="35" xfId="0" applyNumberFormat="1" applyFont="1" applyFill="1" applyBorder="1" applyAlignment="1">
      <alignment horizontal="center" vertical="center"/>
    </xf>
    <xf numFmtId="172" fontId="4" fillId="4" borderId="56" xfId="0" applyNumberFormat="1" applyFont="1" applyFill="1" applyBorder="1" applyAlignment="1">
      <alignment horizontal="center" vertical="center"/>
    </xf>
    <xf numFmtId="172" fontId="4" fillId="4" borderId="57" xfId="0" applyNumberFormat="1" applyFont="1" applyFill="1" applyBorder="1" applyAlignment="1">
      <alignment horizontal="center" vertical="center"/>
    </xf>
    <xf numFmtId="172" fontId="4" fillId="4" borderId="5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4" fillId="4" borderId="4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172" fontId="4" fillId="2" borderId="0" xfId="0" applyNumberFormat="1" applyFont="1" applyFill="1" applyAlignment="1">
      <alignment horizontal="center" vertical="center"/>
    </xf>
    <xf numFmtId="172" fontId="4" fillId="4" borderId="59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5" fillId="4" borderId="45" xfId="0" applyNumberFormat="1" applyFont="1" applyFill="1" applyBorder="1" applyAlignment="1">
      <alignment horizontal="center" vertical="center"/>
    </xf>
    <xf numFmtId="172" fontId="4" fillId="4" borderId="60" xfId="0" applyNumberFormat="1" applyFont="1" applyFill="1" applyBorder="1" applyAlignment="1">
      <alignment horizontal="center" vertical="center"/>
    </xf>
    <xf numFmtId="3" fontId="5" fillId="4" borderId="60" xfId="0" applyNumberFormat="1" applyFont="1" applyFill="1" applyBorder="1" applyAlignment="1">
      <alignment horizontal="center" vertical="center"/>
    </xf>
    <xf numFmtId="3" fontId="5" fillId="4" borderId="50" xfId="0" applyNumberFormat="1" applyFont="1" applyFill="1" applyBorder="1" applyAlignment="1">
      <alignment horizontal="center" vertical="center"/>
    </xf>
    <xf numFmtId="172" fontId="4" fillId="4" borderId="61" xfId="0" applyNumberFormat="1" applyFont="1" applyFill="1" applyBorder="1" applyAlignment="1">
      <alignment horizontal="center" vertical="center"/>
    </xf>
    <xf numFmtId="3" fontId="5" fillId="4" borderId="61" xfId="0" applyNumberFormat="1" applyFont="1" applyFill="1" applyBorder="1" applyAlignment="1">
      <alignment horizontal="center" vertical="center"/>
    </xf>
    <xf numFmtId="3" fontId="5" fillId="4" borderId="55" xfId="0" applyNumberFormat="1" applyFont="1" applyFill="1" applyBorder="1" applyAlignment="1">
      <alignment horizontal="center" vertical="center"/>
    </xf>
    <xf numFmtId="172" fontId="4" fillId="4" borderId="62" xfId="0" applyNumberFormat="1" applyFont="1" applyFill="1" applyBorder="1" applyAlignment="1">
      <alignment horizontal="center" vertical="center"/>
    </xf>
    <xf numFmtId="3" fontId="5" fillId="4" borderId="62" xfId="0" applyNumberFormat="1" applyFont="1" applyFill="1" applyBorder="1" applyAlignment="1">
      <alignment horizontal="center" vertical="center"/>
    </xf>
    <xf numFmtId="9" fontId="4" fillId="4" borderId="61" xfId="0" applyNumberFormat="1" applyFont="1" applyFill="1" applyBorder="1" applyAlignment="1">
      <alignment horizontal="center" vertical="center"/>
    </xf>
    <xf numFmtId="3" fontId="6" fillId="4" borderId="61" xfId="0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172" fontId="4" fillId="4" borderId="63" xfId="0" applyNumberFormat="1" applyFont="1" applyFill="1" applyBorder="1" applyAlignment="1">
      <alignment horizontal="center" vertical="center"/>
    </xf>
    <xf numFmtId="9" fontId="4" fillId="4" borderId="35" xfId="0" applyNumberFormat="1" applyFont="1" applyFill="1" applyBorder="1" applyAlignment="1">
      <alignment horizontal="center" vertical="center"/>
    </xf>
    <xf numFmtId="9" fontId="4" fillId="4" borderId="64" xfId="0" applyNumberFormat="1" applyFont="1" applyFill="1" applyBorder="1" applyAlignment="1">
      <alignment horizontal="center" vertical="center"/>
    </xf>
    <xf numFmtId="3" fontId="6" fillId="4" borderId="64" xfId="0" applyNumberFormat="1" applyFont="1" applyFill="1" applyBorder="1" applyAlignment="1">
      <alignment horizontal="center" vertical="center"/>
    </xf>
    <xf numFmtId="9" fontId="4" fillId="4" borderId="58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172" fontId="4" fillId="4" borderId="66" xfId="0" applyNumberFormat="1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49" fontId="13" fillId="4" borderId="67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 wrapText="1"/>
    </xf>
    <xf numFmtId="3" fontId="16" fillId="4" borderId="68" xfId="0" applyNumberFormat="1" applyFont="1" applyFill="1" applyBorder="1" applyAlignment="1">
      <alignment horizontal="center" vertical="center"/>
    </xf>
    <xf numFmtId="172" fontId="14" fillId="4" borderId="68" xfId="0" applyNumberFormat="1" applyFont="1" applyFill="1" applyBorder="1" applyAlignment="1">
      <alignment horizontal="center" vertical="center"/>
    </xf>
    <xf numFmtId="3" fontId="16" fillId="4" borderId="69" xfId="0" applyNumberFormat="1" applyFont="1" applyFill="1" applyBorder="1" applyAlignment="1">
      <alignment horizontal="center" vertical="center"/>
    </xf>
    <xf numFmtId="172" fontId="14" fillId="4" borderId="30" xfId="0" applyNumberFormat="1" applyFont="1" applyFill="1" applyBorder="1" applyAlignment="1">
      <alignment horizontal="center" vertical="center"/>
    </xf>
    <xf numFmtId="172" fontId="14" fillId="4" borderId="13" xfId="0" applyNumberFormat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 wrapText="1"/>
    </xf>
    <xf numFmtId="172" fontId="13" fillId="4" borderId="71" xfId="0" applyNumberFormat="1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wrapText="1"/>
    </xf>
    <xf numFmtId="172" fontId="13" fillId="4" borderId="73" xfId="0" applyNumberFormat="1" applyFont="1" applyFill="1" applyBorder="1" applyAlignment="1">
      <alignment horizontal="center" vertical="center" wrapText="1"/>
    </xf>
    <xf numFmtId="172" fontId="13" fillId="4" borderId="74" xfId="0" applyNumberFormat="1" applyFont="1" applyFill="1" applyBorder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/>
    </xf>
    <xf numFmtId="172" fontId="13" fillId="4" borderId="71" xfId="0" applyNumberFormat="1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172" fontId="13" fillId="4" borderId="73" xfId="0" applyNumberFormat="1" applyFont="1" applyFill="1" applyBorder="1" applyAlignment="1">
      <alignment horizontal="center" vertical="center"/>
    </xf>
    <xf numFmtId="172" fontId="13" fillId="4" borderId="74" xfId="0" applyNumberFormat="1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 wrapText="1"/>
    </xf>
    <xf numFmtId="172" fontId="14" fillId="4" borderId="71" xfId="0" applyNumberFormat="1" applyFont="1" applyFill="1" applyBorder="1" applyAlignment="1">
      <alignment horizontal="center" vertical="center"/>
    </xf>
    <xf numFmtId="172" fontId="14" fillId="4" borderId="73" xfId="0" applyNumberFormat="1" applyFont="1" applyFill="1" applyBorder="1" applyAlignment="1">
      <alignment horizontal="center" vertical="center"/>
    </xf>
    <xf numFmtId="172" fontId="14" fillId="4" borderId="74" xfId="0" applyNumberFormat="1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172" fontId="14" fillId="4" borderId="72" xfId="0" applyNumberFormat="1" applyFont="1" applyFill="1" applyBorder="1" applyAlignment="1">
      <alignment horizontal="center" vertical="center"/>
    </xf>
    <xf numFmtId="172" fontId="14" fillId="4" borderId="75" xfId="0" applyNumberFormat="1" applyFont="1" applyFill="1" applyBorder="1" applyAlignment="1">
      <alignment horizontal="center" vertical="center"/>
    </xf>
    <xf numFmtId="172" fontId="14" fillId="4" borderId="76" xfId="0" applyNumberFormat="1" applyFont="1" applyFill="1" applyBorder="1" applyAlignment="1">
      <alignment horizontal="center" vertical="center"/>
    </xf>
    <xf numFmtId="9" fontId="14" fillId="4" borderId="77" xfId="0" applyNumberFormat="1" applyFont="1" applyFill="1" applyBorder="1" applyAlignment="1">
      <alignment horizontal="center" vertical="center"/>
    </xf>
    <xf numFmtId="172" fontId="14" fillId="4" borderId="19" xfId="0" applyNumberFormat="1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/>
    </xf>
    <xf numFmtId="172" fontId="4" fillId="4" borderId="78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6" fillId="4" borderId="79" xfId="0" applyNumberFormat="1" applyFont="1" applyFill="1" applyBorder="1" applyAlignment="1">
      <alignment horizontal="center" vertical="center"/>
    </xf>
    <xf numFmtId="172" fontId="4" fillId="4" borderId="80" xfId="0" applyNumberFormat="1" applyFont="1" applyFill="1" applyBorder="1" applyAlignment="1">
      <alignment horizontal="center" vertical="center"/>
    </xf>
    <xf numFmtId="172" fontId="4" fillId="4" borderId="81" xfId="0" applyNumberFormat="1" applyFont="1" applyFill="1" applyBorder="1" applyAlignment="1">
      <alignment horizontal="center" vertical="center"/>
    </xf>
    <xf numFmtId="172" fontId="4" fillId="4" borderId="82" xfId="0" applyNumberFormat="1" applyFont="1" applyFill="1" applyBorder="1" applyAlignment="1">
      <alignment horizontal="center" vertical="center"/>
    </xf>
    <xf numFmtId="3" fontId="6" fillId="4" borderId="37" xfId="0" applyNumberFormat="1" applyFont="1" applyFill="1" applyBorder="1" applyAlignment="1">
      <alignment horizontal="center" vertical="center"/>
    </xf>
    <xf numFmtId="9" fontId="4" fillId="4" borderId="38" xfId="0" applyNumberFormat="1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1" fillId="3" borderId="82" xfId="0" applyFont="1" applyFill="1" applyBorder="1" applyAlignment="1">
      <alignment horizontal="center" vertical="center"/>
    </xf>
    <xf numFmtId="172" fontId="14" fillId="4" borderId="71" xfId="0" applyNumberFormat="1" applyFont="1" applyFill="1" applyBorder="1" applyAlignment="1">
      <alignment horizontal="center" vertical="center" wrapText="1"/>
    </xf>
    <xf numFmtId="172" fontId="14" fillId="4" borderId="73" xfId="0" applyNumberFormat="1" applyFont="1" applyFill="1" applyBorder="1" applyAlignment="1">
      <alignment horizontal="center" vertical="center" wrapText="1"/>
    </xf>
    <xf numFmtId="172" fontId="14" fillId="4" borderId="74" xfId="0" applyNumberFormat="1" applyFont="1" applyFill="1" applyBorder="1" applyAlignment="1">
      <alignment horizontal="center" vertical="center" wrapText="1"/>
    </xf>
    <xf numFmtId="172" fontId="18" fillId="5" borderId="77" xfId="0" applyNumberFormat="1" applyFont="1" applyFill="1" applyBorder="1" applyAlignment="1">
      <alignment horizontal="center" vertical="center"/>
    </xf>
    <xf numFmtId="172" fontId="14" fillId="4" borderId="75" xfId="0" applyNumberFormat="1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172" fontId="14" fillId="4" borderId="72" xfId="0" applyNumberFormat="1" applyFont="1" applyFill="1" applyBorder="1" applyAlignment="1">
      <alignment horizontal="center" vertical="center" wrapText="1"/>
    </xf>
    <xf numFmtId="172" fontId="14" fillId="4" borderId="84" xfId="0" applyNumberFormat="1" applyFont="1" applyFill="1" applyBorder="1" applyAlignment="1">
      <alignment horizontal="center" vertical="center" wrapText="1"/>
    </xf>
    <xf numFmtId="172" fontId="13" fillId="4" borderId="72" xfId="0" applyNumberFormat="1" applyFont="1" applyFill="1" applyBorder="1" applyAlignment="1">
      <alignment horizontal="center" vertical="center" wrapText="1"/>
    </xf>
    <xf numFmtId="172" fontId="13" fillId="4" borderId="75" xfId="0" applyNumberFormat="1" applyFont="1" applyFill="1" applyBorder="1" applyAlignment="1">
      <alignment horizontal="center" vertical="center" wrapText="1"/>
    </xf>
    <xf numFmtId="172" fontId="13" fillId="4" borderId="84" xfId="0" applyNumberFormat="1" applyFont="1" applyFill="1" applyBorder="1" applyAlignment="1">
      <alignment horizontal="center" vertical="center" wrapText="1"/>
    </xf>
    <xf numFmtId="3" fontId="16" fillId="4" borderId="67" xfId="0" applyNumberFormat="1" applyFont="1" applyFill="1" applyBorder="1" applyAlignment="1">
      <alignment horizontal="center" vertical="center"/>
    </xf>
    <xf numFmtId="172" fontId="14" fillId="0" borderId="52" xfId="0" applyNumberFormat="1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9" fontId="14" fillId="0" borderId="86" xfId="0" applyNumberFormat="1" applyFont="1" applyFill="1" applyBorder="1" applyAlignment="1">
      <alignment horizontal="center" vertical="center"/>
    </xf>
    <xf numFmtId="172" fontId="14" fillId="0" borderId="78" xfId="0" applyNumberFormat="1" applyFont="1" applyFill="1" applyBorder="1" applyAlignment="1">
      <alignment horizontal="center" vertical="center"/>
    </xf>
    <xf numFmtId="172" fontId="14" fillId="0" borderId="49" xfId="0" applyNumberFormat="1" applyFont="1" applyFill="1" applyBorder="1" applyAlignment="1">
      <alignment horizontal="center" vertical="center"/>
    </xf>
    <xf numFmtId="172" fontId="14" fillId="0" borderId="54" xfId="0" applyNumberFormat="1" applyFont="1" applyFill="1" applyBorder="1" applyAlignment="1">
      <alignment horizontal="center" vertical="center"/>
    </xf>
    <xf numFmtId="9" fontId="14" fillId="0" borderId="87" xfId="0" applyNumberFormat="1" applyFont="1" applyFill="1" applyBorder="1" applyAlignment="1">
      <alignment horizontal="center" vertical="center"/>
    </xf>
    <xf numFmtId="172" fontId="14" fillId="0" borderId="80" xfId="0" applyNumberFormat="1" applyFont="1" applyFill="1" applyBorder="1" applyAlignment="1">
      <alignment horizontal="center" vertical="center"/>
    </xf>
    <xf numFmtId="172" fontId="14" fillId="0" borderId="81" xfId="0" applyNumberFormat="1" applyFont="1" applyFill="1" applyBorder="1" applyAlignment="1">
      <alignment horizontal="center" vertical="center"/>
    </xf>
    <xf numFmtId="172" fontId="14" fillId="0" borderId="88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10" fontId="0" fillId="2" borderId="0" xfId="0" applyNumberFormat="1" applyFont="1" applyFill="1" applyBorder="1"/>
    <xf numFmtId="0" fontId="15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2" fillId="2" borderId="0" xfId="0" applyFont="1" applyFill="1"/>
    <xf numFmtId="0" fontId="23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10" fontId="22" fillId="2" borderId="0" xfId="0" applyNumberFormat="1" applyFont="1" applyFill="1"/>
    <xf numFmtId="0" fontId="24" fillId="2" borderId="0" xfId="0" applyFont="1" applyFill="1" applyAlignment="1">
      <alignment vertical="top"/>
    </xf>
    <xf numFmtId="49" fontId="22" fillId="2" borderId="0" xfId="0" applyNumberFormat="1" applyFont="1" applyFill="1"/>
    <xf numFmtId="49" fontId="23" fillId="2" borderId="0" xfId="0" applyNumberFormat="1" applyFont="1" applyFill="1" applyAlignment="1">
      <alignment vertical="top"/>
    </xf>
    <xf numFmtId="49" fontId="22" fillId="2" borderId="0" xfId="0" applyNumberFormat="1" applyFont="1" applyFill="1" applyAlignment="1">
      <alignment vertical="top"/>
    </xf>
    <xf numFmtId="0" fontId="2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25" fillId="6" borderId="90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91" xfId="0" applyFont="1" applyFill="1" applyBorder="1" applyAlignment="1">
      <alignment horizontal="center" vertical="center" wrapText="1"/>
    </xf>
    <xf numFmtId="0" fontId="13" fillId="0" borderId="9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3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10" fillId="3" borderId="9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97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0" fillId="3" borderId="96" xfId="0" applyFont="1" applyFill="1" applyBorder="1" applyAlignment="1">
      <alignment horizontal="center" vertical="center" wrapText="1"/>
    </xf>
    <xf numFmtId="0" fontId="26" fillId="7" borderId="90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 wrapText="1"/>
    </xf>
    <xf numFmtId="0" fontId="13" fillId="4" borderId="98" xfId="0" applyFont="1" applyFill="1" applyBorder="1" applyAlignment="1">
      <alignment horizontal="center" vertical="center" wrapText="1"/>
    </xf>
    <xf numFmtId="0" fontId="13" fillId="4" borderId="9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172" fontId="25" fillId="6" borderId="24" xfId="0" applyNumberFormat="1" applyFont="1" applyFill="1" applyBorder="1" applyAlignment="1">
      <alignment horizontal="center" vertical="center" wrapText="1"/>
    </xf>
    <xf numFmtId="172" fontId="25" fillId="6" borderId="25" xfId="0" applyNumberFormat="1" applyFont="1" applyFill="1" applyBorder="1" applyAlignment="1">
      <alignment horizontal="center" vertical="center" wrapText="1"/>
    </xf>
    <xf numFmtId="172" fontId="13" fillId="4" borderId="24" xfId="0" applyNumberFormat="1" applyFont="1" applyFill="1" applyBorder="1" applyAlignment="1">
      <alignment horizontal="center" vertical="center" wrapText="1"/>
    </xf>
    <xf numFmtId="172" fontId="13" fillId="4" borderId="25" xfId="0" applyNumberFormat="1" applyFont="1" applyFill="1" applyBorder="1" applyAlignment="1">
      <alignment horizontal="center" vertical="center" wrapText="1"/>
    </xf>
    <xf numFmtId="172" fontId="10" fillId="3" borderId="13" xfId="0" applyNumberFormat="1" applyFont="1" applyFill="1" applyBorder="1" applyAlignment="1">
      <alignment horizontal="center" vertical="center" wrapText="1"/>
    </xf>
    <xf numFmtId="172" fontId="10" fillId="3" borderId="20" xfId="0" applyNumberFormat="1" applyFont="1" applyFill="1" applyBorder="1" applyAlignment="1">
      <alignment horizontal="center" vertical="center" wrapText="1"/>
    </xf>
    <xf numFmtId="172" fontId="13" fillId="4" borderId="68" xfId="0" applyNumberFormat="1" applyFont="1" applyFill="1" applyBorder="1" applyAlignment="1">
      <alignment horizontal="center" vertical="center" wrapText="1"/>
    </xf>
    <xf numFmtId="172" fontId="13" fillId="4" borderId="13" xfId="0" applyNumberFormat="1" applyFont="1" applyFill="1" applyBorder="1" applyAlignment="1">
      <alignment horizontal="center" vertical="center" wrapText="1"/>
    </xf>
    <xf numFmtId="0" fontId="27" fillId="4" borderId="90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13" fillId="4" borderId="99" xfId="0" applyFont="1" applyFill="1" applyBorder="1" applyAlignment="1">
      <alignment horizontal="center" vertical="center" wrapText="1"/>
    </xf>
    <xf numFmtId="0" fontId="13" fillId="4" borderId="100" xfId="0" applyFont="1" applyFill="1" applyBorder="1" applyAlignment="1">
      <alignment horizontal="center" vertical="center" wrapText="1"/>
    </xf>
    <xf numFmtId="0" fontId="13" fillId="4" borderId="101" xfId="0" applyFont="1" applyFill="1" applyBorder="1" applyAlignment="1">
      <alignment horizontal="center" vertical="center" wrapText="1"/>
    </xf>
    <xf numFmtId="0" fontId="13" fillId="4" borderId="102" xfId="0" applyFont="1" applyFill="1" applyBorder="1" applyAlignment="1">
      <alignment horizontal="center" vertical="center" wrapText="1"/>
    </xf>
    <xf numFmtId="0" fontId="13" fillId="4" borderId="103" xfId="0" applyFont="1" applyFill="1" applyBorder="1" applyAlignment="1">
      <alignment horizontal="center" vertical="center" wrapText="1"/>
    </xf>
    <xf numFmtId="0" fontId="13" fillId="4" borderId="104" xfId="0" applyFont="1" applyFill="1" applyBorder="1" applyAlignment="1">
      <alignment horizontal="center" vertical="center" wrapText="1"/>
    </xf>
    <xf numFmtId="49" fontId="21" fillId="3" borderId="108" xfId="0" applyNumberFormat="1" applyFont="1" applyFill="1" applyBorder="1" applyAlignment="1">
      <alignment horizontal="center" vertical="center"/>
    </xf>
    <xf numFmtId="0" fontId="21" fillId="3" borderId="109" xfId="0" applyFont="1" applyFill="1" applyBorder="1" applyAlignment="1">
      <alignment horizontal="center" vertical="center"/>
    </xf>
    <xf numFmtId="0" fontId="28" fillId="7" borderId="90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6" borderId="90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0" fontId="2" fillId="4" borderId="106" xfId="0" applyFont="1" applyFill="1" applyBorder="1" applyAlignment="1">
      <alignment horizontal="center" vertical="center" wrapText="1"/>
    </xf>
    <xf numFmtId="0" fontId="21" fillId="3" borderId="94" xfId="0" applyFont="1" applyFill="1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10" xfId="0" applyFont="1" applyFill="1" applyBorder="1" applyAlignment="1">
      <alignment horizontal="center" vertical="center" wrapText="1"/>
    </xf>
    <xf numFmtId="0" fontId="2" fillId="4" borderId="111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3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0" fontId="21" fillId="3" borderId="108" xfId="0" applyNumberFormat="1" applyFont="1" applyFill="1" applyBorder="1" applyAlignment="1">
      <alignment horizontal="center" vertical="center" wrapText="1"/>
    </xf>
    <xf numFmtId="0" fontId="21" fillId="3" borderId="112" xfId="0" applyNumberFormat="1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2" fillId="4" borderId="11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1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97" xfId="0" applyFont="1" applyFill="1" applyBorder="1" applyAlignment="1">
      <alignment horizontal="center" vertical="center" wrapText="1"/>
    </xf>
    <xf numFmtId="0" fontId="21" fillId="3" borderId="115" xfId="0" applyFont="1" applyFill="1" applyBorder="1" applyAlignment="1">
      <alignment horizontal="center" vertical="center" wrapText="1"/>
    </xf>
    <xf numFmtId="0" fontId="21" fillId="3" borderId="104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7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16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16" xfId="0" applyFont="1" applyFill="1" applyBorder="1" applyAlignment="1">
      <alignment horizontal="center" vertical="center" wrapText="1"/>
    </xf>
    <xf numFmtId="0" fontId="13" fillId="4" borderId="113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0" fillId="3" borderId="9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1" fillId="7" borderId="90" xfId="0" applyFont="1" applyFill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18" fillId="6" borderId="90" xfId="0" applyFont="1" applyFill="1" applyBorder="1" applyAlignment="1">
      <alignment vertical="center"/>
    </xf>
    <xf numFmtId="0" fontId="32" fillId="6" borderId="25" xfId="0" applyFont="1" applyFill="1" applyBorder="1" applyAlignment="1">
      <alignment vertical="center"/>
    </xf>
    <xf numFmtId="0" fontId="33" fillId="4" borderId="96" xfId="0" applyFont="1" applyFill="1" applyBorder="1" applyAlignment="1">
      <alignment vertical="center"/>
    </xf>
    <xf numFmtId="0" fontId="34" fillId="4" borderId="20" xfId="1" applyFont="1" applyFill="1" applyBorder="1" applyAlignment="1">
      <alignment vertical="center"/>
    </xf>
    <xf numFmtId="0" fontId="33" fillId="4" borderId="14" xfId="0" applyFont="1" applyFill="1" applyBorder="1" applyAlignment="1">
      <alignment vertical="center"/>
    </xf>
    <xf numFmtId="0" fontId="34" fillId="4" borderId="1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4" borderId="20" xfId="1" applyFill="1" applyBorder="1" applyAlignment="1">
      <alignment vertical="center"/>
    </xf>
  </cellXfs>
  <cellStyles count="4">
    <cellStyle name="Hyperlink" xfId="1" builtinId="8"/>
    <cellStyle name="Procent" xfId="2" builtinId="5"/>
    <cellStyle name="Standaard" xfId="0" builtinId="0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29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A261" t="str">
            <v>35</v>
          </cell>
          <cell r="B261">
            <v>4</v>
          </cell>
          <cell r="C261">
            <v>0.13486176668914363</v>
          </cell>
        </row>
        <row r="262">
          <cell r="A262" t="str">
            <v>36</v>
          </cell>
          <cell r="B262">
            <v>20</v>
          </cell>
          <cell r="C262">
            <v>0.67430883344571813</v>
          </cell>
        </row>
        <row r="263">
          <cell r="A263" t="str">
            <v>38</v>
          </cell>
          <cell r="B263">
            <v>19</v>
          </cell>
          <cell r="C263">
            <v>0.64059339177343222</v>
          </cell>
        </row>
        <row r="264">
          <cell r="A264" t="str">
            <v>49</v>
          </cell>
          <cell r="B264">
            <v>90</v>
          </cell>
          <cell r="C264">
            <v>3.0343897505057318</v>
          </cell>
        </row>
        <row r="265">
          <cell r="A265" t="str">
            <v>52</v>
          </cell>
          <cell r="B265">
            <v>21</v>
          </cell>
          <cell r="C265">
            <v>0.70802427511800403</v>
          </cell>
        </row>
        <row r="266">
          <cell r="A266" t="str">
            <v>53</v>
          </cell>
          <cell r="B266">
            <v>12</v>
          </cell>
          <cell r="C266">
            <v>0.40458530006743088</v>
          </cell>
        </row>
        <row r="267">
          <cell r="A267" t="str">
            <v>60</v>
          </cell>
          <cell r="B267">
            <v>12</v>
          </cell>
          <cell r="C267">
            <v>0.40458530006743088</v>
          </cell>
        </row>
        <row r="268">
          <cell r="A268" t="str">
            <v>61</v>
          </cell>
          <cell r="B268">
            <v>2</v>
          </cell>
          <cell r="C268">
            <v>6.7430883344571813E-2</v>
          </cell>
        </row>
        <row r="269">
          <cell r="A269" t="str">
            <v>62</v>
          </cell>
          <cell r="B269">
            <v>1</v>
          </cell>
          <cell r="C269">
            <v>3.3715441672285906E-2</v>
          </cell>
        </row>
        <row r="270">
          <cell r="A270" t="str">
            <v>64</v>
          </cell>
          <cell r="B270">
            <v>1</v>
          </cell>
          <cell r="C270">
            <v>3.3715441672285906E-2</v>
          </cell>
        </row>
        <row r="271">
          <cell r="A271" t="str">
            <v>68</v>
          </cell>
          <cell r="B271">
            <v>1</v>
          </cell>
          <cell r="C271">
            <v>3.3715441672285906E-2</v>
          </cell>
        </row>
        <row r="272">
          <cell r="A272" t="str">
            <v>71</v>
          </cell>
          <cell r="B272">
            <v>2</v>
          </cell>
          <cell r="C272">
            <v>6.7430883344571813E-2</v>
          </cell>
        </row>
        <row r="273">
          <cell r="A273" t="str">
            <v>72</v>
          </cell>
          <cell r="B273">
            <v>2</v>
          </cell>
          <cell r="C273">
            <v>6.7430883344571813E-2</v>
          </cell>
        </row>
        <row r="274">
          <cell r="A274" t="str">
            <v>74</v>
          </cell>
          <cell r="B274">
            <v>3</v>
          </cell>
          <cell r="C274">
            <v>0.10114632501685772</v>
          </cell>
        </row>
        <row r="275">
          <cell r="A275" t="str">
            <v>78</v>
          </cell>
          <cell r="B275">
            <v>7</v>
          </cell>
          <cell r="C275">
            <v>0.23600809170600134</v>
          </cell>
        </row>
        <row r="276">
          <cell r="A276" t="str">
            <v>84</v>
          </cell>
          <cell r="B276">
            <v>1482</v>
          </cell>
          <cell r="C276">
            <v>49.966284558327715</v>
          </cell>
        </row>
        <row r="277">
          <cell r="A277" t="str">
            <v>85</v>
          </cell>
          <cell r="B277">
            <v>978</v>
          </cell>
          <cell r="C277">
            <v>32.973701955495613</v>
          </cell>
        </row>
        <row r="278">
          <cell r="A278" t="str">
            <v>86</v>
          </cell>
          <cell r="B278">
            <v>256</v>
          </cell>
          <cell r="C278">
            <v>8.631153068105192</v>
          </cell>
        </row>
        <row r="279">
          <cell r="A279" t="str">
            <v>87</v>
          </cell>
          <cell r="B279">
            <v>36</v>
          </cell>
          <cell r="C279">
            <v>1.2137559002022926</v>
          </cell>
        </row>
        <row r="280">
          <cell r="A280" t="str">
            <v>88</v>
          </cell>
          <cell r="B280">
            <v>3</v>
          </cell>
          <cell r="C280">
            <v>0.10114632501685772</v>
          </cell>
        </row>
        <row r="281">
          <cell r="A281" t="str">
            <v>90</v>
          </cell>
          <cell r="B281">
            <v>1</v>
          </cell>
          <cell r="C281">
            <v>3.3715441672285906E-2</v>
          </cell>
        </row>
        <row r="282">
          <cell r="A282" t="str">
            <v>91</v>
          </cell>
          <cell r="B282">
            <v>2</v>
          </cell>
          <cell r="C282">
            <v>6.7430883344571813E-2</v>
          </cell>
        </row>
        <row r="283">
          <cell r="A283" t="str">
            <v>93</v>
          </cell>
          <cell r="B283">
            <v>3</v>
          </cell>
          <cell r="C283">
            <v>0.10114632501685772</v>
          </cell>
        </row>
        <row r="284">
          <cell r="A284" t="str">
            <v>99</v>
          </cell>
          <cell r="B284">
            <v>8</v>
          </cell>
          <cell r="C284">
            <v>0.26972353337828725</v>
          </cell>
        </row>
        <row r="285">
          <cell r="A285" t="str">
            <v>Total</v>
          </cell>
          <cell r="B285">
            <v>2966</v>
          </cell>
          <cell r="C285">
            <v>100</v>
          </cell>
        </row>
        <row r="353">
          <cell r="A353" t="str">
            <v>00 Inconnu</v>
          </cell>
          <cell r="B353">
            <v>138</v>
          </cell>
          <cell r="C353">
            <v>4.6527309507754548</v>
          </cell>
        </row>
        <row r="354">
          <cell r="A354" t="str">
            <v>10 Production, transformation, traitement, stockage - de tout type - non préciséé</v>
          </cell>
          <cell r="B354">
            <v>5</v>
          </cell>
          <cell r="C354">
            <v>0.16857720836142953</v>
          </cell>
        </row>
        <row r="355">
          <cell r="A355" t="str">
            <v>11 Production, transformation, traitement - de tout type</v>
          </cell>
          <cell r="B355">
            <v>2</v>
          </cell>
          <cell r="C355">
            <v>6.7430883344571813E-2</v>
          </cell>
        </row>
        <row r="356">
          <cell r="A356" t="str">
            <v>12 Stockage de tout type</v>
          </cell>
          <cell r="B356">
            <v>1</v>
          </cell>
          <cell r="C356">
            <v>3.3715441672285906E-2</v>
          </cell>
        </row>
        <row r="357">
          <cell r="A357" t="str">
            <v>19 Autre type de travail connu du groupe 10 nda</v>
          </cell>
          <cell r="B357">
            <v>2</v>
          </cell>
          <cell r="C357">
            <v>6.7430883344571813E-2</v>
          </cell>
        </row>
        <row r="358">
          <cell r="A358" t="str">
            <v>24 Rénovation, réparation, addidtion, entretien - de tout type de construction</v>
          </cell>
          <cell r="B358">
            <v>8</v>
          </cell>
          <cell r="C358">
            <v>0.26972353337828725</v>
          </cell>
        </row>
        <row r="359">
          <cell r="A359" t="str">
            <v>30 Tâche de type agricole, forestière, horticole, piscicole, avec des animaux vivants - non précisé</v>
          </cell>
          <cell r="B359">
            <v>6</v>
          </cell>
          <cell r="C359">
            <v>0.20229265003371544</v>
          </cell>
        </row>
        <row r="360">
          <cell r="A360" t="str">
            <v>32 Tâche de type agricole - avec des végétaux, horticole</v>
          </cell>
          <cell r="B360">
            <v>2</v>
          </cell>
          <cell r="C360">
            <v>6.7430883344571813E-2</v>
          </cell>
        </row>
        <row r="361">
          <cell r="A361" t="str">
            <v>33 Tâche de type agricole - sur/avec des animaux vivants</v>
          </cell>
          <cell r="B361">
            <v>1</v>
          </cell>
          <cell r="C361">
            <v>3.3715441672285906E-2</v>
          </cell>
        </row>
        <row r="362">
          <cell r="A362" t="str">
            <v>34 Tâche de type forestier</v>
          </cell>
          <cell r="B362">
            <v>1</v>
          </cell>
          <cell r="C362">
            <v>3.3715441672285906E-2</v>
          </cell>
        </row>
        <row r="363">
          <cell r="A363" t="str">
            <v>40 Tâche de service à l'entreprise et/ou à la personne humaine; travail intellectuel - non précisé</v>
          </cell>
          <cell r="B363">
            <v>28</v>
          </cell>
          <cell r="C363">
            <v>0.94403236682400538</v>
          </cell>
        </row>
        <row r="364">
          <cell r="A364" t="str">
            <v>41 Tâche de service, soin, assistance à la personne humaine</v>
          </cell>
          <cell r="B364">
            <v>265</v>
          </cell>
          <cell r="C364">
            <v>8.9345920431557655</v>
          </cell>
        </row>
        <row r="365">
          <cell r="A365" t="str">
            <v>42 Tâche intellectuelle - enseignement, formation, traitement de l'information, travail de bureau, d'organisation, de gestion</v>
          </cell>
          <cell r="B365">
            <v>1015</v>
          </cell>
          <cell r="C365">
            <v>34.221173297370193</v>
          </cell>
        </row>
        <row r="366">
          <cell r="A366" t="str">
            <v>43 Tâche commerciale - achat, vente, services associés</v>
          </cell>
          <cell r="B366">
            <v>2</v>
          </cell>
          <cell r="C366">
            <v>6.7430883344571813E-2</v>
          </cell>
        </row>
        <row r="367">
          <cell r="A367" t="str">
            <v>49 Autre type de travail connu du groupe 40 nda</v>
          </cell>
          <cell r="B367">
            <v>19</v>
          </cell>
          <cell r="C367">
            <v>0.64059339177343222</v>
          </cell>
        </row>
        <row r="368">
          <cell r="A368" t="str">
            <v>50 Travaux connexes aux tâches codées en 10, 20, 30 et 40 - non précisé</v>
          </cell>
          <cell r="B368">
            <v>8</v>
          </cell>
          <cell r="C368">
            <v>0.26972353337828725</v>
          </cell>
        </row>
        <row r="369">
          <cell r="A369" t="str">
            <v>51 Mise en place, préparation, installation, montage, désassemblage, démontage</v>
          </cell>
          <cell r="B369">
            <v>1</v>
          </cell>
          <cell r="C369">
            <v>3.3715441672285906E-2</v>
          </cell>
        </row>
        <row r="370">
          <cell r="A370" t="str">
            <v>52 Maintenance, réparation, réglage, mise au point</v>
          </cell>
          <cell r="B370">
            <v>16</v>
          </cell>
          <cell r="C370">
            <v>0.5394470667565745</v>
          </cell>
        </row>
        <row r="371">
          <cell r="A371" t="str">
            <v>53 Nettoyage de locaux, de machines - industriel ou manuel</v>
          </cell>
          <cell r="B371">
            <v>32</v>
          </cell>
          <cell r="C371">
            <v>1.078894133513149</v>
          </cell>
        </row>
        <row r="372">
          <cell r="A372" t="str">
            <v>54 Gestion des déchets, mise au rebut, traitement de déchets de toute nature</v>
          </cell>
          <cell r="B372">
            <v>14</v>
          </cell>
          <cell r="C372">
            <v>0.47201618341200269</v>
          </cell>
        </row>
        <row r="373">
          <cell r="A373" t="str">
            <v>55 Surveillance, inspection, de procédé de fabrication, de locaux, de moyens de transport, d'équipements - avec ou sans matériel de contrôle</v>
          </cell>
          <cell r="B373">
            <v>14</v>
          </cell>
          <cell r="C373">
            <v>0.47201618341200269</v>
          </cell>
        </row>
        <row r="374">
          <cell r="A374" t="str">
            <v>59 Autre type de travail connu du groupe 50 nda</v>
          </cell>
          <cell r="B374">
            <v>5</v>
          </cell>
          <cell r="C374">
            <v>0.16857720836142953</v>
          </cell>
        </row>
        <row r="375">
          <cell r="A375" t="str">
            <v>60 Circulation, activité sportive, artistique - non précisé</v>
          </cell>
          <cell r="B375">
            <v>20</v>
          </cell>
          <cell r="C375">
            <v>0.67430883344571813</v>
          </cell>
        </row>
        <row r="376">
          <cell r="A376" t="str">
            <v>61 Circulation y compris dans les moyens de transport</v>
          </cell>
          <cell r="B376">
            <v>1271</v>
          </cell>
          <cell r="C376">
            <v>42.852326365475385</v>
          </cell>
        </row>
        <row r="377">
          <cell r="A377" t="str">
            <v>62 Activité sportive, artistique</v>
          </cell>
          <cell r="B377">
            <v>2</v>
          </cell>
          <cell r="C377">
            <v>6.7430883344571813E-2</v>
          </cell>
        </row>
        <row r="378">
          <cell r="A378" t="str">
            <v>69 Autre type de travail connu du groupe 60 nda</v>
          </cell>
          <cell r="B378">
            <v>2</v>
          </cell>
          <cell r="C378">
            <v>6.7430883344571813E-2</v>
          </cell>
        </row>
        <row r="379">
          <cell r="A379" t="str">
            <v>99 Autre type de travail, non listé dans cette classification</v>
          </cell>
          <cell r="B379">
            <v>86</v>
          </cell>
          <cell r="C379">
            <v>2.8995279838165882</v>
          </cell>
        </row>
        <row r="380">
          <cell r="A380" t="str">
            <v>Total</v>
          </cell>
          <cell r="B380">
            <v>2966</v>
          </cell>
          <cell r="C380">
            <v>100</v>
          </cell>
        </row>
        <row r="387">
          <cell r="A387" t="str">
            <v>00 Inconnu</v>
          </cell>
          <cell r="B387">
            <v>43</v>
          </cell>
          <cell r="C387">
            <v>5.4361567635903922</v>
          </cell>
          <cell r="D387">
            <v>90</v>
          </cell>
          <cell r="E387">
            <v>4.440059200789344</v>
          </cell>
          <cell r="F387">
            <v>5</v>
          </cell>
          <cell r="G387">
            <v>3.4965034965034967</v>
          </cell>
          <cell r="H387">
            <v>0</v>
          </cell>
          <cell r="I387">
            <v>0</v>
          </cell>
          <cell r="J387">
            <v>138</v>
          </cell>
          <cell r="K387">
            <v>4.6527309507754548</v>
          </cell>
        </row>
        <row r="388">
          <cell r="A388" t="str">
            <v>10 Production, transformation, traitement, stockage - de tout type - non préciséé</v>
          </cell>
          <cell r="B388">
            <v>0</v>
          </cell>
          <cell r="C388">
            <v>0</v>
          </cell>
          <cell r="D388">
            <v>5</v>
          </cell>
          <cell r="E388">
            <v>0.24666995559940796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5</v>
          </cell>
          <cell r="K388">
            <v>0.16857720836142953</v>
          </cell>
        </row>
        <row r="389">
          <cell r="A389" t="str">
            <v>11 Production, transformation, traitement - de tout type</v>
          </cell>
          <cell r="B389">
            <v>0</v>
          </cell>
          <cell r="C389">
            <v>0</v>
          </cell>
          <cell r="D389">
            <v>2</v>
          </cell>
          <cell r="E389">
            <v>9.8667982239763211E-2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2</v>
          </cell>
          <cell r="K389">
            <v>6.7430883344571813E-2</v>
          </cell>
        </row>
        <row r="390">
          <cell r="A390" t="str">
            <v>12 Stockage de tout type</v>
          </cell>
          <cell r="B390">
            <v>0</v>
          </cell>
          <cell r="C390">
            <v>0</v>
          </cell>
          <cell r="D390">
            <v>1</v>
          </cell>
          <cell r="E390">
            <v>4.9333991119881605E-2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</v>
          </cell>
          <cell r="K390">
            <v>3.3715441672285906E-2</v>
          </cell>
        </row>
        <row r="391">
          <cell r="A391" t="str">
            <v>19 Autre type de travail connu du groupe 10 nda</v>
          </cell>
          <cell r="B391">
            <v>0</v>
          </cell>
          <cell r="C391">
            <v>0</v>
          </cell>
          <cell r="D391">
            <v>2</v>
          </cell>
          <cell r="E391">
            <v>9.8667982239763211E-2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2</v>
          </cell>
          <cell r="K391">
            <v>6.7430883344571813E-2</v>
          </cell>
        </row>
        <row r="392">
          <cell r="A392" t="str">
            <v>24 Rénovation, réparation, addidtion, entretien - de tout type de construction</v>
          </cell>
          <cell r="B392">
            <v>1</v>
          </cell>
          <cell r="C392">
            <v>0.12642225031605564</v>
          </cell>
          <cell r="D392">
            <v>7</v>
          </cell>
          <cell r="E392">
            <v>0.34533793783917122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8</v>
          </cell>
          <cell r="K392">
            <v>0.26972353337828725</v>
          </cell>
        </row>
        <row r="393">
          <cell r="A393" t="str">
            <v>30 Tâche de type agricole, forestière, horticole, piscicole, avec des animaux vivants - non précisé</v>
          </cell>
          <cell r="B393">
            <v>0</v>
          </cell>
          <cell r="C393">
            <v>0</v>
          </cell>
          <cell r="D393">
            <v>5</v>
          </cell>
          <cell r="E393">
            <v>0.24666995559940796</v>
          </cell>
          <cell r="F393">
            <v>1</v>
          </cell>
          <cell r="G393">
            <v>0.69930069930069938</v>
          </cell>
          <cell r="H393">
            <v>0</v>
          </cell>
          <cell r="I393">
            <v>0</v>
          </cell>
          <cell r="J393">
            <v>6</v>
          </cell>
          <cell r="K393">
            <v>0.20229265003371544</v>
          </cell>
        </row>
        <row r="394">
          <cell r="A394" t="str">
            <v>32 Tâche de type agricole - avec des végétaux, horticole</v>
          </cell>
          <cell r="B394">
            <v>0</v>
          </cell>
          <cell r="C394">
            <v>0</v>
          </cell>
          <cell r="D394">
            <v>2</v>
          </cell>
          <cell r="E394">
            <v>9.8667982239763211E-2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2</v>
          </cell>
          <cell r="K394">
            <v>6.7430883344571813E-2</v>
          </cell>
        </row>
        <row r="395">
          <cell r="A395" t="str">
            <v>33 Tâche de type agricole - sur/avec des animaux vivants</v>
          </cell>
          <cell r="B395">
            <v>0</v>
          </cell>
          <cell r="C395">
            <v>0</v>
          </cell>
          <cell r="D395">
            <v>1</v>
          </cell>
          <cell r="E395">
            <v>4.9333991119881605E-2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</v>
          </cell>
          <cell r="K395">
            <v>3.3715441672285906E-2</v>
          </cell>
        </row>
        <row r="396">
          <cell r="A396" t="str">
            <v>34 Tâche de type forestier</v>
          </cell>
          <cell r="B396">
            <v>0</v>
          </cell>
          <cell r="C396">
            <v>0</v>
          </cell>
          <cell r="D396">
            <v>1</v>
          </cell>
          <cell r="E396">
            <v>4.9333991119881605E-2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</v>
          </cell>
          <cell r="K396">
            <v>3.3715441672285906E-2</v>
          </cell>
        </row>
        <row r="397">
          <cell r="A397" t="str">
            <v>40 Tâche de service à l'entreprise et/ou à la personne humaine; travail intellectuel - non précisé</v>
          </cell>
          <cell r="B397">
            <v>4</v>
          </cell>
          <cell r="C397">
            <v>0.50568900126422256</v>
          </cell>
          <cell r="D397">
            <v>24</v>
          </cell>
          <cell r="E397">
            <v>1.1840157868771584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28</v>
          </cell>
          <cell r="K397">
            <v>0.94403236682400538</v>
          </cell>
        </row>
        <row r="398">
          <cell r="A398" t="str">
            <v>41 Tâche de service, soin, assistance à la personne humaine</v>
          </cell>
          <cell r="B398">
            <v>59</v>
          </cell>
          <cell r="C398">
            <v>7.4589127686472816</v>
          </cell>
          <cell r="D398">
            <v>190</v>
          </cell>
          <cell r="E398">
            <v>9.3734583127775029</v>
          </cell>
          <cell r="F398">
            <v>15</v>
          </cell>
          <cell r="G398">
            <v>10.48951048951049</v>
          </cell>
          <cell r="H398">
            <v>1</v>
          </cell>
          <cell r="I398">
            <v>20</v>
          </cell>
          <cell r="J398">
            <v>265</v>
          </cell>
          <cell r="K398">
            <v>8.9345920431557655</v>
          </cell>
        </row>
        <row r="399">
          <cell r="A399" t="str">
            <v>42 Tâche intellectuelle - enseignement, formation, traitement de l'information, travail de bureau, d'organisation, de gestion</v>
          </cell>
          <cell r="B399">
            <v>393</v>
          </cell>
          <cell r="C399">
            <v>49.683944374209858</v>
          </cell>
          <cell r="D399">
            <v>580</v>
          </cell>
          <cell r="E399">
            <v>28.61371484953133</v>
          </cell>
          <cell r="F399">
            <v>42</v>
          </cell>
          <cell r="G399">
            <v>29.370629370629374</v>
          </cell>
          <cell r="H399">
            <v>0</v>
          </cell>
          <cell r="I399">
            <v>0</v>
          </cell>
          <cell r="J399">
            <v>1015</v>
          </cell>
          <cell r="K399">
            <v>34.221173297370193</v>
          </cell>
        </row>
        <row r="400">
          <cell r="A400" t="str">
            <v>43 Tâche commerciale - achat, vente, services associés</v>
          </cell>
          <cell r="B400">
            <v>0</v>
          </cell>
          <cell r="C400">
            <v>0</v>
          </cell>
          <cell r="D400">
            <v>2</v>
          </cell>
          <cell r="E400">
            <v>9.8667982239763211E-2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2</v>
          </cell>
          <cell r="K400">
            <v>6.7430883344571813E-2</v>
          </cell>
        </row>
        <row r="401">
          <cell r="A401" t="str">
            <v>49 Autre type de travail connu du groupe 40 nda</v>
          </cell>
          <cell r="B401">
            <v>5</v>
          </cell>
          <cell r="C401">
            <v>0.63211125158027814</v>
          </cell>
          <cell r="D401">
            <v>11</v>
          </cell>
          <cell r="E401">
            <v>0.54267390231869761</v>
          </cell>
          <cell r="F401">
            <v>3</v>
          </cell>
          <cell r="G401">
            <v>2.0979020979020979</v>
          </cell>
          <cell r="H401">
            <v>0</v>
          </cell>
          <cell r="I401">
            <v>0</v>
          </cell>
          <cell r="J401">
            <v>19</v>
          </cell>
          <cell r="K401">
            <v>0.64059339177343222</v>
          </cell>
        </row>
        <row r="402">
          <cell r="A402" t="str">
            <v>50 Travaux connexes aux tâches codées en 10, 20, 30 et 40 - non précisé</v>
          </cell>
          <cell r="B402">
            <v>1</v>
          </cell>
          <cell r="C402">
            <v>0.12642225031605564</v>
          </cell>
          <cell r="D402">
            <v>5</v>
          </cell>
          <cell r="E402">
            <v>0.24666995559940796</v>
          </cell>
          <cell r="F402">
            <v>2</v>
          </cell>
          <cell r="G402">
            <v>1.3986013986013988</v>
          </cell>
          <cell r="H402">
            <v>0</v>
          </cell>
          <cell r="I402">
            <v>0</v>
          </cell>
          <cell r="J402">
            <v>8</v>
          </cell>
          <cell r="K402">
            <v>0.26972353337828725</v>
          </cell>
        </row>
        <row r="403">
          <cell r="A403" t="str">
            <v>51 Mise en place, préparation, installation, montage, désassemblage, démontage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1</v>
          </cell>
          <cell r="G403">
            <v>0.69930069930069938</v>
          </cell>
          <cell r="H403">
            <v>0</v>
          </cell>
          <cell r="I403">
            <v>0</v>
          </cell>
          <cell r="J403">
            <v>1</v>
          </cell>
          <cell r="K403">
            <v>3.3715441672285906E-2</v>
          </cell>
        </row>
        <row r="404">
          <cell r="A404" t="str">
            <v>52 Maintenance, réparation, réglage, mise au point</v>
          </cell>
          <cell r="B404">
            <v>1</v>
          </cell>
          <cell r="C404">
            <v>0.12642225031605564</v>
          </cell>
          <cell r="D404">
            <v>13</v>
          </cell>
          <cell r="E404">
            <v>0.64134188455846086</v>
          </cell>
          <cell r="F404">
            <v>2</v>
          </cell>
          <cell r="G404">
            <v>1.3986013986013988</v>
          </cell>
          <cell r="H404">
            <v>0</v>
          </cell>
          <cell r="I404">
            <v>0</v>
          </cell>
          <cell r="J404">
            <v>16</v>
          </cell>
          <cell r="K404">
            <v>0.5394470667565745</v>
          </cell>
        </row>
        <row r="405">
          <cell r="A405" t="str">
            <v>53 Nettoyage de locaux, de machines - industriel ou manuel</v>
          </cell>
          <cell r="B405">
            <v>3</v>
          </cell>
          <cell r="C405">
            <v>0.37926675094816686</v>
          </cell>
          <cell r="D405">
            <v>29</v>
          </cell>
          <cell r="E405">
            <v>1.4306857424765662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32</v>
          </cell>
          <cell r="K405">
            <v>1.078894133513149</v>
          </cell>
        </row>
        <row r="406">
          <cell r="A406" t="str">
            <v>54 Gestion des déchets, mise au rebut, traitement de déchets de toute nature</v>
          </cell>
          <cell r="B406">
            <v>2</v>
          </cell>
          <cell r="C406">
            <v>0.25284450063211128</v>
          </cell>
          <cell r="D406">
            <v>12</v>
          </cell>
          <cell r="E406">
            <v>0.59200789343857918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14</v>
          </cell>
          <cell r="K406">
            <v>0.47201618341200269</v>
          </cell>
        </row>
        <row r="407">
          <cell r="A407" t="str">
            <v>55 Surveillance, inspection, de procédé de fabrication, de locaux, de moyens de transport, d'équipements - avec ou sans matériel de contrôle</v>
          </cell>
          <cell r="B407">
            <v>2</v>
          </cell>
          <cell r="C407">
            <v>0.25284450063211128</v>
          </cell>
          <cell r="D407">
            <v>12</v>
          </cell>
          <cell r="E407">
            <v>0.59200789343857918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14</v>
          </cell>
          <cell r="K407">
            <v>0.47201618341200269</v>
          </cell>
        </row>
        <row r="408">
          <cell r="A408" t="str">
            <v>59 Autre type de travail connu du groupe 50 nda</v>
          </cell>
          <cell r="B408">
            <v>1</v>
          </cell>
          <cell r="C408">
            <v>0.12642225031605564</v>
          </cell>
          <cell r="D408">
            <v>4</v>
          </cell>
          <cell r="E408">
            <v>0.19733596447952642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5</v>
          </cell>
          <cell r="K408">
            <v>0.16857720836142953</v>
          </cell>
        </row>
        <row r="409">
          <cell r="A409" t="str">
            <v>60 Circulation, activité sportive, artistique - non précisé</v>
          </cell>
          <cell r="B409">
            <v>7</v>
          </cell>
          <cell r="C409">
            <v>0.88495575221238942</v>
          </cell>
          <cell r="D409">
            <v>10</v>
          </cell>
          <cell r="E409">
            <v>0.49333991119881593</v>
          </cell>
          <cell r="F409">
            <v>3</v>
          </cell>
          <cell r="G409">
            <v>2.0979020979020979</v>
          </cell>
          <cell r="H409">
            <v>0</v>
          </cell>
          <cell r="I409">
            <v>0</v>
          </cell>
          <cell r="J409">
            <v>20</v>
          </cell>
          <cell r="K409">
            <v>0.67430883344571813</v>
          </cell>
        </row>
        <row r="410">
          <cell r="A410" t="str">
            <v>61 Circulation y compris dans les moyens de transport</v>
          </cell>
          <cell r="B410">
            <v>248</v>
          </cell>
          <cell r="C410">
            <v>31.352718078381798</v>
          </cell>
          <cell r="D410">
            <v>954</v>
          </cell>
          <cell r="E410">
            <v>47.064627528367033</v>
          </cell>
          <cell r="F410">
            <v>66</v>
          </cell>
          <cell r="G410">
            <v>46.153846153846153</v>
          </cell>
          <cell r="H410">
            <v>3</v>
          </cell>
          <cell r="I410">
            <v>60</v>
          </cell>
          <cell r="J410">
            <v>1271</v>
          </cell>
          <cell r="K410">
            <v>42.852326365475385</v>
          </cell>
        </row>
        <row r="411">
          <cell r="A411" t="str">
            <v>62 Activité sportive, artistique</v>
          </cell>
          <cell r="B411">
            <v>1</v>
          </cell>
          <cell r="C411">
            <v>0.12642225031605564</v>
          </cell>
          <cell r="D411">
            <v>0</v>
          </cell>
          <cell r="E411">
            <v>0</v>
          </cell>
          <cell r="F411">
            <v>1</v>
          </cell>
          <cell r="G411">
            <v>0.69930069930069938</v>
          </cell>
          <cell r="H411">
            <v>0</v>
          </cell>
          <cell r="I411">
            <v>0</v>
          </cell>
          <cell r="J411">
            <v>2</v>
          </cell>
          <cell r="K411">
            <v>6.7430883344571813E-2</v>
          </cell>
        </row>
        <row r="412">
          <cell r="A412" t="str">
            <v>69 Autre type de travail connu du groupe 60 nda</v>
          </cell>
          <cell r="B412">
            <v>0</v>
          </cell>
          <cell r="C412">
            <v>0</v>
          </cell>
          <cell r="D412">
            <v>2</v>
          </cell>
          <cell r="E412">
            <v>9.8667982239763211E-2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</v>
          </cell>
          <cell r="K412">
            <v>6.7430883344571813E-2</v>
          </cell>
        </row>
        <row r="413">
          <cell r="A413" t="str">
            <v>99 Autre type de travail, non listé dans cette classification</v>
          </cell>
          <cell r="B413">
            <v>20</v>
          </cell>
          <cell r="C413">
            <v>2.5284450063211126</v>
          </cell>
          <cell r="D413">
            <v>63</v>
          </cell>
          <cell r="E413">
            <v>3.1080414405525407</v>
          </cell>
          <cell r="F413">
            <v>2</v>
          </cell>
          <cell r="G413">
            <v>1.3986013986013988</v>
          </cell>
          <cell r="H413">
            <v>1</v>
          </cell>
          <cell r="I413">
            <v>20</v>
          </cell>
          <cell r="J413">
            <v>86</v>
          </cell>
          <cell r="K413">
            <v>2.8995279838165882</v>
          </cell>
        </row>
        <row r="414">
          <cell r="A414" t="str">
            <v>Total</v>
          </cell>
          <cell r="B414">
            <v>791</v>
          </cell>
          <cell r="C414">
            <v>100</v>
          </cell>
          <cell r="D414">
            <v>2027</v>
          </cell>
          <cell r="E414">
            <v>100</v>
          </cell>
          <cell r="F414">
            <v>143</v>
          </cell>
          <cell r="G414">
            <v>100</v>
          </cell>
          <cell r="H414">
            <v>5</v>
          </cell>
          <cell r="I414">
            <v>100</v>
          </cell>
          <cell r="J414">
            <v>2966</v>
          </cell>
          <cell r="K414">
            <v>100</v>
          </cell>
        </row>
        <row r="421">
          <cell r="A421" t="str">
            <v>00 Inconnu</v>
          </cell>
          <cell r="B421">
            <v>136</v>
          </cell>
          <cell r="C421">
            <v>4.5853000674308833</v>
          </cell>
        </row>
        <row r="422">
          <cell r="A422" t="str">
            <v>19 Autre déviation connue du groupe 10 nlcd</v>
          </cell>
          <cell r="B422">
            <v>1</v>
          </cell>
          <cell r="C422">
            <v>3.3715441672285906E-2</v>
          </cell>
        </row>
        <row r="423">
          <cell r="A423" t="str">
            <v>20 Déviation par débordement, renversement, fuite, écoulement, vaporisation, dégagement - non précisé</v>
          </cell>
          <cell r="B423">
            <v>1</v>
          </cell>
          <cell r="C423">
            <v>3.3715441672285906E-2</v>
          </cell>
        </row>
        <row r="424">
          <cell r="A424" t="str">
            <v>30 Rupture, bris, éclatement, glissade, chute, effondrement d'agent matériel - non précisé</v>
          </cell>
          <cell r="B424">
            <v>12</v>
          </cell>
          <cell r="C424">
            <v>0.40458530006743088</v>
          </cell>
        </row>
        <row r="425">
          <cell r="A425" t="str">
            <v>31 Rupture de matériel, aux joints, aux connexions</v>
          </cell>
          <cell r="B425">
            <v>1</v>
          </cell>
          <cell r="C425">
            <v>3.3715441672285906E-2</v>
          </cell>
        </row>
        <row r="426">
          <cell r="A426" t="str">
            <v>32 Rupture, éclatement, causant des éclats</v>
          </cell>
          <cell r="B426">
            <v>2</v>
          </cell>
          <cell r="C426">
            <v>6.7430883344571813E-2</v>
          </cell>
        </row>
        <row r="427">
          <cell r="A427" t="str">
            <v>33 Glissade, chute, effondrement d'agent matériel - supérieur</v>
          </cell>
          <cell r="B427">
            <v>7</v>
          </cell>
          <cell r="C427">
            <v>0.23600809170600134</v>
          </cell>
        </row>
        <row r="428">
          <cell r="A428" t="str">
            <v>34 Glissade, chute, effondrement d'agent matériel - inférieur</v>
          </cell>
          <cell r="B428">
            <v>12</v>
          </cell>
          <cell r="C428">
            <v>0.40458530006743088</v>
          </cell>
        </row>
        <row r="429">
          <cell r="A429" t="str">
            <v>35 Glissade, chute, effondrement d'agent matériel - de plain-pied</v>
          </cell>
          <cell r="B429">
            <v>29</v>
          </cell>
          <cell r="C429">
            <v>0.97774780849629128</v>
          </cell>
        </row>
        <row r="430">
          <cell r="A430" t="str">
            <v>39 Autre déviation connue du groupe 30 nlcd</v>
          </cell>
          <cell r="B430">
            <v>3</v>
          </cell>
          <cell r="C430">
            <v>0.10114632501685772</v>
          </cell>
        </row>
        <row r="431">
          <cell r="A431" t="str">
            <v>40 Perte, totale ou partielle de contrôle de machine, moyen de transport - équipement de manutention, outil à main, objet, animal - non précisé</v>
          </cell>
          <cell r="B431">
            <v>233</v>
          </cell>
          <cell r="C431">
            <v>7.8556979096426156</v>
          </cell>
        </row>
        <row r="432">
          <cell r="A432" t="str">
            <v>41 Perte, totale ou partielle de contrôle de machine ou de la matière travaillée par la machine</v>
          </cell>
          <cell r="B432">
            <v>7</v>
          </cell>
          <cell r="C432">
            <v>0.23600809170600134</v>
          </cell>
        </row>
        <row r="433">
          <cell r="A433" t="str">
            <v>42 Perte, totale ou partielle de contrôle de moyen de transport - d'équipement de manutention</v>
          </cell>
          <cell r="B433">
            <v>1437</v>
          </cell>
          <cell r="C433">
            <v>48.449089683074845</v>
          </cell>
        </row>
        <row r="434">
          <cell r="A434" t="str">
            <v>43 Perte, totale ou partielle de contrôle d'outil à main ou de la matière travaillée par l'outil</v>
          </cell>
          <cell r="B434">
            <v>2</v>
          </cell>
          <cell r="C434">
            <v>6.7430883344571813E-2</v>
          </cell>
        </row>
        <row r="435">
          <cell r="A435" t="str">
            <v>44 Perte, totale ou partielle de contrôle d'objet, porté, déplacé, manipulé etc.</v>
          </cell>
          <cell r="B435">
            <v>14</v>
          </cell>
          <cell r="C435">
            <v>0.47201618341200269</v>
          </cell>
        </row>
        <row r="436">
          <cell r="A436" t="str">
            <v>45 Perte, totale ou partielle de contrôle d'animal</v>
          </cell>
          <cell r="B436">
            <v>1</v>
          </cell>
          <cell r="C436">
            <v>3.3715441672285906E-2</v>
          </cell>
        </row>
        <row r="437">
          <cell r="A437" t="str">
            <v>49 Autre déviation connue du groupe 40 nlcd</v>
          </cell>
          <cell r="B437">
            <v>44</v>
          </cell>
          <cell r="C437">
            <v>1.4834794335805799</v>
          </cell>
        </row>
        <row r="438">
          <cell r="A438" t="str">
            <v>50 Glissade ou trébuchement avec chute, chute de personne - non précisé</v>
          </cell>
          <cell r="B438">
            <v>47</v>
          </cell>
          <cell r="C438">
            <v>1.5846257585974373</v>
          </cell>
        </row>
        <row r="439">
          <cell r="A439" t="str">
            <v>51 Chute de personne - de hauteur</v>
          </cell>
          <cell r="B439">
            <v>30</v>
          </cell>
          <cell r="C439">
            <v>1.0114632501685772</v>
          </cell>
        </row>
        <row r="440">
          <cell r="A440" t="str">
            <v>52 Glissade ou trébuchement avec chute, chute de personne - de plain-pied</v>
          </cell>
          <cell r="B440">
            <v>118</v>
          </cell>
          <cell r="C440">
            <v>3.9784221173297372</v>
          </cell>
        </row>
        <row r="441">
          <cell r="A441" t="str">
            <v>59 Autre déviation connue du groupe 50 nlcd</v>
          </cell>
          <cell r="B441">
            <v>20</v>
          </cell>
          <cell r="C441">
            <v>0.67430883344571813</v>
          </cell>
        </row>
        <row r="442">
          <cell r="A442" t="str">
            <v>60 Mouvement du corps sans contrainte physique - non précisé</v>
          </cell>
          <cell r="B442">
            <v>8</v>
          </cell>
          <cell r="C442">
            <v>0.26972353337828725</v>
          </cell>
        </row>
        <row r="443">
          <cell r="A443" t="str">
            <v>61 En marchant sur un objet coupant</v>
          </cell>
          <cell r="B443">
            <v>1</v>
          </cell>
          <cell r="C443">
            <v>3.3715441672285906E-2</v>
          </cell>
        </row>
        <row r="444">
          <cell r="A444" t="str">
            <v>62 En s'agenouillant, s'asseyant, s'appuyant contre</v>
          </cell>
          <cell r="B444">
            <v>1</v>
          </cell>
          <cell r="C444">
            <v>3.3715441672285906E-2</v>
          </cell>
        </row>
        <row r="445">
          <cell r="A445" t="str">
            <v>63 En étant attrapé, entraîné, par quelque chose ou par son élan</v>
          </cell>
          <cell r="B445">
            <v>380</v>
          </cell>
          <cell r="C445">
            <v>12.811867835468643</v>
          </cell>
        </row>
        <row r="446">
          <cell r="A446" t="str">
            <v>64 Mouvements non coordonnés, gestes intempestifs, inopportuns</v>
          </cell>
          <cell r="B446">
            <v>33</v>
          </cell>
          <cell r="C446">
            <v>1.1126095751854348</v>
          </cell>
        </row>
        <row r="447">
          <cell r="A447" t="str">
            <v>69 Autre déviation connue du groupe 60 nlcd</v>
          </cell>
          <cell r="B447">
            <v>21</v>
          </cell>
          <cell r="C447">
            <v>0.70802427511800403</v>
          </cell>
        </row>
        <row r="448">
          <cell r="A448" t="str">
            <v>70 Mouvements du corps sous ou avec contrainte physique</v>
          </cell>
          <cell r="B448">
            <v>25</v>
          </cell>
          <cell r="C448">
            <v>0.84288604180714766</v>
          </cell>
        </row>
        <row r="449">
          <cell r="A449" t="str">
            <v>72 En poussant, en tractant</v>
          </cell>
          <cell r="B449">
            <v>1</v>
          </cell>
          <cell r="C449">
            <v>3.3715441672285906E-2</v>
          </cell>
        </row>
        <row r="450">
          <cell r="A450" t="str">
            <v>74 En torsion, en rotation, en se tournant</v>
          </cell>
          <cell r="B450">
            <v>1</v>
          </cell>
          <cell r="C450">
            <v>3.3715441672285906E-2</v>
          </cell>
        </row>
        <row r="451">
          <cell r="A451" t="str">
            <v>75 En marchant lourdement, faux pas, glissade - sans chute</v>
          </cell>
          <cell r="B451">
            <v>8</v>
          </cell>
          <cell r="C451">
            <v>0.26972353337828725</v>
          </cell>
        </row>
        <row r="452">
          <cell r="A452" t="str">
            <v>79 Autre déviation connue du groupe 70 nlcd</v>
          </cell>
          <cell r="B452">
            <v>10</v>
          </cell>
          <cell r="C452">
            <v>0.33715441672285906</v>
          </cell>
        </row>
        <row r="453">
          <cell r="A453" t="str">
            <v>80 Surprise, frayeur, violence, agression, menace, présence - non précisé</v>
          </cell>
          <cell r="B453">
            <v>20</v>
          </cell>
          <cell r="C453">
            <v>0.67430883344571813</v>
          </cell>
        </row>
        <row r="454">
          <cell r="A454" t="str">
            <v>81 Surprise, frayeur</v>
          </cell>
          <cell r="B454">
            <v>62</v>
          </cell>
          <cell r="C454">
            <v>2.0903573836817264</v>
          </cell>
        </row>
        <row r="455">
          <cell r="A455" t="str">
            <v>82 Violence, agression, menaces entre membres de l'entreprise soumis à l'autorité de l'employeur</v>
          </cell>
          <cell r="B455">
            <v>1</v>
          </cell>
          <cell r="C455">
            <v>3.3715441672285906E-2</v>
          </cell>
        </row>
        <row r="456">
          <cell r="A456" t="str">
            <v>83 Violence, agression, menace - provenant de personnes externes à l'entreprise envers les victimes dans le cadre de leur fonction</v>
          </cell>
          <cell r="B456">
            <v>10</v>
          </cell>
          <cell r="C456">
            <v>0.33715441672285906</v>
          </cell>
        </row>
        <row r="457">
          <cell r="A457" t="str">
            <v>84 Agression, bousculade - par animal</v>
          </cell>
          <cell r="B457">
            <v>6</v>
          </cell>
          <cell r="C457">
            <v>0.20229265003371544</v>
          </cell>
        </row>
        <row r="458">
          <cell r="A458" t="str">
            <v>85 Présence de la victime ou d'un tiers créant en soi un danger pour elle/lui-même ou pour autrui</v>
          </cell>
          <cell r="B458">
            <v>24</v>
          </cell>
          <cell r="C458">
            <v>0.80917060013486175</v>
          </cell>
        </row>
        <row r="459">
          <cell r="A459" t="str">
            <v>89 Autre déviation connue du groupe 80 nlcd</v>
          </cell>
          <cell r="B459">
            <v>11</v>
          </cell>
          <cell r="C459">
            <v>0.37086985839514497</v>
          </cell>
        </row>
        <row r="460">
          <cell r="A460" t="str">
            <v>99 Autre déviation non listée</v>
          </cell>
          <cell r="B460">
            <v>186</v>
          </cell>
          <cell r="C460">
            <v>6.2710721510451783</v>
          </cell>
        </row>
        <row r="461">
          <cell r="A461" t="str">
            <v>Total</v>
          </cell>
          <cell r="B461">
            <v>2966</v>
          </cell>
          <cell r="C461">
            <v>100</v>
          </cell>
        </row>
        <row r="462">
          <cell r="A462" t="str">
            <v>00 Inconnu</v>
          </cell>
          <cell r="B462">
            <v>33</v>
          </cell>
          <cell r="C462">
            <v>4.1719342604298353</v>
          </cell>
          <cell r="D462">
            <v>94</v>
          </cell>
          <cell r="E462">
            <v>4.6373951652688703</v>
          </cell>
          <cell r="F462">
            <v>9</v>
          </cell>
          <cell r="G462">
            <v>6.2937062937062942</v>
          </cell>
          <cell r="H462">
            <v>0</v>
          </cell>
          <cell r="I462">
            <v>0</v>
          </cell>
          <cell r="J462">
            <v>136</v>
          </cell>
          <cell r="K462">
            <v>4.5853000674308833</v>
          </cell>
        </row>
        <row r="463">
          <cell r="A463" t="str">
            <v>19 Autre déviation connue du groupe 10 nlcd</v>
          </cell>
          <cell r="B463">
            <v>0</v>
          </cell>
          <cell r="C463">
            <v>0</v>
          </cell>
          <cell r="D463">
            <v>1</v>
          </cell>
          <cell r="E463">
            <v>4.9333991119881605E-2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1</v>
          </cell>
          <cell r="K463">
            <v>3.3715441672285906E-2</v>
          </cell>
        </row>
        <row r="464">
          <cell r="A464" t="str">
            <v>20 Déviation par débordement, renversement, fuite, écoulement, vaporisation, dégagement - non précisé</v>
          </cell>
          <cell r="B464">
            <v>0</v>
          </cell>
          <cell r="C464">
            <v>0</v>
          </cell>
          <cell r="D464">
            <v>1</v>
          </cell>
          <cell r="E464">
            <v>4.9333991119881605E-2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</v>
          </cell>
          <cell r="K464">
            <v>3.3715441672285906E-2</v>
          </cell>
        </row>
        <row r="465">
          <cell r="A465" t="str">
            <v>30 Rupture, bris, éclatement, glissade, chute, effondrement d'agent matériel - non précisé</v>
          </cell>
          <cell r="B465">
            <v>2</v>
          </cell>
          <cell r="C465">
            <v>0.25284450063211128</v>
          </cell>
          <cell r="D465">
            <v>10</v>
          </cell>
          <cell r="E465">
            <v>0.49333991119881593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12</v>
          </cell>
          <cell r="K465">
            <v>0.40458530006743088</v>
          </cell>
        </row>
        <row r="466">
          <cell r="A466" t="str">
            <v>31 Rupture de matériel, aux joints, aux connexions</v>
          </cell>
          <cell r="B466">
            <v>0</v>
          </cell>
          <cell r="C466">
            <v>0</v>
          </cell>
          <cell r="D466">
            <v>1</v>
          </cell>
          <cell r="E466">
            <v>4.9333991119881605E-2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1</v>
          </cell>
          <cell r="K466">
            <v>3.3715441672285906E-2</v>
          </cell>
        </row>
        <row r="467">
          <cell r="A467" t="str">
            <v>32 Rupture, éclatement, causant des éclats</v>
          </cell>
          <cell r="B467">
            <v>0</v>
          </cell>
          <cell r="C467">
            <v>0</v>
          </cell>
          <cell r="D467">
            <v>2</v>
          </cell>
          <cell r="E467">
            <v>9.8667982239763211E-2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2</v>
          </cell>
          <cell r="K467">
            <v>6.7430883344571813E-2</v>
          </cell>
        </row>
        <row r="468">
          <cell r="A468" t="str">
            <v>33 Glissade, chute, effondrement d'agent matériel - supérieur</v>
          </cell>
          <cell r="B468">
            <v>2</v>
          </cell>
          <cell r="C468">
            <v>0.25284450063211128</v>
          </cell>
          <cell r="D468">
            <v>5</v>
          </cell>
          <cell r="E468">
            <v>0.24666995559940796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7</v>
          </cell>
          <cell r="K468">
            <v>0.23600809170600134</v>
          </cell>
        </row>
        <row r="469">
          <cell r="A469" t="str">
            <v>34 Glissade, chute, effondrement d'agent matériel - inférieur</v>
          </cell>
          <cell r="B469">
            <v>2</v>
          </cell>
          <cell r="C469">
            <v>0.25284450063211128</v>
          </cell>
          <cell r="D469">
            <v>9</v>
          </cell>
          <cell r="E469">
            <v>0.44400592007893441</v>
          </cell>
          <cell r="F469">
            <v>1</v>
          </cell>
          <cell r="G469">
            <v>0.69930069930069938</v>
          </cell>
          <cell r="H469">
            <v>0</v>
          </cell>
          <cell r="I469">
            <v>0</v>
          </cell>
          <cell r="J469">
            <v>12</v>
          </cell>
          <cell r="K469">
            <v>0.40458530006743088</v>
          </cell>
        </row>
        <row r="470">
          <cell r="A470" t="str">
            <v>35 Glissade, chute, effondrement d'agent matériel - de plain-pied</v>
          </cell>
          <cell r="B470">
            <v>4</v>
          </cell>
          <cell r="C470">
            <v>0.50568900126422256</v>
          </cell>
          <cell r="D470">
            <v>23</v>
          </cell>
          <cell r="E470">
            <v>1.1346817957572768</v>
          </cell>
          <cell r="F470">
            <v>2</v>
          </cell>
          <cell r="G470">
            <v>1.3986013986013988</v>
          </cell>
          <cell r="H470">
            <v>0</v>
          </cell>
          <cell r="I470">
            <v>0</v>
          </cell>
          <cell r="J470">
            <v>29</v>
          </cell>
          <cell r="K470">
            <v>0.97774780849629128</v>
          </cell>
        </row>
        <row r="471">
          <cell r="A471" t="str">
            <v>39 Autre déviation connue du groupe 30 nlcd</v>
          </cell>
          <cell r="B471">
            <v>0</v>
          </cell>
          <cell r="C471">
            <v>0</v>
          </cell>
          <cell r="D471">
            <v>3</v>
          </cell>
          <cell r="E471">
            <v>0.1480019733596448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3</v>
          </cell>
          <cell r="K471">
            <v>0.10114632501685772</v>
          </cell>
        </row>
        <row r="472">
          <cell r="A472" t="str">
            <v>40 Perte, totale ou partielle de contrôle de machine, moyen de transport - équipement de manutention, outil à main, objet, animal - non précisé</v>
          </cell>
          <cell r="B472">
            <v>66</v>
          </cell>
          <cell r="C472">
            <v>8.3438685208596706</v>
          </cell>
          <cell r="D472">
            <v>152</v>
          </cell>
          <cell r="E472">
            <v>7.4987666502220023</v>
          </cell>
          <cell r="F472">
            <v>14</v>
          </cell>
          <cell r="G472">
            <v>9.79020979020979</v>
          </cell>
          <cell r="H472">
            <v>1</v>
          </cell>
          <cell r="I472">
            <v>20</v>
          </cell>
          <cell r="J472">
            <v>233</v>
          </cell>
          <cell r="K472">
            <v>7.8556979096426156</v>
          </cell>
        </row>
        <row r="473">
          <cell r="A473" t="str">
            <v>41 Perte, totale ou partielle de contrôle de machine ou de la matière travaillée par la machine</v>
          </cell>
          <cell r="B473">
            <v>3</v>
          </cell>
          <cell r="C473">
            <v>0.37926675094816686</v>
          </cell>
          <cell r="D473">
            <v>4</v>
          </cell>
          <cell r="E473">
            <v>0.19733596447952642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7</v>
          </cell>
          <cell r="K473">
            <v>0.23600809170600134</v>
          </cell>
        </row>
        <row r="474">
          <cell r="A474" t="str">
            <v>42 Perte, totale ou partielle de contrôle de moyen de transport - d'équipement de manutention</v>
          </cell>
          <cell r="B474">
            <v>423</v>
          </cell>
          <cell r="C474">
            <v>53.476611883691518</v>
          </cell>
          <cell r="D474">
            <v>947</v>
          </cell>
          <cell r="E474">
            <v>46.719289590527872</v>
          </cell>
          <cell r="F474">
            <v>66</v>
          </cell>
          <cell r="G474">
            <v>46.153846153846153</v>
          </cell>
          <cell r="H474">
            <v>1</v>
          </cell>
          <cell r="I474">
            <v>20</v>
          </cell>
          <cell r="J474">
            <v>1437</v>
          </cell>
          <cell r="K474">
            <v>48.449089683074845</v>
          </cell>
        </row>
        <row r="475">
          <cell r="A475" t="str">
            <v>43 Perte, totale ou partielle de contrôle d'outil à main ou de la matière travaillée par l'outil</v>
          </cell>
          <cell r="B475">
            <v>0</v>
          </cell>
          <cell r="C475">
            <v>0</v>
          </cell>
          <cell r="D475">
            <v>1</v>
          </cell>
          <cell r="E475">
            <v>4.9333991119881605E-2</v>
          </cell>
          <cell r="F475">
            <v>1</v>
          </cell>
          <cell r="G475">
            <v>0.69930069930069938</v>
          </cell>
          <cell r="H475">
            <v>0</v>
          </cell>
          <cell r="I475">
            <v>0</v>
          </cell>
          <cell r="J475">
            <v>2</v>
          </cell>
          <cell r="K475">
            <v>6.7430883344571813E-2</v>
          </cell>
        </row>
        <row r="476">
          <cell r="A476" t="str">
            <v>44 Perte, totale ou partielle de contrôle d'objet, porté, déplacé, manipulé etc.</v>
          </cell>
          <cell r="B476">
            <v>8</v>
          </cell>
          <cell r="C476">
            <v>1.0113780025284451</v>
          </cell>
          <cell r="D476">
            <v>6</v>
          </cell>
          <cell r="E476">
            <v>0.29600394671928959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14</v>
          </cell>
          <cell r="K476">
            <v>0.47201618341200269</v>
          </cell>
        </row>
        <row r="477">
          <cell r="A477" t="str">
            <v>45 Perte, totale ou partielle de contrôle d'animal</v>
          </cell>
          <cell r="B477">
            <v>1</v>
          </cell>
          <cell r="C477">
            <v>0.12642225031605564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1</v>
          </cell>
          <cell r="K477">
            <v>3.3715441672285906E-2</v>
          </cell>
        </row>
        <row r="478">
          <cell r="A478" t="str">
            <v>49 Autre déviation connue du groupe 40 nlcd</v>
          </cell>
          <cell r="B478">
            <v>10</v>
          </cell>
          <cell r="C478">
            <v>1.2642225031605563</v>
          </cell>
          <cell r="D478">
            <v>32</v>
          </cell>
          <cell r="E478">
            <v>1.5786877158362114</v>
          </cell>
          <cell r="F478">
            <v>2</v>
          </cell>
          <cell r="G478">
            <v>1.3986013986013988</v>
          </cell>
          <cell r="H478">
            <v>0</v>
          </cell>
          <cell r="I478">
            <v>0</v>
          </cell>
          <cell r="J478">
            <v>44</v>
          </cell>
          <cell r="K478">
            <v>1.4834794335805799</v>
          </cell>
        </row>
        <row r="479">
          <cell r="A479" t="str">
            <v>50 Glissade ou trébuchement avec chute, chute de personne - non précisé</v>
          </cell>
          <cell r="B479">
            <v>14</v>
          </cell>
          <cell r="C479">
            <v>1.7699115044247788</v>
          </cell>
          <cell r="D479">
            <v>32</v>
          </cell>
          <cell r="E479">
            <v>1.5786877158362114</v>
          </cell>
          <cell r="F479">
            <v>1</v>
          </cell>
          <cell r="G479">
            <v>0.69930069930069938</v>
          </cell>
          <cell r="H479">
            <v>0</v>
          </cell>
          <cell r="I479">
            <v>0</v>
          </cell>
          <cell r="J479">
            <v>47</v>
          </cell>
          <cell r="K479">
            <v>1.5846257585974373</v>
          </cell>
        </row>
        <row r="480">
          <cell r="A480" t="str">
            <v>51 Chute de personne - de hauteur</v>
          </cell>
          <cell r="B480">
            <v>7</v>
          </cell>
          <cell r="C480">
            <v>0.88495575221238942</v>
          </cell>
          <cell r="D480">
            <v>20</v>
          </cell>
          <cell r="E480">
            <v>0.98667982239763186</v>
          </cell>
          <cell r="F480">
            <v>3</v>
          </cell>
          <cell r="G480">
            <v>2.0979020979020979</v>
          </cell>
          <cell r="H480">
            <v>0</v>
          </cell>
          <cell r="I480">
            <v>0</v>
          </cell>
          <cell r="J480">
            <v>30</v>
          </cell>
          <cell r="K480">
            <v>1.0114632501685772</v>
          </cell>
        </row>
        <row r="481">
          <cell r="A481" t="str">
            <v>52 Glissade ou trébuchement avec chute, chute de personne - de plain-pied</v>
          </cell>
          <cell r="B481">
            <v>39</v>
          </cell>
          <cell r="C481">
            <v>4.9304677623261695</v>
          </cell>
          <cell r="D481">
            <v>74</v>
          </cell>
          <cell r="E481">
            <v>3.6507153428712384</v>
          </cell>
          <cell r="F481">
            <v>5</v>
          </cell>
          <cell r="G481">
            <v>3.4965034965034967</v>
          </cell>
          <cell r="H481">
            <v>0</v>
          </cell>
          <cell r="I481">
            <v>0</v>
          </cell>
          <cell r="J481">
            <v>118</v>
          </cell>
          <cell r="K481">
            <v>3.9784221173297372</v>
          </cell>
        </row>
        <row r="482">
          <cell r="A482" t="str">
            <v>59 Autre déviation connue du groupe 50 nlcd</v>
          </cell>
          <cell r="B482">
            <v>1</v>
          </cell>
          <cell r="C482">
            <v>0.12642225031605564</v>
          </cell>
          <cell r="D482">
            <v>19</v>
          </cell>
          <cell r="E482">
            <v>0.93734583127775029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20</v>
          </cell>
          <cell r="K482">
            <v>0.67430883344571813</v>
          </cell>
        </row>
        <row r="483">
          <cell r="A483" t="str">
            <v>60 Mouvement du corps sans contrainte physique - non précisé</v>
          </cell>
          <cell r="B483">
            <v>3</v>
          </cell>
          <cell r="C483">
            <v>0.37926675094816686</v>
          </cell>
          <cell r="D483">
            <v>5</v>
          </cell>
          <cell r="E483">
            <v>0.24666995559940796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8</v>
          </cell>
          <cell r="K483">
            <v>0.26972353337828725</v>
          </cell>
        </row>
        <row r="484">
          <cell r="A484" t="str">
            <v>61 En marchant sur un objet coupant</v>
          </cell>
          <cell r="B484">
            <v>0</v>
          </cell>
          <cell r="C484">
            <v>0</v>
          </cell>
          <cell r="D484">
            <v>1</v>
          </cell>
          <cell r="E484">
            <v>4.9333991119881605E-2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1</v>
          </cell>
          <cell r="K484">
            <v>3.3715441672285906E-2</v>
          </cell>
        </row>
        <row r="485">
          <cell r="A485" t="str">
            <v>62 En s'agenouillant, s'asseyant, s'appuyant contre</v>
          </cell>
          <cell r="B485">
            <v>0</v>
          </cell>
          <cell r="C485">
            <v>0</v>
          </cell>
          <cell r="D485">
            <v>1</v>
          </cell>
          <cell r="E485">
            <v>4.9333991119881605E-2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</v>
          </cell>
          <cell r="K485">
            <v>3.3715441672285906E-2</v>
          </cell>
        </row>
        <row r="486">
          <cell r="A486" t="str">
            <v>63 En étant attrapé, entraîné, par quelque chose ou par son élan</v>
          </cell>
          <cell r="B486">
            <v>89</v>
          </cell>
          <cell r="C486">
            <v>11.25158027812895</v>
          </cell>
          <cell r="D486">
            <v>273</v>
          </cell>
          <cell r="E486">
            <v>13.468179575727676</v>
          </cell>
          <cell r="F486">
            <v>17</v>
          </cell>
          <cell r="G486">
            <v>11.888111888111888</v>
          </cell>
          <cell r="H486">
            <v>1</v>
          </cell>
          <cell r="I486">
            <v>20</v>
          </cell>
          <cell r="J486">
            <v>380</v>
          </cell>
          <cell r="K486">
            <v>12.811867835468643</v>
          </cell>
        </row>
        <row r="487">
          <cell r="A487" t="str">
            <v>64 Mouvements non coordonnés, gestes intempestifs, inopportuns</v>
          </cell>
          <cell r="B487">
            <v>12</v>
          </cell>
          <cell r="C487">
            <v>1.5170670037926675</v>
          </cell>
          <cell r="D487">
            <v>19</v>
          </cell>
          <cell r="E487">
            <v>0.93734583127775029</v>
          </cell>
          <cell r="F487">
            <v>2</v>
          </cell>
          <cell r="G487">
            <v>1.3986013986013988</v>
          </cell>
          <cell r="H487">
            <v>0</v>
          </cell>
          <cell r="I487">
            <v>0</v>
          </cell>
          <cell r="J487">
            <v>33</v>
          </cell>
          <cell r="K487">
            <v>1.1126095751854348</v>
          </cell>
        </row>
        <row r="488">
          <cell r="A488" t="str">
            <v>69 Autre déviation connue du groupe 60 nlcd</v>
          </cell>
          <cell r="B488">
            <v>2</v>
          </cell>
          <cell r="C488">
            <v>0.25284450063211128</v>
          </cell>
          <cell r="D488">
            <v>17</v>
          </cell>
          <cell r="E488">
            <v>0.83867784903798703</v>
          </cell>
          <cell r="F488">
            <v>2</v>
          </cell>
          <cell r="G488">
            <v>1.3986013986013988</v>
          </cell>
          <cell r="H488">
            <v>0</v>
          </cell>
          <cell r="I488">
            <v>0</v>
          </cell>
          <cell r="J488">
            <v>21</v>
          </cell>
          <cell r="K488">
            <v>0.70802427511800403</v>
          </cell>
        </row>
        <row r="489">
          <cell r="A489" t="str">
            <v>70 Mouvements du corps sous ou avec contrainte physique</v>
          </cell>
          <cell r="B489">
            <v>8</v>
          </cell>
          <cell r="C489">
            <v>1.0113780025284451</v>
          </cell>
          <cell r="D489">
            <v>16</v>
          </cell>
          <cell r="E489">
            <v>0.78934385791810568</v>
          </cell>
          <cell r="F489">
            <v>1</v>
          </cell>
          <cell r="G489">
            <v>0.69930069930069938</v>
          </cell>
          <cell r="H489">
            <v>0</v>
          </cell>
          <cell r="I489">
            <v>0</v>
          </cell>
          <cell r="J489">
            <v>25</v>
          </cell>
          <cell r="K489">
            <v>0.84288604180714766</v>
          </cell>
        </row>
        <row r="490">
          <cell r="A490" t="str">
            <v>72 En poussant, en tractant</v>
          </cell>
          <cell r="B490">
            <v>1</v>
          </cell>
          <cell r="C490">
            <v>0.12642225031605564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1</v>
          </cell>
          <cell r="K490">
            <v>3.3715441672285906E-2</v>
          </cell>
        </row>
        <row r="491">
          <cell r="A491" t="str">
            <v>74 En torsion, en rotation, en se tournant</v>
          </cell>
          <cell r="B491">
            <v>1</v>
          </cell>
          <cell r="C491">
            <v>0.12642225031605564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1</v>
          </cell>
          <cell r="K491">
            <v>3.3715441672285906E-2</v>
          </cell>
        </row>
        <row r="492">
          <cell r="A492" t="str">
            <v>75 En marchant lourdement, faux pas, glissade - sans chute</v>
          </cell>
          <cell r="B492">
            <v>0</v>
          </cell>
          <cell r="C492">
            <v>0</v>
          </cell>
          <cell r="D492">
            <v>8</v>
          </cell>
          <cell r="E492">
            <v>0.39467192895905284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8</v>
          </cell>
          <cell r="K492">
            <v>0.26972353337828725</v>
          </cell>
        </row>
        <row r="493">
          <cell r="A493" t="str">
            <v>79 Autre déviation connue du groupe 70 nlcd</v>
          </cell>
          <cell r="B493">
            <v>2</v>
          </cell>
          <cell r="C493">
            <v>0.25284450063211128</v>
          </cell>
          <cell r="D493">
            <v>7</v>
          </cell>
          <cell r="E493">
            <v>0.34533793783917122</v>
          </cell>
          <cell r="F493">
            <v>1</v>
          </cell>
          <cell r="G493">
            <v>0.69930069930069938</v>
          </cell>
          <cell r="H493">
            <v>0</v>
          </cell>
          <cell r="I493">
            <v>0</v>
          </cell>
          <cell r="J493">
            <v>10</v>
          </cell>
          <cell r="K493">
            <v>0.33715441672285906</v>
          </cell>
        </row>
        <row r="494">
          <cell r="A494" t="str">
            <v>80 Surprise, frayeur, violence, agression, menace, présence - non précisé</v>
          </cell>
          <cell r="B494">
            <v>4</v>
          </cell>
          <cell r="C494">
            <v>0.50568900126422256</v>
          </cell>
          <cell r="D494">
            <v>15</v>
          </cell>
          <cell r="E494">
            <v>0.740009866798224</v>
          </cell>
          <cell r="F494">
            <v>1</v>
          </cell>
          <cell r="G494">
            <v>0.69930069930069938</v>
          </cell>
          <cell r="H494">
            <v>0</v>
          </cell>
          <cell r="I494">
            <v>0</v>
          </cell>
          <cell r="J494">
            <v>20</v>
          </cell>
          <cell r="K494">
            <v>0.67430883344571813</v>
          </cell>
        </row>
        <row r="495">
          <cell r="A495" t="str">
            <v>81 Surprise, frayeur</v>
          </cell>
          <cell r="B495">
            <v>4</v>
          </cell>
          <cell r="C495">
            <v>0.50568900126422256</v>
          </cell>
          <cell r="D495">
            <v>56</v>
          </cell>
          <cell r="E495">
            <v>2.7627035027133697</v>
          </cell>
          <cell r="F495">
            <v>2</v>
          </cell>
          <cell r="G495">
            <v>1.3986013986013988</v>
          </cell>
          <cell r="H495">
            <v>0</v>
          </cell>
          <cell r="I495">
            <v>0</v>
          </cell>
          <cell r="J495">
            <v>62</v>
          </cell>
          <cell r="K495">
            <v>2.0903573836817264</v>
          </cell>
        </row>
        <row r="496">
          <cell r="A496" t="str">
            <v>82 Violence, agression, menaces entre membres de l'entreprise soumis à l'autorité de l'employeur</v>
          </cell>
          <cell r="B496">
            <v>0</v>
          </cell>
          <cell r="C496">
            <v>0</v>
          </cell>
          <cell r="D496">
            <v>1</v>
          </cell>
          <cell r="E496">
            <v>4.9333991119881605E-2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1</v>
          </cell>
          <cell r="K496">
            <v>3.3715441672285906E-2</v>
          </cell>
        </row>
        <row r="497">
          <cell r="A497" t="str">
            <v>83 Violence, agression, menace - provenant de personnes externes à l'entreprise envers les victimes dans le cadre de leur fonction</v>
          </cell>
          <cell r="B497">
            <v>4</v>
          </cell>
          <cell r="C497">
            <v>0.50568900126422256</v>
          </cell>
          <cell r="D497">
            <v>6</v>
          </cell>
          <cell r="E497">
            <v>0.29600394671928959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10</v>
          </cell>
          <cell r="K497">
            <v>0.33715441672285906</v>
          </cell>
        </row>
        <row r="498">
          <cell r="A498" t="str">
            <v>84 Agression, bousculade - par animal</v>
          </cell>
          <cell r="B498">
            <v>3</v>
          </cell>
          <cell r="C498">
            <v>0.37926675094816686</v>
          </cell>
          <cell r="D498">
            <v>3</v>
          </cell>
          <cell r="E498">
            <v>0.1480019733596448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6</v>
          </cell>
          <cell r="K498">
            <v>0.20229265003371544</v>
          </cell>
        </row>
        <row r="499">
          <cell r="A499" t="str">
            <v>85 Présence de la victime ou d'un tiers créant en soi un danger pour elle/lui-même ou pour autrui</v>
          </cell>
          <cell r="B499">
            <v>1</v>
          </cell>
          <cell r="C499">
            <v>0.12642225031605564</v>
          </cell>
          <cell r="D499">
            <v>22</v>
          </cell>
          <cell r="E499">
            <v>1.0853478046373952</v>
          </cell>
          <cell r="F499">
            <v>1</v>
          </cell>
          <cell r="G499">
            <v>0.69930069930069938</v>
          </cell>
          <cell r="H499">
            <v>0</v>
          </cell>
          <cell r="I499">
            <v>0</v>
          </cell>
          <cell r="J499">
            <v>24</v>
          </cell>
          <cell r="K499">
            <v>0.80917060013486175</v>
          </cell>
        </row>
        <row r="500">
          <cell r="A500" t="str">
            <v>89 Autre déviation connue du groupe 80 nlcd</v>
          </cell>
          <cell r="B500">
            <v>1</v>
          </cell>
          <cell r="C500">
            <v>0.12642225031605564</v>
          </cell>
          <cell r="D500">
            <v>9</v>
          </cell>
          <cell r="E500">
            <v>0.44400592007893441</v>
          </cell>
          <cell r="F500">
            <v>1</v>
          </cell>
          <cell r="G500">
            <v>0.69930069930069938</v>
          </cell>
          <cell r="H500">
            <v>0</v>
          </cell>
          <cell r="I500">
            <v>0</v>
          </cell>
          <cell r="J500">
            <v>11</v>
          </cell>
          <cell r="K500">
            <v>0.37086985839514497</v>
          </cell>
        </row>
        <row r="501">
          <cell r="A501" t="str">
            <v>99 Autre déviation non listée</v>
          </cell>
          <cell r="B501">
            <v>41</v>
          </cell>
          <cell r="C501">
            <v>5.1833122629582808</v>
          </cell>
          <cell r="D501">
            <v>132</v>
          </cell>
          <cell r="E501">
            <v>6.5120868278243709</v>
          </cell>
          <cell r="F501">
            <v>11</v>
          </cell>
          <cell r="G501">
            <v>7.6923076923076925</v>
          </cell>
          <cell r="H501">
            <v>2</v>
          </cell>
          <cell r="I501">
            <v>40</v>
          </cell>
          <cell r="J501">
            <v>186</v>
          </cell>
          <cell r="K501">
            <v>6.2710721510451783</v>
          </cell>
        </row>
        <row r="502">
          <cell r="A502" t="str">
            <v>Total</v>
          </cell>
          <cell r="B502">
            <v>791</v>
          </cell>
          <cell r="C502">
            <v>100</v>
          </cell>
          <cell r="D502">
            <v>2027</v>
          </cell>
          <cell r="E502">
            <v>100</v>
          </cell>
          <cell r="F502">
            <v>143</v>
          </cell>
          <cell r="G502">
            <v>100</v>
          </cell>
          <cell r="H502">
            <v>5</v>
          </cell>
          <cell r="I502">
            <v>100</v>
          </cell>
          <cell r="J502">
            <v>2966</v>
          </cell>
          <cell r="K502">
            <v>100</v>
          </cell>
        </row>
        <row r="507">
          <cell r="A507" t="str">
            <v>00.00 Pas d'agent matériel ou pas d'information</v>
          </cell>
          <cell r="B507">
            <v>145</v>
          </cell>
          <cell r="C507">
            <v>4.8887390424814567</v>
          </cell>
        </row>
        <row r="508">
          <cell r="A508" t="str">
            <v>01.00 Bâtiments, constructions, surfaces - à niveau</v>
          </cell>
          <cell r="B508">
            <v>121</v>
          </cell>
          <cell r="C508">
            <v>4.079568442346595</v>
          </cell>
        </row>
        <row r="509">
          <cell r="A509" t="str">
            <v>02.00 Bâtiments, constructions, surfaces - en hauteur</v>
          </cell>
          <cell r="B509">
            <v>14</v>
          </cell>
          <cell r="C509">
            <v>0.47201618341200269</v>
          </cell>
        </row>
        <row r="510">
          <cell r="A510" t="str">
            <v>03.00 Bâtiments, constructions, surfaces - en profondeur</v>
          </cell>
          <cell r="B510">
            <v>2</v>
          </cell>
          <cell r="C510">
            <v>6.7430883344571813E-2</v>
          </cell>
        </row>
        <row r="511">
          <cell r="A511" t="str">
            <v>04.00 Dispositifs de distribution de matière, d'alimentation, canalisations</v>
          </cell>
          <cell r="B511">
            <v>2</v>
          </cell>
          <cell r="C511">
            <v>6.7430883344571813E-2</v>
          </cell>
        </row>
        <row r="512">
          <cell r="A512" t="str">
            <v>05.00 Moteurs, dispositifs de transmission et de stockage d'énergie</v>
          </cell>
          <cell r="B512">
            <v>2</v>
          </cell>
          <cell r="C512">
            <v>6.7430883344571813E-2</v>
          </cell>
        </row>
        <row r="513">
          <cell r="A513" t="str">
            <v>10.00 Machines et équipements - fixes</v>
          </cell>
          <cell r="B513">
            <v>3</v>
          </cell>
          <cell r="C513">
            <v>0.10114632501685772</v>
          </cell>
        </row>
        <row r="514">
          <cell r="A514" t="str">
            <v>11.00 Dispositifs de convoyage, de transport et de stockage</v>
          </cell>
          <cell r="B514">
            <v>7</v>
          </cell>
          <cell r="C514">
            <v>0.23600809170600134</v>
          </cell>
        </row>
        <row r="515">
          <cell r="A515" t="str">
            <v>12.00 Véhicules terrestres</v>
          </cell>
          <cell r="B515">
            <v>2384</v>
          </cell>
          <cell r="C515">
            <v>80.377612946729599</v>
          </cell>
        </row>
        <row r="516">
          <cell r="A516" t="str">
            <v>13.00 Autres véhicules de transport</v>
          </cell>
          <cell r="B516">
            <v>85</v>
          </cell>
          <cell r="C516">
            <v>2.8658125421443028</v>
          </cell>
        </row>
        <row r="517">
          <cell r="A517" t="str">
            <v>14.00 Matériaux, objets, produits, éléments constitutifs de machines, bris, poussières</v>
          </cell>
          <cell r="B517">
            <v>12</v>
          </cell>
          <cell r="C517">
            <v>0.40458530006743088</v>
          </cell>
        </row>
        <row r="518">
          <cell r="A518" t="str">
            <v>15.00 Substances chimiques, explosives, radioactives, biologiques</v>
          </cell>
          <cell r="B518">
            <v>1</v>
          </cell>
          <cell r="C518">
            <v>3.3715441672285906E-2</v>
          </cell>
        </row>
        <row r="519">
          <cell r="A519" t="str">
            <v>16.00 Dispositifs et équipements de sécurité</v>
          </cell>
          <cell r="B519">
            <v>1</v>
          </cell>
          <cell r="C519">
            <v>3.3715441672285906E-2</v>
          </cell>
        </row>
        <row r="520">
          <cell r="A520" t="str">
            <v>17.00 Equipements de bureau et personnels, matériel de sport, armes, appareillage domestique</v>
          </cell>
          <cell r="B520">
            <v>3</v>
          </cell>
          <cell r="C520">
            <v>0.10114632501685772</v>
          </cell>
        </row>
        <row r="521">
          <cell r="A521" t="str">
            <v>18.00 Organismes vivants et êtres humains</v>
          </cell>
          <cell r="B521">
            <v>95</v>
          </cell>
          <cell r="C521">
            <v>3.2029669588671608</v>
          </cell>
        </row>
        <row r="522">
          <cell r="A522" t="str">
            <v>19.00 Déchets en vrac</v>
          </cell>
          <cell r="B522">
            <v>4</v>
          </cell>
          <cell r="C522">
            <v>0.13486176668914363</v>
          </cell>
        </row>
        <row r="523">
          <cell r="A523" t="str">
            <v>20.00 Phénomènes physiques et éléments naturels</v>
          </cell>
          <cell r="B523">
            <v>44</v>
          </cell>
          <cell r="C523">
            <v>1.4834794335805799</v>
          </cell>
        </row>
        <row r="524">
          <cell r="A524" t="str">
            <v>99.00 Autres agents matériels non listés dans cette classification</v>
          </cell>
          <cell r="B524">
            <v>41</v>
          </cell>
          <cell r="C524">
            <v>1.382333108563722</v>
          </cell>
        </row>
        <row r="525">
          <cell r="A525" t="str">
            <v>Total</v>
          </cell>
          <cell r="B525">
            <v>2966</v>
          </cell>
          <cell r="C525">
            <v>100</v>
          </cell>
        </row>
        <row r="527">
          <cell r="A527" t="str">
            <v>00.00 Pas d'agent matériel ou pas d'information</v>
          </cell>
          <cell r="B527">
            <v>43</v>
          </cell>
          <cell r="C527">
            <v>5.4361567635903922</v>
          </cell>
          <cell r="D527">
            <v>96</v>
          </cell>
          <cell r="E527">
            <v>4.7360631475086334</v>
          </cell>
          <cell r="F527">
            <v>6</v>
          </cell>
          <cell r="G527">
            <v>4.1958041958041958</v>
          </cell>
          <cell r="H527">
            <v>0</v>
          </cell>
          <cell r="I527">
            <v>0</v>
          </cell>
          <cell r="J527">
            <v>145</v>
          </cell>
          <cell r="K527">
            <v>4.8887390424814567</v>
          </cell>
        </row>
        <row r="528">
          <cell r="A528" t="str">
            <v>01.00 Bâtiments, constructions, surfaces - à niveau</v>
          </cell>
          <cell r="B528">
            <v>30</v>
          </cell>
          <cell r="C528">
            <v>3.7926675094816691</v>
          </cell>
          <cell r="D528">
            <v>88</v>
          </cell>
          <cell r="E528">
            <v>4.3413912185495809</v>
          </cell>
          <cell r="F528">
            <v>3</v>
          </cell>
          <cell r="G528">
            <v>2.0979020979020979</v>
          </cell>
          <cell r="H528">
            <v>0</v>
          </cell>
          <cell r="I528">
            <v>0</v>
          </cell>
          <cell r="J528">
            <v>121</v>
          </cell>
          <cell r="K528">
            <v>4.079568442346595</v>
          </cell>
        </row>
        <row r="529">
          <cell r="A529" t="str">
            <v>02.00 Bâtiments, constructions, surfaces - en hauteur</v>
          </cell>
          <cell r="B529">
            <v>7</v>
          </cell>
          <cell r="C529">
            <v>0.88495575221238942</v>
          </cell>
          <cell r="D529">
            <v>7</v>
          </cell>
          <cell r="E529">
            <v>0.34533793783917122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14</v>
          </cell>
          <cell r="K529">
            <v>0.47201618341200269</v>
          </cell>
        </row>
        <row r="530">
          <cell r="A530" t="str">
            <v>03.00 Bâtiments, constructions, surfaces - en profondeur</v>
          </cell>
          <cell r="B530">
            <v>0</v>
          </cell>
          <cell r="C530">
            <v>0</v>
          </cell>
          <cell r="D530">
            <v>2</v>
          </cell>
          <cell r="E530">
            <v>9.8667982239763211E-2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</v>
          </cell>
          <cell r="K530">
            <v>6.7430883344571813E-2</v>
          </cell>
        </row>
        <row r="531">
          <cell r="A531" t="str">
            <v>04.00 Dispositifs de distribution de matière, d'alimentation, canalisations</v>
          </cell>
          <cell r="B531">
            <v>1</v>
          </cell>
          <cell r="C531">
            <v>0.12642225031605564</v>
          </cell>
          <cell r="D531">
            <v>1</v>
          </cell>
          <cell r="E531">
            <v>4.9333991119881605E-2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2</v>
          </cell>
          <cell r="K531">
            <v>6.7430883344571813E-2</v>
          </cell>
        </row>
        <row r="532">
          <cell r="A532" t="str">
            <v>05.00 Moteurs, dispositifs de transmission et de stockage d'énergie</v>
          </cell>
          <cell r="B532">
            <v>0</v>
          </cell>
          <cell r="C532">
            <v>0</v>
          </cell>
          <cell r="D532">
            <v>2</v>
          </cell>
          <cell r="E532">
            <v>9.8667982239763211E-2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2</v>
          </cell>
          <cell r="K532">
            <v>6.7430883344571813E-2</v>
          </cell>
        </row>
        <row r="533">
          <cell r="A533" t="str">
            <v>10.00 Machines et équipements - fixes</v>
          </cell>
          <cell r="B533">
            <v>0</v>
          </cell>
          <cell r="C533">
            <v>0</v>
          </cell>
          <cell r="D533">
            <v>3</v>
          </cell>
          <cell r="E533">
            <v>0.1480019733596448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3</v>
          </cell>
          <cell r="K533">
            <v>0.10114632501685772</v>
          </cell>
        </row>
        <row r="534">
          <cell r="A534" t="str">
            <v>11.00 Dispositifs de convoyage, de transport et de stockage</v>
          </cell>
          <cell r="B534">
            <v>2</v>
          </cell>
          <cell r="C534">
            <v>0.25284450063211128</v>
          </cell>
          <cell r="D534">
            <v>4</v>
          </cell>
          <cell r="E534">
            <v>0.19733596447952642</v>
          </cell>
          <cell r="F534">
            <v>1</v>
          </cell>
          <cell r="G534">
            <v>0.69930069930069938</v>
          </cell>
          <cell r="H534">
            <v>0</v>
          </cell>
          <cell r="I534">
            <v>0</v>
          </cell>
          <cell r="J534">
            <v>7</v>
          </cell>
          <cell r="K534">
            <v>0.23600809170600134</v>
          </cell>
        </row>
        <row r="535">
          <cell r="A535" t="str">
            <v>12.00 Véhicules terrestres</v>
          </cell>
          <cell r="B535">
            <v>633</v>
          </cell>
          <cell r="C535">
            <v>80.025284450063211</v>
          </cell>
          <cell r="D535">
            <v>1631</v>
          </cell>
          <cell r="E535">
            <v>80.463739516526886</v>
          </cell>
          <cell r="F535">
            <v>116</v>
          </cell>
          <cell r="G535">
            <v>81.11888111888112</v>
          </cell>
          <cell r="H535">
            <v>4</v>
          </cell>
          <cell r="I535">
            <v>80</v>
          </cell>
          <cell r="J535">
            <v>2384</v>
          </cell>
          <cell r="K535">
            <v>80.377612946729599</v>
          </cell>
        </row>
        <row r="536">
          <cell r="A536" t="str">
            <v>13.00 Autres véhicules de transport</v>
          </cell>
          <cell r="B536">
            <v>21</v>
          </cell>
          <cell r="C536">
            <v>2.6548672566371683</v>
          </cell>
          <cell r="D536">
            <v>59</v>
          </cell>
          <cell r="E536">
            <v>2.910705476073014</v>
          </cell>
          <cell r="F536">
            <v>4</v>
          </cell>
          <cell r="G536">
            <v>2.7972027972027975</v>
          </cell>
          <cell r="H536">
            <v>1</v>
          </cell>
          <cell r="I536">
            <v>20</v>
          </cell>
          <cell r="J536">
            <v>85</v>
          </cell>
          <cell r="K536">
            <v>2.8658125421443028</v>
          </cell>
        </row>
        <row r="537">
          <cell r="A537" t="str">
            <v>14.00 Matériaux, objets, produits, éléments constitutifs de machines, bris, poussières</v>
          </cell>
          <cell r="B537">
            <v>7</v>
          </cell>
          <cell r="C537">
            <v>0.88495575221238942</v>
          </cell>
          <cell r="D537">
            <v>5</v>
          </cell>
          <cell r="E537">
            <v>0.24666995559940796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12</v>
          </cell>
          <cell r="K537">
            <v>0.40458530006743088</v>
          </cell>
        </row>
        <row r="538">
          <cell r="A538" t="str">
            <v>15.00 Substances chimiques, explosives, radioactives, biologiques</v>
          </cell>
          <cell r="B538">
            <v>0</v>
          </cell>
          <cell r="C538">
            <v>0</v>
          </cell>
          <cell r="D538">
            <v>1</v>
          </cell>
          <cell r="E538">
            <v>4.9333991119881605E-2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1</v>
          </cell>
          <cell r="K538">
            <v>3.3715441672285906E-2</v>
          </cell>
        </row>
        <row r="539">
          <cell r="A539" t="str">
            <v>16.00 Dispositifs et équipements de sécurité</v>
          </cell>
          <cell r="B539">
            <v>0</v>
          </cell>
          <cell r="C539">
            <v>0</v>
          </cell>
          <cell r="D539">
            <v>1</v>
          </cell>
          <cell r="E539">
            <v>4.9333991119881605E-2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1</v>
          </cell>
          <cell r="K539">
            <v>3.3715441672285906E-2</v>
          </cell>
        </row>
        <row r="540">
          <cell r="A540" t="str">
            <v>17.00 Equipements de bureau et personnels, matériel de sport, armes, appareillage domestique</v>
          </cell>
          <cell r="B540">
            <v>1</v>
          </cell>
          <cell r="C540">
            <v>0.12642225031605564</v>
          </cell>
          <cell r="D540">
            <v>2</v>
          </cell>
          <cell r="E540">
            <v>9.8667982239763211E-2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3</v>
          </cell>
          <cell r="K540">
            <v>0.10114632501685772</v>
          </cell>
        </row>
        <row r="541">
          <cell r="A541" t="str">
            <v>18.00 Organismes vivants et êtres humains</v>
          </cell>
          <cell r="B541">
            <v>22</v>
          </cell>
          <cell r="C541">
            <v>2.7812895069532235</v>
          </cell>
          <cell r="D541">
            <v>65</v>
          </cell>
          <cell r="E541">
            <v>3.2067094227923034</v>
          </cell>
          <cell r="F541">
            <v>8</v>
          </cell>
          <cell r="G541">
            <v>5.594405594405595</v>
          </cell>
          <cell r="H541">
            <v>0</v>
          </cell>
          <cell r="I541">
            <v>0</v>
          </cell>
          <cell r="J541">
            <v>95</v>
          </cell>
          <cell r="K541">
            <v>3.2029669588671608</v>
          </cell>
        </row>
        <row r="542">
          <cell r="A542" t="str">
            <v>19.00 Déchets en vrac</v>
          </cell>
          <cell r="B542">
            <v>1</v>
          </cell>
          <cell r="C542">
            <v>0.12642225031605564</v>
          </cell>
          <cell r="D542">
            <v>3</v>
          </cell>
          <cell r="E542">
            <v>0.1480019733596448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4</v>
          </cell>
          <cell r="K542">
            <v>0.13486176668914363</v>
          </cell>
        </row>
        <row r="543">
          <cell r="A543" t="str">
            <v>20.00 Phénomènes physiques et éléments naturels</v>
          </cell>
          <cell r="B543">
            <v>12</v>
          </cell>
          <cell r="C543">
            <v>1.5170670037926675</v>
          </cell>
          <cell r="D543">
            <v>29</v>
          </cell>
          <cell r="E543">
            <v>1.4306857424765662</v>
          </cell>
          <cell r="F543">
            <v>3</v>
          </cell>
          <cell r="G543">
            <v>2.0979020979020979</v>
          </cell>
          <cell r="H543">
            <v>0</v>
          </cell>
          <cell r="I543">
            <v>0</v>
          </cell>
          <cell r="J543">
            <v>44</v>
          </cell>
          <cell r="K543">
            <v>1.4834794335805799</v>
          </cell>
        </row>
        <row r="544">
          <cell r="A544" t="str">
            <v>99.00 Autres agents matériels non listés dans cette classification</v>
          </cell>
          <cell r="B544">
            <v>11</v>
          </cell>
          <cell r="C544">
            <v>1.3906447534766118</v>
          </cell>
          <cell r="D544">
            <v>28</v>
          </cell>
          <cell r="E544">
            <v>1.3813517513566849</v>
          </cell>
          <cell r="F544">
            <v>2</v>
          </cell>
          <cell r="G544">
            <v>1.3986013986013988</v>
          </cell>
          <cell r="H544">
            <v>0</v>
          </cell>
          <cell r="I544">
            <v>0</v>
          </cell>
          <cell r="J544">
            <v>41</v>
          </cell>
          <cell r="K544">
            <v>1.382333108563722</v>
          </cell>
        </row>
        <row r="545">
          <cell r="A545" t="str">
            <v>Total</v>
          </cell>
          <cell r="B545">
            <v>791</v>
          </cell>
          <cell r="C545">
            <v>100</v>
          </cell>
          <cell r="D545">
            <v>2027</v>
          </cell>
          <cell r="E545">
            <v>100</v>
          </cell>
          <cell r="F545">
            <v>143</v>
          </cell>
          <cell r="G545">
            <v>100</v>
          </cell>
          <cell r="H545">
            <v>5</v>
          </cell>
          <cell r="I545">
            <v>100</v>
          </cell>
          <cell r="J545">
            <v>2966</v>
          </cell>
          <cell r="K545">
            <v>100</v>
          </cell>
        </row>
        <row r="547">
          <cell r="B547" t="str">
            <v>Total</v>
          </cell>
        </row>
        <row r="548">
          <cell r="A548" t="str">
            <v>14 Contact avec objet, environnement - froid ou glacé</v>
          </cell>
          <cell r="B548">
            <v>11</v>
          </cell>
          <cell r="C548">
            <v>0.37086985839514497</v>
          </cell>
        </row>
        <row r="549">
          <cell r="A549" t="str">
            <v>19 Autre Contact - Modalité de la blessure connu du groupe 10 nlcd</v>
          </cell>
          <cell r="B549">
            <v>2</v>
          </cell>
          <cell r="C549">
            <v>6.7430883344571813E-2</v>
          </cell>
        </row>
        <row r="550">
          <cell r="A550" t="str">
            <v>20 Noyade, ensevelissement, enveloppement - non précisé</v>
          </cell>
          <cell r="B550">
            <v>1</v>
          </cell>
          <cell r="C550">
            <v>3.3715441672285906E-2</v>
          </cell>
        </row>
        <row r="551">
          <cell r="A551" t="str">
            <v>29 Autre contact - Modalité blessure connu du groupe 20 nlcd</v>
          </cell>
          <cell r="B551">
            <v>1</v>
          </cell>
          <cell r="C551">
            <v>3.3715441672285906E-2</v>
          </cell>
        </row>
        <row r="552">
          <cell r="A552" t="str">
            <v>30 Ecrasement en mouvement vertical ou horizontal sur, contre un objet immobile (victime en mouvement)- non précisé</v>
          </cell>
          <cell r="B552">
            <v>54</v>
          </cell>
          <cell r="C552">
            <v>1.8206338503034392</v>
          </cell>
        </row>
        <row r="553">
          <cell r="A553" t="str">
            <v>31 Mouvement vertical, écrasement sur, contre (résultat d'une chute)</v>
          </cell>
          <cell r="B553">
            <v>541</v>
          </cell>
          <cell r="C553">
            <v>18.240053944706673</v>
          </cell>
        </row>
        <row r="554">
          <cell r="A554" t="str">
            <v>32 Mouvement horizontal, écrasement sur, contre</v>
          </cell>
          <cell r="B554">
            <v>97</v>
          </cell>
          <cell r="C554">
            <v>3.2703978422117332</v>
          </cell>
        </row>
        <row r="555">
          <cell r="A555" t="str">
            <v>39 Autre contact - Modalité blessure connu du groupe 30 nlcd</v>
          </cell>
          <cell r="B555">
            <v>12</v>
          </cell>
          <cell r="C555">
            <v>0.40458530006743088</v>
          </cell>
        </row>
        <row r="556">
          <cell r="A556" t="str">
            <v>40 Heurt par objet en mouvement, collision avec - non précisé</v>
          </cell>
          <cell r="B556">
            <v>152</v>
          </cell>
          <cell r="C556">
            <v>5.1247471341874578</v>
          </cell>
        </row>
        <row r="557">
          <cell r="A557" t="str">
            <v>41 Heurt - par objet projeté</v>
          </cell>
          <cell r="B557">
            <v>13</v>
          </cell>
          <cell r="C557">
            <v>0.43830074173971684</v>
          </cell>
        </row>
        <row r="558">
          <cell r="A558" t="str">
            <v>42 Heurt - par objet qui chute</v>
          </cell>
          <cell r="B558">
            <v>16</v>
          </cell>
          <cell r="C558">
            <v>0.5394470667565745</v>
          </cell>
        </row>
        <row r="559">
          <cell r="A559" t="str">
            <v>43 Heurt - par objet en balancement</v>
          </cell>
          <cell r="B559">
            <v>6</v>
          </cell>
          <cell r="C559">
            <v>0.20229265003371544</v>
          </cell>
        </row>
        <row r="560">
          <cell r="A560" t="str">
            <v>44 Heurt - par objet y compris les véhicules - en rotation, mouvement, déplacement</v>
          </cell>
          <cell r="B560">
            <v>424</v>
          </cell>
          <cell r="C560">
            <v>14.295347269049225</v>
          </cell>
        </row>
        <row r="561">
          <cell r="A561" t="str">
            <v>45 Collision avec un objet y compris les véhicules - collision avec une personne (la victime est en mouvement)</v>
          </cell>
          <cell r="B561">
            <v>1128</v>
          </cell>
          <cell r="C561">
            <v>38.031018206338501</v>
          </cell>
        </row>
        <row r="562">
          <cell r="A562" t="str">
            <v>49 Autre contact - Modalité de la blessure connu du groupe 40 nlcd</v>
          </cell>
          <cell r="B562">
            <v>19</v>
          </cell>
          <cell r="C562">
            <v>0.64059339177343222</v>
          </cell>
        </row>
        <row r="563">
          <cell r="A563" t="str">
            <v>50 Contact avec agent matériel coupant, pointu, dur, rugueux - non précisé</v>
          </cell>
          <cell r="B563">
            <v>4</v>
          </cell>
          <cell r="C563">
            <v>0.13486176668914363</v>
          </cell>
        </row>
        <row r="564">
          <cell r="A564" t="str">
            <v>51 Contact avec agent matériel coupant</v>
          </cell>
          <cell r="B564">
            <v>1</v>
          </cell>
          <cell r="C564">
            <v>3.3715441672285906E-2</v>
          </cell>
        </row>
        <row r="565">
          <cell r="A565" t="str">
            <v>53 Contact avec agent matériel dur ou rugueux</v>
          </cell>
          <cell r="B565">
            <v>140</v>
          </cell>
          <cell r="C565">
            <v>4.7201618341200273</v>
          </cell>
        </row>
        <row r="566">
          <cell r="A566" t="str">
            <v>59 Autre Contact - Modalité de la blessure connu du groupe 40 nlcd</v>
          </cell>
          <cell r="B566">
            <v>7</v>
          </cell>
          <cell r="C566">
            <v>0.23600809170600134</v>
          </cell>
        </row>
        <row r="567">
          <cell r="A567" t="str">
            <v>60 Coincement, écrasement - non précisé</v>
          </cell>
          <cell r="B567">
            <v>5</v>
          </cell>
          <cell r="C567">
            <v>0.16857720836142953</v>
          </cell>
        </row>
        <row r="568">
          <cell r="A568" t="str">
            <v>61 Coincement, écrasement - dans</v>
          </cell>
          <cell r="B568">
            <v>3</v>
          </cell>
          <cell r="C568">
            <v>0.10114632501685772</v>
          </cell>
        </row>
        <row r="569">
          <cell r="A569" t="str">
            <v>62 Coincement, écrasement - sous</v>
          </cell>
          <cell r="B569">
            <v>1</v>
          </cell>
          <cell r="C569">
            <v>3.3715441672285906E-2</v>
          </cell>
        </row>
        <row r="570">
          <cell r="A570" t="str">
            <v>63 Coincement, écrasement - entre</v>
          </cell>
          <cell r="B570">
            <v>6</v>
          </cell>
          <cell r="C570">
            <v>0.20229265003371544</v>
          </cell>
        </row>
        <row r="571">
          <cell r="A571" t="str">
            <v>69 Autre contact -Modalité de la blessure connu du groupe 60 nlcd</v>
          </cell>
          <cell r="B571">
            <v>1</v>
          </cell>
          <cell r="C571">
            <v>3.3715441672285906E-2</v>
          </cell>
        </row>
        <row r="572">
          <cell r="A572" t="str">
            <v>70 Contrainte physique du corps, contrainte psychique - non précisé</v>
          </cell>
          <cell r="B572">
            <v>19</v>
          </cell>
          <cell r="C572">
            <v>0.64059339177343222</v>
          </cell>
        </row>
        <row r="573">
          <cell r="A573" t="str">
            <v>71 Contrainte physique - sur le système musculo-squelettique</v>
          </cell>
          <cell r="B573">
            <v>97</v>
          </cell>
          <cell r="C573">
            <v>3.2703978422117332</v>
          </cell>
        </row>
        <row r="574">
          <cell r="A574" t="str">
            <v>73 Contrainte psychique, choc mental</v>
          </cell>
          <cell r="B574">
            <v>6</v>
          </cell>
          <cell r="C574">
            <v>0.20229265003371544</v>
          </cell>
        </row>
        <row r="575">
          <cell r="A575" t="str">
            <v>80 Morsure, coup de pied, etc., animal ou humain - non précisé</v>
          </cell>
          <cell r="B575">
            <v>5</v>
          </cell>
          <cell r="C575">
            <v>0.16857720836142953</v>
          </cell>
        </row>
        <row r="576">
          <cell r="A576" t="str">
            <v>81 Morsure par</v>
          </cell>
          <cell r="B576">
            <v>2</v>
          </cell>
          <cell r="C576">
            <v>6.7430883344571813E-2</v>
          </cell>
        </row>
        <row r="577">
          <cell r="A577" t="str">
            <v>82 Piqûre par un insecte, un poisson</v>
          </cell>
          <cell r="B577">
            <v>2</v>
          </cell>
          <cell r="C577">
            <v>6.7430883344571813E-2</v>
          </cell>
        </row>
        <row r="578">
          <cell r="A578" t="str">
            <v>83 Coup, coup de pied, coup de tête, étranglement</v>
          </cell>
          <cell r="B578">
            <v>6</v>
          </cell>
          <cell r="C578">
            <v>0.20229265003371544</v>
          </cell>
        </row>
        <row r="579">
          <cell r="A579" t="str">
            <v>89 Autre contact - Modalité de la blessure connu du groupe 80 nlcd</v>
          </cell>
          <cell r="B579">
            <v>4</v>
          </cell>
          <cell r="C579">
            <v>0.13486176668914363</v>
          </cell>
        </row>
        <row r="580">
          <cell r="A580" t="str">
            <v>99 Autre contact - Modalité de la blessure non listé dans cette classification</v>
          </cell>
          <cell r="B580">
            <v>66</v>
          </cell>
          <cell r="C580">
            <v>2.2252191503708696</v>
          </cell>
        </row>
        <row r="581">
          <cell r="A581" t="str">
            <v>Inconnu</v>
          </cell>
          <cell r="B581">
            <v>114</v>
          </cell>
          <cell r="C581">
            <v>3.8435603506405935</v>
          </cell>
        </row>
        <row r="582">
          <cell r="A582" t="str">
            <v>Total</v>
          </cell>
          <cell r="B582">
            <v>2966</v>
          </cell>
          <cell r="C582">
            <v>100</v>
          </cell>
        </row>
        <row r="590">
          <cell r="A590" t="str">
            <v>14 Contact avec objet, environnement - froid ou glacé</v>
          </cell>
          <cell r="B590">
            <v>1</v>
          </cell>
          <cell r="C590">
            <v>0.12642225031605564</v>
          </cell>
          <cell r="D590">
            <v>9</v>
          </cell>
          <cell r="E590">
            <v>0.44400592007893441</v>
          </cell>
          <cell r="F590">
            <v>1</v>
          </cell>
          <cell r="G590">
            <v>0.69930069930069938</v>
          </cell>
          <cell r="H590">
            <v>0</v>
          </cell>
          <cell r="I590">
            <v>0</v>
          </cell>
          <cell r="J590">
            <v>11</v>
          </cell>
          <cell r="K590">
            <v>0.37086985839514497</v>
          </cell>
        </row>
        <row r="591">
          <cell r="A591" t="str">
            <v>19 Autre Contact - Modalité de la blessure connu du groupe 10 nlcd</v>
          </cell>
          <cell r="B591">
            <v>0</v>
          </cell>
          <cell r="C591">
            <v>0</v>
          </cell>
          <cell r="D591">
            <v>2</v>
          </cell>
          <cell r="E591">
            <v>9.8667982239763211E-2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2</v>
          </cell>
          <cell r="K591">
            <v>6.7430883344571813E-2</v>
          </cell>
        </row>
        <row r="592">
          <cell r="A592" t="str">
            <v>20 Noyade, ensevelissement, enveloppement - non précisé</v>
          </cell>
          <cell r="B592">
            <v>0</v>
          </cell>
          <cell r="C592">
            <v>0</v>
          </cell>
          <cell r="D592">
            <v>1</v>
          </cell>
          <cell r="E592">
            <v>4.9333991119881605E-2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1</v>
          </cell>
          <cell r="K592">
            <v>3.3715441672285906E-2</v>
          </cell>
        </row>
        <row r="593">
          <cell r="A593" t="str">
            <v>29 Autre contact - Modalité blessure connu du groupe 20 nlcd</v>
          </cell>
          <cell r="B593">
            <v>0</v>
          </cell>
          <cell r="C593">
            <v>0</v>
          </cell>
          <cell r="D593">
            <v>1</v>
          </cell>
          <cell r="E593">
            <v>4.9333991119881605E-2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1</v>
          </cell>
          <cell r="K593">
            <v>3.3715441672285906E-2</v>
          </cell>
        </row>
        <row r="594">
          <cell r="A594" t="str">
            <v>30 Ecrasement en mouvement vertical ou horizontal sur, contre un objet immobile (victime en mouvement)- non précisé</v>
          </cell>
          <cell r="B594">
            <v>19</v>
          </cell>
          <cell r="C594">
            <v>2.4020227560050569</v>
          </cell>
          <cell r="D594">
            <v>31</v>
          </cell>
          <cell r="E594">
            <v>1.5293537247163294</v>
          </cell>
          <cell r="F594">
            <v>4</v>
          </cell>
          <cell r="G594">
            <v>2.7972027972027975</v>
          </cell>
          <cell r="H594">
            <v>0</v>
          </cell>
          <cell r="I594">
            <v>0</v>
          </cell>
          <cell r="J594">
            <v>54</v>
          </cell>
          <cell r="K594">
            <v>1.8206338503034392</v>
          </cell>
        </row>
        <row r="595">
          <cell r="A595" t="str">
            <v>31 Mouvement vertical, écrasement sur, contre (résultat d'une chute)</v>
          </cell>
          <cell r="B595">
            <v>169</v>
          </cell>
          <cell r="C595">
            <v>21.3653603034134</v>
          </cell>
          <cell r="D595">
            <v>346</v>
          </cell>
          <cell r="E595">
            <v>17.069560927479031</v>
          </cell>
          <cell r="F595">
            <v>26</v>
          </cell>
          <cell r="G595">
            <v>18.181818181818183</v>
          </cell>
          <cell r="H595">
            <v>0</v>
          </cell>
          <cell r="I595">
            <v>0</v>
          </cell>
          <cell r="J595">
            <v>541</v>
          </cell>
          <cell r="K595">
            <v>18.240053944706673</v>
          </cell>
        </row>
        <row r="596">
          <cell r="A596" t="str">
            <v>32 Mouvement horizontal, écrasement sur, contre</v>
          </cell>
          <cell r="B596">
            <v>19</v>
          </cell>
          <cell r="C596">
            <v>2.4020227560050569</v>
          </cell>
          <cell r="D596">
            <v>70</v>
          </cell>
          <cell r="E596">
            <v>3.4533793783917117</v>
          </cell>
          <cell r="F596">
            <v>8</v>
          </cell>
          <cell r="G596">
            <v>5.594405594405595</v>
          </cell>
          <cell r="H596">
            <v>0</v>
          </cell>
          <cell r="I596">
            <v>0</v>
          </cell>
          <cell r="J596">
            <v>97</v>
          </cell>
          <cell r="K596">
            <v>3.2703978422117332</v>
          </cell>
        </row>
        <row r="597">
          <cell r="A597" t="str">
            <v>39 Autre contact - Modalité blessure connu du groupe 30 nlcd</v>
          </cell>
          <cell r="B597">
            <v>5</v>
          </cell>
          <cell r="C597">
            <v>0.63211125158027814</v>
          </cell>
          <cell r="D597">
            <v>5</v>
          </cell>
          <cell r="E597">
            <v>0.24666995559940796</v>
          </cell>
          <cell r="F597">
            <v>2</v>
          </cell>
          <cell r="G597">
            <v>1.3986013986013988</v>
          </cell>
          <cell r="H597">
            <v>0</v>
          </cell>
          <cell r="I597">
            <v>0</v>
          </cell>
          <cell r="J597">
            <v>12</v>
          </cell>
          <cell r="K597">
            <v>0.40458530006743088</v>
          </cell>
        </row>
        <row r="598">
          <cell r="A598" t="str">
            <v>40 Heurt par objet en mouvement, collision avec - non précisé</v>
          </cell>
          <cell r="B598">
            <v>39</v>
          </cell>
          <cell r="C598">
            <v>4.9304677623261695</v>
          </cell>
          <cell r="D598">
            <v>104</v>
          </cell>
          <cell r="E598">
            <v>5.1307350764676869</v>
          </cell>
          <cell r="F598">
            <v>7</v>
          </cell>
          <cell r="G598">
            <v>4.895104895104895</v>
          </cell>
          <cell r="H598">
            <v>2</v>
          </cell>
          <cell r="I598">
            <v>40</v>
          </cell>
          <cell r="J598">
            <v>152</v>
          </cell>
          <cell r="K598">
            <v>5.1247471341874578</v>
          </cell>
        </row>
        <row r="599">
          <cell r="A599" t="str">
            <v>41 Heurt - par objet projeté</v>
          </cell>
          <cell r="B599">
            <v>2</v>
          </cell>
          <cell r="C599">
            <v>0.25284450063211128</v>
          </cell>
          <cell r="D599">
            <v>9</v>
          </cell>
          <cell r="E599">
            <v>0.44400592007893441</v>
          </cell>
          <cell r="F599">
            <v>2</v>
          </cell>
          <cell r="G599">
            <v>1.3986013986013988</v>
          </cell>
          <cell r="H599">
            <v>0</v>
          </cell>
          <cell r="I599">
            <v>0</v>
          </cell>
          <cell r="J599">
            <v>13</v>
          </cell>
          <cell r="K599">
            <v>0.43830074173971684</v>
          </cell>
        </row>
        <row r="600">
          <cell r="A600" t="str">
            <v>42 Heurt - par objet qui chute</v>
          </cell>
          <cell r="B600">
            <v>3</v>
          </cell>
          <cell r="C600">
            <v>0.37926675094816686</v>
          </cell>
          <cell r="D600">
            <v>10</v>
          </cell>
          <cell r="E600">
            <v>0.49333991119881593</v>
          </cell>
          <cell r="F600">
            <v>2</v>
          </cell>
          <cell r="G600">
            <v>1.3986013986013988</v>
          </cell>
          <cell r="H600">
            <v>1</v>
          </cell>
          <cell r="I600">
            <v>20</v>
          </cell>
          <cell r="J600">
            <v>16</v>
          </cell>
          <cell r="K600">
            <v>0.5394470667565745</v>
          </cell>
        </row>
        <row r="601">
          <cell r="A601" t="str">
            <v>43 Heurt - par objet en balancement</v>
          </cell>
          <cell r="B601">
            <v>1</v>
          </cell>
          <cell r="C601">
            <v>0.12642225031605564</v>
          </cell>
          <cell r="D601">
            <v>5</v>
          </cell>
          <cell r="E601">
            <v>0.24666995559940796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6</v>
          </cell>
          <cell r="K601">
            <v>0.20229265003371544</v>
          </cell>
        </row>
        <row r="602">
          <cell r="A602" t="str">
            <v>44 Heurt - par objet y compris les véhicules - en rotation, mouvement, déplacement</v>
          </cell>
          <cell r="B602">
            <v>96</v>
          </cell>
          <cell r="C602">
            <v>12.13653603034134</v>
          </cell>
          <cell r="D602">
            <v>308</v>
          </cell>
          <cell r="E602">
            <v>15.194869264923533</v>
          </cell>
          <cell r="F602">
            <v>19</v>
          </cell>
          <cell r="G602">
            <v>13.286713286713287</v>
          </cell>
          <cell r="H602">
            <v>1</v>
          </cell>
          <cell r="I602">
            <v>20</v>
          </cell>
          <cell r="J602">
            <v>424</v>
          </cell>
          <cell r="K602">
            <v>14.295347269049225</v>
          </cell>
        </row>
        <row r="603">
          <cell r="A603" t="str">
            <v>45 Collision avec un objet y compris les véhicules - collision avec une personne (la victime est en mouvement)</v>
          </cell>
          <cell r="B603">
            <v>300</v>
          </cell>
          <cell r="C603">
            <v>37.926675094816687</v>
          </cell>
          <cell r="D603">
            <v>778</v>
          </cell>
          <cell r="E603">
            <v>38.381845091267884</v>
          </cell>
          <cell r="F603">
            <v>50</v>
          </cell>
          <cell r="G603">
            <v>34.965034965034967</v>
          </cell>
          <cell r="H603">
            <v>0</v>
          </cell>
          <cell r="I603">
            <v>0</v>
          </cell>
          <cell r="J603">
            <v>1128</v>
          </cell>
          <cell r="K603">
            <v>38.031018206338501</v>
          </cell>
        </row>
        <row r="604">
          <cell r="A604" t="str">
            <v>49 Autre contact - Modalité de la blessure connu du groupe 40 nlcd</v>
          </cell>
          <cell r="B604">
            <v>5</v>
          </cell>
          <cell r="C604">
            <v>0.63211125158027814</v>
          </cell>
          <cell r="D604">
            <v>12</v>
          </cell>
          <cell r="E604">
            <v>0.59200789343857918</v>
          </cell>
          <cell r="F604">
            <v>2</v>
          </cell>
          <cell r="G604">
            <v>1.3986013986013988</v>
          </cell>
          <cell r="H604">
            <v>0</v>
          </cell>
          <cell r="I604">
            <v>0</v>
          </cell>
          <cell r="J604">
            <v>19</v>
          </cell>
          <cell r="K604">
            <v>0.64059339177343222</v>
          </cell>
        </row>
        <row r="605">
          <cell r="A605" t="str">
            <v>50 Contact avec agent matériel coupant, pointu, dur, rugueux - non précisé</v>
          </cell>
          <cell r="B605">
            <v>1</v>
          </cell>
          <cell r="C605">
            <v>0.12642225031605564</v>
          </cell>
          <cell r="D605">
            <v>3</v>
          </cell>
          <cell r="E605">
            <v>0.1480019733596448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4</v>
          </cell>
          <cell r="K605">
            <v>0.13486176668914363</v>
          </cell>
        </row>
        <row r="606">
          <cell r="A606" t="str">
            <v>51 Contact avec agent matériel coupant</v>
          </cell>
          <cell r="B606">
            <v>1</v>
          </cell>
          <cell r="C606">
            <v>0.12642225031605564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1</v>
          </cell>
          <cell r="K606">
            <v>3.3715441672285906E-2</v>
          </cell>
        </row>
        <row r="607">
          <cell r="A607" t="str">
            <v>53 Contact avec agent matériel dur ou rugueux</v>
          </cell>
          <cell r="B607">
            <v>35</v>
          </cell>
          <cell r="C607">
            <v>4.4247787610619467</v>
          </cell>
          <cell r="D607">
            <v>97</v>
          </cell>
          <cell r="E607">
            <v>4.7853971386285155</v>
          </cell>
          <cell r="F607">
            <v>8</v>
          </cell>
          <cell r="G607">
            <v>5.594405594405595</v>
          </cell>
          <cell r="H607">
            <v>0</v>
          </cell>
          <cell r="I607">
            <v>0</v>
          </cell>
          <cell r="J607">
            <v>140</v>
          </cell>
          <cell r="K607">
            <v>4.7201618341200273</v>
          </cell>
        </row>
        <row r="608">
          <cell r="A608" t="str">
            <v>59 Autre Contact - Modalité de la blessure connu du groupe 40 nlcd</v>
          </cell>
          <cell r="B608">
            <v>2</v>
          </cell>
          <cell r="C608">
            <v>0.25284450063211128</v>
          </cell>
          <cell r="D608">
            <v>5</v>
          </cell>
          <cell r="E608">
            <v>0.24666995559940796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7</v>
          </cell>
          <cell r="K608">
            <v>0.23600809170600134</v>
          </cell>
        </row>
        <row r="609">
          <cell r="A609" t="str">
            <v>60 Coincement, écrasement - non précisé</v>
          </cell>
          <cell r="B609">
            <v>2</v>
          </cell>
          <cell r="C609">
            <v>0.25284450063211128</v>
          </cell>
          <cell r="D609">
            <v>3</v>
          </cell>
          <cell r="E609">
            <v>0.1480019733596448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5</v>
          </cell>
          <cell r="K609">
            <v>0.16857720836142953</v>
          </cell>
        </row>
        <row r="610">
          <cell r="A610" t="str">
            <v>61 Coincement, écrasement - dans</v>
          </cell>
          <cell r="B610">
            <v>1</v>
          </cell>
          <cell r="C610">
            <v>0.12642225031605564</v>
          </cell>
          <cell r="D610">
            <v>2</v>
          </cell>
          <cell r="E610">
            <v>9.8667982239763211E-2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3</v>
          </cell>
          <cell r="K610">
            <v>0.10114632501685772</v>
          </cell>
        </row>
        <row r="611">
          <cell r="A611" t="str">
            <v>62 Coincement, écrasement - sous</v>
          </cell>
          <cell r="B611">
            <v>0</v>
          </cell>
          <cell r="C611">
            <v>0</v>
          </cell>
          <cell r="D611">
            <v>1</v>
          </cell>
          <cell r="E611">
            <v>4.9333991119881605E-2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1</v>
          </cell>
          <cell r="K611">
            <v>3.3715441672285906E-2</v>
          </cell>
        </row>
        <row r="612">
          <cell r="A612" t="str">
            <v>63 Coincement, écrasement - entre</v>
          </cell>
          <cell r="B612">
            <v>0</v>
          </cell>
          <cell r="C612">
            <v>0</v>
          </cell>
          <cell r="D612">
            <v>6</v>
          </cell>
          <cell r="E612">
            <v>0.29600394671928959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6</v>
          </cell>
          <cell r="K612">
            <v>0.20229265003371544</v>
          </cell>
        </row>
        <row r="613">
          <cell r="A613" t="str">
            <v>69 Autre contact -Modalité de la blessure connu du groupe 60 nlcd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1</v>
          </cell>
          <cell r="G613">
            <v>0.69930069930069938</v>
          </cell>
          <cell r="H613">
            <v>0</v>
          </cell>
          <cell r="I613">
            <v>0</v>
          </cell>
          <cell r="J613">
            <v>1</v>
          </cell>
          <cell r="K613">
            <v>3.3715441672285906E-2</v>
          </cell>
        </row>
        <row r="614">
          <cell r="A614" t="str">
            <v>70 Contrainte physique du corps, contrainte psychique - non précisé</v>
          </cell>
          <cell r="B614">
            <v>4</v>
          </cell>
          <cell r="C614">
            <v>0.50568900126422256</v>
          </cell>
          <cell r="D614">
            <v>15</v>
          </cell>
          <cell r="E614">
            <v>0.740009866798224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19</v>
          </cell>
          <cell r="K614">
            <v>0.64059339177343222</v>
          </cell>
        </row>
        <row r="615">
          <cell r="A615" t="str">
            <v>71 Contrainte physique - sur le système musculo-squelettique</v>
          </cell>
          <cell r="B615">
            <v>24</v>
          </cell>
          <cell r="C615">
            <v>3.0341340075853349</v>
          </cell>
          <cell r="D615">
            <v>68</v>
          </cell>
          <cell r="E615">
            <v>3.3547113961519481</v>
          </cell>
          <cell r="F615">
            <v>4</v>
          </cell>
          <cell r="G615">
            <v>2.7972027972027975</v>
          </cell>
          <cell r="H615">
            <v>1</v>
          </cell>
          <cell r="I615">
            <v>20</v>
          </cell>
          <cell r="J615">
            <v>97</v>
          </cell>
          <cell r="K615">
            <v>3.2703978422117332</v>
          </cell>
        </row>
        <row r="616">
          <cell r="A616" t="str">
            <v>73 Contrainte psychique, choc mental</v>
          </cell>
          <cell r="B616">
            <v>2</v>
          </cell>
          <cell r="C616">
            <v>0.25284450063211128</v>
          </cell>
          <cell r="D616">
            <v>4</v>
          </cell>
          <cell r="E616">
            <v>0.19733596447952642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6</v>
          </cell>
          <cell r="K616">
            <v>0.20229265003371544</v>
          </cell>
        </row>
        <row r="617">
          <cell r="A617" t="str">
            <v>80 Morsure, coup de pied, etc., animal ou humain - non précisé</v>
          </cell>
          <cell r="B617">
            <v>3</v>
          </cell>
          <cell r="C617">
            <v>0.37926675094816686</v>
          </cell>
          <cell r="D617">
            <v>2</v>
          </cell>
          <cell r="E617">
            <v>9.8667982239763211E-2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5</v>
          </cell>
          <cell r="K617">
            <v>0.16857720836142953</v>
          </cell>
        </row>
        <row r="618">
          <cell r="A618" t="str">
            <v>81 Morsure par</v>
          </cell>
          <cell r="B618">
            <v>1</v>
          </cell>
          <cell r="C618">
            <v>0.12642225031605564</v>
          </cell>
          <cell r="D618">
            <v>1</v>
          </cell>
          <cell r="E618">
            <v>4.9333991119881605E-2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2</v>
          </cell>
          <cell r="K618">
            <v>6.7430883344571813E-2</v>
          </cell>
        </row>
        <row r="619">
          <cell r="A619" t="str">
            <v>82 Piqûre par un insecte, un poisson</v>
          </cell>
          <cell r="B619">
            <v>0</v>
          </cell>
          <cell r="C619">
            <v>0</v>
          </cell>
          <cell r="D619">
            <v>2</v>
          </cell>
          <cell r="E619">
            <v>9.8667982239763211E-2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</v>
          </cell>
          <cell r="K619">
            <v>6.7430883344571813E-2</v>
          </cell>
        </row>
        <row r="620">
          <cell r="A620" t="str">
            <v>83 Coup, coup de pied, coup de tête, étranglement</v>
          </cell>
          <cell r="B620">
            <v>1</v>
          </cell>
          <cell r="C620">
            <v>0.12642225031605564</v>
          </cell>
          <cell r="D620">
            <v>5</v>
          </cell>
          <cell r="E620">
            <v>0.24666995559940796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6</v>
          </cell>
          <cell r="K620">
            <v>0.20229265003371544</v>
          </cell>
        </row>
        <row r="621">
          <cell r="A621" t="str">
            <v>89 Autre contact - Modalité de la blessure connu du groupe 80 nlcd</v>
          </cell>
          <cell r="B621">
            <v>0</v>
          </cell>
          <cell r="C621">
            <v>0</v>
          </cell>
          <cell r="D621">
            <v>4</v>
          </cell>
          <cell r="E621">
            <v>0.19733596447952642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4</v>
          </cell>
          <cell r="K621">
            <v>0.13486176668914363</v>
          </cell>
        </row>
        <row r="622">
          <cell r="A622" t="str">
            <v>99 Autre contact - Modalité de la blessure non listé dans cette classification</v>
          </cell>
          <cell r="B622">
            <v>18</v>
          </cell>
          <cell r="C622">
            <v>2.2756005056890012</v>
          </cell>
          <cell r="D622">
            <v>45</v>
          </cell>
          <cell r="E622">
            <v>2.220029600394672</v>
          </cell>
          <cell r="F622">
            <v>3</v>
          </cell>
          <cell r="G622">
            <v>2.0979020979020979</v>
          </cell>
          <cell r="H622">
            <v>0</v>
          </cell>
          <cell r="I622">
            <v>0</v>
          </cell>
          <cell r="J622">
            <v>66</v>
          </cell>
          <cell r="K622">
            <v>2.2252191503708696</v>
          </cell>
        </row>
        <row r="623">
          <cell r="A623" t="str">
            <v>Inconnu</v>
          </cell>
          <cell r="B623">
            <v>37</v>
          </cell>
          <cell r="C623">
            <v>4.6776232616940581</v>
          </cell>
          <cell r="D623">
            <v>73</v>
          </cell>
          <cell r="E623">
            <v>3.6013813517513564</v>
          </cell>
          <cell r="F623">
            <v>4</v>
          </cell>
          <cell r="G623">
            <v>2.7972027972027975</v>
          </cell>
          <cell r="H623">
            <v>0</v>
          </cell>
          <cell r="I623">
            <v>0</v>
          </cell>
          <cell r="J623">
            <v>114</v>
          </cell>
          <cell r="K623">
            <v>3.8435603506405935</v>
          </cell>
        </row>
        <row r="624">
          <cell r="A624" t="str">
            <v>Total</v>
          </cell>
          <cell r="B624">
            <v>791</v>
          </cell>
          <cell r="C624">
            <v>100</v>
          </cell>
          <cell r="D624">
            <v>2027</v>
          </cell>
          <cell r="E624">
            <v>100</v>
          </cell>
          <cell r="F624">
            <v>143</v>
          </cell>
          <cell r="G624">
            <v>100</v>
          </cell>
          <cell r="H624">
            <v>5</v>
          </cell>
          <cell r="I624">
            <v>100</v>
          </cell>
          <cell r="J624">
            <v>2966</v>
          </cell>
          <cell r="K624">
            <v>100</v>
          </cell>
        </row>
        <row r="633">
          <cell r="A633" t="str">
            <v>a-0 Nature de la blessure inconnue ou non précisée</v>
          </cell>
          <cell r="B633">
            <v>186</v>
          </cell>
          <cell r="C633">
            <v>6.2710721510451783</v>
          </cell>
        </row>
        <row r="634">
          <cell r="A634" t="str">
            <v>aa-10 Plaies et blessures superficielles</v>
          </cell>
          <cell r="B634">
            <v>77</v>
          </cell>
          <cell r="C634">
            <v>2.5960890087660147</v>
          </cell>
        </row>
        <row r="635">
          <cell r="A635" t="str">
            <v>ab-11 Blessures superficielles</v>
          </cell>
          <cell r="B635">
            <v>1021</v>
          </cell>
          <cell r="C635">
            <v>34.423465947403912</v>
          </cell>
        </row>
        <row r="636">
          <cell r="A636" t="str">
            <v>ac-12 Plaies ouvertes</v>
          </cell>
          <cell r="B636">
            <v>47</v>
          </cell>
          <cell r="C636">
            <v>1.5846257585974373</v>
          </cell>
        </row>
        <row r="637">
          <cell r="A637" t="str">
            <v>ae-19 Autres types de plaies et de blessures superficielles</v>
          </cell>
          <cell r="B637">
            <v>12</v>
          </cell>
          <cell r="C637">
            <v>0.40458530006743088</v>
          </cell>
        </row>
        <row r="638">
          <cell r="A638" t="str">
            <v>af-20 Fractures osseuses</v>
          </cell>
          <cell r="B638">
            <v>112</v>
          </cell>
          <cell r="C638">
            <v>3.7761294672960215</v>
          </cell>
        </row>
        <row r="639">
          <cell r="A639" t="str">
            <v>ag-21 Fractures fermées</v>
          </cell>
          <cell r="B639">
            <v>131</v>
          </cell>
          <cell r="C639">
            <v>4.4167228590694538</v>
          </cell>
        </row>
        <row r="640">
          <cell r="A640" t="str">
            <v>ah-22 Fractures ouvertes</v>
          </cell>
          <cell r="B640">
            <v>3</v>
          </cell>
          <cell r="C640">
            <v>0.10114632501685772</v>
          </cell>
        </row>
        <row r="641">
          <cell r="A641" t="str">
            <v>ai-29 Autres types de fractures osseuses</v>
          </cell>
          <cell r="B641">
            <v>10</v>
          </cell>
          <cell r="C641">
            <v>0.33715441672285906</v>
          </cell>
        </row>
        <row r="642">
          <cell r="A642" t="str">
            <v>aj-30 Luxations, entorses et foulures</v>
          </cell>
          <cell r="B642">
            <v>297</v>
          </cell>
          <cell r="C642">
            <v>10.013486176668914</v>
          </cell>
        </row>
        <row r="643">
          <cell r="A643" t="str">
            <v>ak-31 Luxations et sub-luxations</v>
          </cell>
          <cell r="B643">
            <v>30</v>
          </cell>
          <cell r="C643">
            <v>1.0114632501685772</v>
          </cell>
        </row>
        <row r="644">
          <cell r="A644" t="str">
            <v>al-32 Entorses et foulures</v>
          </cell>
          <cell r="B644">
            <v>265</v>
          </cell>
          <cell r="C644">
            <v>8.9345920431557655</v>
          </cell>
        </row>
        <row r="645">
          <cell r="A645" t="str">
            <v>am-39 Autres types de luxations, d'entorses et de foulures</v>
          </cell>
          <cell r="B645">
            <v>98</v>
          </cell>
          <cell r="C645">
            <v>3.3041132838840186</v>
          </cell>
        </row>
        <row r="646">
          <cell r="A646" t="str">
            <v>ap-50 Commotions et traumatismes internes</v>
          </cell>
          <cell r="B646">
            <v>156</v>
          </cell>
          <cell r="C646">
            <v>5.2596089008766027</v>
          </cell>
        </row>
        <row r="647">
          <cell r="A647" t="str">
            <v>aq-51 commotions et traumatismes internes</v>
          </cell>
          <cell r="B647">
            <v>58</v>
          </cell>
          <cell r="C647">
            <v>1.9554956169925826</v>
          </cell>
        </row>
        <row r="648">
          <cell r="A648" t="str">
            <v>ar-52 Traumatismes internes</v>
          </cell>
          <cell r="B648">
            <v>45</v>
          </cell>
          <cell r="C648">
            <v>1.5171948752528659</v>
          </cell>
        </row>
        <row r="649">
          <cell r="A649" t="str">
            <v>as-53 Commotions et traumatismes internes qui, en l'absence de traitement, peuvent mettre la survie en cause</v>
          </cell>
          <cell r="B649">
            <v>3</v>
          </cell>
          <cell r="C649">
            <v>0.10114632501685772</v>
          </cell>
        </row>
        <row r="650">
          <cell r="A650" t="str">
            <v>au-59 Autres tupes de commotions et de traumatismes internes</v>
          </cell>
          <cell r="B650">
            <v>22</v>
          </cell>
          <cell r="C650">
            <v>0.74173971679028994</v>
          </cell>
        </row>
        <row r="651">
          <cell r="A651" t="str">
            <v>az-69 Autres types de brûlures, de brûlures par exposition à un liquide bouillant et de gelures</v>
          </cell>
          <cell r="B651">
            <v>1</v>
          </cell>
          <cell r="C651">
            <v>3.3715441672285906E-2</v>
          </cell>
        </row>
        <row r="652">
          <cell r="A652" t="str">
            <v>c-71 Empoisonnements aigus</v>
          </cell>
          <cell r="B652">
            <v>1</v>
          </cell>
          <cell r="C652">
            <v>3.3715441672285906E-2</v>
          </cell>
        </row>
        <row r="653">
          <cell r="A653" t="str">
            <v>d-72 Infections aiguës</v>
          </cell>
          <cell r="B653">
            <v>1</v>
          </cell>
          <cell r="C653">
            <v>3.3715441672285906E-2</v>
          </cell>
        </row>
        <row r="654">
          <cell r="A654" t="str">
            <v>s-110 Chocs</v>
          </cell>
          <cell r="B654">
            <v>22</v>
          </cell>
          <cell r="C654">
            <v>0.74173971679028994</v>
          </cell>
        </row>
        <row r="655">
          <cell r="A655" t="str">
            <v>t-111 Chocs consécutifs à des agressions et menaces</v>
          </cell>
          <cell r="B655">
            <v>3</v>
          </cell>
          <cell r="C655">
            <v>0.10114632501685772</v>
          </cell>
        </row>
        <row r="656">
          <cell r="A656" t="str">
            <v>u-112 Chocs traumatiques</v>
          </cell>
          <cell r="B656">
            <v>13</v>
          </cell>
          <cell r="C656">
            <v>0.43830074173971684</v>
          </cell>
        </row>
        <row r="657">
          <cell r="A657" t="str">
            <v>v-119 Autres types de chocs</v>
          </cell>
          <cell r="B657">
            <v>2</v>
          </cell>
          <cell r="C657">
            <v>6.7430883344571813E-2</v>
          </cell>
        </row>
        <row r="658">
          <cell r="A658" t="str">
            <v>w-120 blessures multiples</v>
          </cell>
          <cell r="B658">
            <v>339</v>
          </cell>
          <cell r="C658">
            <v>11.429534726904922</v>
          </cell>
        </row>
        <row r="659">
          <cell r="A659" t="str">
            <v>x-999 Autres blessures déterminées non classées sous d'autres rubriques</v>
          </cell>
          <cell r="B659">
            <v>11</v>
          </cell>
          <cell r="C659">
            <v>0.37086985839514497</v>
          </cell>
        </row>
        <row r="660">
          <cell r="A660" t="str">
            <v>Total</v>
          </cell>
          <cell r="B660">
            <v>2966</v>
          </cell>
          <cell r="C660">
            <v>100</v>
          </cell>
        </row>
        <row r="671">
          <cell r="A671" t="str">
            <v>a-0 Nature de la blessure inconnue ou non précisée</v>
          </cell>
          <cell r="B671">
            <v>74</v>
          </cell>
          <cell r="C671">
            <v>9.3552465233881161</v>
          </cell>
          <cell r="D671">
            <v>102</v>
          </cell>
          <cell r="E671">
            <v>5.0320670942279229</v>
          </cell>
          <cell r="F671">
            <v>9</v>
          </cell>
          <cell r="G671">
            <v>6.2937062937062942</v>
          </cell>
          <cell r="H671">
            <v>1</v>
          </cell>
          <cell r="I671">
            <v>20</v>
          </cell>
          <cell r="J671">
            <v>186</v>
          </cell>
        </row>
        <row r="672">
          <cell r="A672" t="str">
            <v>aa-10 Plaies et blessures superficielles</v>
          </cell>
          <cell r="B672">
            <v>24</v>
          </cell>
          <cell r="C672">
            <v>3.0341340075853349</v>
          </cell>
          <cell r="D672">
            <v>52</v>
          </cell>
          <cell r="E672">
            <v>2.5653675382338434</v>
          </cell>
          <cell r="F672">
            <v>1</v>
          </cell>
          <cell r="G672">
            <v>0.69930069930069938</v>
          </cell>
          <cell r="H672">
            <v>0</v>
          </cell>
          <cell r="I672">
            <v>0</v>
          </cell>
          <cell r="J672">
            <v>77</v>
          </cell>
        </row>
        <row r="673">
          <cell r="A673" t="str">
            <v>ab-11 Blessures superficielles</v>
          </cell>
          <cell r="B673">
            <v>321</v>
          </cell>
          <cell r="C673">
            <v>40.581542351453855</v>
          </cell>
          <cell r="D673">
            <v>676</v>
          </cell>
          <cell r="E673">
            <v>33.349777997039958</v>
          </cell>
          <cell r="F673">
            <v>24</v>
          </cell>
          <cell r="G673">
            <v>16.783216783216783</v>
          </cell>
          <cell r="H673">
            <v>0</v>
          </cell>
          <cell r="I673">
            <v>0</v>
          </cell>
          <cell r="J673">
            <v>1021</v>
          </cell>
        </row>
        <row r="674">
          <cell r="A674" t="str">
            <v>ac-12 Plaies ouvertes</v>
          </cell>
          <cell r="B674">
            <v>7</v>
          </cell>
          <cell r="C674">
            <v>0.88495575221238942</v>
          </cell>
          <cell r="D674">
            <v>40</v>
          </cell>
          <cell r="E674">
            <v>1.9733596447952637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47</v>
          </cell>
        </row>
        <row r="675">
          <cell r="A675" t="str">
            <v>ae-19 Autres types de plaies et de blessures superficielles</v>
          </cell>
          <cell r="B675">
            <v>3</v>
          </cell>
          <cell r="C675">
            <v>0.37926675094816686</v>
          </cell>
          <cell r="D675">
            <v>9</v>
          </cell>
          <cell r="E675">
            <v>0.44400592007893441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12</v>
          </cell>
        </row>
        <row r="676">
          <cell r="A676" t="str">
            <v>af-20 Fractures osseuses</v>
          </cell>
          <cell r="B676">
            <v>10</v>
          </cell>
          <cell r="C676">
            <v>1.2642225031605563</v>
          </cell>
          <cell r="D676">
            <v>82</v>
          </cell>
          <cell r="E676">
            <v>4.0453872718302915</v>
          </cell>
          <cell r="F676">
            <v>20</v>
          </cell>
          <cell r="G676">
            <v>13.986013986013987</v>
          </cell>
          <cell r="H676">
            <v>0</v>
          </cell>
          <cell r="I676">
            <v>0</v>
          </cell>
          <cell r="J676">
            <v>112</v>
          </cell>
        </row>
        <row r="677">
          <cell r="A677" t="str">
            <v>ag-21 Fractures fermées</v>
          </cell>
          <cell r="B677">
            <v>12</v>
          </cell>
          <cell r="C677">
            <v>1.5170670037926675</v>
          </cell>
          <cell r="D677">
            <v>99</v>
          </cell>
          <cell r="E677">
            <v>4.8840651208682786</v>
          </cell>
          <cell r="F677">
            <v>20</v>
          </cell>
          <cell r="G677">
            <v>13.986013986013987</v>
          </cell>
          <cell r="H677">
            <v>0</v>
          </cell>
          <cell r="I677">
            <v>0</v>
          </cell>
          <cell r="J677">
            <v>131</v>
          </cell>
        </row>
        <row r="678">
          <cell r="A678" t="str">
            <v>ah-22 Fractures ouvertes</v>
          </cell>
          <cell r="B678">
            <v>1</v>
          </cell>
          <cell r="C678">
            <v>0.12642225031605564</v>
          </cell>
          <cell r="D678">
            <v>0</v>
          </cell>
          <cell r="E678">
            <v>0</v>
          </cell>
          <cell r="F678">
            <v>2</v>
          </cell>
          <cell r="G678">
            <v>1.3986013986013988</v>
          </cell>
          <cell r="H678">
            <v>0</v>
          </cell>
          <cell r="I678">
            <v>0</v>
          </cell>
          <cell r="J678">
            <v>3</v>
          </cell>
        </row>
        <row r="679">
          <cell r="A679" t="str">
            <v>ai-29 Autres types de fractures osseuses</v>
          </cell>
          <cell r="B679">
            <v>3</v>
          </cell>
          <cell r="C679">
            <v>0.37926675094816686</v>
          </cell>
          <cell r="D679">
            <v>6</v>
          </cell>
          <cell r="E679">
            <v>0.29600394671928959</v>
          </cell>
          <cell r="F679">
            <v>1</v>
          </cell>
          <cell r="G679">
            <v>0.69930069930069938</v>
          </cell>
          <cell r="H679">
            <v>0</v>
          </cell>
          <cell r="I679">
            <v>0</v>
          </cell>
          <cell r="J679">
            <v>10</v>
          </cell>
        </row>
        <row r="680">
          <cell r="A680" t="str">
            <v>aj-30 Luxations, entorses et foulures</v>
          </cell>
          <cell r="B680">
            <v>77</v>
          </cell>
          <cell r="C680">
            <v>9.7345132743362832</v>
          </cell>
          <cell r="D680">
            <v>213</v>
          </cell>
          <cell r="E680">
            <v>10.50814010853478</v>
          </cell>
          <cell r="F680">
            <v>7</v>
          </cell>
          <cell r="G680">
            <v>4.895104895104895</v>
          </cell>
          <cell r="H680">
            <v>0</v>
          </cell>
          <cell r="I680">
            <v>0</v>
          </cell>
          <cell r="J680">
            <v>297</v>
          </cell>
        </row>
        <row r="681">
          <cell r="A681" t="str">
            <v>ak-31 Luxations et sub-luxations</v>
          </cell>
          <cell r="B681">
            <v>10</v>
          </cell>
          <cell r="C681">
            <v>1.2642225031605563</v>
          </cell>
          <cell r="D681">
            <v>18</v>
          </cell>
          <cell r="E681">
            <v>0.88801184015786883</v>
          </cell>
          <cell r="F681">
            <v>2</v>
          </cell>
          <cell r="G681">
            <v>1.3986013986013988</v>
          </cell>
          <cell r="H681">
            <v>0</v>
          </cell>
          <cell r="I681">
            <v>0</v>
          </cell>
          <cell r="J681">
            <v>30</v>
          </cell>
        </row>
        <row r="682">
          <cell r="A682" t="str">
            <v>al-32 Entorses et foulures</v>
          </cell>
          <cell r="B682">
            <v>76</v>
          </cell>
          <cell r="C682">
            <v>9.6080910240202275</v>
          </cell>
          <cell r="D682">
            <v>184</v>
          </cell>
          <cell r="E682">
            <v>9.0774543660582143</v>
          </cell>
          <cell r="F682">
            <v>5</v>
          </cell>
          <cell r="G682">
            <v>3.4965034965034967</v>
          </cell>
          <cell r="H682">
            <v>0</v>
          </cell>
          <cell r="I682">
            <v>0</v>
          </cell>
          <cell r="J682">
            <v>265</v>
          </cell>
        </row>
        <row r="683">
          <cell r="A683" t="str">
            <v>am-39 Autres types de luxations, d'entorses et de foulures</v>
          </cell>
          <cell r="B683">
            <v>33</v>
          </cell>
          <cell r="C683">
            <v>4.1719342604298353</v>
          </cell>
          <cell r="D683">
            <v>61</v>
          </cell>
          <cell r="E683">
            <v>3.0093734583127776</v>
          </cell>
          <cell r="F683">
            <v>4</v>
          </cell>
          <cell r="G683">
            <v>2.7972027972027975</v>
          </cell>
          <cell r="H683">
            <v>0</v>
          </cell>
          <cell r="I683">
            <v>0</v>
          </cell>
          <cell r="J683">
            <v>98</v>
          </cell>
        </row>
        <row r="684">
          <cell r="A684" t="str">
            <v>ap-50 Commotions et traumatismes internes</v>
          </cell>
          <cell r="B684">
            <v>35</v>
          </cell>
          <cell r="C684">
            <v>4.4247787610619467</v>
          </cell>
          <cell r="D684">
            <v>110</v>
          </cell>
          <cell r="E684">
            <v>5.4267390231869754</v>
          </cell>
          <cell r="F684">
            <v>11</v>
          </cell>
          <cell r="G684">
            <v>7.6923076923076925</v>
          </cell>
          <cell r="H684">
            <v>0</v>
          </cell>
          <cell r="I684">
            <v>0</v>
          </cell>
          <cell r="J684">
            <v>156</v>
          </cell>
        </row>
        <row r="685">
          <cell r="A685" t="str">
            <v>aq-51 commotions et traumatismes internes</v>
          </cell>
          <cell r="B685">
            <v>13</v>
          </cell>
          <cell r="C685">
            <v>1.6434892541087229</v>
          </cell>
          <cell r="D685">
            <v>44</v>
          </cell>
          <cell r="E685">
            <v>2.1706956092747904</v>
          </cell>
          <cell r="F685">
            <v>1</v>
          </cell>
          <cell r="G685">
            <v>0.69930069930069938</v>
          </cell>
          <cell r="H685">
            <v>0</v>
          </cell>
          <cell r="I685">
            <v>0</v>
          </cell>
          <cell r="J685">
            <v>58</v>
          </cell>
        </row>
        <row r="686">
          <cell r="A686" t="str">
            <v>ar-52 Traumatismes internes</v>
          </cell>
          <cell r="B686">
            <v>5</v>
          </cell>
          <cell r="C686">
            <v>0.63211125158027814</v>
          </cell>
          <cell r="D686">
            <v>36</v>
          </cell>
          <cell r="E686">
            <v>1.7760236803157377</v>
          </cell>
          <cell r="F686">
            <v>4</v>
          </cell>
          <cell r="G686">
            <v>2.7972027972027975</v>
          </cell>
          <cell r="H686">
            <v>0</v>
          </cell>
          <cell r="I686">
            <v>0</v>
          </cell>
          <cell r="J686">
            <v>45</v>
          </cell>
        </row>
        <row r="687">
          <cell r="A687" t="str">
            <v>as-53 Commotions et traumatismes internes qui, en l'absence de traitement, peuvent mettre la survie en cause</v>
          </cell>
          <cell r="B687">
            <v>0</v>
          </cell>
          <cell r="C687">
            <v>0</v>
          </cell>
          <cell r="D687">
            <v>1</v>
          </cell>
          <cell r="E687">
            <v>4.9333991119881605E-2</v>
          </cell>
          <cell r="F687">
            <v>1</v>
          </cell>
          <cell r="G687">
            <v>0.69930069930069938</v>
          </cell>
          <cell r="H687">
            <v>1</v>
          </cell>
          <cell r="I687">
            <v>20</v>
          </cell>
          <cell r="J687">
            <v>3</v>
          </cell>
        </row>
        <row r="688">
          <cell r="A688" t="str">
            <v>au-59 Autres tupes de commotions et de traumatismes internes</v>
          </cell>
          <cell r="B688">
            <v>7</v>
          </cell>
          <cell r="C688">
            <v>0.88495575221238942</v>
          </cell>
          <cell r="D688">
            <v>15</v>
          </cell>
          <cell r="E688">
            <v>0.740009866798224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22</v>
          </cell>
        </row>
        <row r="689">
          <cell r="A689" t="str">
            <v>az-69 Autres types de brûlures, de brûlures par exposition à un liquide bouillant et de gelures</v>
          </cell>
          <cell r="B689">
            <v>0</v>
          </cell>
          <cell r="C689">
            <v>0</v>
          </cell>
          <cell r="D689">
            <v>1</v>
          </cell>
          <cell r="E689">
            <v>4.9333991119881605E-2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</v>
          </cell>
        </row>
        <row r="690">
          <cell r="A690" t="str">
            <v>c-71 Empoisonnements aigus</v>
          </cell>
          <cell r="B690">
            <v>0</v>
          </cell>
          <cell r="C690">
            <v>0</v>
          </cell>
          <cell r="D690">
            <v>1</v>
          </cell>
          <cell r="E690">
            <v>4.9333991119881605E-2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1</v>
          </cell>
        </row>
        <row r="691">
          <cell r="A691" t="str">
            <v>d-72 Infections aiguës</v>
          </cell>
          <cell r="B691">
            <v>1</v>
          </cell>
          <cell r="C691">
            <v>0.12642225031605564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1</v>
          </cell>
        </row>
        <row r="692">
          <cell r="A692" t="str">
            <v>s-110 Chocs</v>
          </cell>
          <cell r="B692">
            <v>9</v>
          </cell>
          <cell r="C692">
            <v>1.1378002528445006</v>
          </cell>
          <cell r="D692">
            <v>13</v>
          </cell>
          <cell r="E692">
            <v>0.64134188455846086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22</v>
          </cell>
        </row>
        <row r="693">
          <cell r="A693" t="str">
            <v>t-111 Chocs consécutifs à des agressions et menaces</v>
          </cell>
          <cell r="B693">
            <v>1</v>
          </cell>
          <cell r="C693">
            <v>0.12642225031605564</v>
          </cell>
          <cell r="D693">
            <v>2</v>
          </cell>
          <cell r="E693">
            <v>9.8667982239763211E-2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3</v>
          </cell>
        </row>
        <row r="694">
          <cell r="A694" t="str">
            <v>u-112 Chocs traumatiques</v>
          </cell>
          <cell r="B694">
            <v>1</v>
          </cell>
          <cell r="C694">
            <v>0.12642225031605564</v>
          </cell>
          <cell r="D694">
            <v>11</v>
          </cell>
          <cell r="E694">
            <v>0.54267390231869761</v>
          </cell>
          <cell r="F694">
            <v>1</v>
          </cell>
          <cell r="G694">
            <v>0.69930069930069938</v>
          </cell>
          <cell r="H694">
            <v>0</v>
          </cell>
          <cell r="I694">
            <v>0</v>
          </cell>
          <cell r="J694">
            <v>13</v>
          </cell>
        </row>
        <row r="695">
          <cell r="A695" t="str">
            <v>v-119 Autres types de chocs</v>
          </cell>
          <cell r="B695">
            <v>1</v>
          </cell>
          <cell r="C695">
            <v>0.12642225031605564</v>
          </cell>
          <cell r="D695">
            <v>1</v>
          </cell>
          <cell r="E695">
            <v>4.9333991119881605E-2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</v>
          </cell>
        </row>
        <row r="696">
          <cell r="A696" t="str">
            <v>w-120 blessures multiples</v>
          </cell>
          <cell r="B696">
            <v>66</v>
          </cell>
          <cell r="C696">
            <v>8.3438685208596706</v>
          </cell>
          <cell r="D696">
            <v>241</v>
          </cell>
          <cell r="E696">
            <v>11.889491859891466</v>
          </cell>
          <cell r="F696">
            <v>29</v>
          </cell>
          <cell r="G696">
            <v>20.27972027972028</v>
          </cell>
          <cell r="H696">
            <v>3</v>
          </cell>
          <cell r="I696">
            <v>60</v>
          </cell>
          <cell r="J696">
            <v>339</v>
          </cell>
        </row>
        <row r="697">
          <cell r="A697" t="str">
            <v>x-999 Autres blessures déterminées non classées sous d'autres rubriques</v>
          </cell>
          <cell r="B697">
            <v>1</v>
          </cell>
          <cell r="C697">
            <v>0.12642225031605564</v>
          </cell>
          <cell r="D697">
            <v>9</v>
          </cell>
          <cell r="E697">
            <v>0.44400592007893441</v>
          </cell>
          <cell r="F697">
            <v>1</v>
          </cell>
          <cell r="G697">
            <v>0.69930069930069938</v>
          </cell>
          <cell r="H697">
            <v>0</v>
          </cell>
          <cell r="I697">
            <v>0</v>
          </cell>
          <cell r="J697">
            <v>11</v>
          </cell>
        </row>
        <row r="698">
          <cell r="A698" t="str">
            <v>Total</v>
          </cell>
          <cell r="B698">
            <v>791</v>
          </cell>
          <cell r="C698">
            <v>100</v>
          </cell>
          <cell r="D698">
            <v>2027</v>
          </cell>
          <cell r="E698">
            <v>100</v>
          </cell>
          <cell r="F698">
            <v>143</v>
          </cell>
          <cell r="G698">
            <v>100</v>
          </cell>
          <cell r="H698">
            <v>5</v>
          </cell>
          <cell r="I698">
            <v>100</v>
          </cell>
          <cell r="J698">
            <v>2966</v>
          </cell>
        </row>
        <row r="709">
          <cell r="A709" t="str">
            <v>00 Localisation de la blessure non déterminée</v>
          </cell>
          <cell r="B709">
            <v>173</v>
          </cell>
          <cell r="C709">
            <v>5.8327714093054626</v>
          </cell>
        </row>
        <row r="710">
          <cell r="A710" t="str">
            <v>10 Tête, sans autre spécification</v>
          </cell>
          <cell r="B710">
            <v>72</v>
          </cell>
          <cell r="C710">
            <v>2.4275118004045853</v>
          </cell>
        </row>
        <row r="711">
          <cell r="A711" t="str">
            <v>11 Tête (caput), cerveau, nerfs crâniens et vaisseaux cérébraux</v>
          </cell>
          <cell r="B711">
            <v>39</v>
          </cell>
          <cell r="C711">
            <v>1.3149022252191507</v>
          </cell>
        </row>
        <row r="712">
          <cell r="A712" t="str">
            <v>12 Zone faciale</v>
          </cell>
          <cell r="B712">
            <v>32</v>
          </cell>
          <cell r="C712">
            <v>1.078894133513149</v>
          </cell>
        </row>
        <row r="713">
          <cell r="A713" t="str">
            <v>13 Oeil/yeux</v>
          </cell>
          <cell r="B713">
            <v>5</v>
          </cell>
          <cell r="C713">
            <v>0.16857720836142953</v>
          </cell>
        </row>
        <row r="714">
          <cell r="A714" t="str">
            <v>15 Dentition</v>
          </cell>
          <cell r="B714">
            <v>5</v>
          </cell>
          <cell r="C714">
            <v>0.16857720836142953</v>
          </cell>
        </row>
        <row r="715">
          <cell r="A715" t="str">
            <v>18 Tête, multiples endroits affectés</v>
          </cell>
          <cell r="B715">
            <v>41</v>
          </cell>
          <cell r="C715">
            <v>1.382333108563722</v>
          </cell>
        </row>
        <row r="716">
          <cell r="A716" t="str">
            <v>19 Autres parties de la tête</v>
          </cell>
          <cell r="B716">
            <v>8</v>
          </cell>
          <cell r="C716">
            <v>0.26972353337828725</v>
          </cell>
        </row>
        <row r="717">
          <cell r="A717" t="str">
            <v>20 Cou, y compris colonne vertébrale et vertèbres du cou</v>
          </cell>
          <cell r="B717">
            <v>215</v>
          </cell>
          <cell r="C717">
            <v>7.2488199595414695</v>
          </cell>
        </row>
        <row r="718">
          <cell r="A718" t="str">
            <v>21 Cou, y compris colonne vertébrale et vertèbres du cou</v>
          </cell>
          <cell r="B718">
            <v>107</v>
          </cell>
          <cell r="C718">
            <v>3.6075522589345916</v>
          </cell>
        </row>
        <row r="719">
          <cell r="A719" t="str">
            <v>29 Autres parties du cou</v>
          </cell>
          <cell r="B719">
            <v>22</v>
          </cell>
          <cell r="C719">
            <v>0.74173971679028994</v>
          </cell>
        </row>
        <row r="720">
          <cell r="A720" t="str">
            <v>30 Dos, y compris colonne vertébrale et vertèbres du dos</v>
          </cell>
          <cell r="B720">
            <v>90</v>
          </cell>
          <cell r="C720">
            <v>3.0343897505057318</v>
          </cell>
        </row>
        <row r="721">
          <cell r="A721" t="str">
            <v>31 Dos, y compris colonne vertébrale et vertèbres du dos</v>
          </cell>
          <cell r="B721">
            <v>41</v>
          </cell>
          <cell r="C721">
            <v>1.382333108563722</v>
          </cell>
        </row>
        <row r="722">
          <cell r="A722" t="str">
            <v>39 Autres parties du dos</v>
          </cell>
          <cell r="B722">
            <v>22</v>
          </cell>
          <cell r="C722">
            <v>0.74173971679028994</v>
          </cell>
        </row>
        <row r="723">
          <cell r="A723" t="str">
            <v>40 Torse et organes, sans autre spécification</v>
          </cell>
          <cell r="B723">
            <v>3</v>
          </cell>
          <cell r="C723">
            <v>0.10114632501685772</v>
          </cell>
        </row>
        <row r="724">
          <cell r="A724" t="str">
            <v>41 Cage thoracique, côtes y compris omoplates et articulations</v>
          </cell>
          <cell r="B724">
            <v>82</v>
          </cell>
          <cell r="C724">
            <v>2.7646662171274441</v>
          </cell>
        </row>
        <row r="725">
          <cell r="A725" t="str">
            <v>42 Poitrine, y compris organes</v>
          </cell>
          <cell r="B725">
            <v>7</v>
          </cell>
          <cell r="C725">
            <v>0.23600809170600134</v>
          </cell>
        </row>
        <row r="726">
          <cell r="A726" t="str">
            <v>43 Abdomen et pelvis, y compris organes</v>
          </cell>
          <cell r="B726">
            <v>11</v>
          </cell>
          <cell r="C726">
            <v>0.37086985839514497</v>
          </cell>
        </row>
        <row r="727">
          <cell r="A727" t="str">
            <v>48 Torse, multiples endroits affectés</v>
          </cell>
          <cell r="B727">
            <v>15</v>
          </cell>
          <cell r="C727">
            <v>0.50573162508428859</v>
          </cell>
        </row>
        <row r="728">
          <cell r="A728" t="str">
            <v>49 Autres parties du torse</v>
          </cell>
          <cell r="B728">
            <v>2</v>
          </cell>
          <cell r="C728">
            <v>6.7430883344571813E-2</v>
          </cell>
        </row>
        <row r="729">
          <cell r="A729" t="str">
            <v>50 Membres supérieurs, sans autre spécification</v>
          </cell>
          <cell r="B729">
            <v>7</v>
          </cell>
          <cell r="C729">
            <v>0.23600809170600134</v>
          </cell>
        </row>
        <row r="730">
          <cell r="A730" t="str">
            <v>51 Epaule et articulations de l'épaule</v>
          </cell>
          <cell r="B730">
            <v>130</v>
          </cell>
          <cell r="C730">
            <v>4.3830074173971685</v>
          </cell>
        </row>
        <row r="731">
          <cell r="A731" t="str">
            <v>52 Bras, y compris coude</v>
          </cell>
          <cell r="B731">
            <v>99</v>
          </cell>
          <cell r="C731">
            <v>3.3378287255563048</v>
          </cell>
        </row>
        <row r="732">
          <cell r="A732" t="str">
            <v>53 Mains</v>
          </cell>
          <cell r="B732">
            <v>44</v>
          </cell>
          <cell r="C732">
            <v>1.4834794335805799</v>
          </cell>
        </row>
        <row r="733">
          <cell r="A733" t="str">
            <v>54 Doigt(s)</v>
          </cell>
          <cell r="B733">
            <v>34</v>
          </cell>
          <cell r="C733">
            <v>1.1463250168577208</v>
          </cell>
        </row>
        <row r="734">
          <cell r="A734" t="str">
            <v>55 Poignet</v>
          </cell>
          <cell r="B734">
            <v>69</v>
          </cell>
          <cell r="C734">
            <v>2.3263654753877274</v>
          </cell>
        </row>
        <row r="735">
          <cell r="A735" t="str">
            <v>58 Membres supérieurs, multiples endroits affectés</v>
          </cell>
          <cell r="B735">
            <v>50</v>
          </cell>
          <cell r="C735">
            <v>1.6857720836142953</v>
          </cell>
        </row>
        <row r="736">
          <cell r="A736" t="str">
            <v>59 Autres parties des membres supérieurs</v>
          </cell>
          <cell r="B736">
            <v>2</v>
          </cell>
          <cell r="C736">
            <v>6.7430883344571813E-2</v>
          </cell>
        </row>
        <row r="737">
          <cell r="A737" t="str">
            <v>60 Membres inférieurs, sans autre spécification</v>
          </cell>
          <cell r="B737">
            <v>11</v>
          </cell>
          <cell r="C737">
            <v>0.37086985839514497</v>
          </cell>
        </row>
        <row r="738">
          <cell r="A738" t="str">
            <v>61 Hanche et articulation de la hanche</v>
          </cell>
          <cell r="B738">
            <v>36</v>
          </cell>
          <cell r="C738">
            <v>1.2137559002022926</v>
          </cell>
        </row>
        <row r="739">
          <cell r="A739" t="str">
            <v>62 Jambr, y compris genou</v>
          </cell>
          <cell r="B739">
            <v>215</v>
          </cell>
          <cell r="C739">
            <v>7.2488199595414695</v>
          </cell>
        </row>
        <row r="740">
          <cell r="A740" t="str">
            <v>63 Cheville</v>
          </cell>
          <cell r="B740">
            <v>57</v>
          </cell>
          <cell r="C740">
            <v>1.9217801753202968</v>
          </cell>
        </row>
        <row r="741">
          <cell r="A741" t="str">
            <v>64 Pied</v>
          </cell>
          <cell r="B741">
            <v>40</v>
          </cell>
          <cell r="C741">
            <v>1.3486176668914363</v>
          </cell>
        </row>
        <row r="742">
          <cell r="A742" t="str">
            <v>65 Orteil(s)</v>
          </cell>
          <cell r="B742">
            <v>4</v>
          </cell>
          <cell r="C742">
            <v>0.13486176668914363</v>
          </cell>
        </row>
        <row r="743">
          <cell r="A743" t="str">
            <v>68 Membres inférieurs, multiples endroits affectés</v>
          </cell>
          <cell r="B743">
            <v>28</v>
          </cell>
          <cell r="C743">
            <v>0.94403236682400538</v>
          </cell>
        </row>
        <row r="744">
          <cell r="A744" t="str">
            <v>69 Autres parties des membres inférieurs</v>
          </cell>
          <cell r="B744">
            <v>5</v>
          </cell>
          <cell r="C744">
            <v>0.16857720836142953</v>
          </cell>
        </row>
        <row r="745">
          <cell r="A745" t="str">
            <v>70 Ensemble du corps et endroits multiples, sans autre spécification</v>
          </cell>
          <cell r="B745">
            <v>42</v>
          </cell>
          <cell r="C745">
            <v>1.4160485502360081</v>
          </cell>
        </row>
        <row r="746">
          <cell r="A746" t="str">
            <v>71 Ensemble du corps (effets systémiques)</v>
          </cell>
          <cell r="B746">
            <v>32</v>
          </cell>
          <cell r="C746">
            <v>1.078894133513149</v>
          </cell>
        </row>
        <row r="747">
          <cell r="A747" t="str">
            <v>78 Multiples endroits du corps affectés</v>
          </cell>
          <cell r="B747">
            <v>1020</v>
          </cell>
          <cell r="C747">
            <v>34.389750505731627</v>
          </cell>
        </row>
        <row r="748">
          <cell r="A748" t="str">
            <v>99 Autres parties du corps bléssées</v>
          </cell>
          <cell r="B748">
            <v>49</v>
          </cell>
          <cell r="C748">
            <v>1.6520566419420093</v>
          </cell>
        </row>
        <row r="749">
          <cell r="A749" t="str">
            <v>Total</v>
          </cell>
          <cell r="B749">
            <v>2966</v>
          </cell>
          <cell r="C749">
            <v>100</v>
          </cell>
        </row>
        <row r="755">
          <cell r="A755" t="str">
            <v>00 Localisation de la blessure non déterminée</v>
          </cell>
          <cell r="B755">
            <v>69</v>
          </cell>
          <cell r="C755">
            <v>8.7231352718078394</v>
          </cell>
          <cell r="D755">
            <v>94</v>
          </cell>
          <cell r="E755">
            <v>4.6373951652688703</v>
          </cell>
          <cell r="F755">
            <v>9</v>
          </cell>
          <cell r="G755">
            <v>6.2937062937062942</v>
          </cell>
          <cell r="H755">
            <v>1</v>
          </cell>
          <cell r="I755">
            <v>20</v>
          </cell>
          <cell r="J755">
            <v>173</v>
          </cell>
          <cell r="K755">
            <v>5.8327714093054626</v>
          </cell>
        </row>
        <row r="756">
          <cell r="A756" t="str">
            <v>10 Tête, sans autre spécification</v>
          </cell>
          <cell r="B756">
            <v>12</v>
          </cell>
          <cell r="C756">
            <v>1.5170670037926675</v>
          </cell>
          <cell r="D756">
            <v>58</v>
          </cell>
          <cell r="E756">
            <v>2.8613714849531324</v>
          </cell>
          <cell r="F756">
            <v>2</v>
          </cell>
          <cell r="G756">
            <v>1.3986013986013988</v>
          </cell>
          <cell r="H756">
            <v>0</v>
          </cell>
          <cell r="I756">
            <v>0</v>
          </cell>
          <cell r="J756">
            <v>72</v>
          </cell>
          <cell r="K756">
            <v>2.4275118004045853</v>
          </cell>
        </row>
        <row r="757">
          <cell r="A757" t="str">
            <v>11 Tête (caput), cerveau, nerfs crâniens et vaisseaux cérébraux</v>
          </cell>
          <cell r="B757">
            <v>9</v>
          </cell>
          <cell r="C757">
            <v>1.1378002528445006</v>
          </cell>
          <cell r="D757">
            <v>29</v>
          </cell>
          <cell r="E757">
            <v>1.4306857424765662</v>
          </cell>
          <cell r="F757">
            <v>1</v>
          </cell>
          <cell r="G757">
            <v>0.69930069930069938</v>
          </cell>
          <cell r="H757">
            <v>0</v>
          </cell>
          <cell r="I757">
            <v>0</v>
          </cell>
          <cell r="J757">
            <v>39</v>
          </cell>
          <cell r="K757">
            <v>1.3149022252191507</v>
          </cell>
        </row>
        <row r="758">
          <cell r="A758" t="str">
            <v>12 Zone faciale</v>
          </cell>
          <cell r="B758">
            <v>8</v>
          </cell>
          <cell r="C758">
            <v>1.0113780025284451</v>
          </cell>
          <cell r="D758">
            <v>24</v>
          </cell>
          <cell r="E758">
            <v>1.1840157868771584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32</v>
          </cell>
          <cell r="K758">
            <v>1.078894133513149</v>
          </cell>
        </row>
        <row r="759">
          <cell r="A759" t="str">
            <v>13 Oeil/yeux</v>
          </cell>
          <cell r="B759">
            <v>2</v>
          </cell>
          <cell r="C759">
            <v>0.25284450063211128</v>
          </cell>
          <cell r="D759">
            <v>3</v>
          </cell>
          <cell r="E759">
            <v>0.1480019733596448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5</v>
          </cell>
          <cell r="K759">
            <v>0.16857720836142953</v>
          </cell>
        </row>
        <row r="760">
          <cell r="A760" t="str">
            <v>15 Dentition</v>
          </cell>
          <cell r="B760">
            <v>5</v>
          </cell>
          <cell r="C760">
            <v>0.63211125158027814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5</v>
          </cell>
          <cell r="K760">
            <v>0.16857720836142953</v>
          </cell>
        </row>
        <row r="761">
          <cell r="A761" t="str">
            <v>18 Tête, multiples endroits affectés</v>
          </cell>
          <cell r="B761">
            <v>6</v>
          </cell>
          <cell r="C761">
            <v>0.75853350189633373</v>
          </cell>
          <cell r="D761">
            <v>34</v>
          </cell>
          <cell r="E761">
            <v>1.6773556980759741</v>
          </cell>
          <cell r="F761">
            <v>1</v>
          </cell>
          <cell r="G761">
            <v>0.69930069930069938</v>
          </cell>
          <cell r="H761">
            <v>0</v>
          </cell>
          <cell r="I761">
            <v>0</v>
          </cell>
          <cell r="J761">
            <v>41</v>
          </cell>
          <cell r="K761">
            <v>1.382333108563722</v>
          </cell>
        </row>
        <row r="762">
          <cell r="A762" t="str">
            <v>19 Autres parties de la tête</v>
          </cell>
          <cell r="B762">
            <v>1</v>
          </cell>
          <cell r="C762">
            <v>0.12642225031605564</v>
          </cell>
          <cell r="D762">
            <v>7</v>
          </cell>
          <cell r="E762">
            <v>0.34533793783917122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8</v>
          </cell>
          <cell r="K762">
            <v>0.26972353337828725</v>
          </cell>
        </row>
        <row r="763">
          <cell r="A763" t="str">
            <v>20 Cou, y compris colonne vertébrale et vertèbres du cou</v>
          </cell>
          <cell r="B763">
            <v>72</v>
          </cell>
          <cell r="C763">
            <v>9.1024020227560047</v>
          </cell>
          <cell r="D763">
            <v>140</v>
          </cell>
          <cell r="E763">
            <v>6.9067587567834234</v>
          </cell>
          <cell r="F763">
            <v>3</v>
          </cell>
          <cell r="G763">
            <v>2.0979020979020979</v>
          </cell>
          <cell r="H763">
            <v>0</v>
          </cell>
          <cell r="I763">
            <v>0</v>
          </cell>
          <cell r="J763">
            <v>215</v>
          </cell>
          <cell r="K763">
            <v>7.2488199595414695</v>
          </cell>
        </row>
        <row r="764">
          <cell r="A764" t="str">
            <v>21 Cou, y compris colonne vertébrale et vertèbres du cou</v>
          </cell>
          <cell r="B764">
            <v>30</v>
          </cell>
          <cell r="C764">
            <v>3.7926675094816691</v>
          </cell>
          <cell r="D764">
            <v>73</v>
          </cell>
          <cell r="E764">
            <v>3.6013813517513564</v>
          </cell>
          <cell r="F764">
            <v>4</v>
          </cell>
          <cell r="G764">
            <v>2.7972027972027975</v>
          </cell>
          <cell r="H764">
            <v>0</v>
          </cell>
          <cell r="I764">
            <v>0</v>
          </cell>
          <cell r="J764">
            <v>107</v>
          </cell>
          <cell r="K764">
            <v>3.6075522589345916</v>
          </cell>
        </row>
        <row r="765">
          <cell r="A765" t="str">
            <v>29 Autres parties du cou</v>
          </cell>
          <cell r="B765">
            <v>5</v>
          </cell>
          <cell r="C765">
            <v>0.63211125158027814</v>
          </cell>
          <cell r="D765">
            <v>17</v>
          </cell>
          <cell r="E765">
            <v>0.83867784903798703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22</v>
          </cell>
          <cell r="K765">
            <v>0.74173971679028994</v>
          </cell>
        </row>
        <row r="766">
          <cell r="A766" t="str">
            <v>30 Dos, y compris colonne vertébrale et vertèbres du dos</v>
          </cell>
          <cell r="B766">
            <v>31</v>
          </cell>
          <cell r="C766">
            <v>3.9190897597977248</v>
          </cell>
          <cell r="D766">
            <v>57</v>
          </cell>
          <cell r="E766">
            <v>2.8120374938332513</v>
          </cell>
          <cell r="F766">
            <v>2</v>
          </cell>
          <cell r="G766">
            <v>1.3986013986013988</v>
          </cell>
          <cell r="H766">
            <v>0</v>
          </cell>
          <cell r="I766">
            <v>0</v>
          </cell>
          <cell r="J766">
            <v>90</v>
          </cell>
          <cell r="K766">
            <v>3.0343897505057318</v>
          </cell>
        </row>
        <row r="767">
          <cell r="A767" t="str">
            <v>31 Dos, y compris colonne vertébrale et vertèbres du dos</v>
          </cell>
          <cell r="B767">
            <v>11</v>
          </cell>
          <cell r="C767">
            <v>1.3906447534766118</v>
          </cell>
          <cell r="D767">
            <v>29</v>
          </cell>
          <cell r="E767">
            <v>1.4306857424765662</v>
          </cell>
          <cell r="F767">
            <v>1</v>
          </cell>
          <cell r="G767">
            <v>0.69930069930069938</v>
          </cell>
          <cell r="H767">
            <v>0</v>
          </cell>
          <cell r="I767">
            <v>0</v>
          </cell>
          <cell r="J767">
            <v>41</v>
          </cell>
          <cell r="K767">
            <v>1.382333108563722</v>
          </cell>
        </row>
        <row r="768">
          <cell r="A768" t="str">
            <v>39 Autres parties du dos</v>
          </cell>
          <cell r="B768">
            <v>4</v>
          </cell>
          <cell r="C768">
            <v>0.50568900126422256</v>
          </cell>
          <cell r="D768">
            <v>18</v>
          </cell>
          <cell r="E768">
            <v>0.88801184015786883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22</v>
          </cell>
          <cell r="K768">
            <v>0.74173971679028994</v>
          </cell>
        </row>
        <row r="769">
          <cell r="A769" t="str">
            <v>40 Torse et organes, sans autre spécification</v>
          </cell>
          <cell r="B769">
            <v>1</v>
          </cell>
          <cell r="C769">
            <v>0.12642225031605564</v>
          </cell>
          <cell r="D769">
            <v>2</v>
          </cell>
          <cell r="E769">
            <v>9.8667982239763211E-2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3</v>
          </cell>
          <cell r="K769">
            <v>0.10114632501685772</v>
          </cell>
        </row>
        <row r="770">
          <cell r="A770" t="str">
            <v>41 Cage thoracique, côtes y compris omoplates et articulations</v>
          </cell>
          <cell r="B770">
            <v>15</v>
          </cell>
          <cell r="C770">
            <v>1.8963337547408345</v>
          </cell>
          <cell r="D770">
            <v>62</v>
          </cell>
          <cell r="E770">
            <v>3.0587074494326587</v>
          </cell>
          <cell r="F770">
            <v>5</v>
          </cell>
          <cell r="G770">
            <v>3.4965034965034967</v>
          </cell>
          <cell r="H770">
            <v>0</v>
          </cell>
          <cell r="I770">
            <v>0</v>
          </cell>
          <cell r="J770">
            <v>82</v>
          </cell>
          <cell r="K770">
            <v>2.7646662171274441</v>
          </cell>
        </row>
        <row r="771">
          <cell r="A771" t="str">
            <v>42 Poitrine, y compris organes</v>
          </cell>
          <cell r="B771">
            <v>1</v>
          </cell>
          <cell r="C771">
            <v>0.12642225031605564</v>
          </cell>
          <cell r="D771">
            <v>4</v>
          </cell>
          <cell r="E771">
            <v>0.19733596447952642</v>
          </cell>
          <cell r="F771">
            <v>2</v>
          </cell>
          <cell r="G771">
            <v>1.3986013986013988</v>
          </cell>
          <cell r="H771">
            <v>0</v>
          </cell>
          <cell r="I771">
            <v>0</v>
          </cell>
          <cell r="J771">
            <v>7</v>
          </cell>
          <cell r="K771">
            <v>0.23600809170600134</v>
          </cell>
        </row>
        <row r="772">
          <cell r="A772" t="str">
            <v>43 Abdomen et pelvis, y compris organes</v>
          </cell>
          <cell r="B772">
            <v>3</v>
          </cell>
          <cell r="C772">
            <v>0.37926675094816686</v>
          </cell>
          <cell r="D772">
            <v>6</v>
          </cell>
          <cell r="E772">
            <v>0.29600394671928959</v>
          </cell>
          <cell r="F772">
            <v>2</v>
          </cell>
          <cell r="G772">
            <v>1.3986013986013988</v>
          </cell>
          <cell r="H772">
            <v>0</v>
          </cell>
          <cell r="I772">
            <v>0</v>
          </cell>
          <cell r="J772">
            <v>11</v>
          </cell>
          <cell r="K772">
            <v>0.37086985839514497</v>
          </cell>
        </row>
        <row r="773">
          <cell r="A773" t="str">
            <v>48 Torse, multiples endroits affectés</v>
          </cell>
          <cell r="B773">
            <v>4</v>
          </cell>
          <cell r="C773">
            <v>0.50568900126422256</v>
          </cell>
          <cell r="D773">
            <v>10</v>
          </cell>
          <cell r="E773">
            <v>0.49333991119881593</v>
          </cell>
          <cell r="F773">
            <v>1</v>
          </cell>
          <cell r="G773">
            <v>0.69930069930069938</v>
          </cell>
          <cell r="H773">
            <v>0</v>
          </cell>
          <cell r="I773">
            <v>0</v>
          </cell>
          <cell r="J773">
            <v>15</v>
          </cell>
          <cell r="K773">
            <v>0.50573162508428859</v>
          </cell>
        </row>
        <row r="774">
          <cell r="A774" t="str">
            <v>49 Autres parties du torse</v>
          </cell>
          <cell r="B774">
            <v>1</v>
          </cell>
          <cell r="C774">
            <v>0.12642225031605564</v>
          </cell>
          <cell r="D774">
            <v>1</v>
          </cell>
          <cell r="E774">
            <v>4.9333991119881605E-2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2</v>
          </cell>
          <cell r="K774">
            <v>6.7430883344571813E-2</v>
          </cell>
        </row>
        <row r="775">
          <cell r="A775" t="str">
            <v>50 Membres supérieurs, sans autre spécification</v>
          </cell>
          <cell r="B775">
            <v>3</v>
          </cell>
          <cell r="C775">
            <v>0.37926675094816686</v>
          </cell>
          <cell r="D775">
            <v>4</v>
          </cell>
          <cell r="E775">
            <v>0.19733596447952642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7</v>
          </cell>
          <cell r="K775">
            <v>0.23600809170600134</v>
          </cell>
        </row>
        <row r="776">
          <cell r="A776" t="str">
            <v>51 Epaule et articulations de l'épaule</v>
          </cell>
          <cell r="B776">
            <v>29</v>
          </cell>
          <cell r="C776">
            <v>3.6662452591656129</v>
          </cell>
          <cell r="D776">
            <v>89</v>
          </cell>
          <cell r="E776">
            <v>4.3907252096694629</v>
          </cell>
          <cell r="F776">
            <v>12</v>
          </cell>
          <cell r="G776">
            <v>8.3916083916083917</v>
          </cell>
          <cell r="H776">
            <v>0</v>
          </cell>
          <cell r="I776">
            <v>0</v>
          </cell>
          <cell r="J776">
            <v>130</v>
          </cell>
          <cell r="K776">
            <v>4.3830074173971685</v>
          </cell>
        </row>
        <row r="777">
          <cell r="A777" t="str">
            <v>52 Bras, y compris coude</v>
          </cell>
          <cell r="B777">
            <v>22</v>
          </cell>
          <cell r="C777">
            <v>2.7812895069532235</v>
          </cell>
          <cell r="D777">
            <v>75</v>
          </cell>
          <cell r="E777">
            <v>3.70004933399112</v>
          </cell>
          <cell r="F777">
            <v>2</v>
          </cell>
          <cell r="G777">
            <v>1.3986013986013988</v>
          </cell>
          <cell r="H777">
            <v>0</v>
          </cell>
          <cell r="I777">
            <v>0</v>
          </cell>
          <cell r="J777">
            <v>99</v>
          </cell>
          <cell r="K777">
            <v>3.3378287255563048</v>
          </cell>
        </row>
        <row r="778">
          <cell r="A778" t="str">
            <v>53 Mains</v>
          </cell>
          <cell r="B778">
            <v>13</v>
          </cell>
          <cell r="C778">
            <v>1.6434892541087229</v>
          </cell>
          <cell r="D778">
            <v>30</v>
          </cell>
          <cell r="E778">
            <v>1.480019733596448</v>
          </cell>
          <cell r="F778">
            <v>1</v>
          </cell>
          <cell r="G778">
            <v>0.69930069930069938</v>
          </cell>
          <cell r="H778">
            <v>0</v>
          </cell>
          <cell r="I778">
            <v>0</v>
          </cell>
          <cell r="J778">
            <v>44</v>
          </cell>
          <cell r="K778">
            <v>1.4834794335805799</v>
          </cell>
        </row>
        <row r="779">
          <cell r="A779" t="str">
            <v>54 Doigt(s)</v>
          </cell>
          <cell r="B779">
            <v>13</v>
          </cell>
          <cell r="C779">
            <v>1.6434892541087229</v>
          </cell>
          <cell r="D779">
            <v>21</v>
          </cell>
          <cell r="E779">
            <v>1.0360138135175136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34</v>
          </cell>
          <cell r="K779">
            <v>1.1463250168577208</v>
          </cell>
        </row>
        <row r="780">
          <cell r="A780" t="str">
            <v>55 Poignet</v>
          </cell>
          <cell r="B780">
            <v>15</v>
          </cell>
          <cell r="C780">
            <v>1.8963337547408345</v>
          </cell>
          <cell r="D780">
            <v>49</v>
          </cell>
          <cell r="E780">
            <v>2.4173655648741983</v>
          </cell>
          <cell r="F780">
            <v>5</v>
          </cell>
          <cell r="G780">
            <v>3.4965034965034967</v>
          </cell>
          <cell r="H780">
            <v>0</v>
          </cell>
          <cell r="I780">
            <v>0</v>
          </cell>
          <cell r="J780">
            <v>69</v>
          </cell>
          <cell r="K780">
            <v>2.3263654753877274</v>
          </cell>
        </row>
        <row r="781">
          <cell r="A781" t="str">
            <v>58 Membres supérieurs, multiples endroits affectés</v>
          </cell>
          <cell r="B781">
            <v>6</v>
          </cell>
          <cell r="C781">
            <v>0.75853350189633373</v>
          </cell>
          <cell r="D781">
            <v>43</v>
          </cell>
          <cell r="E781">
            <v>2.1213616181549084</v>
          </cell>
          <cell r="F781">
            <v>1</v>
          </cell>
          <cell r="G781">
            <v>0.69930069930069938</v>
          </cell>
          <cell r="H781">
            <v>0</v>
          </cell>
          <cell r="I781">
            <v>0</v>
          </cell>
          <cell r="J781">
            <v>50</v>
          </cell>
          <cell r="K781">
            <v>1.6857720836142953</v>
          </cell>
        </row>
        <row r="782">
          <cell r="A782" t="str">
            <v>59 Autres parties des membres supérieurs</v>
          </cell>
          <cell r="B782">
            <v>0</v>
          </cell>
          <cell r="C782">
            <v>0</v>
          </cell>
          <cell r="D782">
            <v>1</v>
          </cell>
          <cell r="E782">
            <v>4.9333991119881605E-2</v>
          </cell>
          <cell r="F782">
            <v>1</v>
          </cell>
          <cell r="G782">
            <v>0.69930069930069938</v>
          </cell>
          <cell r="H782">
            <v>0</v>
          </cell>
          <cell r="I782">
            <v>0</v>
          </cell>
          <cell r="J782">
            <v>2</v>
          </cell>
          <cell r="K782">
            <v>6.7430883344571813E-2</v>
          </cell>
        </row>
        <row r="783">
          <cell r="A783" t="str">
            <v>60 Membres inférieurs, sans autre spécification</v>
          </cell>
          <cell r="B783">
            <v>2</v>
          </cell>
          <cell r="C783">
            <v>0.25284450063211128</v>
          </cell>
          <cell r="D783">
            <v>9</v>
          </cell>
          <cell r="E783">
            <v>0.44400592007893441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11</v>
          </cell>
          <cell r="K783">
            <v>0.37086985839514497</v>
          </cell>
        </row>
        <row r="784">
          <cell r="A784" t="str">
            <v>61 Hanche et articulation de la hanche</v>
          </cell>
          <cell r="B784">
            <v>11</v>
          </cell>
          <cell r="C784">
            <v>1.3906447534766118</v>
          </cell>
          <cell r="D784">
            <v>25</v>
          </cell>
          <cell r="E784">
            <v>1.2333497779970399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36</v>
          </cell>
          <cell r="K784">
            <v>1.2137559002022926</v>
          </cell>
        </row>
        <row r="785">
          <cell r="A785" t="str">
            <v>62 Jambr, y compris genou</v>
          </cell>
          <cell r="B785">
            <v>63</v>
          </cell>
          <cell r="C785">
            <v>7.9646017699115044</v>
          </cell>
          <cell r="D785">
            <v>142</v>
          </cell>
          <cell r="E785">
            <v>7.0054267390231875</v>
          </cell>
          <cell r="F785">
            <v>10</v>
          </cell>
          <cell r="G785">
            <v>6.9930069930069934</v>
          </cell>
          <cell r="H785">
            <v>0</v>
          </cell>
          <cell r="I785">
            <v>0</v>
          </cell>
          <cell r="J785">
            <v>215</v>
          </cell>
          <cell r="K785">
            <v>7.2488199595414695</v>
          </cell>
        </row>
        <row r="786">
          <cell r="A786" t="str">
            <v>63 Cheville</v>
          </cell>
          <cell r="B786">
            <v>16</v>
          </cell>
          <cell r="C786">
            <v>2.0227560050568902</v>
          </cell>
          <cell r="D786">
            <v>39</v>
          </cell>
          <cell r="E786">
            <v>1.9240256536753824</v>
          </cell>
          <cell r="F786">
            <v>2</v>
          </cell>
          <cell r="G786">
            <v>1.3986013986013988</v>
          </cell>
          <cell r="H786">
            <v>0</v>
          </cell>
          <cell r="I786">
            <v>0</v>
          </cell>
          <cell r="J786">
            <v>57</v>
          </cell>
          <cell r="K786">
            <v>1.9217801753202968</v>
          </cell>
        </row>
        <row r="787">
          <cell r="A787" t="str">
            <v>64 Pied</v>
          </cell>
          <cell r="B787">
            <v>7</v>
          </cell>
          <cell r="C787">
            <v>0.88495575221238942</v>
          </cell>
          <cell r="D787">
            <v>31</v>
          </cell>
          <cell r="E787">
            <v>1.5293537247163294</v>
          </cell>
          <cell r="F787">
            <v>2</v>
          </cell>
          <cell r="G787">
            <v>1.3986013986013988</v>
          </cell>
          <cell r="H787">
            <v>0</v>
          </cell>
          <cell r="I787">
            <v>0</v>
          </cell>
          <cell r="J787">
            <v>40</v>
          </cell>
          <cell r="K787">
            <v>1.3486176668914363</v>
          </cell>
        </row>
        <row r="788">
          <cell r="A788" t="str">
            <v>65 Orteil(s)</v>
          </cell>
          <cell r="B788">
            <v>1</v>
          </cell>
          <cell r="C788">
            <v>0.12642225031605564</v>
          </cell>
          <cell r="D788">
            <v>3</v>
          </cell>
          <cell r="E788">
            <v>0.1480019733596448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4</v>
          </cell>
          <cell r="K788">
            <v>0.13486176668914363</v>
          </cell>
        </row>
        <row r="789">
          <cell r="A789" t="str">
            <v>68 Membres inférieurs, multiples endroits affectés</v>
          </cell>
          <cell r="B789">
            <v>9</v>
          </cell>
          <cell r="C789">
            <v>1.1378002528445006</v>
          </cell>
          <cell r="D789">
            <v>17</v>
          </cell>
          <cell r="E789">
            <v>0.83867784903798703</v>
          </cell>
          <cell r="F789">
            <v>2</v>
          </cell>
          <cell r="G789">
            <v>1.3986013986013988</v>
          </cell>
          <cell r="H789">
            <v>0</v>
          </cell>
          <cell r="I789">
            <v>0</v>
          </cell>
          <cell r="J789">
            <v>28</v>
          </cell>
          <cell r="K789">
            <v>0.94403236682400538</v>
          </cell>
        </row>
        <row r="790">
          <cell r="A790" t="str">
            <v>69 Autres parties des membres inférieurs</v>
          </cell>
          <cell r="B790">
            <v>2</v>
          </cell>
          <cell r="C790">
            <v>0.25284450063211128</v>
          </cell>
          <cell r="D790">
            <v>2</v>
          </cell>
          <cell r="E790">
            <v>9.8667982239763211E-2</v>
          </cell>
          <cell r="F790">
            <v>1</v>
          </cell>
          <cell r="G790">
            <v>0.69930069930069938</v>
          </cell>
          <cell r="H790">
            <v>0</v>
          </cell>
          <cell r="I790">
            <v>0</v>
          </cell>
          <cell r="J790">
            <v>5</v>
          </cell>
          <cell r="K790">
            <v>0.16857720836142953</v>
          </cell>
        </row>
        <row r="791">
          <cell r="A791" t="str">
            <v>70 Ensemble du corps et endroits multiples, sans autre spécification</v>
          </cell>
          <cell r="B791">
            <v>13</v>
          </cell>
          <cell r="C791">
            <v>1.6434892541087229</v>
          </cell>
          <cell r="D791">
            <v>27</v>
          </cell>
          <cell r="E791">
            <v>1.3320177602368031</v>
          </cell>
          <cell r="F791">
            <v>1</v>
          </cell>
          <cell r="G791">
            <v>0.69930069930069938</v>
          </cell>
          <cell r="H791">
            <v>1</v>
          </cell>
          <cell r="I791">
            <v>20</v>
          </cell>
          <cell r="J791">
            <v>42</v>
          </cell>
          <cell r="K791">
            <v>1.4160485502360081</v>
          </cell>
        </row>
        <row r="792">
          <cell r="A792" t="str">
            <v>71 Ensemble du corps (effets systémiques)</v>
          </cell>
          <cell r="B792">
            <v>8</v>
          </cell>
          <cell r="C792">
            <v>1.0113780025284451</v>
          </cell>
          <cell r="D792">
            <v>20</v>
          </cell>
          <cell r="E792">
            <v>0.98667982239763186</v>
          </cell>
          <cell r="F792">
            <v>4</v>
          </cell>
          <cell r="G792">
            <v>2.7972027972027975</v>
          </cell>
          <cell r="H792">
            <v>0</v>
          </cell>
          <cell r="I792">
            <v>0</v>
          </cell>
          <cell r="J792">
            <v>32</v>
          </cell>
          <cell r="K792">
            <v>1.078894133513149</v>
          </cell>
        </row>
        <row r="793">
          <cell r="A793" t="str">
            <v>78 Multiples endroits du corps affectés</v>
          </cell>
          <cell r="B793">
            <v>252</v>
          </cell>
          <cell r="C793">
            <v>31.858407079646017</v>
          </cell>
          <cell r="D793">
            <v>701</v>
          </cell>
          <cell r="E793">
            <v>34.583127775036999</v>
          </cell>
          <cell r="F793">
            <v>65</v>
          </cell>
          <cell r="G793">
            <v>45.454545454545453</v>
          </cell>
          <cell r="H793">
            <v>2</v>
          </cell>
          <cell r="I793">
            <v>40</v>
          </cell>
          <cell r="J793">
            <v>1020</v>
          </cell>
          <cell r="K793">
            <v>34.389750505731627</v>
          </cell>
        </row>
        <row r="794">
          <cell r="A794" t="str">
            <v>99 Autres parties du corps bléssées</v>
          </cell>
          <cell r="B794">
            <v>16</v>
          </cell>
          <cell r="C794">
            <v>2.0227560050568902</v>
          </cell>
          <cell r="D794">
            <v>31</v>
          </cell>
          <cell r="E794">
            <v>1.5293537247163294</v>
          </cell>
          <cell r="F794">
            <v>1</v>
          </cell>
          <cell r="G794">
            <v>0.69930069930069938</v>
          </cell>
          <cell r="H794">
            <v>1</v>
          </cell>
          <cell r="I794">
            <v>20</v>
          </cell>
          <cell r="J794">
            <v>49</v>
          </cell>
          <cell r="K794">
            <v>1.6520566419420093</v>
          </cell>
        </row>
        <row r="795">
          <cell r="A795" t="str">
            <v>Total</v>
          </cell>
          <cell r="B795">
            <v>791</v>
          </cell>
          <cell r="C795">
            <v>100</v>
          </cell>
          <cell r="D795">
            <v>2027</v>
          </cell>
          <cell r="E795">
            <v>100</v>
          </cell>
          <cell r="F795">
            <v>143</v>
          </cell>
          <cell r="G795">
            <v>100</v>
          </cell>
          <cell r="H795">
            <v>5</v>
          </cell>
          <cell r="I795">
            <v>100</v>
          </cell>
          <cell r="J795">
            <v>2966</v>
          </cell>
          <cell r="K79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26"/>
  <sheetViews>
    <sheetView tabSelected="1" workbookViewId="0">
      <selection activeCell="C33" sqref="C33"/>
    </sheetView>
  </sheetViews>
  <sheetFormatPr defaultColWidth="9.140625" defaultRowHeight="15" x14ac:dyDescent="0.25"/>
  <cols>
    <col min="1" max="1" width="2.7109375" style="406" customWidth="1"/>
    <col min="2" max="2" width="9.140625" style="416" customWidth="1"/>
    <col min="3" max="3" width="165.7109375" style="416" bestFit="1" customWidth="1"/>
    <col min="4" max="16384" width="9.140625" style="406"/>
  </cols>
  <sheetData>
    <row r="1" spans="2:3" ht="15.75" thickBot="1" x14ac:dyDescent="0.3">
      <c r="B1" s="406"/>
      <c r="C1" s="406"/>
    </row>
    <row r="2" spans="2:3" s="407" customFormat="1" ht="21.95" customHeight="1" thickTop="1" thickBot="1" x14ac:dyDescent="0.3">
      <c r="B2" s="408" t="s">
        <v>1036</v>
      </c>
      <c r="C2" s="409"/>
    </row>
    <row r="3" spans="2:3" ht="21.95" customHeight="1" thickTop="1" thickBot="1" x14ac:dyDescent="0.3">
      <c r="B3" s="410" t="s">
        <v>871</v>
      </c>
      <c r="C3" s="411" t="s">
        <v>0</v>
      </c>
    </row>
    <row r="4" spans="2:3" ht="21.95" customHeight="1" thickTop="1" x14ac:dyDescent="0.25">
      <c r="B4" s="412" t="s">
        <v>872</v>
      </c>
      <c r="C4" s="413" t="s">
        <v>969</v>
      </c>
    </row>
    <row r="5" spans="2:3" ht="21.95" customHeight="1" x14ac:dyDescent="0.25">
      <c r="B5" s="412" t="s">
        <v>873</v>
      </c>
      <c r="C5" s="413" t="s">
        <v>970</v>
      </c>
    </row>
    <row r="6" spans="2:3" ht="21.95" customHeight="1" x14ac:dyDescent="0.25">
      <c r="B6" s="412" t="s">
        <v>874</v>
      </c>
      <c r="C6" s="413" t="s">
        <v>971</v>
      </c>
    </row>
    <row r="7" spans="2:3" ht="21.95" customHeight="1" thickBot="1" x14ac:dyDescent="0.3">
      <c r="B7" s="412" t="s">
        <v>875</v>
      </c>
      <c r="C7" s="413" t="s">
        <v>972</v>
      </c>
    </row>
    <row r="8" spans="2:3" ht="21.95" customHeight="1" thickTop="1" thickBot="1" x14ac:dyDescent="0.3">
      <c r="B8" s="410" t="s">
        <v>876</v>
      </c>
      <c r="C8" s="411" t="s">
        <v>1</v>
      </c>
    </row>
    <row r="9" spans="2:3" ht="21.95" customHeight="1" thickTop="1" x14ac:dyDescent="0.25">
      <c r="B9" s="412" t="s">
        <v>877</v>
      </c>
      <c r="C9" s="413" t="s">
        <v>973</v>
      </c>
    </row>
    <row r="10" spans="2:3" ht="21.95" customHeight="1" thickBot="1" x14ac:dyDescent="0.3">
      <c r="B10" s="412" t="s">
        <v>878</v>
      </c>
      <c r="C10" s="413" t="s">
        <v>974</v>
      </c>
    </row>
    <row r="11" spans="2:3" ht="21.95" customHeight="1" thickTop="1" thickBot="1" x14ac:dyDescent="0.3">
      <c r="B11" s="410" t="s">
        <v>879</v>
      </c>
      <c r="C11" s="411" t="s">
        <v>2</v>
      </c>
    </row>
    <row r="12" spans="2:3" ht="21.95" customHeight="1" thickTop="1" x14ac:dyDescent="0.25">
      <c r="B12" s="412" t="s">
        <v>880</v>
      </c>
      <c r="C12" s="413" t="s">
        <v>975</v>
      </c>
    </row>
    <row r="13" spans="2:3" ht="21.95" customHeight="1" thickBot="1" x14ac:dyDescent="0.3">
      <c r="B13" s="412" t="s">
        <v>881</v>
      </c>
      <c r="C13" s="413" t="s">
        <v>976</v>
      </c>
    </row>
    <row r="14" spans="2:3" ht="21.95" customHeight="1" thickTop="1" thickBot="1" x14ac:dyDescent="0.3">
      <c r="B14" s="410" t="s">
        <v>882</v>
      </c>
      <c r="C14" s="411" t="s">
        <v>3</v>
      </c>
    </row>
    <row r="15" spans="2:3" ht="21.95" customHeight="1" thickTop="1" x14ac:dyDescent="0.25">
      <c r="B15" s="412" t="s">
        <v>883</v>
      </c>
      <c r="C15" s="413" t="s">
        <v>977</v>
      </c>
    </row>
    <row r="16" spans="2:3" ht="21.95" customHeight="1" thickBot="1" x14ac:dyDescent="0.3">
      <c r="B16" s="412" t="s">
        <v>884</v>
      </c>
      <c r="C16" s="413" t="s">
        <v>978</v>
      </c>
    </row>
    <row r="17" spans="2:3" ht="21.95" customHeight="1" thickTop="1" thickBot="1" x14ac:dyDescent="0.3">
      <c r="B17" s="410" t="s">
        <v>885</v>
      </c>
      <c r="C17" s="411" t="s">
        <v>4</v>
      </c>
    </row>
    <row r="18" spans="2:3" ht="21.95" customHeight="1" thickTop="1" x14ac:dyDescent="0.25">
      <c r="B18" s="412" t="s">
        <v>886</v>
      </c>
      <c r="C18" s="413" t="s">
        <v>979</v>
      </c>
    </row>
    <row r="19" spans="2:3" ht="21.95" customHeight="1" thickBot="1" x14ac:dyDescent="0.3">
      <c r="B19" s="412" t="s">
        <v>887</v>
      </c>
      <c r="C19" s="413" t="s">
        <v>980</v>
      </c>
    </row>
    <row r="20" spans="2:3" ht="21.95" customHeight="1" thickTop="1" thickBot="1" x14ac:dyDescent="0.3">
      <c r="B20" s="410" t="s">
        <v>888</v>
      </c>
      <c r="C20" s="411" t="s">
        <v>5</v>
      </c>
    </row>
    <row r="21" spans="2:3" ht="21.95" customHeight="1" thickTop="1" x14ac:dyDescent="0.25">
      <c r="B21" s="412" t="s">
        <v>889</v>
      </c>
      <c r="C21" s="413" t="s">
        <v>981</v>
      </c>
    </row>
    <row r="22" spans="2:3" ht="21.95" customHeight="1" thickBot="1" x14ac:dyDescent="0.3">
      <c r="B22" s="412" t="s">
        <v>890</v>
      </c>
      <c r="C22" s="413" t="s">
        <v>982</v>
      </c>
    </row>
    <row r="23" spans="2:3" ht="21.95" customHeight="1" thickTop="1" thickBot="1" x14ac:dyDescent="0.3">
      <c r="B23" s="410" t="s">
        <v>891</v>
      </c>
      <c r="C23" s="411" t="s">
        <v>6</v>
      </c>
    </row>
    <row r="24" spans="2:3" ht="21.95" customHeight="1" thickTop="1" x14ac:dyDescent="0.25">
      <c r="B24" s="412" t="s">
        <v>892</v>
      </c>
      <c r="C24" s="413" t="s">
        <v>983</v>
      </c>
    </row>
    <row r="25" spans="2:3" ht="21.95" customHeight="1" thickBot="1" x14ac:dyDescent="0.3">
      <c r="B25" s="412" t="s">
        <v>893</v>
      </c>
      <c r="C25" s="413" t="s">
        <v>984</v>
      </c>
    </row>
    <row r="26" spans="2:3" ht="21.95" customHeight="1" thickTop="1" thickBot="1" x14ac:dyDescent="0.3">
      <c r="B26" s="410" t="s">
        <v>894</v>
      </c>
      <c r="C26" s="411" t="s">
        <v>565</v>
      </c>
    </row>
    <row r="27" spans="2:3" ht="21.95" customHeight="1" thickTop="1" x14ac:dyDescent="0.25">
      <c r="B27" s="412" t="s">
        <v>895</v>
      </c>
      <c r="C27" s="413" t="s">
        <v>985</v>
      </c>
    </row>
    <row r="28" spans="2:3" ht="21.95" customHeight="1" thickBot="1" x14ac:dyDescent="0.3">
      <c r="B28" s="412" t="s">
        <v>896</v>
      </c>
      <c r="C28" s="413" t="s">
        <v>986</v>
      </c>
    </row>
    <row r="29" spans="2:3" ht="21.95" customHeight="1" thickTop="1" thickBot="1" x14ac:dyDescent="0.3">
      <c r="B29" s="410" t="s">
        <v>897</v>
      </c>
      <c r="C29" s="411" t="s">
        <v>7</v>
      </c>
    </row>
    <row r="30" spans="2:3" ht="21.95" customHeight="1" thickTop="1" x14ac:dyDescent="0.25">
      <c r="B30" s="412" t="s">
        <v>898</v>
      </c>
      <c r="C30" s="413" t="s">
        <v>987</v>
      </c>
    </row>
    <row r="31" spans="2:3" ht="21.95" customHeight="1" thickBot="1" x14ac:dyDescent="0.3">
      <c r="B31" s="412" t="s">
        <v>899</v>
      </c>
      <c r="C31" s="413" t="s">
        <v>988</v>
      </c>
    </row>
    <row r="32" spans="2:3" ht="21.95" customHeight="1" thickTop="1" thickBot="1" x14ac:dyDescent="0.3">
      <c r="B32" s="410" t="s">
        <v>942</v>
      </c>
      <c r="C32" s="411" t="s">
        <v>8</v>
      </c>
    </row>
    <row r="33" spans="2:3" ht="21.95" customHeight="1" thickTop="1" x14ac:dyDescent="0.25">
      <c r="B33" s="412" t="s">
        <v>940</v>
      </c>
      <c r="C33" s="417" t="s">
        <v>989</v>
      </c>
    </row>
    <row r="34" spans="2:3" ht="21.95" customHeight="1" thickBot="1" x14ac:dyDescent="0.3">
      <c r="B34" s="412" t="s">
        <v>941</v>
      </c>
      <c r="C34" s="413" t="s">
        <v>990</v>
      </c>
    </row>
    <row r="35" spans="2:3" ht="21.95" customHeight="1" thickTop="1" thickBot="1" x14ac:dyDescent="0.3">
      <c r="B35" s="410" t="s">
        <v>900</v>
      </c>
      <c r="C35" s="411" t="s">
        <v>9</v>
      </c>
    </row>
    <row r="36" spans="2:3" ht="21.95" customHeight="1" thickTop="1" x14ac:dyDescent="0.25">
      <c r="B36" s="412" t="s">
        <v>901</v>
      </c>
      <c r="C36" s="413" t="s">
        <v>991</v>
      </c>
    </row>
    <row r="37" spans="2:3" ht="21.95" customHeight="1" thickBot="1" x14ac:dyDescent="0.3">
      <c r="B37" s="412" t="s">
        <v>902</v>
      </c>
      <c r="C37" s="413" t="s">
        <v>992</v>
      </c>
    </row>
    <row r="38" spans="2:3" ht="21.95" customHeight="1" thickTop="1" thickBot="1" x14ac:dyDescent="0.3">
      <c r="B38" s="410" t="s">
        <v>903</v>
      </c>
      <c r="C38" s="411" t="s">
        <v>10</v>
      </c>
    </row>
    <row r="39" spans="2:3" ht="21.95" customHeight="1" thickTop="1" x14ac:dyDescent="0.25">
      <c r="B39" s="412" t="s">
        <v>904</v>
      </c>
      <c r="C39" s="413" t="s">
        <v>993</v>
      </c>
    </row>
    <row r="40" spans="2:3" ht="21.95" customHeight="1" thickBot="1" x14ac:dyDescent="0.3">
      <c r="B40" s="412" t="s">
        <v>905</v>
      </c>
      <c r="C40" s="413" t="s">
        <v>994</v>
      </c>
    </row>
    <row r="41" spans="2:3" ht="21.95" customHeight="1" thickTop="1" thickBot="1" x14ac:dyDescent="0.3">
      <c r="B41" s="410" t="s">
        <v>906</v>
      </c>
      <c r="C41" s="411" t="s">
        <v>11</v>
      </c>
    </row>
    <row r="42" spans="2:3" ht="21.95" customHeight="1" thickTop="1" x14ac:dyDescent="0.25">
      <c r="B42" s="412" t="s">
        <v>907</v>
      </c>
      <c r="C42" s="413" t="s">
        <v>995</v>
      </c>
    </row>
    <row r="43" spans="2:3" ht="21.95" customHeight="1" thickBot="1" x14ac:dyDescent="0.3">
      <c r="B43" s="412" t="s">
        <v>908</v>
      </c>
      <c r="C43" s="413" t="s">
        <v>996</v>
      </c>
    </row>
    <row r="44" spans="2:3" ht="21.95" customHeight="1" thickTop="1" thickBot="1" x14ac:dyDescent="0.3">
      <c r="B44" s="410" t="s">
        <v>909</v>
      </c>
      <c r="C44" s="411" t="s">
        <v>12</v>
      </c>
    </row>
    <row r="45" spans="2:3" ht="21.95" customHeight="1" thickTop="1" x14ac:dyDescent="0.25">
      <c r="B45" s="412" t="s">
        <v>910</v>
      </c>
      <c r="C45" s="413" t="s">
        <v>997</v>
      </c>
    </row>
    <row r="46" spans="2:3" ht="21.95" customHeight="1" thickBot="1" x14ac:dyDescent="0.3">
      <c r="B46" s="412" t="s">
        <v>911</v>
      </c>
      <c r="C46" s="415" t="s">
        <v>998</v>
      </c>
    </row>
    <row r="47" spans="2:3" ht="21.95" customHeight="1" thickTop="1" thickBot="1" x14ac:dyDescent="0.3">
      <c r="B47" s="410" t="s">
        <v>912</v>
      </c>
      <c r="C47" s="406" t="s">
        <v>13</v>
      </c>
    </row>
    <row r="48" spans="2:3" ht="21.95" customHeight="1" thickTop="1" x14ac:dyDescent="0.25">
      <c r="B48" s="412" t="s">
        <v>913</v>
      </c>
      <c r="C48" s="406" t="s">
        <v>999</v>
      </c>
    </row>
    <row r="49" spans="2:3" ht="21.95" customHeight="1" thickBot="1" x14ac:dyDescent="0.3">
      <c r="B49" s="414" t="s">
        <v>914</v>
      </c>
      <c r="C49" s="406" t="s">
        <v>1000</v>
      </c>
    </row>
    <row r="50" spans="2:3" ht="15.75" thickTop="1" x14ac:dyDescent="0.25">
      <c r="B50" s="406" t="s">
        <v>915</v>
      </c>
    </row>
    <row r="51" spans="2:3" x14ac:dyDescent="0.25">
      <c r="B51" s="406" t="s">
        <v>916</v>
      </c>
    </row>
    <row r="52" spans="2:3" x14ac:dyDescent="0.25">
      <c r="B52" s="406" t="s">
        <v>917</v>
      </c>
    </row>
    <row r="53" spans="2:3" x14ac:dyDescent="0.25">
      <c r="B53" s="406"/>
      <c r="C53" s="406"/>
    </row>
    <row r="54" spans="2:3" x14ac:dyDescent="0.25">
      <c r="B54" s="406"/>
      <c r="C54" s="406"/>
    </row>
    <row r="55" spans="2:3" x14ac:dyDescent="0.25">
      <c r="B55" s="406"/>
      <c r="C55" s="406"/>
    </row>
    <row r="56" spans="2:3" x14ac:dyDescent="0.25">
      <c r="B56" s="406"/>
      <c r="C56" s="406"/>
    </row>
    <row r="57" spans="2:3" x14ac:dyDescent="0.25">
      <c r="B57" s="406"/>
      <c r="C57" s="406"/>
    </row>
    <row r="58" spans="2:3" x14ac:dyDescent="0.25">
      <c r="B58" s="406"/>
      <c r="C58" s="406"/>
    </row>
    <row r="59" spans="2:3" x14ac:dyDescent="0.25">
      <c r="B59" s="406"/>
      <c r="C59" s="406"/>
    </row>
    <row r="60" spans="2:3" x14ac:dyDescent="0.25">
      <c r="B60" s="406"/>
      <c r="C60" s="406"/>
    </row>
    <row r="61" spans="2:3" x14ac:dyDescent="0.25">
      <c r="B61" s="406"/>
      <c r="C61" s="406"/>
    </row>
    <row r="62" spans="2:3" x14ac:dyDescent="0.25">
      <c r="B62" s="406"/>
      <c r="C62" s="406"/>
    </row>
    <row r="63" spans="2:3" x14ac:dyDescent="0.25">
      <c r="B63" s="406"/>
      <c r="C63" s="406"/>
    </row>
    <row r="64" spans="2:3" x14ac:dyDescent="0.25">
      <c r="B64" s="406"/>
      <c r="C64" s="406"/>
    </row>
    <row r="65" spans="2:3" x14ac:dyDescent="0.25">
      <c r="B65" s="406"/>
      <c r="C65" s="406"/>
    </row>
    <row r="66" spans="2:3" x14ac:dyDescent="0.25">
      <c r="B66" s="406"/>
      <c r="C66" s="406"/>
    </row>
    <row r="67" spans="2:3" x14ac:dyDescent="0.25">
      <c r="B67" s="406"/>
      <c r="C67" s="406"/>
    </row>
    <row r="68" spans="2:3" x14ac:dyDescent="0.25">
      <c r="B68" s="406"/>
      <c r="C68" s="406"/>
    </row>
    <row r="69" spans="2:3" x14ac:dyDescent="0.25">
      <c r="B69" s="406"/>
      <c r="C69" s="406"/>
    </row>
    <row r="70" spans="2:3" x14ac:dyDescent="0.25">
      <c r="B70" s="406"/>
      <c r="C70" s="406"/>
    </row>
    <row r="71" spans="2:3" x14ac:dyDescent="0.25">
      <c r="B71" s="406"/>
      <c r="C71" s="406"/>
    </row>
    <row r="72" spans="2:3" x14ac:dyDescent="0.25">
      <c r="B72" s="406"/>
      <c r="C72" s="406"/>
    </row>
    <row r="73" spans="2:3" x14ac:dyDescent="0.25">
      <c r="B73" s="406"/>
      <c r="C73" s="406"/>
    </row>
    <row r="74" spans="2:3" x14ac:dyDescent="0.25">
      <c r="B74" s="406"/>
      <c r="C74" s="406"/>
    </row>
    <row r="75" spans="2:3" x14ac:dyDescent="0.25">
      <c r="B75" s="406"/>
      <c r="C75" s="406"/>
    </row>
    <row r="76" spans="2:3" x14ac:dyDescent="0.25">
      <c r="B76" s="406"/>
      <c r="C76" s="406"/>
    </row>
    <row r="77" spans="2:3" x14ac:dyDescent="0.25">
      <c r="B77" s="406"/>
      <c r="C77" s="406"/>
    </row>
    <row r="78" spans="2:3" x14ac:dyDescent="0.25">
      <c r="B78" s="406"/>
      <c r="C78" s="406"/>
    </row>
    <row r="79" spans="2:3" x14ac:dyDescent="0.25">
      <c r="B79" s="406"/>
      <c r="C79" s="406"/>
    </row>
    <row r="80" spans="2:3" x14ac:dyDescent="0.25">
      <c r="B80" s="406"/>
      <c r="C80" s="406"/>
    </row>
    <row r="81" spans="2:3" x14ac:dyDescent="0.25">
      <c r="B81" s="406"/>
      <c r="C81" s="406"/>
    </row>
    <row r="82" spans="2:3" x14ac:dyDescent="0.25">
      <c r="B82" s="406"/>
      <c r="C82" s="406"/>
    </row>
    <row r="83" spans="2:3" x14ac:dyDescent="0.25">
      <c r="B83" s="406"/>
      <c r="C83" s="406"/>
    </row>
    <row r="84" spans="2:3" x14ac:dyDescent="0.25">
      <c r="B84" s="406"/>
      <c r="C84" s="406"/>
    </row>
    <row r="85" spans="2:3" x14ac:dyDescent="0.25">
      <c r="B85" s="406"/>
      <c r="C85" s="406"/>
    </row>
    <row r="86" spans="2:3" x14ac:dyDescent="0.25">
      <c r="B86" s="406"/>
      <c r="C86" s="406"/>
    </row>
    <row r="87" spans="2:3" x14ac:dyDescent="0.25">
      <c r="B87" s="406"/>
      <c r="C87" s="406"/>
    </row>
    <row r="88" spans="2:3" x14ac:dyDescent="0.25">
      <c r="B88" s="406"/>
      <c r="C88" s="406"/>
    </row>
    <row r="89" spans="2:3" x14ac:dyDescent="0.25">
      <c r="B89" s="406"/>
      <c r="C89" s="406"/>
    </row>
    <row r="90" spans="2:3" x14ac:dyDescent="0.25">
      <c r="B90" s="406"/>
      <c r="C90" s="406"/>
    </row>
    <row r="91" spans="2:3" x14ac:dyDescent="0.25">
      <c r="B91" s="406"/>
      <c r="C91" s="406"/>
    </row>
    <row r="92" spans="2:3" x14ac:dyDescent="0.25">
      <c r="B92" s="406"/>
      <c r="C92" s="406"/>
    </row>
    <row r="93" spans="2:3" x14ac:dyDescent="0.25">
      <c r="B93" s="406"/>
      <c r="C93" s="406"/>
    </row>
    <row r="94" spans="2:3" x14ac:dyDescent="0.25">
      <c r="B94" s="406"/>
      <c r="C94" s="406"/>
    </row>
    <row r="95" spans="2:3" x14ac:dyDescent="0.25">
      <c r="B95" s="406"/>
      <c r="C95" s="406"/>
    </row>
    <row r="96" spans="2:3" x14ac:dyDescent="0.25">
      <c r="B96" s="406"/>
      <c r="C96" s="406"/>
    </row>
    <row r="97" spans="2:3" x14ac:dyDescent="0.25">
      <c r="B97" s="406"/>
      <c r="C97" s="406"/>
    </row>
    <row r="98" spans="2:3" x14ac:dyDescent="0.25">
      <c r="B98" s="406"/>
      <c r="C98" s="406"/>
    </row>
    <row r="99" spans="2:3" x14ac:dyDescent="0.25">
      <c r="B99" s="406"/>
      <c r="C99" s="406"/>
    </row>
    <row r="100" spans="2:3" x14ac:dyDescent="0.25">
      <c r="B100" s="406"/>
      <c r="C100" s="406"/>
    </row>
    <row r="101" spans="2:3" x14ac:dyDescent="0.25">
      <c r="B101" s="406"/>
      <c r="C101" s="406"/>
    </row>
    <row r="102" spans="2:3" x14ac:dyDescent="0.25">
      <c r="B102" s="406"/>
      <c r="C102" s="406"/>
    </row>
    <row r="103" spans="2:3" x14ac:dyDescent="0.25">
      <c r="B103" s="406"/>
      <c r="C103" s="406"/>
    </row>
    <row r="104" spans="2:3" x14ac:dyDescent="0.25">
      <c r="B104" s="406"/>
      <c r="C104" s="406"/>
    </row>
    <row r="105" spans="2:3" x14ac:dyDescent="0.25">
      <c r="B105" s="406"/>
      <c r="C105" s="406"/>
    </row>
    <row r="106" spans="2:3" x14ac:dyDescent="0.25">
      <c r="B106" s="406"/>
      <c r="C106" s="406"/>
    </row>
    <row r="107" spans="2:3" x14ac:dyDescent="0.25">
      <c r="B107" s="406"/>
      <c r="C107" s="406"/>
    </row>
    <row r="108" spans="2:3" x14ac:dyDescent="0.25">
      <c r="B108" s="406"/>
      <c r="C108" s="406"/>
    </row>
    <row r="109" spans="2:3" x14ac:dyDescent="0.25">
      <c r="B109" s="406"/>
      <c r="C109" s="406"/>
    </row>
    <row r="110" spans="2:3" x14ac:dyDescent="0.25">
      <c r="B110" s="406"/>
      <c r="C110" s="406"/>
    </row>
    <row r="111" spans="2:3" x14ac:dyDescent="0.25">
      <c r="B111" s="406"/>
      <c r="C111" s="406"/>
    </row>
    <row r="112" spans="2:3" x14ac:dyDescent="0.25">
      <c r="B112" s="406"/>
      <c r="C112" s="406"/>
    </row>
    <row r="113" spans="2:3" x14ac:dyDescent="0.25">
      <c r="B113" s="406"/>
      <c r="C113" s="406"/>
    </row>
    <row r="114" spans="2:3" x14ac:dyDescent="0.25">
      <c r="B114" s="406"/>
      <c r="C114" s="406"/>
    </row>
    <row r="115" spans="2:3" x14ac:dyDescent="0.25">
      <c r="B115" s="406"/>
      <c r="C115" s="406"/>
    </row>
    <row r="116" spans="2:3" x14ac:dyDescent="0.25">
      <c r="B116" s="406"/>
      <c r="C116" s="406"/>
    </row>
    <row r="117" spans="2:3" x14ac:dyDescent="0.25">
      <c r="B117" s="406"/>
      <c r="C117" s="406"/>
    </row>
    <row r="118" spans="2:3" x14ac:dyDescent="0.25">
      <c r="B118" s="406"/>
      <c r="C118" s="406"/>
    </row>
    <row r="119" spans="2:3" x14ac:dyDescent="0.25">
      <c r="B119" s="406"/>
      <c r="C119" s="406"/>
    </row>
    <row r="120" spans="2:3" x14ac:dyDescent="0.25">
      <c r="B120" s="406"/>
      <c r="C120" s="406"/>
    </row>
    <row r="121" spans="2:3" x14ac:dyDescent="0.25">
      <c r="B121" s="406"/>
      <c r="C121" s="406"/>
    </row>
    <row r="122" spans="2:3" x14ac:dyDescent="0.25">
      <c r="B122" s="406"/>
      <c r="C122" s="406"/>
    </row>
    <row r="123" spans="2:3" x14ac:dyDescent="0.25">
      <c r="B123" s="406"/>
      <c r="C123" s="406"/>
    </row>
    <row r="124" spans="2:3" x14ac:dyDescent="0.25">
      <c r="B124" s="406"/>
      <c r="C124" s="406"/>
    </row>
    <row r="125" spans="2:3" x14ac:dyDescent="0.25">
      <c r="B125" s="406"/>
      <c r="C125" s="406"/>
    </row>
    <row r="126" spans="2:3" x14ac:dyDescent="0.25">
      <c r="B126" s="406"/>
      <c r="C126" s="406"/>
    </row>
    <row r="127" spans="2:3" x14ac:dyDescent="0.25">
      <c r="B127" s="406"/>
      <c r="C127" s="406"/>
    </row>
    <row r="128" spans="2:3" x14ac:dyDescent="0.25">
      <c r="B128" s="406"/>
      <c r="C128" s="406"/>
    </row>
    <row r="129" spans="2:3" x14ac:dyDescent="0.25">
      <c r="B129" s="406"/>
      <c r="C129" s="406"/>
    </row>
    <row r="130" spans="2:3" x14ac:dyDescent="0.25">
      <c r="B130" s="406"/>
      <c r="C130" s="406"/>
    </row>
    <row r="131" spans="2:3" x14ac:dyDescent="0.25">
      <c r="B131" s="406"/>
      <c r="C131" s="406"/>
    </row>
    <row r="132" spans="2:3" x14ac:dyDescent="0.25">
      <c r="B132" s="406"/>
      <c r="C132" s="406"/>
    </row>
    <row r="133" spans="2:3" x14ac:dyDescent="0.25">
      <c r="B133" s="406"/>
      <c r="C133" s="406"/>
    </row>
    <row r="134" spans="2:3" x14ac:dyDescent="0.25">
      <c r="B134" s="406"/>
      <c r="C134" s="406"/>
    </row>
    <row r="135" spans="2:3" x14ac:dyDescent="0.25">
      <c r="B135" s="406"/>
      <c r="C135" s="406"/>
    </row>
    <row r="136" spans="2:3" x14ac:dyDescent="0.25">
      <c r="B136" s="406"/>
      <c r="C136" s="406"/>
    </row>
    <row r="137" spans="2:3" x14ac:dyDescent="0.25">
      <c r="B137" s="406"/>
      <c r="C137" s="406"/>
    </row>
    <row r="138" spans="2:3" x14ac:dyDescent="0.25">
      <c r="B138" s="406"/>
      <c r="C138" s="406"/>
    </row>
    <row r="139" spans="2:3" x14ac:dyDescent="0.25">
      <c r="B139" s="406"/>
      <c r="C139" s="406"/>
    </row>
    <row r="140" spans="2:3" x14ac:dyDescent="0.25">
      <c r="B140" s="406"/>
      <c r="C140" s="406"/>
    </row>
    <row r="141" spans="2:3" x14ac:dyDescent="0.25">
      <c r="B141" s="406"/>
      <c r="C141" s="406"/>
    </row>
    <row r="142" spans="2:3" x14ac:dyDescent="0.25">
      <c r="B142" s="406"/>
      <c r="C142" s="406"/>
    </row>
    <row r="143" spans="2:3" x14ac:dyDescent="0.25">
      <c r="B143" s="406"/>
      <c r="C143" s="406"/>
    </row>
    <row r="144" spans="2:3" x14ac:dyDescent="0.25">
      <c r="B144" s="406"/>
      <c r="C144" s="406"/>
    </row>
    <row r="145" spans="2:3" x14ac:dyDescent="0.25">
      <c r="B145" s="406"/>
      <c r="C145" s="406"/>
    </row>
    <row r="146" spans="2:3" x14ac:dyDescent="0.25">
      <c r="B146" s="406"/>
      <c r="C146" s="406"/>
    </row>
    <row r="147" spans="2:3" x14ac:dyDescent="0.25">
      <c r="B147" s="406"/>
      <c r="C147" s="406"/>
    </row>
    <row r="148" spans="2:3" x14ac:dyDescent="0.25">
      <c r="B148" s="406"/>
      <c r="C148" s="406"/>
    </row>
    <row r="149" spans="2:3" x14ac:dyDescent="0.25">
      <c r="B149" s="406"/>
      <c r="C149" s="406"/>
    </row>
    <row r="150" spans="2:3" x14ac:dyDescent="0.25">
      <c r="B150" s="406"/>
      <c r="C150" s="406"/>
    </row>
    <row r="151" spans="2:3" x14ac:dyDescent="0.25">
      <c r="B151" s="406"/>
      <c r="C151" s="406"/>
    </row>
    <row r="152" spans="2:3" x14ac:dyDescent="0.25">
      <c r="B152" s="406"/>
      <c r="C152" s="406"/>
    </row>
    <row r="153" spans="2:3" x14ac:dyDescent="0.25">
      <c r="B153" s="406"/>
      <c r="C153" s="406"/>
    </row>
    <row r="154" spans="2:3" x14ac:dyDescent="0.25">
      <c r="B154" s="406"/>
      <c r="C154" s="406"/>
    </row>
    <row r="155" spans="2:3" x14ac:dyDescent="0.25">
      <c r="B155" s="406"/>
      <c r="C155" s="406"/>
    </row>
    <row r="156" spans="2:3" x14ac:dyDescent="0.25">
      <c r="B156" s="406"/>
      <c r="C156" s="406"/>
    </row>
    <row r="157" spans="2:3" x14ac:dyDescent="0.25">
      <c r="B157" s="406"/>
      <c r="C157" s="406"/>
    </row>
    <row r="158" spans="2:3" x14ac:dyDescent="0.25">
      <c r="B158" s="406"/>
      <c r="C158" s="406"/>
    </row>
    <row r="159" spans="2:3" x14ac:dyDescent="0.25">
      <c r="B159" s="406"/>
      <c r="C159" s="406"/>
    </row>
    <row r="160" spans="2:3" x14ac:dyDescent="0.25">
      <c r="B160" s="406"/>
      <c r="C160" s="406"/>
    </row>
    <row r="161" spans="2:3" x14ac:dyDescent="0.25">
      <c r="B161" s="406"/>
      <c r="C161" s="406"/>
    </row>
    <row r="162" spans="2:3" x14ac:dyDescent="0.25">
      <c r="B162" s="406"/>
      <c r="C162" s="406"/>
    </row>
    <row r="163" spans="2:3" x14ac:dyDescent="0.25">
      <c r="B163" s="406"/>
      <c r="C163" s="406"/>
    </row>
    <row r="164" spans="2:3" x14ac:dyDescent="0.25">
      <c r="B164" s="406"/>
      <c r="C164" s="406"/>
    </row>
    <row r="165" spans="2:3" x14ac:dyDescent="0.25">
      <c r="B165" s="406"/>
      <c r="C165" s="406"/>
    </row>
    <row r="166" spans="2:3" x14ac:dyDescent="0.25">
      <c r="B166" s="406"/>
      <c r="C166" s="406"/>
    </row>
    <row r="167" spans="2:3" x14ac:dyDescent="0.25">
      <c r="B167" s="406"/>
      <c r="C167" s="406"/>
    </row>
    <row r="168" spans="2:3" x14ac:dyDescent="0.25">
      <c r="B168" s="406"/>
      <c r="C168" s="406"/>
    </row>
    <row r="169" spans="2:3" x14ac:dyDescent="0.25">
      <c r="B169" s="406"/>
      <c r="C169" s="406"/>
    </row>
    <row r="170" spans="2:3" x14ac:dyDescent="0.25">
      <c r="B170" s="406"/>
      <c r="C170" s="406"/>
    </row>
    <row r="171" spans="2:3" x14ac:dyDescent="0.25">
      <c r="B171" s="406"/>
      <c r="C171" s="406"/>
    </row>
    <row r="172" spans="2:3" x14ac:dyDescent="0.25">
      <c r="B172" s="406"/>
      <c r="C172" s="406"/>
    </row>
    <row r="173" spans="2:3" x14ac:dyDescent="0.25">
      <c r="B173" s="406"/>
      <c r="C173" s="406"/>
    </row>
    <row r="174" spans="2:3" x14ac:dyDescent="0.25">
      <c r="B174" s="406"/>
      <c r="C174" s="406"/>
    </row>
    <row r="175" spans="2:3" x14ac:dyDescent="0.25">
      <c r="B175" s="406"/>
      <c r="C175" s="406"/>
    </row>
    <row r="176" spans="2:3" x14ac:dyDescent="0.25">
      <c r="B176" s="406"/>
      <c r="C176" s="406"/>
    </row>
    <row r="177" spans="2:3" x14ac:dyDescent="0.25">
      <c r="B177" s="406"/>
      <c r="C177" s="406"/>
    </row>
    <row r="178" spans="2:3" x14ac:dyDescent="0.25">
      <c r="B178" s="406"/>
      <c r="C178" s="406"/>
    </row>
    <row r="179" spans="2:3" x14ac:dyDescent="0.25">
      <c r="B179" s="406"/>
      <c r="C179" s="406"/>
    </row>
    <row r="180" spans="2:3" x14ac:dyDescent="0.25">
      <c r="B180" s="406"/>
      <c r="C180" s="406"/>
    </row>
    <row r="181" spans="2:3" x14ac:dyDescent="0.25">
      <c r="B181" s="406"/>
      <c r="C181" s="406"/>
    </row>
    <row r="182" spans="2:3" x14ac:dyDescent="0.25">
      <c r="B182" s="406"/>
      <c r="C182" s="406"/>
    </row>
    <row r="183" spans="2:3" x14ac:dyDescent="0.25">
      <c r="B183" s="406"/>
      <c r="C183" s="406"/>
    </row>
    <row r="184" spans="2:3" x14ac:dyDescent="0.25">
      <c r="B184" s="406"/>
      <c r="C184" s="406"/>
    </row>
    <row r="185" spans="2:3" x14ac:dyDescent="0.25">
      <c r="B185" s="406"/>
      <c r="C185" s="406"/>
    </row>
    <row r="186" spans="2:3" x14ac:dyDescent="0.25">
      <c r="B186" s="406"/>
      <c r="C186" s="406"/>
    </row>
    <row r="187" spans="2:3" x14ac:dyDescent="0.25">
      <c r="B187" s="406"/>
      <c r="C187" s="406"/>
    </row>
    <row r="188" spans="2:3" x14ac:dyDescent="0.25">
      <c r="B188" s="406"/>
      <c r="C188" s="406"/>
    </row>
    <row r="189" spans="2:3" x14ac:dyDescent="0.25">
      <c r="B189" s="406"/>
      <c r="C189" s="406"/>
    </row>
    <row r="190" spans="2:3" x14ac:dyDescent="0.25">
      <c r="B190" s="406"/>
      <c r="C190" s="406"/>
    </row>
    <row r="191" spans="2:3" x14ac:dyDescent="0.25">
      <c r="B191" s="406"/>
      <c r="C191" s="406"/>
    </row>
    <row r="192" spans="2:3" x14ac:dyDescent="0.25">
      <c r="B192" s="406"/>
      <c r="C192" s="406"/>
    </row>
    <row r="193" spans="2:3" x14ac:dyDescent="0.25">
      <c r="B193" s="406"/>
      <c r="C193" s="406"/>
    </row>
    <row r="194" spans="2:3" x14ac:dyDescent="0.25">
      <c r="B194" s="406"/>
      <c r="C194" s="406"/>
    </row>
    <row r="195" spans="2:3" x14ac:dyDescent="0.25">
      <c r="B195" s="406"/>
      <c r="C195" s="406"/>
    </row>
    <row r="196" spans="2:3" x14ac:dyDescent="0.25">
      <c r="B196" s="406"/>
      <c r="C196" s="406"/>
    </row>
    <row r="197" spans="2:3" x14ac:dyDescent="0.25">
      <c r="B197" s="406"/>
      <c r="C197" s="406"/>
    </row>
    <row r="198" spans="2:3" x14ac:dyDescent="0.25">
      <c r="B198" s="406"/>
      <c r="C198" s="406"/>
    </row>
    <row r="199" spans="2:3" x14ac:dyDescent="0.25">
      <c r="B199" s="406"/>
      <c r="C199" s="406"/>
    </row>
    <row r="200" spans="2:3" x14ac:dyDescent="0.25">
      <c r="B200" s="406"/>
      <c r="C200" s="406"/>
    </row>
    <row r="201" spans="2:3" x14ac:dyDescent="0.25">
      <c r="B201" s="406"/>
      <c r="C201" s="406"/>
    </row>
    <row r="202" spans="2:3" x14ac:dyDescent="0.25">
      <c r="B202" s="406"/>
      <c r="C202" s="406"/>
    </row>
    <row r="203" spans="2:3" x14ac:dyDescent="0.25">
      <c r="B203" s="406"/>
      <c r="C203" s="406"/>
    </row>
    <row r="204" spans="2:3" x14ac:dyDescent="0.25">
      <c r="B204" s="406"/>
      <c r="C204" s="406"/>
    </row>
    <row r="205" spans="2:3" x14ac:dyDescent="0.25">
      <c r="B205" s="406"/>
      <c r="C205" s="406"/>
    </row>
    <row r="206" spans="2:3" x14ac:dyDescent="0.25">
      <c r="B206" s="406"/>
      <c r="C206" s="406"/>
    </row>
    <row r="207" spans="2:3" x14ac:dyDescent="0.25">
      <c r="B207" s="406"/>
      <c r="C207" s="406"/>
    </row>
    <row r="208" spans="2:3" x14ac:dyDescent="0.25">
      <c r="B208" s="406"/>
      <c r="C208" s="406"/>
    </row>
    <row r="209" spans="2:3" x14ac:dyDescent="0.25">
      <c r="B209" s="406"/>
      <c r="C209" s="406"/>
    </row>
    <row r="210" spans="2:3" x14ac:dyDescent="0.25">
      <c r="B210" s="406"/>
      <c r="C210" s="406"/>
    </row>
    <row r="211" spans="2:3" x14ac:dyDescent="0.25">
      <c r="B211" s="406"/>
      <c r="C211" s="406"/>
    </row>
    <row r="212" spans="2:3" x14ac:dyDescent="0.25">
      <c r="B212" s="406"/>
      <c r="C212" s="406"/>
    </row>
    <row r="213" spans="2:3" x14ac:dyDescent="0.25">
      <c r="B213" s="406"/>
      <c r="C213" s="406"/>
    </row>
    <row r="214" spans="2:3" x14ac:dyDescent="0.25">
      <c r="B214" s="406"/>
      <c r="C214" s="406"/>
    </row>
    <row r="215" spans="2:3" x14ac:dyDescent="0.25">
      <c r="B215" s="406"/>
      <c r="C215" s="406"/>
    </row>
    <row r="216" spans="2:3" x14ac:dyDescent="0.25">
      <c r="B216" s="406"/>
      <c r="C216" s="406"/>
    </row>
    <row r="217" spans="2:3" x14ac:dyDescent="0.25">
      <c r="B217" s="406"/>
      <c r="C217" s="406"/>
    </row>
    <row r="218" spans="2:3" x14ac:dyDescent="0.25">
      <c r="B218" s="406"/>
      <c r="C218" s="406"/>
    </row>
    <row r="219" spans="2:3" x14ac:dyDescent="0.25">
      <c r="B219" s="406"/>
      <c r="C219" s="406"/>
    </row>
    <row r="220" spans="2:3" x14ac:dyDescent="0.25">
      <c r="B220" s="406"/>
      <c r="C220" s="406"/>
    </row>
    <row r="221" spans="2:3" x14ac:dyDescent="0.25">
      <c r="B221" s="406"/>
      <c r="C221" s="406"/>
    </row>
    <row r="222" spans="2:3" x14ac:dyDescent="0.25">
      <c r="B222" s="406"/>
      <c r="C222" s="406"/>
    </row>
    <row r="223" spans="2:3" x14ac:dyDescent="0.25">
      <c r="B223" s="406"/>
      <c r="C223" s="406"/>
    </row>
    <row r="224" spans="2:3" x14ac:dyDescent="0.25">
      <c r="B224" s="406"/>
      <c r="C224" s="406"/>
    </row>
    <row r="225" spans="2:3" x14ac:dyDescent="0.25">
      <c r="B225" s="406"/>
      <c r="C225" s="406"/>
    </row>
    <row r="226" spans="2:3" x14ac:dyDescent="0.25">
      <c r="B226" s="406"/>
      <c r="C226" s="406"/>
    </row>
    <row r="227" spans="2:3" x14ac:dyDescent="0.25">
      <c r="B227" s="406"/>
      <c r="C227" s="406"/>
    </row>
    <row r="228" spans="2:3" x14ac:dyDescent="0.25">
      <c r="B228" s="406"/>
      <c r="C228" s="406"/>
    </row>
    <row r="229" spans="2:3" x14ac:dyDescent="0.25">
      <c r="B229" s="406"/>
      <c r="C229" s="406"/>
    </row>
    <row r="230" spans="2:3" x14ac:dyDescent="0.25">
      <c r="B230" s="406"/>
      <c r="C230" s="406"/>
    </row>
    <row r="231" spans="2:3" x14ac:dyDescent="0.25">
      <c r="B231" s="406"/>
      <c r="C231" s="406"/>
    </row>
    <row r="232" spans="2:3" x14ac:dyDescent="0.25">
      <c r="B232" s="406"/>
      <c r="C232" s="406"/>
    </row>
    <row r="233" spans="2:3" x14ac:dyDescent="0.25">
      <c r="B233" s="406"/>
      <c r="C233" s="406"/>
    </row>
    <row r="234" spans="2:3" x14ac:dyDescent="0.25">
      <c r="B234" s="406"/>
      <c r="C234" s="406"/>
    </row>
    <row r="235" spans="2:3" x14ac:dyDescent="0.25">
      <c r="B235" s="406"/>
      <c r="C235" s="406"/>
    </row>
    <row r="236" spans="2:3" x14ac:dyDescent="0.25">
      <c r="B236" s="406"/>
      <c r="C236" s="406"/>
    </row>
    <row r="237" spans="2:3" x14ac:dyDescent="0.25">
      <c r="B237" s="406"/>
      <c r="C237" s="406"/>
    </row>
    <row r="238" spans="2:3" x14ac:dyDescent="0.25">
      <c r="B238" s="406"/>
      <c r="C238" s="406"/>
    </row>
    <row r="239" spans="2:3" x14ac:dyDescent="0.25">
      <c r="B239" s="406"/>
      <c r="C239" s="406"/>
    </row>
    <row r="240" spans="2:3" x14ac:dyDescent="0.25">
      <c r="B240" s="406"/>
      <c r="C240" s="406"/>
    </row>
    <row r="241" spans="2:3" x14ac:dyDescent="0.25">
      <c r="B241" s="406"/>
      <c r="C241" s="406"/>
    </row>
    <row r="242" spans="2:3" x14ac:dyDescent="0.25">
      <c r="B242" s="406"/>
      <c r="C242" s="406"/>
    </row>
    <row r="243" spans="2:3" x14ac:dyDescent="0.25">
      <c r="B243" s="406"/>
      <c r="C243" s="406"/>
    </row>
    <row r="244" spans="2:3" x14ac:dyDescent="0.25">
      <c r="B244" s="406"/>
      <c r="C244" s="406"/>
    </row>
    <row r="245" spans="2:3" x14ac:dyDescent="0.25">
      <c r="B245" s="406"/>
      <c r="C245" s="406"/>
    </row>
    <row r="246" spans="2:3" x14ac:dyDescent="0.25">
      <c r="B246" s="406"/>
      <c r="C246" s="406"/>
    </row>
    <row r="247" spans="2:3" x14ac:dyDescent="0.25">
      <c r="B247" s="406"/>
      <c r="C247" s="406"/>
    </row>
    <row r="248" spans="2:3" x14ac:dyDescent="0.25">
      <c r="B248" s="406"/>
      <c r="C248" s="406"/>
    </row>
    <row r="249" spans="2:3" x14ac:dyDescent="0.25">
      <c r="B249" s="406"/>
      <c r="C249" s="406"/>
    </row>
    <row r="250" spans="2:3" x14ac:dyDescent="0.25">
      <c r="B250" s="406"/>
      <c r="C250" s="406"/>
    </row>
    <row r="251" spans="2:3" x14ac:dyDescent="0.25">
      <c r="B251" s="406"/>
      <c r="C251" s="406"/>
    </row>
    <row r="252" spans="2:3" x14ac:dyDescent="0.25">
      <c r="B252" s="406"/>
      <c r="C252" s="406"/>
    </row>
    <row r="253" spans="2:3" x14ac:dyDescent="0.25">
      <c r="B253" s="406"/>
      <c r="C253" s="406"/>
    </row>
    <row r="254" spans="2:3" x14ac:dyDescent="0.25">
      <c r="B254" s="406"/>
      <c r="C254" s="406"/>
    </row>
    <row r="255" spans="2:3" x14ac:dyDescent="0.25">
      <c r="B255" s="406"/>
      <c r="C255" s="406"/>
    </row>
    <row r="256" spans="2:3" x14ac:dyDescent="0.25">
      <c r="B256" s="406"/>
      <c r="C256" s="406"/>
    </row>
    <row r="257" spans="2:3" x14ac:dyDescent="0.25">
      <c r="B257" s="406"/>
      <c r="C257" s="406"/>
    </row>
    <row r="258" spans="2:3" x14ac:dyDescent="0.25">
      <c r="B258" s="406"/>
      <c r="C258" s="406"/>
    </row>
    <row r="259" spans="2:3" x14ac:dyDescent="0.25">
      <c r="B259" s="406"/>
      <c r="C259" s="406"/>
    </row>
    <row r="260" spans="2:3" x14ac:dyDescent="0.25">
      <c r="B260" s="406"/>
      <c r="C260" s="406"/>
    </row>
    <row r="261" spans="2:3" x14ac:dyDescent="0.25">
      <c r="B261" s="406"/>
      <c r="C261" s="406"/>
    </row>
    <row r="262" spans="2:3" x14ac:dyDescent="0.25">
      <c r="B262" s="406"/>
      <c r="C262" s="406"/>
    </row>
    <row r="263" spans="2:3" x14ac:dyDescent="0.25">
      <c r="B263" s="406"/>
      <c r="C263" s="406"/>
    </row>
    <row r="264" spans="2:3" x14ac:dyDescent="0.25">
      <c r="B264" s="406"/>
      <c r="C264" s="406"/>
    </row>
    <row r="265" spans="2:3" x14ac:dyDescent="0.25">
      <c r="B265" s="406"/>
      <c r="C265" s="406"/>
    </row>
    <row r="266" spans="2:3" x14ac:dyDescent="0.25">
      <c r="B266" s="406"/>
      <c r="C266" s="406"/>
    </row>
    <row r="267" spans="2:3" x14ac:dyDescent="0.25">
      <c r="B267" s="406"/>
      <c r="C267" s="406"/>
    </row>
    <row r="268" spans="2:3" x14ac:dyDescent="0.25">
      <c r="B268" s="406"/>
      <c r="C268" s="406"/>
    </row>
    <row r="269" spans="2:3" x14ac:dyDescent="0.25">
      <c r="B269" s="406"/>
      <c r="C269" s="406"/>
    </row>
    <row r="270" spans="2:3" x14ac:dyDescent="0.25">
      <c r="B270" s="406"/>
      <c r="C270" s="406"/>
    </row>
    <row r="271" spans="2:3" x14ac:dyDescent="0.25">
      <c r="B271" s="406"/>
      <c r="C271" s="406"/>
    </row>
    <row r="272" spans="2:3" x14ac:dyDescent="0.25">
      <c r="B272" s="406"/>
      <c r="C272" s="406"/>
    </row>
    <row r="273" spans="2:3" x14ac:dyDescent="0.25">
      <c r="B273" s="406"/>
      <c r="C273" s="406"/>
    </row>
    <row r="274" spans="2:3" x14ac:dyDescent="0.25">
      <c r="B274" s="406"/>
      <c r="C274" s="406"/>
    </row>
    <row r="275" spans="2:3" x14ac:dyDescent="0.25">
      <c r="B275" s="406"/>
      <c r="C275" s="406"/>
    </row>
    <row r="276" spans="2:3" x14ac:dyDescent="0.25">
      <c r="B276" s="406"/>
      <c r="C276" s="406"/>
    </row>
    <row r="277" spans="2:3" x14ac:dyDescent="0.25">
      <c r="B277" s="406"/>
      <c r="C277" s="406"/>
    </row>
    <row r="278" spans="2:3" x14ac:dyDescent="0.25">
      <c r="B278" s="406"/>
      <c r="C278" s="406"/>
    </row>
    <row r="279" spans="2:3" x14ac:dyDescent="0.25">
      <c r="B279" s="406"/>
      <c r="C279" s="406"/>
    </row>
    <row r="280" spans="2:3" x14ac:dyDescent="0.25">
      <c r="B280" s="406"/>
      <c r="C280" s="406"/>
    </row>
    <row r="281" spans="2:3" x14ac:dyDescent="0.25">
      <c r="B281" s="406"/>
      <c r="C281" s="406"/>
    </row>
    <row r="282" spans="2:3" x14ac:dyDescent="0.25">
      <c r="B282" s="406"/>
      <c r="C282" s="406"/>
    </row>
    <row r="283" spans="2:3" x14ac:dyDescent="0.25">
      <c r="B283" s="406"/>
      <c r="C283" s="406"/>
    </row>
    <row r="284" spans="2:3" x14ac:dyDescent="0.25">
      <c r="B284" s="406"/>
      <c r="C284" s="406"/>
    </row>
    <row r="285" spans="2:3" x14ac:dyDescent="0.25">
      <c r="B285" s="406"/>
      <c r="C285" s="406"/>
    </row>
    <row r="286" spans="2:3" x14ac:dyDescent="0.25">
      <c r="B286" s="406"/>
      <c r="C286" s="406"/>
    </row>
    <row r="287" spans="2:3" x14ac:dyDescent="0.25">
      <c r="B287" s="406"/>
      <c r="C287" s="406"/>
    </row>
    <row r="288" spans="2:3" x14ac:dyDescent="0.25">
      <c r="B288" s="406"/>
      <c r="C288" s="406"/>
    </row>
    <row r="289" spans="2:3" x14ac:dyDescent="0.25">
      <c r="B289" s="406"/>
      <c r="C289" s="406"/>
    </row>
    <row r="290" spans="2:3" x14ac:dyDescent="0.25">
      <c r="B290" s="406"/>
      <c r="C290" s="406"/>
    </row>
    <row r="291" spans="2:3" x14ac:dyDescent="0.25">
      <c r="B291" s="406"/>
      <c r="C291" s="406"/>
    </row>
    <row r="292" spans="2:3" x14ac:dyDescent="0.25">
      <c r="B292" s="406"/>
      <c r="C292" s="406"/>
    </row>
    <row r="293" spans="2:3" x14ac:dyDescent="0.25">
      <c r="B293" s="406"/>
      <c r="C293" s="406"/>
    </row>
    <row r="294" spans="2:3" x14ac:dyDescent="0.25">
      <c r="B294" s="406"/>
      <c r="C294" s="406"/>
    </row>
    <row r="295" spans="2:3" x14ac:dyDescent="0.25">
      <c r="B295" s="406"/>
      <c r="C295" s="406"/>
    </row>
    <row r="296" spans="2:3" x14ac:dyDescent="0.25">
      <c r="B296" s="406"/>
      <c r="C296" s="406"/>
    </row>
    <row r="297" spans="2:3" x14ac:dyDescent="0.25">
      <c r="B297" s="406"/>
      <c r="C297" s="406"/>
    </row>
    <row r="298" spans="2:3" x14ac:dyDescent="0.25">
      <c r="B298" s="406"/>
      <c r="C298" s="406"/>
    </row>
    <row r="299" spans="2:3" x14ac:dyDescent="0.25">
      <c r="B299" s="406"/>
      <c r="C299" s="406"/>
    </row>
    <row r="300" spans="2:3" x14ac:dyDescent="0.25">
      <c r="B300" s="406"/>
      <c r="C300" s="406"/>
    </row>
    <row r="301" spans="2:3" x14ac:dyDescent="0.25">
      <c r="B301" s="406"/>
      <c r="C301" s="406"/>
    </row>
    <row r="302" spans="2:3" x14ac:dyDescent="0.25">
      <c r="B302" s="406"/>
      <c r="C302" s="406"/>
    </row>
    <row r="303" spans="2:3" x14ac:dyDescent="0.25">
      <c r="B303" s="406"/>
      <c r="C303" s="406"/>
    </row>
    <row r="304" spans="2:3" x14ac:dyDescent="0.25">
      <c r="B304" s="406"/>
      <c r="C304" s="406"/>
    </row>
    <row r="305" spans="2:3" x14ac:dyDescent="0.25">
      <c r="B305" s="406"/>
      <c r="C305" s="406"/>
    </row>
    <row r="306" spans="2:3" x14ac:dyDescent="0.25">
      <c r="B306" s="406"/>
      <c r="C306" s="406"/>
    </row>
    <row r="307" spans="2:3" x14ac:dyDescent="0.25">
      <c r="B307" s="406"/>
      <c r="C307" s="406"/>
    </row>
    <row r="308" spans="2:3" x14ac:dyDescent="0.25">
      <c r="B308" s="406"/>
      <c r="C308" s="406"/>
    </row>
    <row r="309" spans="2:3" x14ac:dyDescent="0.25">
      <c r="B309" s="406"/>
      <c r="C309" s="406"/>
    </row>
    <row r="310" spans="2:3" x14ac:dyDescent="0.25">
      <c r="B310" s="406"/>
      <c r="C310" s="406"/>
    </row>
    <row r="311" spans="2:3" x14ac:dyDescent="0.25">
      <c r="B311" s="406"/>
      <c r="C311" s="406"/>
    </row>
    <row r="312" spans="2:3" x14ac:dyDescent="0.25">
      <c r="B312" s="406"/>
      <c r="C312" s="406"/>
    </row>
    <row r="313" spans="2:3" x14ac:dyDescent="0.25">
      <c r="B313" s="406"/>
      <c r="C313" s="406"/>
    </row>
    <row r="314" spans="2:3" x14ac:dyDescent="0.25">
      <c r="B314" s="406"/>
      <c r="C314" s="406"/>
    </row>
    <row r="315" spans="2:3" x14ac:dyDescent="0.25">
      <c r="B315" s="406"/>
      <c r="C315" s="406"/>
    </row>
    <row r="316" spans="2:3" x14ac:dyDescent="0.25">
      <c r="B316" s="406"/>
      <c r="C316" s="406"/>
    </row>
    <row r="317" spans="2:3" x14ac:dyDescent="0.25">
      <c r="B317" s="406"/>
      <c r="C317" s="406"/>
    </row>
    <row r="318" spans="2:3" x14ac:dyDescent="0.25">
      <c r="B318" s="406"/>
      <c r="C318" s="406"/>
    </row>
    <row r="319" spans="2:3" x14ac:dyDescent="0.25">
      <c r="B319" s="406"/>
      <c r="C319" s="406"/>
    </row>
    <row r="320" spans="2:3" x14ac:dyDescent="0.25">
      <c r="B320" s="406"/>
      <c r="C320" s="406"/>
    </row>
    <row r="321" spans="2:3" x14ac:dyDescent="0.25">
      <c r="B321" s="406"/>
      <c r="C321" s="406"/>
    </row>
    <row r="322" spans="2:3" x14ac:dyDescent="0.25">
      <c r="B322" s="406"/>
      <c r="C322" s="406"/>
    </row>
    <row r="323" spans="2:3" x14ac:dyDescent="0.25">
      <c r="B323" s="406"/>
      <c r="C323" s="406"/>
    </row>
    <row r="324" spans="2:3" x14ac:dyDescent="0.25">
      <c r="B324" s="406"/>
      <c r="C324" s="406"/>
    </row>
    <row r="325" spans="2:3" x14ac:dyDescent="0.25">
      <c r="B325" s="406"/>
      <c r="C325" s="406"/>
    </row>
    <row r="326" spans="2:3" x14ac:dyDescent="0.25">
      <c r="B326" s="406"/>
      <c r="C326" s="406"/>
    </row>
    <row r="327" spans="2:3" x14ac:dyDescent="0.25">
      <c r="B327" s="406"/>
      <c r="C327" s="406"/>
    </row>
    <row r="328" spans="2:3" x14ac:dyDescent="0.25">
      <c r="B328" s="406"/>
      <c r="C328" s="406"/>
    </row>
    <row r="329" spans="2:3" x14ac:dyDescent="0.25">
      <c r="B329" s="406"/>
      <c r="C329" s="406"/>
    </row>
    <row r="330" spans="2:3" x14ac:dyDescent="0.25">
      <c r="B330" s="406"/>
      <c r="C330" s="406"/>
    </row>
    <row r="331" spans="2:3" x14ac:dyDescent="0.25">
      <c r="B331" s="406"/>
      <c r="C331" s="406"/>
    </row>
    <row r="332" spans="2:3" x14ac:dyDescent="0.25">
      <c r="B332" s="406"/>
      <c r="C332" s="406"/>
    </row>
    <row r="333" spans="2:3" x14ac:dyDescent="0.25">
      <c r="B333" s="406"/>
      <c r="C333" s="406"/>
    </row>
    <row r="334" spans="2:3" x14ac:dyDescent="0.25">
      <c r="B334" s="406"/>
      <c r="C334" s="406"/>
    </row>
    <row r="335" spans="2:3" x14ac:dyDescent="0.25">
      <c r="B335" s="406"/>
      <c r="C335" s="406"/>
    </row>
    <row r="336" spans="2:3" x14ac:dyDescent="0.25">
      <c r="B336" s="406"/>
      <c r="C336" s="406"/>
    </row>
    <row r="337" spans="2:3" x14ac:dyDescent="0.25">
      <c r="B337" s="406"/>
      <c r="C337" s="406"/>
    </row>
    <row r="338" spans="2:3" x14ac:dyDescent="0.25">
      <c r="B338" s="406"/>
      <c r="C338" s="406"/>
    </row>
    <row r="339" spans="2:3" x14ac:dyDescent="0.25">
      <c r="B339" s="406"/>
      <c r="C339" s="406"/>
    </row>
    <row r="340" spans="2:3" x14ac:dyDescent="0.25">
      <c r="B340" s="406"/>
      <c r="C340" s="406"/>
    </row>
    <row r="341" spans="2:3" x14ac:dyDescent="0.25">
      <c r="B341" s="406"/>
      <c r="C341" s="406"/>
    </row>
    <row r="342" spans="2:3" x14ac:dyDescent="0.25">
      <c r="B342" s="406"/>
      <c r="C342" s="406"/>
    </row>
    <row r="343" spans="2:3" x14ac:dyDescent="0.25">
      <c r="B343" s="406"/>
      <c r="C343" s="406"/>
    </row>
    <row r="344" spans="2:3" x14ac:dyDescent="0.25">
      <c r="B344" s="406"/>
      <c r="C344" s="406"/>
    </row>
    <row r="345" spans="2:3" x14ac:dyDescent="0.25">
      <c r="B345" s="406"/>
      <c r="C345" s="406"/>
    </row>
    <row r="346" spans="2:3" x14ac:dyDescent="0.25">
      <c r="B346" s="406"/>
      <c r="C346" s="406"/>
    </row>
    <row r="347" spans="2:3" x14ac:dyDescent="0.25">
      <c r="B347" s="406"/>
      <c r="C347" s="406"/>
    </row>
    <row r="348" spans="2:3" x14ac:dyDescent="0.25">
      <c r="B348" s="406"/>
      <c r="C348" s="406"/>
    </row>
    <row r="349" spans="2:3" x14ac:dyDescent="0.25">
      <c r="B349" s="406"/>
      <c r="C349" s="406"/>
    </row>
    <row r="350" spans="2:3" x14ac:dyDescent="0.25">
      <c r="B350" s="406"/>
      <c r="C350" s="406"/>
    </row>
    <row r="351" spans="2:3" x14ac:dyDescent="0.25">
      <c r="B351" s="406"/>
      <c r="C351" s="406"/>
    </row>
    <row r="352" spans="2:3" x14ac:dyDescent="0.25">
      <c r="B352" s="406"/>
      <c r="C352" s="406"/>
    </row>
    <row r="353" spans="2:3" x14ac:dyDescent="0.25">
      <c r="B353" s="406"/>
      <c r="C353" s="406"/>
    </row>
    <row r="354" spans="2:3" x14ac:dyDescent="0.25">
      <c r="B354" s="406"/>
      <c r="C354" s="406"/>
    </row>
    <row r="355" spans="2:3" x14ac:dyDescent="0.25">
      <c r="B355" s="406"/>
      <c r="C355" s="406"/>
    </row>
    <row r="356" spans="2:3" x14ac:dyDescent="0.25">
      <c r="B356" s="406"/>
      <c r="C356" s="406"/>
    </row>
    <row r="357" spans="2:3" x14ac:dyDescent="0.25">
      <c r="B357" s="406"/>
      <c r="C357" s="406"/>
    </row>
    <row r="358" spans="2:3" x14ac:dyDescent="0.25">
      <c r="B358" s="406"/>
      <c r="C358" s="406"/>
    </row>
    <row r="359" spans="2:3" x14ac:dyDescent="0.25">
      <c r="B359" s="406"/>
      <c r="C359" s="406"/>
    </row>
    <row r="360" spans="2:3" x14ac:dyDescent="0.25">
      <c r="B360" s="406"/>
      <c r="C360" s="406"/>
    </row>
    <row r="361" spans="2:3" x14ac:dyDescent="0.25">
      <c r="B361" s="406"/>
      <c r="C361" s="406"/>
    </row>
    <row r="362" spans="2:3" x14ac:dyDescent="0.25">
      <c r="B362" s="406"/>
      <c r="C362" s="406"/>
    </row>
    <row r="363" spans="2:3" x14ac:dyDescent="0.25">
      <c r="B363" s="406"/>
      <c r="C363" s="406"/>
    </row>
    <row r="364" spans="2:3" x14ac:dyDescent="0.25">
      <c r="B364" s="406"/>
      <c r="C364" s="406"/>
    </row>
    <row r="365" spans="2:3" x14ac:dyDescent="0.25">
      <c r="B365" s="406"/>
      <c r="C365" s="406"/>
    </row>
    <row r="366" spans="2:3" x14ac:dyDescent="0.25">
      <c r="B366" s="406"/>
      <c r="C366" s="406"/>
    </row>
    <row r="367" spans="2:3" x14ac:dyDescent="0.25">
      <c r="B367" s="406"/>
      <c r="C367" s="406"/>
    </row>
    <row r="368" spans="2:3" x14ac:dyDescent="0.25">
      <c r="B368" s="406"/>
      <c r="C368" s="406"/>
    </row>
    <row r="369" spans="2:3" x14ac:dyDescent="0.25">
      <c r="B369" s="406"/>
      <c r="C369" s="406"/>
    </row>
    <row r="370" spans="2:3" x14ac:dyDescent="0.25">
      <c r="B370" s="406"/>
      <c r="C370" s="406"/>
    </row>
    <row r="371" spans="2:3" x14ac:dyDescent="0.25">
      <c r="B371" s="406"/>
      <c r="C371" s="406"/>
    </row>
    <row r="372" spans="2:3" x14ac:dyDescent="0.25">
      <c r="B372" s="406"/>
      <c r="C372" s="406"/>
    </row>
    <row r="373" spans="2:3" x14ac:dyDescent="0.25">
      <c r="B373" s="406"/>
      <c r="C373" s="406"/>
    </row>
    <row r="374" spans="2:3" x14ac:dyDescent="0.25">
      <c r="B374" s="406"/>
      <c r="C374" s="406"/>
    </row>
    <row r="375" spans="2:3" x14ac:dyDescent="0.25">
      <c r="B375" s="406"/>
      <c r="C375" s="406"/>
    </row>
    <row r="376" spans="2:3" x14ac:dyDescent="0.25">
      <c r="B376" s="406"/>
      <c r="C376" s="406"/>
    </row>
    <row r="377" spans="2:3" x14ac:dyDescent="0.25">
      <c r="B377" s="406"/>
      <c r="C377" s="406"/>
    </row>
    <row r="378" spans="2:3" x14ac:dyDescent="0.25">
      <c r="B378" s="406"/>
      <c r="C378" s="406"/>
    </row>
    <row r="379" spans="2:3" x14ac:dyDescent="0.25">
      <c r="B379" s="406"/>
      <c r="C379" s="406"/>
    </row>
    <row r="380" spans="2:3" x14ac:dyDescent="0.25">
      <c r="B380" s="406"/>
      <c r="C380" s="406"/>
    </row>
    <row r="381" spans="2:3" x14ac:dyDescent="0.25">
      <c r="B381" s="406"/>
      <c r="C381" s="406"/>
    </row>
    <row r="382" spans="2:3" x14ac:dyDescent="0.25">
      <c r="B382" s="406"/>
      <c r="C382" s="406"/>
    </row>
    <row r="383" spans="2:3" x14ac:dyDescent="0.25">
      <c r="B383" s="406"/>
      <c r="C383" s="406"/>
    </row>
    <row r="384" spans="2:3" x14ac:dyDescent="0.25">
      <c r="B384" s="406"/>
      <c r="C384" s="406"/>
    </row>
    <row r="385" spans="2:3" x14ac:dyDescent="0.25">
      <c r="B385" s="406"/>
      <c r="C385" s="406"/>
    </row>
    <row r="386" spans="2:3" x14ac:dyDescent="0.25">
      <c r="B386" s="406"/>
      <c r="C386" s="406"/>
    </row>
    <row r="387" spans="2:3" x14ac:dyDescent="0.25">
      <c r="B387" s="406"/>
      <c r="C387" s="406"/>
    </row>
    <row r="388" spans="2:3" x14ac:dyDescent="0.25">
      <c r="B388" s="406"/>
      <c r="C388" s="406"/>
    </row>
    <row r="389" spans="2:3" x14ac:dyDescent="0.25">
      <c r="B389" s="406"/>
      <c r="C389" s="406"/>
    </row>
    <row r="390" spans="2:3" x14ac:dyDescent="0.25">
      <c r="B390" s="406"/>
      <c r="C390" s="406"/>
    </row>
    <row r="391" spans="2:3" x14ac:dyDescent="0.25">
      <c r="B391" s="406"/>
      <c r="C391" s="406"/>
    </row>
    <row r="392" spans="2:3" x14ac:dyDescent="0.25">
      <c r="B392" s="406"/>
      <c r="C392" s="406"/>
    </row>
    <row r="393" spans="2:3" x14ac:dyDescent="0.25">
      <c r="B393" s="406"/>
      <c r="C393" s="406"/>
    </row>
    <row r="394" spans="2:3" x14ac:dyDescent="0.25">
      <c r="B394" s="406"/>
      <c r="C394" s="406"/>
    </row>
    <row r="395" spans="2:3" x14ac:dyDescent="0.25">
      <c r="B395" s="406"/>
      <c r="C395" s="406"/>
    </row>
    <row r="396" spans="2:3" x14ac:dyDescent="0.25">
      <c r="B396" s="406"/>
      <c r="C396" s="406"/>
    </row>
    <row r="397" spans="2:3" x14ac:dyDescent="0.25">
      <c r="B397" s="406"/>
      <c r="C397" s="406"/>
    </row>
    <row r="398" spans="2:3" x14ac:dyDescent="0.25">
      <c r="B398" s="406"/>
      <c r="C398" s="406"/>
    </row>
    <row r="399" spans="2:3" x14ac:dyDescent="0.25">
      <c r="B399" s="406"/>
      <c r="C399" s="406"/>
    </row>
    <row r="400" spans="2:3" x14ac:dyDescent="0.25">
      <c r="B400" s="406"/>
      <c r="C400" s="406"/>
    </row>
    <row r="401" spans="2:3" x14ac:dyDescent="0.25">
      <c r="B401" s="406"/>
      <c r="C401" s="406"/>
    </row>
    <row r="402" spans="2:3" x14ac:dyDescent="0.25">
      <c r="B402" s="406"/>
      <c r="C402" s="406"/>
    </row>
    <row r="403" spans="2:3" x14ac:dyDescent="0.25">
      <c r="B403" s="406"/>
      <c r="C403" s="406"/>
    </row>
    <row r="404" spans="2:3" x14ac:dyDescent="0.25">
      <c r="B404" s="406"/>
      <c r="C404" s="406"/>
    </row>
    <row r="405" spans="2:3" x14ac:dyDescent="0.25">
      <c r="B405" s="406"/>
      <c r="C405" s="406"/>
    </row>
    <row r="406" spans="2:3" x14ac:dyDescent="0.25">
      <c r="B406" s="406"/>
      <c r="C406" s="406"/>
    </row>
    <row r="407" spans="2:3" x14ac:dyDescent="0.25">
      <c r="B407" s="406"/>
      <c r="C407" s="406"/>
    </row>
    <row r="408" spans="2:3" x14ac:dyDescent="0.25">
      <c r="B408" s="406"/>
      <c r="C408" s="406"/>
    </row>
    <row r="409" spans="2:3" x14ac:dyDescent="0.25">
      <c r="B409" s="406"/>
      <c r="C409" s="406"/>
    </row>
    <row r="410" spans="2:3" x14ac:dyDescent="0.25">
      <c r="B410" s="406"/>
      <c r="C410" s="406"/>
    </row>
    <row r="411" spans="2:3" x14ac:dyDescent="0.25">
      <c r="B411" s="406"/>
      <c r="C411" s="406"/>
    </row>
    <row r="412" spans="2:3" x14ac:dyDescent="0.25">
      <c r="B412" s="406"/>
      <c r="C412" s="406"/>
    </row>
    <row r="413" spans="2:3" x14ac:dyDescent="0.25">
      <c r="B413" s="406"/>
      <c r="C413" s="406"/>
    </row>
    <row r="414" spans="2:3" x14ac:dyDescent="0.25">
      <c r="B414" s="406"/>
      <c r="C414" s="406"/>
    </row>
    <row r="415" spans="2:3" x14ac:dyDescent="0.25">
      <c r="B415" s="406"/>
      <c r="C415" s="406"/>
    </row>
    <row r="416" spans="2:3" x14ac:dyDescent="0.25">
      <c r="B416" s="406"/>
      <c r="C416" s="406"/>
    </row>
    <row r="417" spans="2:3" x14ac:dyDescent="0.25">
      <c r="B417" s="406"/>
      <c r="C417" s="406"/>
    </row>
    <row r="418" spans="2:3" x14ac:dyDescent="0.25">
      <c r="B418" s="406"/>
      <c r="C418" s="406"/>
    </row>
    <row r="419" spans="2:3" x14ac:dyDescent="0.25">
      <c r="B419" s="406"/>
      <c r="C419" s="406"/>
    </row>
    <row r="420" spans="2:3" x14ac:dyDescent="0.25">
      <c r="B420" s="406"/>
      <c r="C420" s="406"/>
    </row>
    <row r="421" spans="2:3" x14ac:dyDescent="0.25">
      <c r="B421" s="406"/>
      <c r="C421" s="406"/>
    </row>
    <row r="422" spans="2:3" x14ac:dyDescent="0.25">
      <c r="B422" s="406"/>
      <c r="C422" s="406"/>
    </row>
    <row r="423" spans="2:3" x14ac:dyDescent="0.25">
      <c r="B423" s="406"/>
      <c r="C423" s="406"/>
    </row>
    <row r="424" spans="2:3" x14ac:dyDescent="0.25">
      <c r="B424" s="406"/>
      <c r="C424" s="406"/>
    </row>
    <row r="425" spans="2:3" x14ac:dyDescent="0.25">
      <c r="B425" s="406"/>
      <c r="C425" s="406"/>
    </row>
    <row r="426" spans="2:3" x14ac:dyDescent="0.25">
      <c r="B426" s="406"/>
      <c r="C426" s="406"/>
    </row>
    <row r="427" spans="2:3" x14ac:dyDescent="0.25">
      <c r="B427" s="406"/>
      <c r="C427" s="406"/>
    </row>
    <row r="428" spans="2:3" x14ac:dyDescent="0.25">
      <c r="B428" s="406"/>
      <c r="C428" s="406"/>
    </row>
    <row r="429" spans="2:3" x14ac:dyDescent="0.25">
      <c r="B429" s="406"/>
      <c r="C429" s="406"/>
    </row>
    <row r="430" spans="2:3" x14ac:dyDescent="0.25">
      <c r="B430" s="406"/>
      <c r="C430" s="406"/>
    </row>
    <row r="431" spans="2:3" x14ac:dyDescent="0.25">
      <c r="B431" s="406"/>
      <c r="C431" s="406"/>
    </row>
    <row r="432" spans="2:3" x14ac:dyDescent="0.25">
      <c r="B432" s="406"/>
      <c r="C432" s="406"/>
    </row>
    <row r="433" spans="2:3" x14ac:dyDescent="0.25">
      <c r="B433" s="406"/>
      <c r="C433" s="406"/>
    </row>
    <row r="434" spans="2:3" x14ac:dyDescent="0.25">
      <c r="B434" s="406"/>
      <c r="C434" s="406"/>
    </row>
    <row r="435" spans="2:3" x14ac:dyDescent="0.25">
      <c r="B435" s="406"/>
      <c r="C435" s="406"/>
    </row>
    <row r="436" spans="2:3" x14ac:dyDescent="0.25">
      <c r="B436" s="406"/>
      <c r="C436" s="406"/>
    </row>
    <row r="437" spans="2:3" x14ac:dyDescent="0.25">
      <c r="B437" s="406"/>
      <c r="C437" s="406"/>
    </row>
    <row r="438" spans="2:3" x14ac:dyDescent="0.25">
      <c r="B438" s="406"/>
      <c r="C438" s="406"/>
    </row>
    <row r="439" spans="2:3" x14ac:dyDescent="0.25">
      <c r="B439" s="406"/>
      <c r="C439" s="406"/>
    </row>
    <row r="440" spans="2:3" x14ac:dyDescent="0.25">
      <c r="B440" s="406"/>
      <c r="C440" s="406"/>
    </row>
    <row r="441" spans="2:3" x14ac:dyDescent="0.25">
      <c r="B441" s="406"/>
      <c r="C441" s="406"/>
    </row>
    <row r="442" spans="2:3" x14ac:dyDescent="0.25">
      <c r="B442" s="406"/>
      <c r="C442" s="406"/>
    </row>
    <row r="443" spans="2:3" x14ac:dyDescent="0.25">
      <c r="B443" s="406"/>
      <c r="C443" s="406"/>
    </row>
    <row r="444" spans="2:3" x14ac:dyDescent="0.25">
      <c r="B444" s="406"/>
      <c r="C444" s="406"/>
    </row>
    <row r="445" spans="2:3" x14ac:dyDescent="0.25">
      <c r="B445" s="406"/>
      <c r="C445" s="406"/>
    </row>
    <row r="446" spans="2:3" x14ac:dyDescent="0.25">
      <c r="B446" s="406"/>
      <c r="C446" s="406"/>
    </row>
    <row r="447" spans="2:3" x14ac:dyDescent="0.25">
      <c r="B447" s="406"/>
      <c r="C447" s="406"/>
    </row>
    <row r="448" spans="2:3" x14ac:dyDescent="0.25">
      <c r="B448" s="406"/>
      <c r="C448" s="406"/>
    </row>
    <row r="449" spans="2:3" x14ac:dyDescent="0.25">
      <c r="B449" s="406"/>
      <c r="C449" s="406"/>
    </row>
    <row r="450" spans="2:3" x14ac:dyDescent="0.25">
      <c r="B450" s="406"/>
      <c r="C450" s="406"/>
    </row>
    <row r="451" spans="2:3" x14ac:dyDescent="0.25">
      <c r="B451" s="406"/>
      <c r="C451" s="406"/>
    </row>
    <row r="452" spans="2:3" x14ac:dyDescent="0.25">
      <c r="B452" s="406"/>
      <c r="C452" s="406"/>
    </row>
    <row r="453" spans="2:3" x14ac:dyDescent="0.25">
      <c r="B453" s="406"/>
      <c r="C453" s="406"/>
    </row>
    <row r="454" spans="2:3" x14ac:dyDescent="0.25">
      <c r="B454" s="406"/>
      <c r="C454" s="406"/>
    </row>
    <row r="455" spans="2:3" x14ac:dyDescent="0.25">
      <c r="B455" s="406"/>
      <c r="C455" s="406"/>
    </row>
    <row r="456" spans="2:3" x14ac:dyDescent="0.25">
      <c r="B456" s="406"/>
      <c r="C456" s="406"/>
    </row>
    <row r="457" spans="2:3" x14ac:dyDescent="0.25">
      <c r="B457" s="406"/>
      <c r="C457" s="406"/>
    </row>
    <row r="458" spans="2:3" x14ac:dyDescent="0.25">
      <c r="B458" s="406"/>
      <c r="C458" s="406"/>
    </row>
    <row r="459" spans="2:3" x14ac:dyDescent="0.25">
      <c r="B459" s="406"/>
      <c r="C459" s="406"/>
    </row>
    <row r="460" spans="2:3" x14ac:dyDescent="0.25">
      <c r="B460" s="406"/>
      <c r="C460" s="406"/>
    </row>
    <row r="461" spans="2:3" x14ac:dyDescent="0.25">
      <c r="B461" s="406"/>
      <c r="C461" s="406"/>
    </row>
    <row r="462" spans="2:3" x14ac:dyDescent="0.25">
      <c r="B462" s="406"/>
      <c r="C462" s="406"/>
    </row>
    <row r="463" spans="2:3" x14ac:dyDescent="0.25">
      <c r="B463" s="406"/>
      <c r="C463" s="406"/>
    </row>
    <row r="464" spans="2:3" x14ac:dyDescent="0.25">
      <c r="B464" s="406"/>
      <c r="C464" s="406"/>
    </row>
    <row r="465" spans="2:3" x14ac:dyDescent="0.25">
      <c r="B465" s="406"/>
      <c r="C465" s="406"/>
    </row>
    <row r="466" spans="2:3" x14ac:dyDescent="0.25">
      <c r="B466" s="406"/>
      <c r="C466" s="406"/>
    </row>
    <row r="467" spans="2:3" x14ac:dyDescent="0.25">
      <c r="B467" s="406"/>
      <c r="C467" s="406"/>
    </row>
    <row r="468" spans="2:3" x14ac:dyDescent="0.25">
      <c r="B468" s="406"/>
      <c r="C468" s="406"/>
    </row>
    <row r="469" spans="2:3" x14ac:dyDescent="0.25">
      <c r="B469" s="406"/>
      <c r="C469" s="406"/>
    </row>
    <row r="470" spans="2:3" x14ac:dyDescent="0.25">
      <c r="B470" s="406"/>
      <c r="C470" s="406"/>
    </row>
    <row r="471" spans="2:3" x14ac:dyDescent="0.25">
      <c r="B471" s="406"/>
      <c r="C471" s="406"/>
    </row>
    <row r="472" spans="2:3" x14ac:dyDescent="0.25">
      <c r="B472" s="406"/>
      <c r="C472" s="406"/>
    </row>
    <row r="473" spans="2:3" x14ac:dyDescent="0.25">
      <c r="B473" s="406"/>
      <c r="C473" s="406"/>
    </row>
    <row r="474" spans="2:3" x14ac:dyDescent="0.25">
      <c r="B474" s="406"/>
      <c r="C474" s="406"/>
    </row>
    <row r="475" spans="2:3" x14ac:dyDescent="0.25">
      <c r="B475" s="406"/>
      <c r="C475" s="406"/>
    </row>
    <row r="476" spans="2:3" x14ac:dyDescent="0.25">
      <c r="B476" s="406"/>
      <c r="C476" s="406"/>
    </row>
    <row r="477" spans="2:3" x14ac:dyDescent="0.25">
      <c r="B477" s="406"/>
      <c r="C477" s="406"/>
    </row>
    <row r="478" spans="2:3" x14ac:dyDescent="0.25">
      <c r="B478" s="406"/>
      <c r="C478" s="406"/>
    </row>
    <row r="479" spans="2:3" x14ac:dyDescent="0.25">
      <c r="B479" s="406"/>
      <c r="C479" s="406"/>
    </row>
    <row r="480" spans="2:3" x14ac:dyDescent="0.25">
      <c r="B480" s="406"/>
      <c r="C480" s="406"/>
    </row>
    <row r="481" spans="2:3" x14ac:dyDescent="0.25">
      <c r="B481" s="406"/>
      <c r="C481" s="406"/>
    </row>
    <row r="482" spans="2:3" x14ac:dyDescent="0.25">
      <c r="B482" s="406"/>
      <c r="C482" s="406"/>
    </row>
    <row r="483" spans="2:3" x14ac:dyDescent="0.25">
      <c r="B483" s="406"/>
      <c r="C483" s="406"/>
    </row>
    <row r="484" spans="2:3" x14ac:dyDescent="0.25">
      <c r="B484" s="406"/>
      <c r="C484" s="406"/>
    </row>
    <row r="485" spans="2:3" x14ac:dyDescent="0.25">
      <c r="B485" s="406"/>
      <c r="C485" s="406"/>
    </row>
    <row r="486" spans="2:3" x14ac:dyDescent="0.25">
      <c r="B486" s="406"/>
      <c r="C486" s="406"/>
    </row>
    <row r="487" spans="2:3" x14ac:dyDescent="0.25">
      <c r="B487" s="406"/>
      <c r="C487" s="406"/>
    </row>
    <row r="488" spans="2:3" x14ac:dyDescent="0.25">
      <c r="B488" s="406"/>
      <c r="C488" s="406"/>
    </row>
    <row r="489" spans="2:3" x14ac:dyDescent="0.25">
      <c r="B489" s="406"/>
      <c r="C489" s="406"/>
    </row>
    <row r="490" spans="2:3" x14ac:dyDescent="0.25">
      <c r="B490" s="406"/>
      <c r="C490" s="406"/>
    </row>
    <row r="491" spans="2:3" x14ac:dyDescent="0.25">
      <c r="B491" s="406"/>
      <c r="C491" s="406"/>
    </row>
    <row r="492" spans="2:3" x14ac:dyDescent="0.25">
      <c r="B492" s="406"/>
      <c r="C492" s="406"/>
    </row>
    <row r="493" spans="2:3" x14ac:dyDescent="0.25">
      <c r="B493" s="406"/>
      <c r="C493" s="406"/>
    </row>
    <row r="494" spans="2:3" x14ac:dyDescent="0.25">
      <c r="B494" s="406"/>
      <c r="C494" s="406"/>
    </row>
    <row r="495" spans="2:3" x14ac:dyDescent="0.25">
      <c r="B495" s="406"/>
      <c r="C495" s="406"/>
    </row>
    <row r="496" spans="2:3" x14ac:dyDescent="0.25">
      <c r="B496" s="406"/>
      <c r="C496" s="406"/>
    </row>
    <row r="497" spans="2:3" x14ac:dyDescent="0.25">
      <c r="B497" s="406"/>
      <c r="C497" s="406"/>
    </row>
    <row r="498" spans="2:3" x14ac:dyDescent="0.25">
      <c r="B498" s="406"/>
      <c r="C498" s="406"/>
    </row>
    <row r="499" spans="2:3" x14ac:dyDescent="0.25">
      <c r="B499" s="406"/>
      <c r="C499" s="406"/>
    </row>
    <row r="500" spans="2:3" x14ac:dyDescent="0.25">
      <c r="B500" s="406"/>
      <c r="C500" s="406"/>
    </row>
    <row r="501" spans="2:3" x14ac:dyDescent="0.25">
      <c r="B501" s="406"/>
      <c r="C501" s="406"/>
    </row>
    <row r="502" spans="2:3" x14ac:dyDescent="0.25">
      <c r="B502" s="406"/>
      <c r="C502" s="406"/>
    </row>
    <row r="503" spans="2:3" x14ac:dyDescent="0.25">
      <c r="B503" s="406"/>
      <c r="C503" s="406"/>
    </row>
    <row r="504" spans="2:3" x14ac:dyDescent="0.25">
      <c r="B504" s="406"/>
      <c r="C504" s="406"/>
    </row>
    <row r="505" spans="2:3" x14ac:dyDescent="0.25">
      <c r="B505" s="406"/>
      <c r="C505" s="406"/>
    </row>
    <row r="506" spans="2:3" x14ac:dyDescent="0.25">
      <c r="B506" s="406"/>
      <c r="C506" s="406"/>
    </row>
    <row r="507" spans="2:3" x14ac:dyDescent="0.25">
      <c r="B507" s="406"/>
      <c r="C507" s="406"/>
    </row>
    <row r="508" spans="2:3" x14ac:dyDescent="0.25">
      <c r="B508" s="406"/>
      <c r="C508" s="406"/>
    </row>
    <row r="509" spans="2:3" x14ac:dyDescent="0.25">
      <c r="B509" s="406"/>
      <c r="C509" s="406"/>
    </row>
    <row r="510" spans="2:3" x14ac:dyDescent="0.25">
      <c r="B510" s="406"/>
      <c r="C510" s="406"/>
    </row>
    <row r="511" spans="2:3" x14ac:dyDescent="0.25">
      <c r="B511" s="406"/>
      <c r="C511" s="406"/>
    </row>
    <row r="512" spans="2:3" x14ac:dyDescent="0.25">
      <c r="B512" s="406"/>
      <c r="C512" s="406"/>
    </row>
    <row r="513" spans="2:3" x14ac:dyDescent="0.25">
      <c r="B513" s="406"/>
      <c r="C513" s="406"/>
    </row>
    <row r="514" spans="2:3" x14ac:dyDescent="0.25">
      <c r="B514" s="406"/>
      <c r="C514" s="406"/>
    </row>
    <row r="515" spans="2:3" x14ac:dyDescent="0.25">
      <c r="B515" s="406"/>
      <c r="C515" s="406"/>
    </row>
    <row r="516" spans="2:3" x14ac:dyDescent="0.25">
      <c r="B516" s="406"/>
      <c r="C516" s="406"/>
    </row>
    <row r="517" spans="2:3" x14ac:dyDescent="0.25">
      <c r="B517" s="406"/>
      <c r="C517" s="406"/>
    </row>
    <row r="518" spans="2:3" x14ac:dyDescent="0.25">
      <c r="B518" s="406"/>
      <c r="C518" s="406"/>
    </row>
    <row r="519" spans="2:3" x14ac:dyDescent="0.25">
      <c r="B519" s="406"/>
      <c r="C519" s="406"/>
    </row>
    <row r="520" spans="2:3" x14ac:dyDescent="0.25">
      <c r="B520" s="406"/>
      <c r="C520" s="406"/>
    </row>
    <row r="521" spans="2:3" x14ac:dyDescent="0.25">
      <c r="B521" s="406"/>
      <c r="C521" s="406"/>
    </row>
    <row r="522" spans="2:3" x14ac:dyDescent="0.25">
      <c r="B522" s="406"/>
      <c r="C522" s="406"/>
    </row>
    <row r="523" spans="2:3" x14ac:dyDescent="0.25">
      <c r="B523" s="406"/>
      <c r="C523" s="406"/>
    </row>
    <row r="524" spans="2:3" x14ac:dyDescent="0.25">
      <c r="B524" s="406"/>
      <c r="C524" s="406"/>
    </row>
    <row r="525" spans="2:3" x14ac:dyDescent="0.25">
      <c r="B525" s="406"/>
      <c r="C525" s="406"/>
    </row>
    <row r="526" spans="2:3" x14ac:dyDescent="0.25">
      <c r="B526" s="406"/>
      <c r="C526" s="406"/>
    </row>
    <row r="527" spans="2:3" x14ac:dyDescent="0.25">
      <c r="B527" s="406"/>
      <c r="C527" s="406"/>
    </row>
    <row r="528" spans="2:3" x14ac:dyDescent="0.25">
      <c r="B528" s="406"/>
      <c r="C528" s="406"/>
    </row>
    <row r="529" spans="2:3" x14ac:dyDescent="0.25">
      <c r="B529" s="406"/>
      <c r="C529" s="406"/>
    </row>
    <row r="530" spans="2:3" x14ac:dyDescent="0.25">
      <c r="B530" s="406"/>
      <c r="C530" s="406"/>
    </row>
    <row r="531" spans="2:3" x14ac:dyDescent="0.25">
      <c r="B531" s="406"/>
      <c r="C531" s="406"/>
    </row>
    <row r="532" spans="2:3" x14ac:dyDescent="0.25">
      <c r="B532" s="406"/>
      <c r="C532" s="406"/>
    </row>
    <row r="533" spans="2:3" x14ac:dyDescent="0.25">
      <c r="B533" s="406"/>
      <c r="C533" s="406"/>
    </row>
    <row r="534" spans="2:3" x14ac:dyDescent="0.25">
      <c r="B534" s="406"/>
      <c r="C534" s="406"/>
    </row>
    <row r="535" spans="2:3" x14ac:dyDescent="0.25">
      <c r="B535" s="406"/>
      <c r="C535" s="406"/>
    </row>
    <row r="536" spans="2:3" x14ac:dyDescent="0.25">
      <c r="B536" s="406"/>
      <c r="C536" s="406"/>
    </row>
    <row r="537" spans="2:3" x14ac:dyDescent="0.25">
      <c r="B537" s="406"/>
      <c r="C537" s="406"/>
    </row>
    <row r="538" spans="2:3" x14ac:dyDescent="0.25">
      <c r="B538" s="406"/>
      <c r="C538" s="406"/>
    </row>
    <row r="539" spans="2:3" x14ac:dyDescent="0.25">
      <c r="B539" s="406"/>
      <c r="C539" s="406"/>
    </row>
    <row r="540" spans="2:3" x14ac:dyDescent="0.25">
      <c r="B540" s="406"/>
      <c r="C540" s="406"/>
    </row>
    <row r="541" spans="2:3" x14ac:dyDescent="0.25">
      <c r="B541" s="406"/>
      <c r="C541" s="406"/>
    </row>
    <row r="542" spans="2:3" x14ac:dyDescent="0.25">
      <c r="B542" s="406"/>
      <c r="C542" s="406"/>
    </row>
    <row r="543" spans="2:3" x14ac:dyDescent="0.25">
      <c r="B543" s="406"/>
      <c r="C543" s="406"/>
    </row>
    <row r="544" spans="2:3" x14ac:dyDescent="0.25">
      <c r="B544" s="406"/>
      <c r="C544" s="406"/>
    </row>
    <row r="545" spans="2:3" x14ac:dyDescent="0.25">
      <c r="B545" s="406"/>
      <c r="C545" s="406"/>
    </row>
    <row r="546" spans="2:3" x14ac:dyDescent="0.25">
      <c r="B546" s="406"/>
      <c r="C546" s="406"/>
    </row>
    <row r="547" spans="2:3" x14ac:dyDescent="0.25">
      <c r="B547" s="406"/>
      <c r="C547" s="406"/>
    </row>
    <row r="548" spans="2:3" x14ac:dyDescent="0.25">
      <c r="B548" s="406"/>
      <c r="C548" s="406"/>
    </row>
    <row r="549" spans="2:3" x14ac:dyDescent="0.25">
      <c r="B549" s="406"/>
      <c r="C549" s="406"/>
    </row>
    <row r="550" spans="2:3" x14ac:dyDescent="0.25">
      <c r="B550" s="406"/>
      <c r="C550" s="406"/>
    </row>
    <row r="551" spans="2:3" x14ac:dyDescent="0.25">
      <c r="B551" s="406"/>
      <c r="C551" s="406"/>
    </row>
    <row r="552" spans="2:3" x14ac:dyDescent="0.25">
      <c r="B552" s="406"/>
      <c r="C552" s="406"/>
    </row>
    <row r="553" spans="2:3" x14ac:dyDescent="0.25">
      <c r="B553" s="406"/>
      <c r="C553" s="406"/>
    </row>
    <row r="554" spans="2:3" x14ac:dyDescent="0.25">
      <c r="B554" s="406"/>
      <c r="C554" s="406"/>
    </row>
    <row r="555" spans="2:3" x14ac:dyDescent="0.25">
      <c r="B555" s="406"/>
      <c r="C555" s="406"/>
    </row>
    <row r="556" spans="2:3" x14ac:dyDescent="0.25">
      <c r="B556" s="406"/>
      <c r="C556" s="406"/>
    </row>
    <row r="557" spans="2:3" x14ac:dyDescent="0.25">
      <c r="B557" s="406"/>
      <c r="C557" s="406"/>
    </row>
    <row r="558" spans="2:3" x14ac:dyDescent="0.25">
      <c r="B558" s="406"/>
      <c r="C558" s="406"/>
    </row>
    <row r="559" spans="2:3" x14ac:dyDescent="0.25">
      <c r="B559" s="406"/>
      <c r="C559" s="406"/>
    </row>
    <row r="560" spans="2:3" x14ac:dyDescent="0.25">
      <c r="B560" s="406"/>
      <c r="C560" s="406"/>
    </row>
    <row r="561" spans="2:3" x14ac:dyDescent="0.25">
      <c r="B561" s="406"/>
      <c r="C561" s="406"/>
    </row>
    <row r="562" spans="2:3" x14ac:dyDescent="0.25">
      <c r="B562" s="406"/>
      <c r="C562" s="406"/>
    </row>
    <row r="563" spans="2:3" x14ac:dyDescent="0.25">
      <c r="B563" s="406"/>
      <c r="C563" s="406"/>
    </row>
    <row r="564" spans="2:3" x14ac:dyDescent="0.25">
      <c r="B564" s="406"/>
      <c r="C564" s="406"/>
    </row>
    <row r="565" spans="2:3" x14ac:dyDescent="0.25">
      <c r="B565" s="406"/>
      <c r="C565" s="406"/>
    </row>
    <row r="566" spans="2:3" x14ac:dyDescent="0.25">
      <c r="B566" s="406"/>
      <c r="C566" s="406"/>
    </row>
    <row r="567" spans="2:3" x14ac:dyDescent="0.25">
      <c r="B567" s="406"/>
      <c r="C567" s="406"/>
    </row>
    <row r="568" spans="2:3" x14ac:dyDescent="0.25">
      <c r="B568" s="406"/>
      <c r="C568" s="406"/>
    </row>
    <row r="569" spans="2:3" x14ac:dyDescent="0.25">
      <c r="B569" s="406"/>
      <c r="C569" s="406"/>
    </row>
    <row r="570" spans="2:3" x14ac:dyDescent="0.25">
      <c r="B570" s="406"/>
      <c r="C570" s="406"/>
    </row>
    <row r="571" spans="2:3" x14ac:dyDescent="0.25">
      <c r="B571" s="406"/>
      <c r="C571" s="406"/>
    </row>
    <row r="572" spans="2:3" x14ac:dyDescent="0.25">
      <c r="B572" s="406"/>
      <c r="C572" s="406"/>
    </row>
    <row r="573" spans="2:3" x14ac:dyDescent="0.25">
      <c r="B573" s="406"/>
      <c r="C573" s="406"/>
    </row>
    <row r="574" spans="2:3" x14ac:dyDescent="0.25">
      <c r="B574" s="406"/>
      <c r="C574" s="406"/>
    </row>
    <row r="575" spans="2:3" x14ac:dyDescent="0.25">
      <c r="B575" s="406"/>
      <c r="C575" s="406"/>
    </row>
    <row r="576" spans="2:3" x14ac:dyDescent="0.25">
      <c r="B576" s="406"/>
      <c r="C576" s="406"/>
    </row>
    <row r="577" spans="2:3" x14ac:dyDescent="0.25">
      <c r="B577" s="406"/>
      <c r="C577" s="406"/>
    </row>
    <row r="578" spans="2:3" x14ac:dyDescent="0.25">
      <c r="B578" s="406"/>
      <c r="C578" s="406"/>
    </row>
    <row r="579" spans="2:3" x14ac:dyDescent="0.25">
      <c r="B579" s="406"/>
      <c r="C579" s="406"/>
    </row>
    <row r="580" spans="2:3" x14ac:dyDescent="0.25">
      <c r="B580" s="406"/>
      <c r="C580" s="406"/>
    </row>
    <row r="581" spans="2:3" x14ac:dyDescent="0.25">
      <c r="B581" s="406"/>
      <c r="C581" s="406"/>
    </row>
    <row r="582" spans="2:3" x14ac:dyDescent="0.25">
      <c r="B582" s="406"/>
      <c r="C582" s="406"/>
    </row>
    <row r="583" spans="2:3" x14ac:dyDescent="0.25">
      <c r="B583" s="406"/>
      <c r="C583" s="406"/>
    </row>
    <row r="584" spans="2:3" x14ac:dyDescent="0.25">
      <c r="B584" s="406"/>
      <c r="C584" s="406"/>
    </row>
    <row r="585" spans="2:3" x14ac:dyDescent="0.25">
      <c r="B585" s="406"/>
      <c r="C585" s="406"/>
    </row>
    <row r="586" spans="2:3" x14ac:dyDescent="0.25">
      <c r="B586" s="406"/>
      <c r="C586" s="406"/>
    </row>
    <row r="587" spans="2:3" x14ac:dyDescent="0.25">
      <c r="B587" s="406"/>
      <c r="C587" s="406"/>
    </row>
    <row r="588" spans="2:3" x14ac:dyDescent="0.25">
      <c r="B588" s="406"/>
      <c r="C588" s="406"/>
    </row>
    <row r="589" spans="2:3" x14ac:dyDescent="0.25">
      <c r="B589" s="406"/>
      <c r="C589" s="406"/>
    </row>
    <row r="590" spans="2:3" x14ac:dyDescent="0.25">
      <c r="B590" s="406"/>
      <c r="C590" s="406"/>
    </row>
    <row r="591" spans="2:3" x14ac:dyDescent="0.25">
      <c r="B591" s="406"/>
      <c r="C591" s="406"/>
    </row>
    <row r="592" spans="2:3" x14ac:dyDescent="0.25">
      <c r="B592" s="406"/>
      <c r="C592" s="406"/>
    </row>
    <row r="593" spans="2:3" x14ac:dyDescent="0.25">
      <c r="B593" s="406"/>
      <c r="C593" s="406"/>
    </row>
    <row r="594" spans="2:3" x14ac:dyDescent="0.25">
      <c r="B594" s="406"/>
      <c r="C594" s="406"/>
    </row>
    <row r="595" spans="2:3" x14ac:dyDescent="0.25">
      <c r="B595" s="406"/>
      <c r="C595" s="406"/>
    </row>
    <row r="596" spans="2:3" x14ac:dyDescent="0.25">
      <c r="B596" s="406"/>
      <c r="C596" s="406"/>
    </row>
    <row r="597" spans="2:3" x14ac:dyDescent="0.25">
      <c r="B597" s="406"/>
      <c r="C597" s="406"/>
    </row>
    <row r="598" spans="2:3" x14ac:dyDescent="0.25">
      <c r="B598" s="406"/>
      <c r="C598" s="406"/>
    </row>
    <row r="599" spans="2:3" x14ac:dyDescent="0.25">
      <c r="B599" s="406"/>
      <c r="C599" s="406"/>
    </row>
    <row r="600" spans="2:3" x14ac:dyDescent="0.25">
      <c r="B600" s="406"/>
      <c r="C600" s="406"/>
    </row>
    <row r="601" spans="2:3" x14ac:dyDescent="0.25">
      <c r="B601" s="406"/>
      <c r="C601" s="406"/>
    </row>
    <row r="602" spans="2:3" x14ac:dyDescent="0.25">
      <c r="B602" s="406"/>
      <c r="C602" s="406"/>
    </row>
    <row r="603" spans="2:3" x14ac:dyDescent="0.25">
      <c r="B603" s="406"/>
      <c r="C603" s="406"/>
    </row>
    <row r="604" spans="2:3" x14ac:dyDescent="0.25">
      <c r="B604" s="406"/>
      <c r="C604" s="406"/>
    </row>
    <row r="605" spans="2:3" x14ac:dyDescent="0.25">
      <c r="B605" s="406"/>
      <c r="C605" s="406"/>
    </row>
    <row r="606" spans="2:3" x14ac:dyDescent="0.25">
      <c r="B606" s="406"/>
      <c r="C606" s="406"/>
    </row>
    <row r="607" spans="2:3" x14ac:dyDescent="0.25">
      <c r="B607" s="406"/>
      <c r="C607" s="406"/>
    </row>
    <row r="608" spans="2:3" x14ac:dyDescent="0.25">
      <c r="B608" s="406"/>
      <c r="C608" s="406"/>
    </row>
    <row r="609" spans="2:3" x14ac:dyDescent="0.25">
      <c r="B609" s="406"/>
      <c r="C609" s="406"/>
    </row>
    <row r="610" spans="2:3" x14ac:dyDescent="0.25">
      <c r="B610" s="406"/>
      <c r="C610" s="406"/>
    </row>
    <row r="611" spans="2:3" x14ac:dyDescent="0.25">
      <c r="B611" s="406"/>
      <c r="C611" s="406"/>
    </row>
    <row r="612" spans="2:3" x14ac:dyDescent="0.25">
      <c r="B612" s="406"/>
      <c r="C612" s="406"/>
    </row>
    <row r="613" spans="2:3" x14ac:dyDescent="0.25">
      <c r="B613" s="406"/>
      <c r="C613" s="406"/>
    </row>
    <row r="614" spans="2:3" x14ac:dyDescent="0.25">
      <c r="B614" s="406"/>
      <c r="C614" s="406"/>
    </row>
    <row r="615" spans="2:3" x14ac:dyDescent="0.25">
      <c r="B615" s="406"/>
      <c r="C615" s="406"/>
    </row>
    <row r="616" spans="2:3" x14ac:dyDescent="0.25">
      <c r="B616" s="406"/>
      <c r="C616" s="406"/>
    </row>
    <row r="617" spans="2:3" x14ac:dyDescent="0.25">
      <c r="B617" s="406"/>
      <c r="C617" s="406"/>
    </row>
    <row r="618" spans="2:3" x14ac:dyDescent="0.25">
      <c r="B618" s="406"/>
      <c r="C618" s="406"/>
    </row>
    <row r="619" spans="2:3" x14ac:dyDescent="0.25">
      <c r="B619" s="406"/>
      <c r="C619" s="406"/>
    </row>
    <row r="620" spans="2:3" x14ac:dyDescent="0.25">
      <c r="B620" s="406"/>
      <c r="C620" s="406"/>
    </row>
    <row r="621" spans="2:3" x14ac:dyDescent="0.25">
      <c r="B621" s="406"/>
      <c r="C621" s="406"/>
    </row>
    <row r="622" spans="2:3" x14ac:dyDescent="0.25">
      <c r="B622" s="406"/>
      <c r="C622" s="406"/>
    </row>
    <row r="623" spans="2:3" x14ac:dyDescent="0.25">
      <c r="B623" s="406"/>
      <c r="C623" s="406"/>
    </row>
    <row r="624" spans="2:3" x14ac:dyDescent="0.25">
      <c r="B624" s="406"/>
      <c r="C624" s="406"/>
    </row>
    <row r="625" spans="2:3" x14ac:dyDescent="0.25">
      <c r="B625" s="406"/>
      <c r="C625" s="406"/>
    </row>
    <row r="626" spans="2:3" x14ac:dyDescent="0.25">
      <c r="B626" s="406"/>
      <c r="C626" s="406"/>
    </row>
    <row r="627" spans="2:3" x14ac:dyDescent="0.25">
      <c r="B627" s="406"/>
      <c r="C627" s="406"/>
    </row>
    <row r="628" spans="2:3" x14ac:dyDescent="0.25">
      <c r="B628" s="406"/>
      <c r="C628" s="406"/>
    </row>
    <row r="629" spans="2:3" x14ac:dyDescent="0.25">
      <c r="B629" s="406"/>
      <c r="C629" s="406"/>
    </row>
    <row r="630" spans="2:3" x14ac:dyDescent="0.25">
      <c r="B630" s="406"/>
      <c r="C630" s="406"/>
    </row>
    <row r="631" spans="2:3" x14ac:dyDescent="0.25">
      <c r="B631" s="406"/>
      <c r="C631" s="406"/>
    </row>
    <row r="632" spans="2:3" x14ac:dyDescent="0.25">
      <c r="B632" s="406"/>
      <c r="C632" s="406"/>
    </row>
    <row r="633" spans="2:3" x14ac:dyDescent="0.25">
      <c r="B633" s="406"/>
      <c r="C633" s="406"/>
    </row>
    <row r="634" spans="2:3" x14ac:dyDescent="0.25">
      <c r="B634" s="406"/>
      <c r="C634" s="406"/>
    </row>
    <row r="635" spans="2:3" x14ac:dyDescent="0.25">
      <c r="B635" s="406"/>
      <c r="C635" s="406"/>
    </row>
    <row r="636" spans="2:3" x14ac:dyDescent="0.25">
      <c r="B636" s="406"/>
      <c r="C636" s="406"/>
    </row>
    <row r="637" spans="2:3" x14ac:dyDescent="0.25">
      <c r="B637" s="406"/>
      <c r="C637" s="406"/>
    </row>
    <row r="638" spans="2:3" x14ac:dyDescent="0.25">
      <c r="B638" s="406"/>
      <c r="C638" s="406"/>
    </row>
    <row r="639" spans="2:3" x14ac:dyDescent="0.25">
      <c r="B639" s="406"/>
      <c r="C639" s="406"/>
    </row>
    <row r="640" spans="2:3" x14ac:dyDescent="0.25">
      <c r="B640" s="406"/>
      <c r="C640" s="406"/>
    </row>
    <row r="641" spans="2:3" x14ac:dyDescent="0.25">
      <c r="B641" s="406"/>
      <c r="C641" s="406"/>
    </row>
    <row r="642" spans="2:3" x14ac:dyDescent="0.25">
      <c r="B642" s="406"/>
      <c r="C642" s="406"/>
    </row>
    <row r="643" spans="2:3" x14ac:dyDescent="0.25">
      <c r="B643" s="406"/>
      <c r="C643" s="406"/>
    </row>
    <row r="644" spans="2:3" x14ac:dyDescent="0.25">
      <c r="B644" s="406"/>
      <c r="C644" s="406"/>
    </row>
    <row r="645" spans="2:3" x14ac:dyDescent="0.25">
      <c r="B645" s="406"/>
      <c r="C645" s="406"/>
    </row>
    <row r="646" spans="2:3" x14ac:dyDescent="0.25">
      <c r="B646" s="406"/>
      <c r="C646" s="406"/>
    </row>
    <row r="647" spans="2:3" x14ac:dyDescent="0.25">
      <c r="B647" s="406"/>
      <c r="C647" s="406"/>
    </row>
    <row r="648" spans="2:3" x14ac:dyDescent="0.25">
      <c r="B648" s="406"/>
      <c r="C648" s="406"/>
    </row>
    <row r="649" spans="2:3" x14ac:dyDescent="0.25">
      <c r="B649" s="406"/>
      <c r="C649" s="406"/>
    </row>
    <row r="650" spans="2:3" x14ac:dyDescent="0.25">
      <c r="B650" s="406"/>
      <c r="C650" s="406"/>
    </row>
    <row r="651" spans="2:3" x14ac:dyDescent="0.25">
      <c r="B651" s="406"/>
      <c r="C651" s="406"/>
    </row>
    <row r="652" spans="2:3" x14ac:dyDescent="0.25">
      <c r="B652" s="406"/>
      <c r="C652" s="406"/>
    </row>
    <row r="653" spans="2:3" x14ac:dyDescent="0.25">
      <c r="B653" s="406"/>
      <c r="C653" s="406"/>
    </row>
    <row r="654" spans="2:3" x14ac:dyDescent="0.25">
      <c r="B654" s="406"/>
      <c r="C654" s="406"/>
    </row>
    <row r="655" spans="2:3" x14ac:dyDescent="0.25">
      <c r="B655" s="406"/>
      <c r="C655" s="406"/>
    </row>
    <row r="656" spans="2:3" x14ac:dyDescent="0.25">
      <c r="B656" s="406"/>
      <c r="C656" s="406"/>
    </row>
    <row r="657" spans="2:3" x14ac:dyDescent="0.25">
      <c r="B657" s="406"/>
      <c r="C657" s="406"/>
    </row>
    <row r="658" spans="2:3" x14ac:dyDescent="0.25">
      <c r="B658" s="406"/>
      <c r="C658" s="406"/>
    </row>
    <row r="659" spans="2:3" x14ac:dyDescent="0.25">
      <c r="B659" s="406"/>
      <c r="C659" s="406"/>
    </row>
    <row r="660" spans="2:3" x14ac:dyDescent="0.25">
      <c r="B660" s="406"/>
      <c r="C660" s="406"/>
    </row>
    <row r="661" spans="2:3" x14ac:dyDescent="0.25">
      <c r="B661" s="406"/>
      <c r="C661" s="406"/>
    </row>
    <row r="662" spans="2:3" x14ac:dyDescent="0.25">
      <c r="B662" s="406"/>
      <c r="C662" s="406"/>
    </row>
    <row r="663" spans="2:3" x14ac:dyDescent="0.25">
      <c r="B663" s="406"/>
      <c r="C663" s="406"/>
    </row>
    <row r="664" spans="2:3" x14ac:dyDescent="0.25">
      <c r="B664" s="406"/>
      <c r="C664" s="406"/>
    </row>
    <row r="665" spans="2:3" x14ac:dyDescent="0.25">
      <c r="B665" s="406"/>
      <c r="C665" s="406"/>
    </row>
    <row r="666" spans="2:3" x14ac:dyDescent="0.25">
      <c r="B666" s="406"/>
      <c r="C666" s="406"/>
    </row>
    <row r="667" spans="2:3" x14ac:dyDescent="0.25">
      <c r="B667" s="406"/>
      <c r="C667" s="406"/>
    </row>
    <row r="668" spans="2:3" x14ac:dyDescent="0.25">
      <c r="B668" s="406"/>
      <c r="C668" s="406"/>
    </row>
    <row r="669" spans="2:3" x14ac:dyDescent="0.25">
      <c r="B669" s="406"/>
      <c r="C669" s="406"/>
    </row>
    <row r="670" spans="2:3" x14ac:dyDescent="0.25">
      <c r="B670" s="406"/>
      <c r="C670" s="406"/>
    </row>
    <row r="671" spans="2:3" x14ac:dyDescent="0.25">
      <c r="B671" s="406"/>
      <c r="C671" s="406"/>
    </row>
    <row r="672" spans="2:3" x14ac:dyDescent="0.25">
      <c r="B672" s="406"/>
      <c r="C672" s="406"/>
    </row>
    <row r="673" spans="2:3" x14ac:dyDescent="0.25">
      <c r="B673" s="406"/>
      <c r="C673" s="406"/>
    </row>
    <row r="674" spans="2:3" x14ac:dyDescent="0.25">
      <c r="B674" s="406"/>
      <c r="C674" s="406"/>
    </row>
    <row r="675" spans="2:3" x14ac:dyDescent="0.25">
      <c r="B675" s="406"/>
      <c r="C675" s="406"/>
    </row>
    <row r="676" spans="2:3" x14ac:dyDescent="0.25">
      <c r="B676" s="406"/>
      <c r="C676" s="406"/>
    </row>
    <row r="677" spans="2:3" x14ac:dyDescent="0.25">
      <c r="B677" s="406"/>
      <c r="C677" s="406"/>
    </row>
    <row r="678" spans="2:3" x14ac:dyDescent="0.25">
      <c r="B678" s="406"/>
      <c r="C678" s="406"/>
    </row>
    <row r="679" spans="2:3" x14ac:dyDescent="0.25">
      <c r="B679" s="406"/>
      <c r="C679" s="406"/>
    </row>
    <row r="680" spans="2:3" x14ac:dyDescent="0.25">
      <c r="B680" s="406"/>
      <c r="C680" s="406"/>
    </row>
    <row r="681" spans="2:3" x14ac:dyDescent="0.25">
      <c r="B681" s="406"/>
      <c r="C681" s="406"/>
    </row>
    <row r="682" spans="2:3" x14ac:dyDescent="0.25">
      <c r="B682" s="406"/>
      <c r="C682" s="406"/>
    </row>
    <row r="683" spans="2:3" x14ac:dyDescent="0.25">
      <c r="B683" s="406"/>
      <c r="C683" s="406"/>
    </row>
    <row r="684" spans="2:3" x14ac:dyDescent="0.25">
      <c r="B684" s="406"/>
      <c r="C684" s="406"/>
    </row>
    <row r="685" spans="2:3" x14ac:dyDescent="0.25">
      <c r="B685" s="406"/>
      <c r="C685" s="406"/>
    </row>
    <row r="686" spans="2:3" x14ac:dyDescent="0.25">
      <c r="B686" s="406"/>
      <c r="C686" s="406"/>
    </row>
    <row r="687" spans="2:3" x14ac:dyDescent="0.25">
      <c r="B687" s="406"/>
      <c r="C687" s="406"/>
    </row>
    <row r="688" spans="2:3" x14ac:dyDescent="0.25">
      <c r="B688" s="406"/>
      <c r="C688" s="406"/>
    </row>
    <row r="689" spans="2:3" x14ac:dyDescent="0.25">
      <c r="B689" s="406"/>
      <c r="C689" s="406"/>
    </row>
    <row r="690" spans="2:3" x14ac:dyDescent="0.25">
      <c r="B690" s="406"/>
      <c r="C690" s="406"/>
    </row>
    <row r="691" spans="2:3" x14ac:dyDescent="0.25">
      <c r="B691" s="406"/>
      <c r="C691" s="406"/>
    </row>
    <row r="692" spans="2:3" x14ac:dyDescent="0.25">
      <c r="B692" s="406"/>
      <c r="C692" s="406"/>
    </row>
    <row r="693" spans="2:3" x14ac:dyDescent="0.25">
      <c r="B693" s="406"/>
      <c r="C693" s="406"/>
    </row>
    <row r="694" spans="2:3" x14ac:dyDescent="0.25">
      <c r="B694" s="406"/>
      <c r="C694" s="406"/>
    </row>
    <row r="695" spans="2:3" x14ac:dyDescent="0.25">
      <c r="B695" s="406"/>
      <c r="C695" s="406"/>
    </row>
    <row r="696" spans="2:3" x14ac:dyDescent="0.25">
      <c r="B696" s="406"/>
      <c r="C696" s="406"/>
    </row>
    <row r="697" spans="2:3" x14ac:dyDescent="0.25">
      <c r="B697" s="406"/>
      <c r="C697" s="406"/>
    </row>
    <row r="698" spans="2:3" x14ac:dyDescent="0.25">
      <c r="B698" s="406"/>
      <c r="C698" s="406"/>
    </row>
    <row r="699" spans="2:3" x14ac:dyDescent="0.25">
      <c r="B699" s="406"/>
      <c r="C699" s="406"/>
    </row>
    <row r="700" spans="2:3" x14ac:dyDescent="0.25">
      <c r="B700" s="406"/>
      <c r="C700" s="406"/>
    </row>
    <row r="701" spans="2:3" x14ac:dyDescent="0.25">
      <c r="B701" s="406"/>
      <c r="C701" s="406"/>
    </row>
    <row r="702" spans="2:3" x14ac:dyDescent="0.25">
      <c r="B702" s="406"/>
      <c r="C702" s="406"/>
    </row>
    <row r="703" spans="2:3" x14ac:dyDescent="0.25">
      <c r="B703" s="406"/>
      <c r="C703" s="406"/>
    </row>
    <row r="704" spans="2:3" x14ac:dyDescent="0.25">
      <c r="B704" s="406"/>
      <c r="C704" s="406"/>
    </row>
    <row r="705" spans="2:3" x14ac:dyDescent="0.25">
      <c r="B705" s="406"/>
      <c r="C705" s="406"/>
    </row>
    <row r="706" spans="2:3" x14ac:dyDescent="0.25">
      <c r="B706" s="406"/>
      <c r="C706" s="406"/>
    </row>
    <row r="707" spans="2:3" x14ac:dyDescent="0.25">
      <c r="B707" s="406"/>
      <c r="C707" s="406"/>
    </row>
    <row r="708" spans="2:3" x14ac:dyDescent="0.25">
      <c r="B708" s="406"/>
      <c r="C708" s="406"/>
    </row>
    <row r="709" spans="2:3" x14ac:dyDescent="0.25">
      <c r="B709" s="406"/>
      <c r="C709" s="406"/>
    </row>
    <row r="710" spans="2:3" x14ac:dyDescent="0.25">
      <c r="B710" s="406"/>
      <c r="C710" s="406"/>
    </row>
    <row r="711" spans="2:3" x14ac:dyDescent="0.25">
      <c r="B711" s="406"/>
      <c r="C711" s="406"/>
    </row>
    <row r="712" spans="2:3" x14ac:dyDescent="0.25">
      <c r="B712" s="406"/>
      <c r="C712" s="406"/>
    </row>
    <row r="713" spans="2:3" x14ac:dyDescent="0.25">
      <c r="B713" s="406"/>
      <c r="C713" s="406"/>
    </row>
    <row r="714" spans="2:3" x14ac:dyDescent="0.25">
      <c r="B714" s="406"/>
      <c r="C714" s="406"/>
    </row>
    <row r="715" spans="2:3" x14ac:dyDescent="0.25">
      <c r="B715" s="406"/>
      <c r="C715" s="406"/>
    </row>
    <row r="716" spans="2:3" x14ac:dyDescent="0.25">
      <c r="B716" s="406"/>
      <c r="C716" s="406"/>
    </row>
    <row r="717" spans="2:3" x14ac:dyDescent="0.25">
      <c r="B717" s="406"/>
      <c r="C717" s="406"/>
    </row>
    <row r="718" spans="2:3" x14ac:dyDescent="0.25">
      <c r="B718" s="406"/>
      <c r="C718" s="406"/>
    </row>
    <row r="719" spans="2:3" x14ac:dyDescent="0.25">
      <c r="B719" s="406"/>
      <c r="C719" s="406"/>
    </row>
    <row r="720" spans="2:3" x14ac:dyDescent="0.25">
      <c r="B720" s="406"/>
      <c r="C720" s="406"/>
    </row>
    <row r="721" spans="2:3" x14ac:dyDescent="0.25">
      <c r="B721" s="406"/>
      <c r="C721" s="406"/>
    </row>
    <row r="722" spans="2:3" x14ac:dyDescent="0.25">
      <c r="B722" s="406"/>
      <c r="C722" s="406"/>
    </row>
    <row r="723" spans="2:3" x14ac:dyDescent="0.25">
      <c r="B723" s="406"/>
      <c r="C723" s="406"/>
    </row>
    <row r="724" spans="2:3" x14ac:dyDescent="0.25">
      <c r="B724" s="406"/>
      <c r="C724" s="406"/>
    </row>
    <row r="725" spans="2:3" x14ac:dyDescent="0.25">
      <c r="B725" s="406"/>
      <c r="C725" s="406"/>
    </row>
    <row r="726" spans="2:3" x14ac:dyDescent="0.25">
      <c r="B726" s="406"/>
      <c r="C726" s="406"/>
    </row>
    <row r="727" spans="2:3" x14ac:dyDescent="0.25">
      <c r="B727" s="406"/>
      <c r="C727" s="406"/>
    </row>
    <row r="728" spans="2:3" x14ac:dyDescent="0.25">
      <c r="B728" s="406"/>
      <c r="C728" s="406"/>
    </row>
    <row r="729" spans="2:3" x14ac:dyDescent="0.25">
      <c r="B729" s="406"/>
      <c r="C729" s="406"/>
    </row>
    <row r="730" spans="2:3" x14ac:dyDescent="0.25">
      <c r="B730" s="406"/>
      <c r="C730" s="406"/>
    </row>
    <row r="731" spans="2:3" x14ac:dyDescent="0.25">
      <c r="B731" s="406"/>
      <c r="C731" s="406"/>
    </row>
    <row r="732" spans="2:3" x14ac:dyDescent="0.25">
      <c r="B732" s="406"/>
      <c r="C732" s="406"/>
    </row>
    <row r="733" spans="2:3" x14ac:dyDescent="0.25">
      <c r="B733" s="406"/>
      <c r="C733" s="406"/>
    </row>
    <row r="734" spans="2:3" x14ac:dyDescent="0.25">
      <c r="B734" s="406"/>
      <c r="C734" s="406"/>
    </row>
    <row r="735" spans="2:3" x14ac:dyDescent="0.25">
      <c r="B735" s="406"/>
      <c r="C735" s="406"/>
    </row>
    <row r="736" spans="2:3" x14ac:dyDescent="0.25">
      <c r="B736" s="406"/>
      <c r="C736" s="406"/>
    </row>
    <row r="737" spans="2:3" x14ac:dyDescent="0.25">
      <c r="B737" s="406"/>
      <c r="C737" s="406"/>
    </row>
    <row r="738" spans="2:3" x14ac:dyDescent="0.25">
      <c r="B738" s="406"/>
      <c r="C738" s="406"/>
    </row>
    <row r="739" spans="2:3" x14ac:dyDescent="0.25">
      <c r="B739" s="406"/>
      <c r="C739" s="406"/>
    </row>
    <row r="740" spans="2:3" x14ac:dyDescent="0.25">
      <c r="B740" s="406"/>
      <c r="C740" s="406"/>
    </row>
    <row r="741" spans="2:3" x14ac:dyDescent="0.25">
      <c r="B741" s="406"/>
      <c r="C741" s="406"/>
    </row>
    <row r="742" spans="2:3" x14ac:dyDescent="0.25">
      <c r="B742" s="406"/>
      <c r="C742" s="406"/>
    </row>
    <row r="743" spans="2:3" x14ac:dyDescent="0.25">
      <c r="B743" s="406"/>
      <c r="C743" s="406"/>
    </row>
    <row r="744" spans="2:3" x14ac:dyDescent="0.25">
      <c r="B744" s="406"/>
      <c r="C744" s="406"/>
    </row>
    <row r="745" spans="2:3" x14ac:dyDescent="0.25">
      <c r="B745" s="406"/>
      <c r="C745" s="406"/>
    </row>
    <row r="746" spans="2:3" x14ac:dyDescent="0.25">
      <c r="B746" s="406"/>
      <c r="C746" s="406"/>
    </row>
    <row r="747" spans="2:3" x14ac:dyDescent="0.25">
      <c r="B747" s="406"/>
      <c r="C747" s="406"/>
    </row>
    <row r="748" spans="2:3" x14ac:dyDescent="0.25">
      <c r="B748" s="406"/>
      <c r="C748" s="406"/>
    </row>
    <row r="749" spans="2:3" x14ac:dyDescent="0.25">
      <c r="B749" s="406"/>
      <c r="C749" s="406"/>
    </row>
    <row r="750" spans="2:3" x14ac:dyDescent="0.25">
      <c r="B750" s="406"/>
      <c r="C750" s="406"/>
    </row>
    <row r="751" spans="2:3" x14ac:dyDescent="0.25">
      <c r="B751" s="406"/>
      <c r="C751" s="406"/>
    </row>
    <row r="752" spans="2:3" x14ac:dyDescent="0.25">
      <c r="B752" s="406"/>
      <c r="C752" s="406"/>
    </row>
    <row r="753" spans="2:3" x14ac:dyDescent="0.25">
      <c r="B753" s="406"/>
      <c r="C753" s="406"/>
    </row>
    <row r="754" spans="2:3" x14ac:dyDescent="0.25">
      <c r="B754" s="406"/>
      <c r="C754" s="406"/>
    </row>
    <row r="755" spans="2:3" x14ac:dyDescent="0.25">
      <c r="B755" s="406"/>
      <c r="C755" s="406"/>
    </row>
    <row r="756" spans="2:3" x14ac:dyDescent="0.25">
      <c r="B756" s="406"/>
      <c r="C756" s="406"/>
    </row>
    <row r="757" spans="2:3" x14ac:dyDescent="0.25">
      <c r="B757" s="406"/>
      <c r="C757" s="406"/>
    </row>
    <row r="758" spans="2:3" x14ac:dyDescent="0.25">
      <c r="B758" s="406"/>
      <c r="C758" s="406"/>
    </row>
    <row r="759" spans="2:3" x14ac:dyDescent="0.25">
      <c r="B759" s="406"/>
      <c r="C759" s="406"/>
    </row>
    <row r="760" spans="2:3" x14ac:dyDescent="0.25">
      <c r="B760" s="406"/>
      <c r="C760" s="406"/>
    </row>
    <row r="761" spans="2:3" x14ac:dyDescent="0.25">
      <c r="B761" s="406"/>
      <c r="C761" s="406"/>
    </row>
    <row r="762" spans="2:3" x14ac:dyDescent="0.25">
      <c r="B762" s="406"/>
      <c r="C762" s="406"/>
    </row>
    <row r="763" spans="2:3" x14ac:dyDescent="0.25">
      <c r="B763" s="406"/>
      <c r="C763" s="406"/>
    </row>
    <row r="764" spans="2:3" x14ac:dyDescent="0.25">
      <c r="B764" s="406"/>
      <c r="C764" s="406"/>
    </row>
    <row r="765" spans="2:3" x14ac:dyDescent="0.25">
      <c r="B765" s="406"/>
      <c r="C765" s="406"/>
    </row>
    <row r="766" spans="2:3" x14ac:dyDescent="0.25">
      <c r="B766" s="406"/>
      <c r="C766" s="406"/>
    </row>
    <row r="767" spans="2:3" x14ac:dyDescent="0.25">
      <c r="B767" s="406"/>
      <c r="C767" s="406"/>
    </row>
    <row r="768" spans="2:3" x14ac:dyDescent="0.25">
      <c r="B768" s="406"/>
      <c r="C768" s="406"/>
    </row>
    <row r="769" spans="2:3" x14ac:dyDescent="0.25">
      <c r="B769" s="406"/>
      <c r="C769" s="406"/>
    </row>
    <row r="770" spans="2:3" x14ac:dyDescent="0.25">
      <c r="B770" s="406"/>
      <c r="C770" s="406"/>
    </row>
    <row r="771" spans="2:3" x14ac:dyDescent="0.25">
      <c r="B771" s="406"/>
      <c r="C771" s="406"/>
    </row>
    <row r="772" spans="2:3" x14ac:dyDescent="0.25">
      <c r="B772" s="406"/>
      <c r="C772" s="406"/>
    </row>
    <row r="773" spans="2:3" x14ac:dyDescent="0.25">
      <c r="B773" s="406"/>
      <c r="C773" s="406"/>
    </row>
    <row r="774" spans="2:3" x14ac:dyDescent="0.25">
      <c r="B774" s="406"/>
      <c r="C774" s="406"/>
    </row>
    <row r="775" spans="2:3" x14ac:dyDescent="0.25">
      <c r="B775" s="406"/>
      <c r="C775" s="406"/>
    </row>
    <row r="776" spans="2:3" x14ac:dyDescent="0.25">
      <c r="B776" s="406"/>
      <c r="C776" s="406"/>
    </row>
    <row r="777" spans="2:3" x14ac:dyDescent="0.25">
      <c r="B777" s="406"/>
      <c r="C777" s="406"/>
    </row>
    <row r="778" spans="2:3" x14ac:dyDescent="0.25">
      <c r="B778" s="406"/>
      <c r="C778" s="406"/>
    </row>
    <row r="779" spans="2:3" x14ac:dyDescent="0.25">
      <c r="B779" s="406"/>
      <c r="C779" s="406"/>
    </row>
    <row r="780" spans="2:3" x14ac:dyDescent="0.25">
      <c r="B780" s="406"/>
      <c r="C780" s="406"/>
    </row>
    <row r="781" spans="2:3" x14ac:dyDescent="0.25">
      <c r="B781" s="406"/>
      <c r="C781" s="406"/>
    </row>
    <row r="782" spans="2:3" x14ac:dyDescent="0.25">
      <c r="B782" s="406"/>
      <c r="C782" s="406"/>
    </row>
    <row r="783" spans="2:3" x14ac:dyDescent="0.25">
      <c r="B783" s="406"/>
      <c r="C783" s="406"/>
    </row>
    <row r="784" spans="2:3" x14ac:dyDescent="0.25">
      <c r="B784" s="406"/>
      <c r="C784" s="406"/>
    </row>
    <row r="785" spans="2:3" x14ac:dyDescent="0.25">
      <c r="B785" s="406"/>
      <c r="C785" s="406"/>
    </row>
    <row r="786" spans="2:3" x14ac:dyDescent="0.25">
      <c r="B786" s="406"/>
      <c r="C786" s="406"/>
    </row>
    <row r="787" spans="2:3" x14ac:dyDescent="0.25">
      <c r="B787" s="406"/>
      <c r="C787" s="406"/>
    </row>
    <row r="788" spans="2:3" x14ac:dyDescent="0.25">
      <c r="B788" s="406"/>
      <c r="C788" s="406"/>
    </row>
    <row r="789" spans="2:3" x14ac:dyDescent="0.25">
      <c r="B789" s="406"/>
      <c r="C789" s="406"/>
    </row>
    <row r="790" spans="2:3" x14ac:dyDescent="0.25">
      <c r="B790" s="406"/>
      <c r="C790" s="406"/>
    </row>
    <row r="791" spans="2:3" x14ac:dyDescent="0.25">
      <c r="B791" s="406"/>
      <c r="C791" s="406"/>
    </row>
    <row r="792" spans="2:3" x14ac:dyDescent="0.25">
      <c r="B792" s="406"/>
      <c r="C792" s="406"/>
    </row>
    <row r="793" spans="2:3" x14ac:dyDescent="0.25">
      <c r="B793" s="406"/>
      <c r="C793" s="406"/>
    </row>
    <row r="794" spans="2:3" x14ac:dyDescent="0.25">
      <c r="B794" s="406"/>
      <c r="C794" s="406"/>
    </row>
    <row r="795" spans="2:3" x14ac:dyDescent="0.25">
      <c r="B795" s="406"/>
      <c r="C795" s="406"/>
    </row>
    <row r="796" spans="2:3" x14ac:dyDescent="0.25">
      <c r="B796" s="406"/>
      <c r="C796" s="406"/>
    </row>
    <row r="797" spans="2:3" x14ac:dyDescent="0.25">
      <c r="B797" s="406"/>
      <c r="C797" s="406"/>
    </row>
    <row r="798" spans="2:3" x14ac:dyDescent="0.25">
      <c r="B798" s="406"/>
      <c r="C798" s="406"/>
    </row>
    <row r="799" spans="2:3" x14ac:dyDescent="0.25">
      <c r="B799" s="406"/>
      <c r="C799" s="406"/>
    </row>
    <row r="800" spans="2:3" x14ac:dyDescent="0.25">
      <c r="B800" s="406"/>
      <c r="C800" s="406"/>
    </row>
    <row r="801" spans="2:3" x14ac:dyDescent="0.25">
      <c r="B801" s="406"/>
      <c r="C801" s="406"/>
    </row>
    <row r="802" spans="2:3" x14ac:dyDescent="0.25">
      <c r="B802" s="406"/>
      <c r="C802" s="406"/>
    </row>
    <row r="803" spans="2:3" x14ac:dyDescent="0.25">
      <c r="B803" s="406"/>
      <c r="C803" s="406"/>
    </row>
    <row r="804" spans="2:3" x14ac:dyDescent="0.25">
      <c r="B804" s="406"/>
      <c r="C804" s="406"/>
    </row>
    <row r="805" spans="2:3" x14ac:dyDescent="0.25">
      <c r="B805" s="406"/>
      <c r="C805" s="406"/>
    </row>
    <row r="806" spans="2:3" x14ac:dyDescent="0.25">
      <c r="B806" s="406"/>
      <c r="C806" s="406"/>
    </row>
    <row r="807" spans="2:3" x14ac:dyDescent="0.25">
      <c r="B807" s="406"/>
      <c r="C807" s="406"/>
    </row>
    <row r="808" spans="2:3" x14ac:dyDescent="0.25">
      <c r="B808" s="406"/>
      <c r="C808" s="406"/>
    </row>
    <row r="809" spans="2:3" x14ac:dyDescent="0.25">
      <c r="B809" s="406"/>
      <c r="C809" s="406"/>
    </row>
    <row r="810" spans="2:3" x14ac:dyDescent="0.25">
      <c r="B810" s="406"/>
      <c r="C810" s="406"/>
    </row>
    <row r="811" spans="2:3" x14ac:dyDescent="0.25">
      <c r="B811" s="406"/>
      <c r="C811" s="406"/>
    </row>
    <row r="812" spans="2:3" x14ac:dyDescent="0.25">
      <c r="B812" s="406"/>
      <c r="C812" s="406"/>
    </row>
    <row r="813" spans="2:3" x14ac:dyDescent="0.25">
      <c r="B813" s="406"/>
      <c r="C813" s="406"/>
    </row>
    <row r="814" spans="2:3" x14ac:dyDescent="0.25">
      <c r="B814" s="406"/>
      <c r="C814" s="406"/>
    </row>
    <row r="815" spans="2:3" x14ac:dyDescent="0.25">
      <c r="B815" s="406"/>
      <c r="C815" s="406"/>
    </row>
    <row r="816" spans="2:3" x14ac:dyDescent="0.25">
      <c r="B816" s="406"/>
      <c r="C816" s="406"/>
    </row>
    <row r="817" spans="2:3" x14ac:dyDescent="0.25">
      <c r="B817" s="406"/>
      <c r="C817" s="406"/>
    </row>
    <row r="818" spans="2:3" x14ac:dyDescent="0.25">
      <c r="B818" s="406"/>
      <c r="C818" s="406"/>
    </row>
    <row r="819" spans="2:3" x14ac:dyDescent="0.25">
      <c r="B819" s="406"/>
      <c r="C819" s="406"/>
    </row>
    <row r="820" spans="2:3" x14ac:dyDescent="0.25">
      <c r="B820" s="406"/>
      <c r="C820" s="406"/>
    </row>
    <row r="821" spans="2:3" x14ac:dyDescent="0.25">
      <c r="B821" s="406"/>
      <c r="C821" s="406"/>
    </row>
    <row r="822" spans="2:3" x14ac:dyDescent="0.25">
      <c r="B822" s="406"/>
      <c r="C822" s="406"/>
    </row>
    <row r="823" spans="2:3" x14ac:dyDescent="0.25">
      <c r="B823" s="406"/>
      <c r="C823" s="406"/>
    </row>
    <row r="824" spans="2:3" x14ac:dyDescent="0.25">
      <c r="B824" s="406"/>
      <c r="C824" s="406"/>
    </row>
    <row r="825" spans="2:3" x14ac:dyDescent="0.25">
      <c r="B825" s="406"/>
      <c r="C825" s="406"/>
    </row>
    <row r="826" spans="2:3" x14ac:dyDescent="0.25">
      <c r="B826" s="406"/>
      <c r="C826" s="406"/>
    </row>
  </sheetData>
  <hyperlinks>
    <hyperlink ref="C4" location="'29.1.1'!A1" display="Accidents de la circulation pendant l'exécution du contrat de travail : évolution 2012 - 2016"/>
    <hyperlink ref="C5" location="'29.1.2'!A1" display="Accidents de la circulation pendant l'exécution du contrat de travail : distribution selon les conséquences et le genre - 2016"/>
    <hyperlink ref="C6" location="'29.1.3'!A1" display="Accidents de la circulation pendant l'exécution du contrat de travail : distribution selon les conséquences et la génération - 2016"/>
    <hyperlink ref="C7" location="'29.1.4'!A1" display="Accidents de la circulation pendant l'exécution du contrat de travail : distribution selon les conséquences et le genre de travail - 2016"/>
    <hyperlink ref="C9" location="'29.2.1'!A1" display="Accidents de la circulation pendant l'exécution du contrat de travail selon l'heure de l'accident : évolution 2012 - 2016"/>
    <hyperlink ref="C10" location="'29.2.2'!A1" display="Accidents de la circulation pendant l'exécution du contrat de travail selon l'heure de l'accident : distribution selon les conséquences - 2016"/>
    <hyperlink ref="C12" location="'29.3.1'!A1" display="Accidents de la circulation pendant l'exécution du contrat de travail selon l'horaire de travail : évolution 2012 - 2016"/>
    <hyperlink ref="C13" location="'29.3.2'!A1" display="Accidents de la circulation pendant l'exécution du contrat de travail selon l'horaire de travail : distribution selon les conséquences - 2016"/>
    <hyperlink ref="C15" location="'29.4.1'!A1" display="Accidents de la circulation pendant l'exécution du contrat de travail selon le jour de l'accident : évolution 2012 - 2016"/>
    <hyperlink ref="C16" location="'29.4.2'!A1" display="Accidents de la circulation pendant l'exécution du contrat de travail selon le jour de l'accident : distribution selon les conséquences - 2016"/>
    <hyperlink ref="C18" location="'29.5.1'!A1" display="Accidents de la circulation pendant l'exécution du contrat de travail selon le mois de l'accident : évolution 2012 - 2016"/>
    <hyperlink ref="C19" location="'29.5.2'!A1" display="Accidents de la circulation pendant l'exécution du contrat de travail selon le mois de l'accident : distribution selon les conséquences - 2016"/>
    <hyperlink ref="C21" location="'29.6.1'!A1" display="Accidents de la circulation pendant l'exécution du contrat de travail selon la province et la région de survenance de l'accident : évolution 2012 - 2016"/>
    <hyperlink ref="C22" location="'29.6.2'!A1" display="Accidents de la circulation pendant l'exécution du contrat de travail selon la province et la région de survenance de l'accident : distribution selon les conséquences - 2016"/>
    <hyperlink ref="C24" location="'29.7.1'!A1" display="Accidents de la circulation pendant l'exécution du contrat de travail selon la province et la région de l'employeur : évolution 2012 - 2016"/>
    <hyperlink ref="C25" location="'29.7.2'!A1" display="Accidents de la circulation pendant l'exécution du contrat de travail selon la province et la région de l'employeur : distribution selon les conséquences - 2016"/>
    <hyperlink ref="C27" location="'29.8.1'!A1" display="Accidents de la circulation pendant l'exécution du contrat de travail selon le secteur d'activités économiques de l'employeur : évolution 2012 - 2016"/>
    <hyperlink ref="C28" location="'29.8.2'!A1" display="Accidents de la circulation pendant l'exécution du contrat de travail selon le secteur d'activités économiques de l'employeur : distribution selon les conséquences - 2016"/>
    <hyperlink ref="C30" location="'29.9.1'!A1" display="Accidents de la circulation pendant l'exécution du contrat de travail selon la durée de l’incapacité temporaire : évolution 2012 - 2016"/>
    <hyperlink ref="C31" location="'29.9.2'!A1" display="Accidents de la circulation pendant l'exécution du contrat de travail selon la durée de l’incapacité temporaire : distribution selon les conséquences - 2016"/>
    <hyperlink ref="C33" location="'29.11.1'!A1" display="Accidents de la circulation pendant l'exécution du contrat de travail selon le type de travail : évolution 2012 - 2020"/>
    <hyperlink ref="C34" location="'29.11.2'!A1" display="Accidents de la circulation pendant l'exécution du contrat de travail selon le type de travail : distribution selon les conséquences - 2016"/>
    <hyperlink ref="C36" location="'29.12.1'!A1" display="Accidents de la circulation pendant l'exécution du contrat de travail selon la déviation : évolution 2012 - 2016"/>
    <hyperlink ref="C37" location="'29.12.2'!A1" display="Accidents de la circulation pendant l'exécution du contrat de travail selon la déviation : distribution selon les conséquences - 2016"/>
    <hyperlink ref="C39" location="'29.13.1'!A1" display="Accidents de la circulation pendant l'exécution du contrat de travail selon l'agent matériel : évolution 2012 - 2016"/>
    <hyperlink ref="C40" location="'29.13.2'!A1" display="Accidents de la circulation pendant l'exécution du contrat de travail selon l'agent matériel : distribution selon les conséquences - 2016"/>
    <hyperlink ref="C42" location="'29.14.1'!A1" display="Accidents de la circulation pendant l'exécution du contrat de travail selon la modalité de la blessure : évolution 2012 - 2016"/>
    <hyperlink ref="C43" location="'29.14.2'!A1" display="Accidents de la circulation pendant l'exécution du contrat de travail selon la modalité de la blessure :  distribution selon les conséquences - 2016"/>
    <hyperlink ref="C45" location="'29.15.1'!A1" display="Accidents de la circulation pendant l'exécution du contrat de travail selon la nature de la blessure : évolution 2012 - 2016"/>
    <hyperlink ref="C46" location="'29.15.2'!A1" display="Accidents de la circulation pendant l'exécution du contrat de travail selon la nature de la blessure : distribution selon les conséquences - 2016"/>
    <hyperlink ref="C52" location="'29.16.2'!A1" display="Accidents de la circulation pendant l'exécution du contrat de travail selon la localisation de la blessure : distribution selon les conséquences - 2016"/>
    <hyperlink ref="C51" location="'29.16.1'!A1" display="Accidents de la circulation pendant l'exécution du contrat de travail selon la localisation de la blessure : évolution 2012 - 2016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70"/>
  <sheetViews>
    <sheetView workbookViewId="0">
      <selection activeCell="G7" sqref="G7:U14"/>
    </sheetView>
  </sheetViews>
  <sheetFormatPr defaultRowHeight="15" x14ac:dyDescent="0.25"/>
  <cols>
    <col min="1" max="1" width="2.7109375" style="3" customWidth="1"/>
    <col min="2" max="2" width="15.7109375" style="2" customWidth="1"/>
    <col min="3" max="6" width="16" style="2" hidden="1" customWidth="1"/>
    <col min="7" max="21" width="12.7109375" style="2" customWidth="1"/>
    <col min="22" max="22" width="9.140625" style="276" customWidth="1"/>
    <col min="23" max="16384" width="9.140625" style="3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2" ht="22.15" customHeight="1" thickTop="1" thickBot="1" x14ac:dyDescent="0.3">
      <c r="B2" s="313" t="s">
        <v>920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2" ht="22.15" customHeight="1" thickTop="1" thickBot="1" x14ac:dyDescent="0.3">
      <c r="B3" s="287" t="s">
        <v>1009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2.15" customHeight="1" thickTop="1" thickBot="1" x14ac:dyDescent="0.3">
      <c r="B4" s="297" t="s">
        <v>70</v>
      </c>
      <c r="C4" s="331" t="s">
        <v>15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6" t="s">
        <v>1001</v>
      </c>
    </row>
    <row r="5" spans="2:22" ht="22.15" customHeight="1" thickTop="1" x14ac:dyDescent="0.25">
      <c r="B5" s="298"/>
      <c r="C5" s="322">
        <v>2012</v>
      </c>
      <c r="D5" s="322"/>
      <c r="E5" s="322">
        <v>2013</v>
      </c>
      <c r="F5" s="322"/>
      <c r="G5" s="306">
        <v>2014</v>
      </c>
      <c r="H5" s="307"/>
      <c r="I5" s="310">
        <v>2015</v>
      </c>
      <c r="J5" s="307"/>
      <c r="K5" s="310">
        <v>2016</v>
      </c>
      <c r="L5" s="307"/>
      <c r="M5" s="308">
        <v>2017</v>
      </c>
      <c r="N5" s="308"/>
      <c r="O5" s="310">
        <v>2018</v>
      </c>
      <c r="P5" s="308"/>
      <c r="Q5" s="336">
        <v>2019</v>
      </c>
      <c r="R5" s="337"/>
      <c r="S5" s="334">
        <v>2020</v>
      </c>
      <c r="T5" s="335"/>
      <c r="U5" s="317"/>
    </row>
    <row r="6" spans="2:22" ht="22.15" customHeight="1" thickBot="1" x14ac:dyDescent="0.3">
      <c r="B6" s="299"/>
      <c r="C6" s="62" t="s">
        <v>17</v>
      </c>
      <c r="D6" s="63" t="s">
        <v>16</v>
      </c>
      <c r="E6" s="62" t="s">
        <v>17</v>
      </c>
      <c r="F6" s="63" t="s">
        <v>16</v>
      </c>
      <c r="G6" s="229" t="s">
        <v>17</v>
      </c>
      <c r="H6" s="219" t="s">
        <v>16</v>
      </c>
      <c r="I6" s="220" t="s">
        <v>17</v>
      </c>
      <c r="J6" s="229" t="s">
        <v>16</v>
      </c>
      <c r="K6" s="220" t="s">
        <v>17</v>
      </c>
      <c r="L6" s="219" t="s">
        <v>16</v>
      </c>
      <c r="M6" s="220" t="s">
        <v>17</v>
      </c>
      <c r="N6" s="221" t="s">
        <v>16</v>
      </c>
      <c r="O6" s="220" t="s">
        <v>17</v>
      </c>
      <c r="P6" s="221" t="s">
        <v>16</v>
      </c>
      <c r="Q6" s="220" t="s">
        <v>17</v>
      </c>
      <c r="R6" s="219" t="s">
        <v>16</v>
      </c>
      <c r="S6" s="229" t="s">
        <v>17</v>
      </c>
      <c r="T6" s="222" t="s">
        <v>16</v>
      </c>
      <c r="U6" s="318"/>
    </row>
    <row r="7" spans="2:22" ht="22.15" customHeight="1" thickTop="1" x14ac:dyDescent="0.25">
      <c r="B7" s="21" t="s">
        <v>71</v>
      </c>
      <c r="C7" s="40">
        <v>433</v>
      </c>
      <c r="D7" s="25">
        <v>0.18472696245733788</v>
      </c>
      <c r="E7" s="40">
        <v>435</v>
      </c>
      <c r="F7" s="25">
        <v>0.18216080402010051</v>
      </c>
      <c r="G7" s="41">
        <v>731</v>
      </c>
      <c r="H7" s="23">
        <v>0.20132194987606719</v>
      </c>
      <c r="I7" s="24">
        <v>781</v>
      </c>
      <c r="J7" s="23">
        <v>0.21125236678387882</v>
      </c>
      <c r="K7" s="24">
        <v>773</v>
      </c>
      <c r="L7" s="23">
        <v>0.19564667172867631</v>
      </c>
      <c r="M7" s="24">
        <v>802</v>
      </c>
      <c r="N7" s="25">
        <v>0.2</v>
      </c>
      <c r="O7" s="24">
        <v>792</v>
      </c>
      <c r="P7" s="25">
        <v>0.19662363455809334</v>
      </c>
      <c r="Q7" s="24">
        <v>791</v>
      </c>
      <c r="R7" s="25">
        <v>0.18748518606304812</v>
      </c>
      <c r="S7" s="24">
        <v>642</v>
      </c>
      <c r="T7" s="25">
        <v>0.21645313553607554</v>
      </c>
      <c r="U7" s="44">
        <v>-0.18836915297092288</v>
      </c>
      <c r="V7" s="280" t="s">
        <v>606</v>
      </c>
    </row>
    <row r="8" spans="2:22" ht="22.15" customHeight="1" x14ac:dyDescent="0.25">
      <c r="B8" s="21" t="s">
        <v>72</v>
      </c>
      <c r="C8" s="40">
        <v>493</v>
      </c>
      <c r="D8" s="25">
        <v>0.21032423208191126</v>
      </c>
      <c r="E8" s="40">
        <v>521</v>
      </c>
      <c r="F8" s="25">
        <v>0.21817420435510887</v>
      </c>
      <c r="G8" s="41">
        <v>757</v>
      </c>
      <c r="H8" s="23">
        <v>0.20848251170476451</v>
      </c>
      <c r="I8" s="24">
        <v>827</v>
      </c>
      <c r="J8" s="23">
        <v>0.22369488774682178</v>
      </c>
      <c r="K8" s="24">
        <v>809</v>
      </c>
      <c r="L8" s="23">
        <v>0.20475828904074916</v>
      </c>
      <c r="M8" s="24">
        <v>876</v>
      </c>
      <c r="N8" s="25">
        <v>0.219</v>
      </c>
      <c r="O8" s="24">
        <v>877</v>
      </c>
      <c r="P8" s="25">
        <v>0.21772591857000992</v>
      </c>
      <c r="Q8" s="24">
        <v>984</v>
      </c>
      <c r="R8" s="25">
        <v>0.23323062337046693</v>
      </c>
      <c r="S8" s="24">
        <v>566</v>
      </c>
      <c r="T8" s="25">
        <v>0.19082939986513822</v>
      </c>
      <c r="U8" s="44">
        <v>-0.42479674796747968</v>
      </c>
      <c r="V8" s="280" t="s">
        <v>607</v>
      </c>
    </row>
    <row r="9" spans="2:22" ht="22.15" customHeight="1" x14ac:dyDescent="0.25">
      <c r="B9" s="21" t="s">
        <v>73</v>
      </c>
      <c r="C9" s="40">
        <v>461</v>
      </c>
      <c r="D9" s="25">
        <v>0.19667235494880547</v>
      </c>
      <c r="E9" s="40">
        <v>440</v>
      </c>
      <c r="F9" s="25">
        <v>0.18425460636515914</v>
      </c>
      <c r="G9" s="41">
        <v>694</v>
      </c>
      <c r="H9" s="23">
        <v>0.19113191958138251</v>
      </c>
      <c r="I9" s="24">
        <v>621</v>
      </c>
      <c r="J9" s="23">
        <v>0.16797403299972952</v>
      </c>
      <c r="K9" s="24">
        <v>787</v>
      </c>
      <c r="L9" s="23">
        <v>0.19919007846114908</v>
      </c>
      <c r="M9" s="24">
        <v>724</v>
      </c>
      <c r="N9" s="25">
        <v>0.18099999999999999</v>
      </c>
      <c r="O9" s="24">
        <v>734</v>
      </c>
      <c r="P9" s="25">
        <v>0.18222442899702085</v>
      </c>
      <c r="Q9" s="24">
        <v>770</v>
      </c>
      <c r="R9" s="25">
        <v>0.18250770324721499</v>
      </c>
      <c r="S9" s="24">
        <v>526</v>
      </c>
      <c r="T9" s="25">
        <v>0.17734322319622386</v>
      </c>
      <c r="U9" s="44">
        <v>-0.31688311688311688</v>
      </c>
      <c r="V9" s="280" t="s">
        <v>608</v>
      </c>
    </row>
    <row r="10" spans="2:22" ht="22.15" customHeight="1" x14ac:dyDescent="0.25">
      <c r="B10" s="21" t="s">
        <v>74</v>
      </c>
      <c r="C10" s="40">
        <v>471</v>
      </c>
      <c r="D10" s="25">
        <v>0.20093856655290102</v>
      </c>
      <c r="E10" s="40">
        <v>485</v>
      </c>
      <c r="F10" s="25">
        <v>0.20309882747068678</v>
      </c>
      <c r="G10" s="41">
        <v>699</v>
      </c>
      <c r="H10" s="23">
        <v>0.19250895070228588</v>
      </c>
      <c r="I10" s="24">
        <v>756</v>
      </c>
      <c r="J10" s="23">
        <v>0.2044901271301055</v>
      </c>
      <c r="K10" s="24">
        <v>823</v>
      </c>
      <c r="L10" s="23">
        <v>0.20830169577322194</v>
      </c>
      <c r="M10" s="24">
        <v>843</v>
      </c>
      <c r="N10" s="25">
        <v>0.21</v>
      </c>
      <c r="O10" s="24">
        <v>804</v>
      </c>
      <c r="P10" s="25">
        <v>0.19960278053624628</v>
      </c>
      <c r="Q10" s="24">
        <v>795</v>
      </c>
      <c r="R10" s="25">
        <v>0.18843327802796872</v>
      </c>
      <c r="S10" s="24">
        <v>610</v>
      </c>
      <c r="T10" s="25">
        <v>0.20566419420094403</v>
      </c>
      <c r="U10" s="44">
        <v>-0.23270440251572327</v>
      </c>
      <c r="V10" s="280" t="s">
        <v>609</v>
      </c>
    </row>
    <row r="11" spans="2:22" ht="22.15" customHeight="1" x14ac:dyDescent="0.25">
      <c r="B11" s="21" t="s">
        <v>75</v>
      </c>
      <c r="C11" s="40">
        <v>343</v>
      </c>
      <c r="D11" s="25">
        <v>0.14633105802047783</v>
      </c>
      <c r="E11" s="40">
        <v>366</v>
      </c>
      <c r="F11" s="25">
        <v>0.15326633165829145</v>
      </c>
      <c r="G11" s="41">
        <v>592</v>
      </c>
      <c r="H11" s="23">
        <v>0.16304048471495455</v>
      </c>
      <c r="I11" s="24">
        <v>543</v>
      </c>
      <c r="J11" s="23">
        <v>0.14687584527995673</v>
      </c>
      <c r="K11" s="24">
        <v>595</v>
      </c>
      <c r="L11" s="23">
        <v>0.15059478613009364</v>
      </c>
      <c r="M11" s="24">
        <v>593</v>
      </c>
      <c r="N11" s="25">
        <v>0.14799999999999999</v>
      </c>
      <c r="O11" s="24">
        <v>662</v>
      </c>
      <c r="P11" s="25">
        <v>0.16434955312810329</v>
      </c>
      <c r="Q11" s="24">
        <v>696</v>
      </c>
      <c r="R11" s="25">
        <v>0.16496800189618394</v>
      </c>
      <c r="S11" s="24">
        <v>500</v>
      </c>
      <c r="T11" s="25">
        <v>0.16857720836142953</v>
      </c>
      <c r="U11" s="44">
        <v>-0.28160919540229884</v>
      </c>
      <c r="V11" s="280" t="s">
        <v>610</v>
      </c>
    </row>
    <row r="12" spans="2:22" ht="22.15" customHeight="1" x14ac:dyDescent="0.25">
      <c r="B12" s="21" t="s">
        <v>76</v>
      </c>
      <c r="C12" s="40">
        <v>97</v>
      </c>
      <c r="D12" s="25">
        <v>4.1382252559726961E-2</v>
      </c>
      <c r="E12" s="40">
        <v>82</v>
      </c>
      <c r="F12" s="25">
        <v>3.4338358458961472E-2</v>
      </c>
      <c r="G12" s="41">
        <v>87</v>
      </c>
      <c r="H12" s="23">
        <v>2.3960341503717984E-2</v>
      </c>
      <c r="I12" s="24">
        <v>84</v>
      </c>
      <c r="J12" s="23">
        <v>2.2721125236678387E-2</v>
      </c>
      <c r="K12" s="24">
        <v>95</v>
      </c>
      <c r="L12" s="23">
        <v>2.4044545684636799E-2</v>
      </c>
      <c r="M12" s="24">
        <v>94</v>
      </c>
      <c r="N12" s="25">
        <v>2.3E-2</v>
      </c>
      <c r="O12" s="24">
        <v>82</v>
      </c>
      <c r="P12" s="25">
        <v>2.0357497517378351E-2</v>
      </c>
      <c r="Q12" s="24">
        <v>108</v>
      </c>
      <c r="R12" s="25">
        <v>2.5598483052856127E-2</v>
      </c>
      <c r="S12" s="24">
        <v>69</v>
      </c>
      <c r="T12" s="25">
        <v>2.3263654753877275E-2</v>
      </c>
      <c r="U12" s="44">
        <v>-0.3611111111111111</v>
      </c>
      <c r="V12" s="280" t="s">
        <v>611</v>
      </c>
    </row>
    <row r="13" spans="2:22" ht="22.15" customHeight="1" thickBot="1" x14ac:dyDescent="0.3">
      <c r="B13" s="21" t="s">
        <v>77</v>
      </c>
      <c r="C13" s="40">
        <v>46</v>
      </c>
      <c r="D13" s="25">
        <v>1.9624573378839591E-2</v>
      </c>
      <c r="E13" s="40">
        <v>59</v>
      </c>
      <c r="F13" s="25">
        <v>2.4706867671691793E-2</v>
      </c>
      <c r="G13" s="41">
        <v>71</v>
      </c>
      <c r="H13" s="23">
        <v>1.9553841916827321E-2</v>
      </c>
      <c r="I13" s="24">
        <v>85</v>
      </c>
      <c r="J13" s="23">
        <v>2.2991614822829319E-2</v>
      </c>
      <c r="K13" s="24">
        <v>69</v>
      </c>
      <c r="L13" s="23">
        <v>1.7463933181473046E-2</v>
      </c>
      <c r="M13" s="24">
        <v>76</v>
      </c>
      <c r="N13" s="25">
        <v>1.9E-2</v>
      </c>
      <c r="O13" s="24">
        <v>77</v>
      </c>
      <c r="P13" s="25">
        <v>1.9116186693147963E-2</v>
      </c>
      <c r="Q13" s="24">
        <v>75</v>
      </c>
      <c r="R13" s="25">
        <v>1.7776724342261199E-2</v>
      </c>
      <c r="S13" s="24">
        <v>53</v>
      </c>
      <c r="T13" s="25">
        <v>1.7869184086311531E-2</v>
      </c>
      <c r="U13" s="44">
        <v>-0.29333333333333333</v>
      </c>
      <c r="V13" s="280" t="s">
        <v>612</v>
      </c>
    </row>
    <row r="14" spans="2:22" ht="22.15" customHeight="1" thickTop="1" thickBot="1" x14ac:dyDescent="0.3">
      <c r="B14" s="47" t="s">
        <v>20</v>
      </c>
      <c r="C14" s="48">
        <v>2344</v>
      </c>
      <c r="D14" s="32">
        <v>1</v>
      </c>
      <c r="E14" s="48">
        <v>2388</v>
      </c>
      <c r="F14" s="32">
        <v>1</v>
      </c>
      <c r="G14" s="49">
        <v>3631</v>
      </c>
      <c r="H14" s="30">
        <v>1</v>
      </c>
      <c r="I14" s="31">
        <v>3697</v>
      </c>
      <c r="J14" s="30">
        <v>1</v>
      </c>
      <c r="K14" s="31">
        <v>3951</v>
      </c>
      <c r="L14" s="30">
        <v>1</v>
      </c>
      <c r="M14" s="31">
        <v>4008</v>
      </c>
      <c r="N14" s="32">
        <v>1</v>
      </c>
      <c r="O14" s="31">
        <v>4028</v>
      </c>
      <c r="P14" s="32">
        <v>1</v>
      </c>
      <c r="Q14" s="31">
        <v>4219</v>
      </c>
      <c r="R14" s="32">
        <v>1.0000000000000002</v>
      </c>
      <c r="S14" s="31">
        <v>2966</v>
      </c>
      <c r="T14" s="32">
        <v>1</v>
      </c>
      <c r="U14" s="50">
        <v>-0.29698980801137709</v>
      </c>
      <c r="V14" s="278" t="s">
        <v>20</v>
      </c>
    </row>
    <row r="15" spans="2:22" ht="15.75" thickTop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</sheetData>
  <mergeCells count="14">
    <mergeCell ref="E5:F5"/>
    <mergeCell ref="Q5:R5"/>
    <mergeCell ref="G5:H5"/>
    <mergeCell ref="O5:P5"/>
    <mergeCell ref="B4:B6"/>
    <mergeCell ref="K5:L5"/>
    <mergeCell ref="C4:T4"/>
    <mergeCell ref="M5:N5"/>
    <mergeCell ref="U4:U6"/>
    <mergeCell ref="B2:U2"/>
    <mergeCell ref="B3:U3"/>
    <mergeCell ref="I5:J5"/>
    <mergeCell ref="S5:T5"/>
    <mergeCell ref="C5:D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96"/>
  <sheetViews>
    <sheetView zoomScale="70" zoomScaleNormal="70" workbookViewId="0">
      <selection activeCell="B15" sqref="B15:B16"/>
    </sheetView>
  </sheetViews>
  <sheetFormatPr defaultRowHeight="15" x14ac:dyDescent="0.25"/>
  <cols>
    <col min="1" max="1" width="2.7109375" style="3" customWidth="1"/>
    <col min="2" max="2" width="15.7109375" style="2" customWidth="1"/>
    <col min="3" max="12" width="12.7109375" style="2" customWidth="1"/>
    <col min="13" max="13" width="9.140625" style="276" customWidth="1"/>
    <col min="14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87" t="s">
        <v>1010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2.15" customHeight="1" thickTop="1" thickBot="1" x14ac:dyDescent="0.3">
      <c r="B3" s="297" t="s">
        <v>70</v>
      </c>
      <c r="C3" s="300" t="s">
        <v>24</v>
      </c>
      <c r="D3" s="301"/>
      <c r="E3" s="301"/>
      <c r="F3" s="301"/>
      <c r="G3" s="301"/>
      <c r="H3" s="301"/>
      <c r="I3" s="301"/>
      <c r="J3" s="311"/>
      <c r="K3" s="302" t="s">
        <v>20</v>
      </c>
      <c r="L3" s="303"/>
    </row>
    <row r="4" spans="2:13" ht="22.15" customHeight="1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08" t="s">
        <v>19</v>
      </c>
      <c r="J4" s="309"/>
      <c r="K4" s="312"/>
      <c r="L4" s="305"/>
    </row>
    <row r="5" spans="2:13" ht="22.15" customHeight="1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7" t="s">
        <v>16</v>
      </c>
      <c r="K5" s="218" t="s">
        <v>17</v>
      </c>
      <c r="L5" s="222" t="s">
        <v>16</v>
      </c>
    </row>
    <row r="6" spans="2:13" ht="22.15" customHeight="1" thickTop="1" x14ac:dyDescent="0.25">
      <c r="B6" s="21" t="s">
        <v>71</v>
      </c>
      <c r="C6" s="22">
        <v>170</v>
      </c>
      <c r="D6" s="23">
        <v>0.21491782553729458</v>
      </c>
      <c r="E6" s="24">
        <v>437</v>
      </c>
      <c r="F6" s="23">
        <v>0.21558954119388257</v>
      </c>
      <c r="G6" s="24">
        <v>34</v>
      </c>
      <c r="H6" s="23">
        <v>0.23776223776223776</v>
      </c>
      <c r="I6" s="24">
        <v>1</v>
      </c>
      <c r="J6" s="25">
        <v>0.2</v>
      </c>
      <c r="K6" s="26">
        <v>642</v>
      </c>
      <c r="L6" s="27">
        <v>0.21645313553607554</v>
      </c>
      <c r="M6" s="276" t="s">
        <v>606</v>
      </c>
    </row>
    <row r="7" spans="2:13" ht="22.15" customHeight="1" x14ac:dyDescent="0.25">
      <c r="B7" s="21" t="s">
        <v>72</v>
      </c>
      <c r="C7" s="22">
        <v>129</v>
      </c>
      <c r="D7" s="23">
        <v>0.16308470290771176</v>
      </c>
      <c r="E7" s="24">
        <v>407</v>
      </c>
      <c r="F7" s="23">
        <v>0.20078934385791811</v>
      </c>
      <c r="G7" s="24">
        <v>30</v>
      </c>
      <c r="H7" s="23">
        <v>0.20979020979020979</v>
      </c>
      <c r="I7" s="24">
        <v>0</v>
      </c>
      <c r="J7" s="25">
        <v>0</v>
      </c>
      <c r="K7" s="26">
        <v>566</v>
      </c>
      <c r="L7" s="27">
        <v>0.19082939986513822</v>
      </c>
      <c r="M7" s="276" t="s">
        <v>607</v>
      </c>
    </row>
    <row r="8" spans="2:13" ht="22.15" customHeight="1" x14ac:dyDescent="0.25">
      <c r="B8" s="21" t="s">
        <v>73</v>
      </c>
      <c r="C8" s="22">
        <v>142</v>
      </c>
      <c r="D8" s="23">
        <v>0.179519595448799</v>
      </c>
      <c r="E8" s="24">
        <v>352</v>
      </c>
      <c r="F8" s="23">
        <v>0.17365564874198322</v>
      </c>
      <c r="G8" s="24">
        <v>32</v>
      </c>
      <c r="H8" s="23">
        <v>0.22377622377622378</v>
      </c>
      <c r="I8" s="24">
        <v>0</v>
      </c>
      <c r="J8" s="25">
        <v>0</v>
      </c>
      <c r="K8" s="26">
        <v>526</v>
      </c>
      <c r="L8" s="27">
        <v>0.17734322319622386</v>
      </c>
      <c r="M8" s="276" t="s">
        <v>608</v>
      </c>
    </row>
    <row r="9" spans="2:13" ht="22.15" customHeight="1" x14ac:dyDescent="0.25">
      <c r="B9" s="21" t="s">
        <v>74</v>
      </c>
      <c r="C9" s="22">
        <v>169</v>
      </c>
      <c r="D9" s="23">
        <v>0.213653603034134</v>
      </c>
      <c r="E9" s="24">
        <v>420</v>
      </c>
      <c r="F9" s="23">
        <v>0.20720276270350271</v>
      </c>
      <c r="G9" s="24">
        <v>20</v>
      </c>
      <c r="H9" s="23">
        <v>0.13986013986013987</v>
      </c>
      <c r="I9" s="24">
        <v>1</v>
      </c>
      <c r="J9" s="25">
        <v>0.2</v>
      </c>
      <c r="K9" s="26">
        <v>610</v>
      </c>
      <c r="L9" s="27">
        <v>0.20566419420094403</v>
      </c>
      <c r="M9" s="276" t="s">
        <v>609</v>
      </c>
    </row>
    <row r="10" spans="2:13" ht="22.15" customHeight="1" x14ac:dyDescent="0.25">
      <c r="B10" s="21" t="s">
        <v>75</v>
      </c>
      <c r="C10" s="22">
        <v>154</v>
      </c>
      <c r="D10" s="23">
        <v>0.19469026548672566</v>
      </c>
      <c r="E10" s="24">
        <v>318</v>
      </c>
      <c r="F10" s="23">
        <v>0.15688209176122347</v>
      </c>
      <c r="G10" s="24">
        <v>25</v>
      </c>
      <c r="H10" s="23">
        <v>0.17482517482517482</v>
      </c>
      <c r="I10" s="24">
        <v>3</v>
      </c>
      <c r="J10" s="25">
        <v>0.6</v>
      </c>
      <c r="K10" s="26">
        <v>500</v>
      </c>
      <c r="L10" s="27">
        <v>0.16857720836142953</v>
      </c>
      <c r="M10" s="276" t="s">
        <v>610</v>
      </c>
    </row>
    <row r="11" spans="2:13" ht="22.15" customHeight="1" x14ac:dyDescent="0.25">
      <c r="B11" s="21" t="s">
        <v>76</v>
      </c>
      <c r="C11" s="22">
        <v>16</v>
      </c>
      <c r="D11" s="23">
        <v>2.0227560050568902E-2</v>
      </c>
      <c r="E11" s="24">
        <v>53</v>
      </c>
      <c r="F11" s="23">
        <v>2.6147015293537246E-2</v>
      </c>
      <c r="G11" s="24">
        <v>0</v>
      </c>
      <c r="H11" s="23">
        <v>0</v>
      </c>
      <c r="I11" s="24">
        <v>0</v>
      </c>
      <c r="J11" s="25">
        <v>0</v>
      </c>
      <c r="K11" s="26">
        <v>69</v>
      </c>
      <c r="L11" s="27">
        <v>2.3263654753877275E-2</v>
      </c>
      <c r="M11" s="276" t="s">
        <v>611</v>
      </c>
    </row>
    <row r="12" spans="2:13" ht="22.15" customHeight="1" thickBot="1" x14ac:dyDescent="0.3">
      <c r="B12" s="21" t="s">
        <v>77</v>
      </c>
      <c r="C12" s="22">
        <v>11</v>
      </c>
      <c r="D12" s="23">
        <v>1.3906447534766119E-2</v>
      </c>
      <c r="E12" s="24">
        <v>40</v>
      </c>
      <c r="F12" s="23">
        <v>1.9733596447952639E-2</v>
      </c>
      <c r="G12" s="24">
        <v>2</v>
      </c>
      <c r="H12" s="23">
        <v>1.3986013986013986E-2</v>
      </c>
      <c r="I12" s="24">
        <v>0</v>
      </c>
      <c r="J12" s="25">
        <v>0</v>
      </c>
      <c r="K12" s="26">
        <v>53</v>
      </c>
      <c r="L12" s="27">
        <v>1.7869184086311531E-2</v>
      </c>
      <c r="M12" s="276" t="s">
        <v>612</v>
      </c>
    </row>
    <row r="13" spans="2:13" ht="22.15" customHeight="1" thickTop="1" thickBot="1" x14ac:dyDescent="0.3">
      <c r="B13" s="47" t="s">
        <v>20</v>
      </c>
      <c r="C13" s="29">
        <v>791</v>
      </c>
      <c r="D13" s="30">
        <v>1</v>
      </c>
      <c r="E13" s="31">
        <v>2027</v>
      </c>
      <c r="F13" s="30">
        <v>1</v>
      </c>
      <c r="G13" s="31">
        <v>143</v>
      </c>
      <c r="H13" s="30">
        <v>1</v>
      </c>
      <c r="I13" s="31">
        <v>5</v>
      </c>
      <c r="J13" s="32">
        <v>1</v>
      </c>
      <c r="K13" s="29">
        <v>2966</v>
      </c>
      <c r="L13" s="33">
        <v>1</v>
      </c>
      <c r="M13" s="276" t="s">
        <v>20</v>
      </c>
    </row>
    <row r="14" spans="2:13" ht="22.15" customHeight="1" thickTop="1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3" ht="22.15" customHeight="1" thickTop="1" x14ac:dyDescent="0.25">
      <c r="B15" s="54" t="s">
        <v>948</v>
      </c>
      <c r="C15" s="55"/>
      <c r="D15" s="55"/>
      <c r="E15" s="56"/>
      <c r="F15" s="3"/>
      <c r="G15" s="3"/>
      <c r="H15" s="3"/>
      <c r="I15" s="3"/>
      <c r="J15" s="3"/>
      <c r="K15" s="3"/>
      <c r="L15" s="3"/>
    </row>
    <row r="16" spans="2:13" ht="22.15" customHeight="1" thickBot="1" x14ac:dyDescent="0.3">
      <c r="B16" s="57" t="s">
        <v>1034</v>
      </c>
      <c r="C16" s="58"/>
      <c r="D16" s="58"/>
      <c r="E16" s="59"/>
      <c r="F16" s="3"/>
      <c r="G16" s="3"/>
      <c r="H16" s="3"/>
      <c r="I16" s="3"/>
      <c r="J16" s="3"/>
      <c r="K16" s="3"/>
      <c r="L16" s="3"/>
    </row>
    <row r="17" spans="2:12" ht="15.75" thickTop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479"/>
  <sheetViews>
    <sheetView topLeftCell="A13" workbookViewId="0">
      <selection activeCell="G7" sqref="G7:U19"/>
    </sheetView>
  </sheetViews>
  <sheetFormatPr defaultRowHeight="15" x14ac:dyDescent="0.25"/>
  <cols>
    <col min="1" max="1" width="2.7109375" style="3" customWidth="1"/>
    <col min="2" max="2" width="15.7109375" style="2" customWidth="1"/>
    <col min="3" max="6" width="17.140625" style="2" hidden="1" customWidth="1"/>
    <col min="7" max="21" width="12.7109375" style="2" customWidth="1"/>
    <col min="22" max="22" width="9.140625" style="276" customWidth="1"/>
    <col min="23" max="16384" width="9.140625" style="3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2" ht="22.15" customHeight="1" thickTop="1" thickBot="1" x14ac:dyDescent="0.3">
      <c r="B2" s="313" t="s">
        <v>921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2" ht="22.15" customHeight="1" thickTop="1" thickBot="1" x14ac:dyDescent="0.3">
      <c r="B3" s="287" t="s">
        <v>1011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2.15" customHeight="1" thickTop="1" thickBot="1" x14ac:dyDescent="0.3">
      <c r="B4" s="297" t="s">
        <v>78</v>
      </c>
      <c r="C4" s="332" t="s">
        <v>15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16" t="s">
        <v>1001</v>
      </c>
    </row>
    <row r="5" spans="2:22" ht="22.15" customHeight="1" thickTop="1" x14ac:dyDescent="0.25">
      <c r="B5" s="298"/>
      <c r="C5" s="322">
        <v>2012</v>
      </c>
      <c r="D5" s="322"/>
      <c r="E5" s="322">
        <v>2013</v>
      </c>
      <c r="F5" s="322"/>
      <c r="G5" s="308">
        <v>2014</v>
      </c>
      <c r="H5" s="307"/>
      <c r="I5" s="310">
        <v>2015</v>
      </c>
      <c r="J5" s="307"/>
      <c r="K5" s="310">
        <v>2016</v>
      </c>
      <c r="L5" s="307"/>
      <c r="M5" s="322">
        <v>2017</v>
      </c>
      <c r="N5" s="322"/>
      <c r="O5" s="310">
        <v>2018</v>
      </c>
      <c r="P5" s="308"/>
      <c r="Q5" s="319">
        <v>2019</v>
      </c>
      <c r="R5" s="319"/>
      <c r="S5" s="307">
        <v>2020</v>
      </c>
      <c r="T5" s="320"/>
      <c r="U5" s="317"/>
    </row>
    <row r="6" spans="2:22" ht="22.15" customHeight="1" thickBot="1" x14ac:dyDescent="0.3">
      <c r="B6" s="299"/>
      <c r="C6" s="60" t="s">
        <v>17</v>
      </c>
      <c r="D6" s="25" t="s">
        <v>16</v>
      </c>
      <c r="E6" s="60" t="s">
        <v>17</v>
      </c>
      <c r="F6" s="25" t="s">
        <v>16</v>
      </c>
      <c r="G6" s="218" t="s">
        <v>17</v>
      </c>
      <c r="H6" s="226" t="s">
        <v>16</v>
      </c>
      <c r="I6" s="220" t="s">
        <v>17</v>
      </c>
      <c r="J6" s="229" t="s">
        <v>16</v>
      </c>
      <c r="K6" s="220" t="s">
        <v>17</v>
      </c>
      <c r="L6" s="226" t="s">
        <v>16</v>
      </c>
      <c r="M6" s="229" t="s">
        <v>17</v>
      </c>
      <c r="N6" s="227" t="s">
        <v>16</v>
      </c>
      <c r="O6" s="220" t="s">
        <v>17</v>
      </c>
      <c r="P6" s="227" t="s">
        <v>16</v>
      </c>
      <c r="Q6" s="220" t="s">
        <v>17</v>
      </c>
      <c r="R6" s="230" t="s">
        <v>16</v>
      </c>
      <c r="S6" s="229" t="s">
        <v>17</v>
      </c>
      <c r="T6" s="231" t="s">
        <v>16</v>
      </c>
      <c r="U6" s="318"/>
    </row>
    <row r="7" spans="2:22" ht="22.15" customHeight="1" thickTop="1" x14ac:dyDescent="0.25">
      <c r="B7" s="21" t="s">
        <v>79</v>
      </c>
      <c r="C7" s="40">
        <v>195</v>
      </c>
      <c r="D7" s="25">
        <v>8.3191126279863484E-2</v>
      </c>
      <c r="E7" s="40">
        <v>220</v>
      </c>
      <c r="F7" s="25">
        <v>9.212730318257957E-2</v>
      </c>
      <c r="G7" s="41">
        <v>432</v>
      </c>
      <c r="H7" s="23">
        <v>0.11897548884604792</v>
      </c>
      <c r="I7" s="24">
        <v>356</v>
      </c>
      <c r="J7" s="23">
        <v>9.6294292669732218E-2</v>
      </c>
      <c r="K7" s="24">
        <v>413</v>
      </c>
      <c r="L7" s="23">
        <v>0.10453049860794734</v>
      </c>
      <c r="M7" s="41">
        <v>363</v>
      </c>
      <c r="N7" s="25">
        <v>9.0999999999999998E-2</v>
      </c>
      <c r="O7" s="24">
        <v>355</v>
      </c>
      <c r="P7" s="25">
        <v>8.8133068520357502E-2</v>
      </c>
      <c r="Q7" s="24">
        <v>473</v>
      </c>
      <c r="R7" s="234">
        <v>0.11211187485186062</v>
      </c>
      <c r="S7" s="41">
        <v>444</v>
      </c>
      <c r="T7" s="232">
        <v>0.14969656102494944</v>
      </c>
      <c r="U7" s="44">
        <v>-6.13107822410148E-2</v>
      </c>
      <c r="V7" s="280" t="s">
        <v>613</v>
      </c>
    </row>
    <row r="8" spans="2:22" ht="22.15" customHeight="1" x14ac:dyDescent="0.25">
      <c r="B8" s="21" t="s">
        <v>80</v>
      </c>
      <c r="C8" s="40">
        <v>206</v>
      </c>
      <c r="D8" s="25">
        <v>8.7883959044368604E-2</v>
      </c>
      <c r="E8" s="40">
        <v>196</v>
      </c>
      <c r="F8" s="25">
        <v>8.2077051926298161E-2</v>
      </c>
      <c r="G8" s="41">
        <v>333</v>
      </c>
      <c r="H8" s="23">
        <v>9.1710272652161945E-2</v>
      </c>
      <c r="I8" s="24">
        <v>305</v>
      </c>
      <c r="J8" s="23">
        <v>8.2499323776034625E-2</v>
      </c>
      <c r="K8" s="24">
        <v>364</v>
      </c>
      <c r="L8" s="23">
        <v>9.2128575044292588E-2</v>
      </c>
      <c r="M8" s="41">
        <v>312</v>
      </c>
      <c r="N8" s="25">
        <v>7.8E-2</v>
      </c>
      <c r="O8" s="24">
        <v>352</v>
      </c>
      <c r="P8" s="25">
        <v>8.7388282025819261E-2</v>
      </c>
      <c r="Q8" s="24">
        <v>378</v>
      </c>
      <c r="R8" s="234">
        <v>8.9594690684996439E-2</v>
      </c>
      <c r="S8" s="41">
        <v>372</v>
      </c>
      <c r="T8" s="232">
        <v>0.12542144302090358</v>
      </c>
      <c r="U8" s="44">
        <v>-1.5873015873015872E-2</v>
      </c>
      <c r="V8" s="280" t="s">
        <v>614</v>
      </c>
    </row>
    <row r="9" spans="2:22" ht="22.15" customHeight="1" x14ac:dyDescent="0.25">
      <c r="B9" s="21" t="s">
        <v>81</v>
      </c>
      <c r="C9" s="40">
        <v>187</v>
      </c>
      <c r="D9" s="25">
        <v>7.9778156996587024E-2</v>
      </c>
      <c r="E9" s="40">
        <v>211</v>
      </c>
      <c r="F9" s="25">
        <v>8.835845896147404E-2</v>
      </c>
      <c r="G9" s="41">
        <v>319</v>
      </c>
      <c r="H9" s="23">
        <v>8.7854585513632608E-2</v>
      </c>
      <c r="I9" s="24">
        <v>354</v>
      </c>
      <c r="J9" s="23">
        <v>9.5753313497430353E-2</v>
      </c>
      <c r="K9" s="24">
        <v>280</v>
      </c>
      <c r="L9" s="23">
        <v>7.0868134649455836E-2</v>
      </c>
      <c r="M9" s="41">
        <v>367</v>
      </c>
      <c r="N9" s="25">
        <v>9.1999999999999998E-2</v>
      </c>
      <c r="O9" s="24">
        <v>422</v>
      </c>
      <c r="P9" s="25">
        <v>0.10476663356504469</v>
      </c>
      <c r="Q9" s="24">
        <v>326</v>
      </c>
      <c r="R9" s="234">
        <v>7.7269495141028682E-2</v>
      </c>
      <c r="S9" s="41">
        <v>228</v>
      </c>
      <c r="T9" s="232">
        <v>7.6871207012811874E-2</v>
      </c>
      <c r="U9" s="44">
        <v>-0.30061349693251532</v>
      </c>
      <c r="V9" s="280" t="s">
        <v>615</v>
      </c>
    </row>
    <row r="10" spans="2:22" ht="22.15" customHeight="1" x14ac:dyDescent="0.25">
      <c r="B10" s="21" t="s">
        <v>82</v>
      </c>
      <c r="C10" s="40">
        <v>184</v>
      </c>
      <c r="D10" s="25">
        <v>7.8498293515358364E-2</v>
      </c>
      <c r="E10" s="40">
        <v>194</v>
      </c>
      <c r="F10" s="25">
        <v>8.1239530988274702E-2</v>
      </c>
      <c r="G10" s="41">
        <v>265</v>
      </c>
      <c r="H10" s="23">
        <v>7.2982649407876618E-2</v>
      </c>
      <c r="I10" s="24">
        <v>274</v>
      </c>
      <c r="J10" s="23">
        <v>7.4114146605355688E-2</v>
      </c>
      <c r="K10" s="24">
        <v>332</v>
      </c>
      <c r="L10" s="23">
        <v>8.4029359655783342E-2</v>
      </c>
      <c r="M10" s="41">
        <v>254</v>
      </c>
      <c r="N10" s="25">
        <v>6.3E-2</v>
      </c>
      <c r="O10" s="24">
        <v>266</v>
      </c>
      <c r="P10" s="25">
        <v>6.6037735849056603E-2</v>
      </c>
      <c r="Q10" s="24">
        <v>281</v>
      </c>
      <c r="R10" s="234">
        <v>6.6603460535671954E-2</v>
      </c>
      <c r="S10" s="41">
        <v>85</v>
      </c>
      <c r="T10" s="232">
        <v>2.8658125421443022E-2</v>
      </c>
      <c r="U10" s="44">
        <v>-0.697508896797153</v>
      </c>
      <c r="V10" s="280" t="s">
        <v>616</v>
      </c>
    </row>
    <row r="11" spans="2:22" ht="22.15" customHeight="1" x14ac:dyDescent="0.25">
      <c r="B11" s="21" t="s">
        <v>83</v>
      </c>
      <c r="C11" s="40">
        <v>212</v>
      </c>
      <c r="D11" s="25">
        <v>9.0443686006825938E-2</v>
      </c>
      <c r="E11" s="40">
        <v>199</v>
      </c>
      <c r="F11" s="25">
        <v>8.3333333333333329E-2</v>
      </c>
      <c r="G11" s="41">
        <v>303</v>
      </c>
      <c r="H11" s="23">
        <v>8.3448085926741952E-2</v>
      </c>
      <c r="I11" s="24">
        <v>269</v>
      </c>
      <c r="J11" s="23">
        <v>7.2761698674601027E-2</v>
      </c>
      <c r="K11" s="24">
        <v>338</v>
      </c>
      <c r="L11" s="23">
        <v>8.5547962541128827E-2</v>
      </c>
      <c r="M11" s="41">
        <v>360</v>
      </c>
      <c r="N11" s="25">
        <v>0.09</v>
      </c>
      <c r="O11" s="24">
        <v>346</v>
      </c>
      <c r="P11" s="25">
        <v>8.5898709036742807E-2</v>
      </c>
      <c r="Q11" s="24">
        <v>379</v>
      </c>
      <c r="R11" s="234">
        <v>8.9831713676226596E-2</v>
      </c>
      <c r="S11" s="41">
        <v>138</v>
      </c>
      <c r="T11" s="232">
        <v>4.652730950775455E-2</v>
      </c>
      <c r="U11" s="44">
        <v>-0.63588390501319259</v>
      </c>
      <c r="V11" s="280" t="s">
        <v>617</v>
      </c>
    </row>
    <row r="12" spans="2:22" ht="22.15" customHeight="1" x14ac:dyDescent="0.25">
      <c r="B12" s="21" t="s">
        <v>84</v>
      </c>
      <c r="C12" s="40">
        <v>215</v>
      </c>
      <c r="D12" s="25">
        <v>9.1723549488054612E-2</v>
      </c>
      <c r="E12" s="40">
        <v>188</v>
      </c>
      <c r="F12" s="25">
        <v>7.8726968174204354E-2</v>
      </c>
      <c r="G12" s="41">
        <v>300</v>
      </c>
      <c r="H12" s="23">
        <v>8.262186725419994E-2</v>
      </c>
      <c r="I12" s="24">
        <v>347</v>
      </c>
      <c r="J12" s="23">
        <v>9.3859886394373829E-2</v>
      </c>
      <c r="K12" s="24">
        <v>349</v>
      </c>
      <c r="L12" s="23">
        <v>8.8332067830928895E-2</v>
      </c>
      <c r="M12" s="41">
        <v>341</v>
      </c>
      <c r="N12" s="25">
        <v>8.5000000000000006E-2</v>
      </c>
      <c r="O12" s="24">
        <v>338</v>
      </c>
      <c r="P12" s="25">
        <v>8.3912611717974178E-2</v>
      </c>
      <c r="Q12" s="24">
        <v>328</v>
      </c>
      <c r="R12" s="234">
        <v>7.7743541123488982E-2</v>
      </c>
      <c r="S12" s="41">
        <v>266</v>
      </c>
      <c r="T12" s="232">
        <v>8.9683074848280517E-2</v>
      </c>
      <c r="U12" s="44">
        <v>-0.18902439024390244</v>
      </c>
      <c r="V12" s="280" t="s">
        <v>618</v>
      </c>
    </row>
    <row r="13" spans="2:22" ht="22.15" customHeight="1" x14ac:dyDescent="0.25">
      <c r="B13" s="21" t="s">
        <v>85</v>
      </c>
      <c r="C13" s="40">
        <v>139</v>
      </c>
      <c r="D13" s="25">
        <v>5.9300341296928329E-2</v>
      </c>
      <c r="E13" s="40">
        <v>185</v>
      </c>
      <c r="F13" s="25">
        <v>7.7470686767169172E-2</v>
      </c>
      <c r="G13" s="41">
        <v>175</v>
      </c>
      <c r="H13" s="23">
        <v>4.8196089231616633E-2</v>
      </c>
      <c r="I13" s="24">
        <v>192</v>
      </c>
      <c r="J13" s="23">
        <v>5.1934000540979179E-2</v>
      </c>
      <c r="K13" s="24">
        <v>129</v>
      </c>
      <c r="L13" s="23">
        <v>3.2649962034927864E-2</v>
      </c>
      <c r="M13" s="41">
        <v>174</v>
      </c>
      <c r="N13" s="25">
        <v>4.2999999999999997E-2</v>
      </c>
      <c r="O13" s="24">
        <v>193</v>
      </c>
      <c r="P13" s="25">
        <v>4.7914597815292947E-2</v>
      </c>
      <c r="Q13" s="24">
        <v>180</v>
      </c>
      <c r="R13" s="234">
        <v>4.2664138421426877E-2</v>
      </c>
      <c r="S13" s="41">
        <v>147</v>
      </c>
      <c r="T13" s="232">
        <v>4.9561699258260282E-2</v>
      </c>
      <c r="U13" s="44">
        <v>-0.18333333333333332</v>
      </c>
      <c r="V13" s="280" t="s">
        <v>619</v>
      </c>
    </row>
    <row r="14" spans="2:22" ht="22.15" customHeight="1" x14ac:dyDescent="0.25">
      <c r="B14" s="21" t="s">
        <v>86</v>
      </c>
      <c r="C14" s="40">
        <v>155</v>
      </c>
      <c r="D14" s="25">
        <v>6.6126279863481227E-2</v>
      </c>
      <c r="E14" s="40">
        <v>159</v>
      </c>
      <c r="F14" s="25">
        <v>6.6582914572864318E-2</v>
      </c>
      <c r="G14" s="41">
        <v>184</v>
      </c>
      <c r="H14" s="23">
        <v>5.0674745249242627E-2</v>
      </c>
      <c r="I14" s="24">
        <v>173</v>
      </c>
      <c r="J14" s="23">
        <v>4.6794698404111441E-2</v>
      </c>
      <c r="K14" s="24">
        <v>212</v>
      </c>
      <c r="L14" s="23">
        <v>5.3657301948873706E-2</v>
      </c>
      <c r="M14" s="41">
        <v>212</v>
      </c>
      <c r="N14" s="25">
        <v>5.2999999999999999E-2</v>
      </c>
      <c r="O14" s="24">
        <v>189</v>
      </c>
      <c r="P14" s="25">
        <v>4.692154915590864E-2</v>
      </c>
      <c r="Q14" s="24">
        <v>228</v>
      </c>
      <c r="R14" s="234">
        <v>5.4041242000474048E-2</v>
      </c>
      <c r="S14" s="41">
        <v>157</v>
      </c>
      <c r="T14" s="232">
        <v>5.2933243425488871E-2</v>
      </c>
      <c r="U14" s="44">
        <v>-0.31140350877192985</v>
      </c>
      <c r="V14" s="280" t="s">
        <v>620</v>
      </c>
    </row>
    <row r="15" spans="2:22" ht="22.15" customHeight="1" x14ac:dyDescent="0.25">
      <c r="B15" s="21" t="s">
        <v>87</v>
      </c>
      <c r="C15" s="40">
        <v>183</v>
      </c>
      <c r="D15" s="25">
        <v>7.8071672354948801E-2</v>
      </c>
      <c r="E15" s="40">
        <v>198</v>
      </c>
      <c r="F15" s="25">
        <v>8.2914572864321606E-2</v>
      </c>
      <c r="G15" s="41">
        <v>337</v>
      </c>
      <c r="H15" s="23">
        <v>9.2811897548884609E-2</v>
      </c>
      <c r="I15" s="24">
        <v>402</v>
      </c>
      <c r="J15" s="23">
        <v>0.10873681363267514</v>
      </c>
      <c r="K15" s="24">
        <v>395</v>
      </c>
      <c r="L15" s="23">
        <v>9.9974689951910903E-2</v>
      </c>
      <c r="M15" s="41">
        <v>374</v>
      </c>
      <c r="N15" s="25">
        <v>9.2999999999999999E-2</v>
      </c>
      <c r="O15" s="24">
        <v>411</v>
      </c>
      <c r="P15" s="25">
        <v>0.10203574975173783</v>
      </c>
      <c r="Q15" s="24">
        <v>405</v>
      </c>
      <c r="R15" s="234">
        <v>9.5994311448210481E-2</v>
      </c>
      <c r="S15" s="41">
        <v>384</v>
      </c>
      <c r="T15" s="232">
        <v>0.12946729602157789</v>
      </c>
      <c r="U15" s="44">
        <v>-5.185185185185185E-2</v>
      </c>
      <c r="V15" s="280" t="s">
        <v>621</v>
      </c>
    </row>
    <row r="16" spans="2:22" ht="22.15" customHeight="1" x14ac:dyDescent="0.25">
      <c r="B16" s="21" t="s">
        <v>88</v>
      </c>
      <c r="C16" s="40">
        <v>254</v>
      </c>
      <c r="D16" s="25">
        <v>0.10836177474402731</v>
      </c>
      <c r="E16" s="40">
        <v>257</v>
      </c>
      <c r="F16" s="25">
        <v>0.1076214405360134</v>
      </c>
      <c r="G16" s="41">
        <v>352</v>
      </c>
      <c r="H16" s="23">
        <v>9.6942990911594598E-2</v>
      </c>
      <c r="I16" s="24">
        <v>417</v>
      </c>
      <c r="J16" s="23">
        <v>0.11279415742493913</v>
      </c>
      <c r="K16" s="24">
        <v>396</v>
      </c>
      <c r="L16" s="23">
        <v>0.10022779043280181</v>
      </c>
      <c r="M16" s="41">
        <v>450</v>
      </c>
      <c r="N16" s="25">
        <v>0.112</v>
      </c>
      <c r="O16" s="24">
        <v>450</v>
      </c>
      <c r="P16" s="25">
        <v>0.11171797418073486</v>
      </c>
      <c r="Q16" s="24">
        <v>484</v>
      </c>
      <c r="R16" s="234">
        <v>0.11471912775539227</v>
      </c>
      <c r="S16" s="41">
        <v>328</v>
      </c>
      <c r="T16" s="232">
        <v>0.11058664868509778</v>
      </c>
      <c r="U16" s="44">
        <v>-0.32231404958677684</v>
      </c>
      <c r="V16" s="280" t="s">
        <v>622</v>
      </c>
    </row>
    <row r="17" spans="2:22" ht="22.15" customHeight="1" x14ac:dyDescent="0.25">
      <c r="B17" s="21" t="s">
        <v>89</v>
      </c>
      <c r="C17" s="40">
        <v>221</v>
      </c>
      <c r="D17" s="25">
        <v>9.4283276450511946E-2</v>
      </c>
      <c r="E17" s="40">
        <v>194</v>
      </c>
      <c r="F17" s="25">
        <v>8.1239530988274702E-2</v>
      </c>
      <c r="G17" s="41">
        <v>321</v>
      </c>
      <c r="H17" s="23">
        <v>8.840539796199394E-2</v>
      </c>
      <c r="I17" s="24">
        <v>329</v>
      </c>
      <c r="J17" s="23">
        <v>8.8991073843657023E-2</v>
      </c>
      <c r="K17" s="24">
        <v>393</v>
      </c>
      <c r="L17" s="23">
        <v>9.9468488990129084E-2</v>
      </c>
      <c r="M17" s="41">
        <v>477</v>
      </c>
      <c r="N17" s="25">
        <v>0.11899999999999999</v>
      </c>
      <c r="O17" s="24">
        <v>401</v>
      </c>
      <c r="P17" s="25">
        <v>9.9553128103277058E-2</v>
      </c>
      <c r="Q17" s="24">
        <v>403</v>
      </c>
      <c r="R17" s="234">
        <v>9.5520265465750182E-2</v>
      </c>
      <c r="S17" s="41">
        <v>166</v>
      </c>
      <c r="T17" s="232">
        <v>5.5967633175994604E-2</v>
      </c>
      <c r="U17" s="44">
        <v>-0.58808933002481389</v>
      </c>
      <c r="V17" s="280" t="s">
        <v>623</v>
      </c>
    </row>
    <row r="18" spans="2:22" ht="22.15" customHeight="1" thickBot="1" x14ac:dyDescent="0.3">
      <c r="B18" s="21" t="s">
        <v>90</v>
      </c>
      <c r="C18" s="40">
        <v>193</v>
      </c>
      <c r="D18" s="25">
        <v>8.2337883959044372E-2</v>
      </c>
      <c r="E18" s="40">
        <v>187</v>
      </c>
      <c r="F18" s="25">
        <v>7.8308207705192631E-2</v>
      </c>
      <c r="G18" s="41">
        <v>310</v>
      </c>
      <c r="H18" s="23">
        <v>8.5375929496006614E-2</v>
      </c>
      <c r="I18" s="24">
        <v>279</v>
      </c>
      <c r="J18" s="23">
        <v>7.5466594536110362E-2</v>
      </c>
      <c r="K18" s="45">
        <v>350</v>
      </c>
      <c r="L18" s="46">
        <v>8.8585168311819798E-2</v>
      </c>
      <c r="M18" s="41">
        <v>324</v>
      </c>
      <c r="N18" s="25">
        <v>8.1000000000000003E-2</v>
      </c>
      <c r="O18" s="24">
        <v>305</v>
      </c>
      <c r="P18" s="25">
        <v>7.5719960278053625E-2</v>
      </c>
      <c r="Q18" s="24">
        <v>354</v>
      </c>
      <c r="R18" s="234">
        <v>8.3906138895472868E-2</v>
      </c>
      <c r="S18" s="41">
        <v>251</v>
      </c>
      <c r="T18" s="232">
        <v>8.4625758597437623E-2</v>
      </c>
      <c r="U18" s="44">
        <v>-0.29096045197740111</v>
      </c>
      <c r="V18" s="280" t="s">
        <v>624</v>
      </c>
    </row>
    <row r="19" spans="2:22" ht="22.15" customHeight="1" thickTop="1" thickBot="1" x14ac:dyDescent="0.3">
      <c r="B19" s="47" t="s">
        <v>20</v>
      </c>
      <c r="C19" s="48">
        <v>2344</v>
      </c>
      <c r="D19" s="32">
        <v>1</v>
      </c>
      <c r="E19" s="48">
        <v>2388</v>
      </c>
      <c r="F19" s="32">
        <v>1</v>
      </c>
      <c r="G19" s="49">
        <v>3631</v>
      </c>
      <c r="H19" s="30">
        <v>1</v>
      </c>
      <c r="I19" s="31">
        <v>3697</v>
      </c>
      <c r="J19" s="30">
        <v>1</v>
      </c>
      <c r="K19" s="31">
        <v>3951</v>
      </c>
      <c r="L19" s="64">
        <v>1</v>
      </c>
      <c r="M19" s="49">
        <v>4008</v>
      </c>
      <c r="N19" s="32">
        <v>1</v>
      </c>
      <c r="O19" s="31">
        <v>4028</v>
      </c>
      <c r="P19" s="32">
        <v>0.99999999999999989</v>
      </c>
      <c r="Q19" s="31">
        <v>4219</v>
      </c>
      <c r="R19" s="64">
        <v>1</v>
      </c>
      <c r="S19" s="49">
        <v>2966</v>
      </c>
      <c r="T19" s="233">
        <v>1.0000000000000002</v>
      </c>
      <c r="U19" s="50">
        <v>-0.29698980801137709</v>
      </c>
      <c r="V19" s="278" t="s">
        <v>20</v>
      </c>
    </row>
    <row r="20" spans="2:22" ht="15.75" thickTop="1" x14ac:dyDescent="0.25">
      <c r="B20" s="65"/>
      <c r="C20" s="66"/>
      <c r="D20" s="66"/>
      <c r="E20" s="51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51"/>
    </row>
    <row r="21" spans="2:2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</sheetData>
  <mergeCells count="14">
    <mergeCell ref="E5:F5"/>
    <mergeCell ref="Q5:R5"/>
    <mergeCell ref="G5:H5"/>
    <mergeCell ref="O5:P5"/>
    <mergeCell ref="B4:B6"/>
    <mergeCell ref="K5:L5"/>
    <mergeCell ref="C4:T4"/>
    <mergeCell ref="M5:N5"/>
    <mergeCell ref="U4:U6"/>
    <mergeCell ref="B2:U2"/>
    <mergeCell ref="B3:U3"/>
    <mergeCell ref="I5:J5"/>
    <mergeCell ref="S5:T5"/>
    <mergeCell ref="C5:D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523"/>
  <sheetViews>
    <sheetView topLeftCell="A16" workbookViewId="0"/>
  </sheetViews>
  <sheetFormatPr defaultRowHeight="15" x14ac:dyDescent="0.25"/>
  <cols>
    <col min="1" max="1" width="2.7109375" style="3" customWidth="1"/>
    <col min="2" max="2" width="15.7109375" style="2" customWidth="1"/>
    <col min="3" max="12" width="12.7109375" style="2" customWidth="1"/>
    <col min="13" max="13" width="9.140625" style="276" customWidth="1"/>
    <col min="14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87" t="s">
        <v>1012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2.15" customHeight="1" thickTop="1" thickBot="1" x14ac:dyDescent="0.3">
      <c r="B3" s="297" t="s">
        <v>78</v>
      </c>
      <c r="C3" s="300" t="s">
        <v>91</v>
      </c>
      <c r="D3" s="301"/>
      <c r="E3" s="301"/>
      <c r="F3" s="301"/>
      <c r="G3" s="301"/>
      <c r="H3" s="301"/>
      <c r="I3" s="301"/>
      <c r="J3" s="311"/>
      <c r="K3" s="302" t="s">
        <v>20</v>
      </c>
      <c r="L3" s="303"/>
    </row>
    <row r="4" spans="2:13" ht="22.15" customHeight="1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08" t="s">
        <v>19</v>
      </c>
      <c r="J4" s="309"/>
      <c r="K4" s="312"/>
      <c r="L4" s="305"/>
    </row>
    <row r="5" spans="2:13" ht="22.15" customHeight="1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7" t="s">
        <v>16</v>
      </c>
      <c r="K5" s="218" t="s">
        <v>17</v>
      </c>
      <c r="L5" s="228" t="s">
        <v>16</v>
      </c>
    </row>
    <row r="6" spans="2:13" ht="22.15" customHeight="1" thickTop="1" x14ac:dyDescent="0.25">
      <c r="B6" s="21" t="s">
        <v>79</v>
      </c>
      <c r="C6" s="22">
        <v>118</v>
      </c>
      <c r="D6" s="23">
        <v>0.14917825537294563</v>
      </c>
      <c r="E6" s="24">
        <v>299</v>
      </c>
      <c r="F6" s="23">
        <v>0.14750863344844597</v>
      </c>
      <c r="G6" s="24">
        <v>26</v>
      </c>
      <c r="H6" s="23">
        <v>0.18181818181818182</v>
      </c>
      <c r="I6" s="24">
        <v>1</v>
      </c>
      <c r="J6" s="25">
        <v>0.2</v>
      </c>
      <c r="K6" s="26">
        <v>444</v>
      </c>
      <c r="L6" s="27">
        <v>0.14969656102494944</v>
      </c>
      <c r="M6" s="280" t="s">
        <v>613</v>
      </c>
    </row>
    <row r="7" spans="2:13" ht="22.15" customHeight="1" x14ac:dyDescent="0.25">
      <c r="B7" s="21" t="s">
        <v>80</v>
      </c>
      <c r="C7" s="22">
        <v>94</v>
      </c>
      <c r="D7" s="23">
        <v>0.11883691529709228</v>
      </c>
      <c r="E7" s="24">
        <v>257</v>
      </c>
      <c r="F7" s="23">
        <v>0.1267883571780957</v>
      </c>
      <c r="G7" s="24">
        <v>20</v>
      </c>
      <c r="H7" s="23">
        <v>0.13986013986013987</v>
      </c>
      <c r="I7" s="24">
        <v>1</v>
      </c>
      <c r="J7" s="25">
        <v>0.2</v>
      </c>
      <c r="K7" s="26">
        <v>372</v>
      </c>
      <c r="L7" s="27">
        <v>0.12542144302090358</v>
      </c>
      <c r="M7" s="280" t="s">
        <v>614</v>
      </c>
    </row>
    <row r="8" spans="2:13" ht="22.15" customHeight="1" x14ac:dyDescent="0.25">
      <c r="B8" s="21" t="s">
        <v>81</v>
      </c>
      <c r="C8" s="22">
        <v>74</v>
      </c>
      <c r="D8" s="23">
        <v>9.3552465233881166E-2</v>
      </c>
      <c r="E8" s="24">
        <v>145</v>
      </c>
      <c r="F8" s="23">
        <v>7.1534287123828325E-2</v>
      </c>
      <c r="G8" s="24">
        <v>8</v>
      </c>
      <c r="H8" s="23">
        <v>5.5944055944055944E-2</v>
      </c>
      <c r="I8" s="24">
        <v>1</v>
      </c>
      <c r="J8" s="25">
        <v>0.2</v>
      </c>
      <c r="K8" s="26">
        <v>228</v>
      </c>
      <c r="L8" s="27">
        <v>7.6871207012811874E-2</v>
      </c>
      <c r="M8" s="280" t="s">
        <v>615</v>
      </c>
    </row>
    <row r="9" spans="2:13" ht="22.15" customHeight="1" x14ac:dyDescent="0.25">
      <c r="B9" s="21" t="s">
        <v>82</v>
      </c>
      <c r="C9" s="22">
        <v>17</v>
      </c>
      <c r="D9" s="23">
        <v>2.1491782553729456E-2</v>
      </c>
      <c r="E9" s="24">
        <v>67</v>
      </c>
      <c r="F9" s="23">
        <v>3.3053774050320672E-2</v>
      </c>
      <c r="G9" s="24">
        <v>1</v>
      </c>
      <c r="H9" s="23">
        <v>6.993006993006993E-3</v>
      </c>
      <c r="I9" s="24">
        <v>0</v>
      </c>
      <c r="J9" s="25">
        <v>0</v>
      </c>
      <c r="K9" s="26">
        <v>85</v>
      </c>
      <c r="L9" s="27">
        <v>2.8658125421443022E-2</v>
      </c>
      <c r="M9" s="280" t="s">
        <v>616</v>
      </c>
    </row>
    <row r="10" spans="2:13" ht="22.15" customHeight="1" x14ac:dyDescent="0.25">
      <c r="B10" s="21" t="s">
        <v>83</v>
      </c>
      <c r="C10" s="22">
        <v>37</v>
      </c>
      <c r="D10" s="23">
        <v>4.6776232616940583E-2</v>
      </c>
      <c r="E10" s="24">
        <v>91</v>
      </c>
      <c r="F10" s="23">
        <v>4.4893931919092252E-2</v>
      </c>
      <c r="G10" s="24">
        <v>9</v>
      </c>
      <c r="H10" s="23">
        <v>6.2937062937062943E-2</v>
      </c>
      <c r="I10" s="24">
        <v>1</v>
      </c>
      <c r="J10" s="25">
        <v>0.2</v>
      </c>
      <c r="K10" s="26">
        <v>138</v>
      </c>
      <c r="L10" s="27">
        <v>4.652730950775455E-2</v>
      </c>
      <c r="M10" s="280" t="s">
        <v>617</v>
      </c>
    </row>
    <row r="11" spans="2:13" ht="22.15" customHeight="1" x14ac:dyDescent="0.25">
      <c r="B11" s="21" t="s">
        <v>84</v>
      </c>
      <c r="C11" s="22">
        <v>75</v>
      </c>
      <c r="D11" s="23">
        <v>9.4816687737041716E-2</v>
      </c>
      <c r="E11" s="24">
        <v>182</v>
      </c>
      <c r="F11" s="23">
        <v>8.9787863838184503E-2</v>
      </c>
      <c r="G11" s="24">
        <v>8</v>
      </c>
      <c r="H11" s="23">
        <v>5.5944055944055944E-2</v>
      </c>
      <c r="I11" s="24">
        <v>1</v>
      </c>
      <c r="J11" s="25">
        <v>0.2</v>
      </c>
      <c r="K11" s="26">
        <v>266</v>
      </c>
      <c r="L11" s="27">
        <v>8.9683074848280517E-2</v>
      </c>
      <c r="M11" s="280" t="s">
        <v>618</v>
      </c>
    </row>
    <row r="12" spans="2:13" ht="22.15" customHeight="1" x14ac:dyDescent="0.25">
      <c r="B12" s="21" t="s">
        <v>85</v>
      </c>
      <c r="C12" s="22">
        <v>35</v>
      </c>
      <c r="D12" s="23">
        <v>4.4247787610619468E-2</v>
      </c>
      <c r="E12" s="24">
        <v>102</v>
      </c>
      <c r="F12" s="23">
        <v>5.0320670942279232E-2</v>
      </c>
      <c r="G12" s="24">
        <v>10</v>
      </c>
      <c r="H12" s="23">
        <v>6.9930069930069935E-2</v>
      </c>
      <c r="I12" s="24">
        <v>0</v>
      </c>
      <c r="J12" s="25">
        <v>0</v>
      </c>
      <c r="K12" s="26">
        <v>147</v>
      </c>
      <c r="L12" s="27">
        <v>4.9561699258260282E-2</v>
      </c>
      <c r="M12" s="280" t="s">
        <v>619</v>
      </c>
    </row>
    <row r="13" spans="2:13" ht="22.15" customHeight="1" x14ac:dyDescent="0.25">
      <c r="B13" s="21" t="s">
        <v>86</v>
      </c>
      <c r="C13" s="22">
        <v>39</v>
      </c>
      <c r="D13" s="23">
        <v>4.9304677623261697E-2</v>
      </c>
      <c r="E13" s="24">
        <v>111</v>
      </c>
      <c r="F13" s="23">
        <v>5.4760730143068571E-2</v>
      </c>
      <c r="G13" s="24">
        <v>7</v>
      </c>
      <c r="H13" s="23">
        <v>4.8951048951048952E-2</v>
      </c>
      <c r="I13" s="24">
        <v>0</v>
      </c>
      <c r="J13" s="25">
        <v>0</v>
      </c>
      <c r="K13" s="26">
        <v>157</v>
      </c>
      <c r="L13" s="27">
        <v>5.2933243425488871E-2</v>
      </c>
      <c r="M13" s="280" t="s">
        <v>620</v>
      </c>
    </row>
    <row r="14" spans="2:13" ht="22.15" customHeight="1" x14ac:dyDescent="0.25">
      <c r="B14" s="21" t="s">
        <v>87</v>
      </c>
      <c r="C14" s="22">
        <v>94</v>
      </c>
      <c r="D14" s="23">
        <v>0.11883691529709228</v>
      </c>
      <c r="E14" s="24">
        <v>271</v>
      </c>
      <c r="F14" s="23">
        <v>0.13369511593487912</v>
      </c>
      <c r="G14" s="24">
        <v>19</v>
      </c>
      <c r="H14" s="23">
        <v>0.13286713286713286</v>
      </c>
      <c r="I14" s="24">
        <v>0</v>
      </c>
      <c r="J14" s="25">
        <v>0</v>
      </c>
      <c r="K14" s="26">
        <v>384</v>
      </c>
      <c r="L14" s="27">
        <v>0.12946729602157789</v>
      </c>
      <c r="M14" s="280" t="s">
        <v>621</v>
      </c>
    </row>
    <row r="15" spans="2:13" ht="22.15" customHeight="1" x14ac:dyDescent="0.25">
      <c r="B15" s="21" t="s">
        <v>88</v>
      </c>
      <c r="C15" s="22">
        <v>110</v>
      </c>
      <c r="D15" s="23">
        <v>0.1390644753476612</v>
      </c>
      <c r="E15" s="24">
        <v>206</v>
      </c>
      <c r="F15" s="23">
        <v>0.10162802170695609</v>
      </c>
      <c r="G15" s="24">
        <v>12</v>
      </c>
      <c r="H15" s="23">
        <v>8.3916083916083919E-2</v>
      </c>
      <c r="I15" s="24">
        <v>0</v>
      </c>
      <c r="J15" s="25">
        <v>0</v>
      </c>
      <c r="K15" s="26">
        <v>328</v>
      </c>
      <c r="L15" s="27">
        <v>0.11058664868509778</v>
      </c>
      <c r="M15" s="280" t="s">
        <v>622</v>
      </c>
    </row>
    <row r="16" spans="2:13" ht="22.15" customHeight="1" x14ac:dyDescent="0.25">
      <c r="B16" s="21" t="s">
        <v>89</v>
      </c>
      <c r="C16" s="22">
        <v>40</v>
      </c>
      <c r="D16" s="23">
        <v>5.0568900126422248E-2</v>
      </c>
      <c r="E16" s="24">
        <v>114</v>
      </c>
      <c r="F16" s="23">
        <v>5.6240749876665025E-2</v>
      </c>
      <c r="G16" s="24">
        <v>12</v>
      </c>
      <c r="H16" s="23">
        <v>8.3916083916083919E-2</v>
      </c>
      <c r="I16" s="24">
        <v>0</v>
      </c>
      <c r="J16" s="25">
        <v>0</v>
      </c>
      <c r="K16" s="26">
        <v>166</v>
      </c>
      <c r="L16" s="27">
        <v>5.5967633175994604E-2</v>
      </c>
      <c r="M16" s="280" t="s">
        <v>623</v>
      </c>
    </row>
    <row r="17" spans="2:13" ht="22.15" customHeight="1" thickBot="1" x14ac:dyDescent="0.3">
      <c r="B17" s="21" t="s">
        <v>90</v>
      </c>
      <c r="C17" s="22">
        <v>58</v>
      </c>
      <c r="D17" s="23">
        <v>7.3324905183312264E-2</v>
      </c>
      <c r="E17" s="24">
        <v>182</v>
      </c>
      <c r="F17" s="23">
        <v>8.9787863838184503E-2</v>
      </c>
      <c r="G17" s="24">
        <v>11</v>
      </c>
      <c r="H17" s="23">
        <v>7.6923076923076927E-2</v>
      </c>
      <c r="I17" s="24">
        <v>0</v>
      </c>
      <c r="J17" s="25">
        <v>0</v>
      </c>
      <c r="K17" s="26">
        <v>251</v>
      </c>
      <c r="L17" s="27">
        <v>8.4625758597437623E-2</v>
      </c>
      <c r="M17" s="280" t="s">
        <v>624</v>
      </c>
    </row>
    <row r="18" spans="2:13" ht="22.15" customHeight="1" thickTop="1" thickBot="1" x14ac:dyDescent="0.3">
      <c r="B18" s="47" t="s">
        <v>20</v>
      </c>
      <c r="C18" s="29">
        <v>791</v>
      </c>
      <c r="D18" s="30">
        <v>1</v>
      </c>
      <c r="E18" s="31">
        <v>2027</v>
      </c>
      <c r="F18" s="30">
        <v>1</v>
      </c>
      <c r="G18" s="31">
        <v>143</v>
      </c>
      <c r="H18" s="30">
        <v>1</v>
      </c>
      <c r="I18" s="31">
        <v>5</v>
      </c>
      <c r="J18" s="32">
        <v>1</v>
      </c>
      <c r="K18" s="29">
        <v>2966</v>
      </c>
      <c r="L18" s="33">
        <v>1.0000000000000002</v>
      </c>
      <c r="M18" s="278" t="s">
        <v>20</v>
      </c>
    </row>
    <row r="19" spans="2:13" ht="22.15" customHeight="1" thickTop="1" thickBot="1" x14ac:dyDescent="0.3">
      <c r="B19" s="65"/>
      <c r="C19" s="51"/>
      <c r="D19" s="66"/>
      <c r="E19" s="51"/>
      <c r="F19" s="66"/>
      <c r="G19" s="51"/>
      <c r="H19" s="66"/>
      <c r="I19" s="51"/>
      <c r="J19" s="66"/>
      <c r="K19" s="51"/>
      <c r="L19" s="66"/>
    </row>
    <row r="20" spans="2:13" ht="22.15" customHeight="1" thickTop="1" x14ac:dyDescent="0.25">
      <c r="B20" s="54" t="s">
        <v>948</v>
      </c>
      <c r="C20" s="55"/>
      <c r="D20" s="55"/>
      <c r="E20" s="56"/>
      <c r="F20" s="3"/>
      <c r="G20" s="3"/>
      <c r="H20" s="3"/>
      <c r="I20" s="3"/>
      <c r="J20" s="3"/>
      <c r="K20" s="52"/>
      <c r="L20" s="3"/>
    </row>
    <row r="21" spans="2:13" ht="22.15" customHeight="1" thickBot="1" x14ac:dyDescent="0.3">
      <c r="B21" s="57" t="s">
        <v>1034</v>
      </c>
      <c r="C21" s="58"/>
      <c r="D21" s="58"/>
      <c r="E21" s="59"/>
      <c r="F21" s="3"/>
      <c r="G21" s="3"/>
      <c r="H21" s="3"/>
      <c r="I21" s="3"/>
      <c r="J21" s="3"/>
      <c r="K21" s="3"/>
      <c r="L21" s="3"/>
    </row>
    <row r="22" spans="2:13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628"/>
  <sheetViews>
    <sheetView topLeftCell="A10" zoomScale="80" zoomScaleNormal="80" workbookViewId="0">
      <selection activeCell="I20" sqref="I20"/>
    </sheetView>
  </sheetViews>
  <sheetFormatPr defaultRowHeight="15" x14ac:dyDescent="0.25"/>
  <cols>
    <col min="1" max="1" width="2.7109375" style="3" customWidth="1"/>
    <col min="2" max="2" width="22.7109375" style="2" customWidth="1"/>
    <col min="3" max="6" width="16.140625" style="2" hidden="1" customWidth="1"/>
    <col min="7" max="21" width="14.7109375" style="2" customWidth="1"/>
    <col min="22" max="22" width="9.140625" style="276" customWidth="1"/>
    <col min="23" max="16384" width="9.140625" style="3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2" ht="22.15" customHeight="1" thickTop="1" thickBot="1" x14ac:dyDescent="0.3">
      <c r="B2" s="313" t="s">
        <v>922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2" ht="22.15" customHeight="1" thickTop="1" thickBot="1" x14ac:dyDescent="0.3">
      <c r="B3" s="287" t="s">
        <v>1013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2.15" customHeight="1" thickTop="1" thickBot="1" x14ac:dyDescent="0.3">
      <c r="B4" s="297" t="s">
        <v>92</v>
      </c>
      <c r="C4" s="331" t="s">
        <v>15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6" t="s">
        <v>1001</v>
      </c>
    </row>
    <row r="5" spans="2:22" ht="22.15" customHeight="1" thickTop="1" x14ac:dyDescent="0.25">
      <c r="B5" s="298"/>
      <c r="C5" s="322">
        <v>2012</v>
      </c>
      <c r="D5" s="322"/>
      <c r="E5" s="322">
        <v>2013</v>
      </c>
      <c r="F5" s="322"/>
      <c r="G5" s="306">
        <v>2014</v>
      </c>
      <c r="H5" s="307"/>
      <c r="I5" s="310">
        <v>2015</v>
      </c>
      <c r="J5" s="307"/>
      <c r="K5" s="310">
        <v>2016</v>
      </c>
      <c r="L5" s="307"/>
      <c r="M5" s="308">
        <v>2017</v>
      </c>
      <c r="N5" s="308"/>
      <c r="O5" s="338">
        <v>2018</v>
      </c>
      <c r="P5" s="338"/>
      <c r="Q5" s="338">
        <v>2019</v>
      </c>
      <c r="R5" s="338"/>
      <c r="S5" s="338">
        <v>2020</v>
      </c>
      <c r="T5" s="339"/>
      <c r="U5" s="317"/>
    </row>
    <row r="6" spans="2:22" ht="22.15" customHeight="1" thickBot="1" x14ac:dyDescent="0.3">
      <c r="B6" s="299"/>
      <c r="C6" s="62" t="s">
        <v>17</v>
      </c>
      <c r="D6" s="53" t="s">
        <v>16</v>
      </c>
      <c r="E6" s="62" t="s">
        <v>17</v>
      </c>
      <c r="F6" s="53" t="s">
        <v>16</v>
      </c>
      <c r="G6" s="229" t="s">
        <v>17</v>
      </c>
      <c r="H6" s="226" t="s">
        <v>16</v>
      </c>
      <c r="I6" s="220" t="s">
        <v>17</v>
      </c>
      <c r="J6" s="229" t="s">
        <v>16</v>
      </c>
      <c r="K6" s="220" t="s">
        <v>17</v>
      </c>
      <c r="L6" s="226" t="s">
        <v>16</v>
      </c>
      <c r="M6" s="220" t="s">
        <v>17</v>
      </c>
      <c r="N6" s="227" t="s">
        <v>16</v>
      </c>
      <c r="O6" s="220" t="s">
        <v>17</v>
      </c>
      <c r="P6" s="227" t="s">
        <v>16</v>
      </c>
      <c r="Q6" s="220" t="s">
        <v>17</v>
      </c>
      <c r="R6" s="227" t="s">
        <v>16</v>
      </c>
      <c r="S6" s="220" t="s">
        <v>17</v>
      </c>
      <c r="T6" s="228" t="s">
        <v>16</v>
      </c>
      <c r="U6" s="318"/>
    </row>
    <row r="7" spans="2:22" ht="22.15" customHeight="1" thickTop="1" thickBot="1" x14ac:dyDescent="0.3">
      <c r="B7" s="69" t="s">
        <v>93</v>
      </c>
      <c r="C7" s="70">
        <v>273</v>
      </c>
      <c r="D7" s="71">
        <v>0.11646757679180887</v>
      </c>
      <c r="E7" s="70">
        <v>277</v>
      </c>
      <c r="F7" s="71">
        <v>0.1159966499162479</v>
      </c>
      <c r="G7" s="72">
        <v>314</v>
      </c>
      <c r="H7" s="73">
        <v>8.6477554392729278E-2</v>
      </c>
      <c r="I7" s="74">
        <v>341</v>
      </c>
      <c r="J7" s="73">
        <v>9.2236948877468222E-2</v>
      </c>
      <c r="K7" s="74">
        <v>362</v>
      </c>
      <c r="L7" s="73">
        <v>9.1622374082510755E-2</v>
      </c>
      <c r="M7" s="74">
        <v>382</v>
      </c>
      <c r="N7" s="71">
        <v>9.5309381237524957E-2</v>
      </c>
      <c r="O7" s="74">
        <v>370</v>
      </c>
      <c r="P7" s="71">
        <v>9.1857000993048665E-2</v>
      </c>
      <c r="Q7" s="74">
        <v>379</v>
      </c>
      <c r="R7" s="71">
        <v>8.9831713676226596E-2</v>
      </c>
      <c r="S7" s="74">
        <v>297</v>
      </c>
      <c r="T7" s="71">
        <v>0.10013486176668915</v>
      </c>
      <c r="U7" s="75">
        <v>-0.21635883905013192</v>
      </c>
      <c r="V7" s="280" t="s">
        <v>625</v>
      </c>
    </row>
    <row r="8" spans="2:22" ht="22.15" customHeight="1" thickTop="1" x14ac:dyDescent="0.25">
      <c r="B8" s="76" t="s">
        <v>94</v>
      </c>
      <c r="C8" s="40">
        <v>492</v>
      </c>
      <c r="D8" s="25">
        <v>0.20989761092150169</v>
      </c>
      <c r="E8" s="40">
        <v>496</v>
      </c>
      <c r="F8" s="25">
        <v>0.20770519262981574</v>
      </c>
      <c r="G8" s="41">
        <v>648</v>
      </c>
      <c r="H8" s="23">
        <v>0.1784632332690719</v>
      </c>
      <c r="I8" s="24">
        <v>582</v>
      </c>
      <c r="J8" s="23">
        <v>0.15742493913984312</v>
      </c>
      <c r="K8" s="24">
        <v>602</v>
      </c>
      <c r="L8" s="23">
        <v>0.15236648949633005</v>
      </c>
      <c r="M8" s="24">
        <v>564</v>
      </c>
      <c r="N8" s="25">
        <v>0.1407185628742515</v>
      </c>
      <c r="O8" s="24">
        <v>499</v>
      </c>
      <c r="P8" s="25">
        <v>0.12388282025819265</v>
      </c>
      <c r="Q8" s="24">
        <v>554</v>
      </c>
      <c r="R8" s="25">
        <v>0.13131073714150274</v>
      </c>
      <c r="S8" s="24">
        <v>337</v>
      </c>
      <c r="T8" s="25">
        <v>0.11362103843560351</v>
      </c>
      <c r="U8" s="44">
        <v>-0.39169675090252709</v>
      </c>
      <c r="V8" s="280" t="s">
        <v>626</v>
      </c>
    </row>
    <row r="9" spans="2:22" ht="22.15" customHeight="1" x14ac:dyDescent="0.25">
      <c r="B9" s="76" t="s">
        <v>95</v>
      </c>
      <c r="C9" s="40">
        <v>155</v>
      </c>
      <c r="D9" s="25">
        <v>6.6126279863481227E-2</v>
      </c>
      <c r="E9" s="40">
        <v>155</v>
      </c>
      <c r="F9" s="25">
        <v>6.4907872696817415E-2</v>
      </c>
      <c r="G9" s="41">
        <v>266</v>
      </c>
      <c r="H9" s="23">
        <v>7.3258055632057284E-2</v>
      </c>
      <c r="I9" s="24">
        <v>227</v>
      </c>
      <c r="J9" s="23">
        <v>6.1401136056261844E-2</v>
      </c>
      <c r="K9" s="24">
        <v>234</v>
      </c>
      <c r="L9" s="23">
        <v>5.9225512528473807E-2</v>
      </c>
      <c r="M9" s="24">
        <v>217</v>
      </c>
      <c r="N9" s="25">
        <v>5.4141716566866269E-2</v>
      </c>
      <c r="O9" s="24">
        <v>190</v>
      </c>
      <c r="P9" s="25">
        <v>4.716981132075472E-2</v>
      </c>
      <c r="Q9" s="24">
        <v>252</v>
      </c>
      <c r="R9" s="25">
        <v>5.9729793789997633E-2</v>
      </c>
      <c r="S9" s="24">
        <v>111</v>
      </c>
      <c r="T9" s="25">
        <v>3.7424140256237359E-2</v>
      </c>
      <c r="U9" s="44">
        <v>-0.55952380952380953</v>
      </c>
      <c r="V9" s="280" t="s">
        <v>627</v>
      </c>
    </row>
    <row r="10" spans="2:22" ht="22.15" customHeight="1" x14ac:dyDescent="0.25">
      <c r="B10" s="76" t="s">
        <v>96</v>
      </c>
      <c r="C10" s="40">
        <v>313</v>
      </c>
      <c r="D10" s="25">
        <v>0.13353242320819111</v>
      </c>
      <c r="E10" s="40">
        <v>345</v>
      </c>
      <c r="F10" s="25">
        <v>0.14447236180904521</v>
      </c>
      <c r="G10" s="41">
        <v>491</v>
      </c>
      <c r="H10" s="23">
        <v>0.13522445607270725</v>
      </c>
      <c r="I10" s="24">
        <v>433</v>
      </c>
      <c r="J10" s="23">
        <v>0.11712199080335407</v>
      </c>
      <c r="K10" s="24">
        <v>514</v>
      </c>
      <c r="L10" s="23">
        <v>0.13009364717792965</v>
      </c>
      <c r="M10" s="24">
        <v>439</v>
      </c>
      <c r="N10" s="25">
        <v>0.10953093812375249</v>
      </c>
      <c r="O10" s="24">
        <v>370</v>
      </c>
      <c r="P10" s="25">
        <v>9.1857000993048665E-2</v>
      </c>
      <c r="Q10" s="24">
        <v>458</v>
      </c>
      <c r="R10" s="25">
        <v>0.1085565299834084</v>
      </c>
      <c r="S10" s="24">
        <v>238</v>
      </c>
      <c r="T10" s="25">
        <v>8.0242751180040456E-2</v>
      </c>
      <c r="U10" s="44">
        <v>-0.48034934497816595</v>
      </c>
      <c r="V10" s="280" t="s">
        <v>628</v>
      </c>
    </row>
    <row r="11" spans="2:22" ht="22.15" customHeight="1" x14ac:dyDescent="0.25">
      <c r="B11" s="76" t="s">
        <v>97</v>
      </c>
      <c r="C11" s="40">
        <v>242</v>
      </c>
      <c r="D11" s="25">
        <v>0.10324232081911262</v>
      </c>
      <c r="E11" s="40">
        <v>250</v>
      </c>
      <c r="F11" s="25">
        <v>0.10469011725293133</v>
      </c>
      <c r="G11" s="41">
        <v>336</v>
      </c>
      <c r="H11" s="23">
        <v>9.2536491324703943E-2</v>
      </c>
      <c r="I11" s="24">
        <v>298</v>
      </c>
      <c r="J11" s="23">
        <v>8.0605896672978086E-2</v>
      </c>
      <c r="K11" s="24">
        <v>272</v>
      </c>
      <c r="L11" s="23">
        <v>6.8843330802328531E-2</v>
      </c>
      <c r="M11" s="24">
        <v>291</v>
      </c>
      <c r="N11" s="25">
        <v>7.260479041916168E-2</v>
      </c>
      <c r="O11" s="24">
        <v>268</v>
      </c>
      <c r="P11" s="25">
        <v>6.6534260178748764E-2</v>
      </c>
      <c r="Q11" s="24">
        <v>319</v>
      </c>
      <c r="R11" s="25">
        <v>7.5610334202417639E-2</v>
      </c>
      <c r="S11" s="24">
        <v>169</v>
      </c>
      <c r="T11" s="25">
        <v>5.6979096426163181E-2</v>
      </c>
      <c r="U11" s="44">
        <v>-0.47021943573667713</v>
      </c>
      <c r="V11" s="280" t="s">
        <v>629</v>
      </c>
    </row>
    <row r="12" spans="2:22" ht="22.15" customHeight="1" thickBot="1" x14ac:dyDescent="0.3">
      <c r="B12" s="76" t="s">
        <v>98</v>
      </c>
      <c r="C12" s="40">
        <v>245</v>
      </c>
      <c r="D12" s="25">
        <v>0.1045221843003413</v>
      </c>
      <c r="E12" s="40">
        <v>273</v>
      </c>
      <c r="F12" s="25">
        <v>0.114321608040201</v>
      </c>
      <c r="G12" s="41">
        <v>298</v>
      </c>
      <c r="H12" s="23">
        <v>8.2071054805838609E-2</v>
      </c>
      <c r="I12" s="24">
        <v>276</v>
      </c>
      <c r="J12" s="23">
        <v>7.4655125777657566E-2</v>
      </c>
      <c r="K12" s="24">
        <v>330</v>
      </c>
      <c r="L12" s="23">
        <v>8.3523158694001523E-2</v>
      </c>
      <c r="M12" s="24">
        <v>281</v>
      </c>
      <c r="N12" s="25">
        <v>7.0109780439121763E-2</v>
      </c>
      <c r="O12" s="24">
        <v>256</v>
      </c>
      <c r="P12" s="25">
        <v>6.3555114200595828E-2</v>
      </c>
      <c r="Q12" s="24">
        <v>264</v>
      </c>
      <c r="R12" s="25">
        <v>6.2574069684759426E-2</v>
      </c>
      <c r="S12" s="24">
        <v>196</v>
      </c>
      <c r="T12" s="25">
        <v>6.6082265677680371E-2</v>
      </c>
      <c r="U12" s="44">
        <v>-0.25757575757575757</v>
      </c>
      <c r="V12" s="280" t="s">
        <v>630</v>
      </c>
    </row>
    <row r="13" spans="2:22" ht="22.15" customHeight="1" thickTop="1" thickBot="1" x14ac:dyDescent="0.3">
      <c r="B13" s="69" t="s">
        <v>99</v>
      </c>
      <c r="C13" s="70">
        <v>1447</v>
      </c>
      <c r="D13" s="71">
        <v>0.61732081911262804</v>
      </c>
      <c r="E13" s="70">
        <v>1519</v>
      </c>
      <c r="F13" s="71">
        <v>0.63609715242881071</v>
      </c>
      <c r="G13" s="72">
        <v>2039</v>
      </c>
      <c r="H13" s="73">
        <v>0.56155329110437902</v>
      </c>
      <c r="I13" s="74">
        <v>1816</v>
      </c>
      <c r="J13" s="73">
        <v>0.4912090884500947</v>
      </c>
      <c r="K13" s="74">
        <v>1952</v>
      </c>
      <c r="L13" s="73">
        <v>0.4940521386990635</v>
      </c>
      <c r="M13" s="74">
        <v>1792</v>
      </c>
      <c r="N13" s="71">
        <v>0.44710578842315368</v>
      </c>
      <c r="O13" s="74">
        <v>1583</v>
      </c>
      <c r="P13" s="71">
        <v>0.3929990069513406</v>
      </c>
      <c r="Q13" s="74">
        <v>1847</v>
      </c>
      <c r="R13" s="71">
        <v>0.4377814648020858</v>
      </c>
      <c r="S13" s="74">
        <v>1051</v>
      </c>
      <c r="T13" s="71">
        <v>0.3543492919757249</v>
      </c>
      <c r="U13" s="75">
        <v>-0.43096913914455875</v>
      </c>
    </row>
    <row r="14" spans="2:22" ht="22.15" customHeight="1" thickTop="1" x14ac:dyDescent="0.25">
      <c r="B14" s="76" t="s">
        <v>100</v>
      </c>
      <c r="C14" s="40">
        <v>49</v>
      </c>
      <c r="D14" s="25">
        <v>2.0904436860068258E-2</v>
      </c>
      <c r="E14" s="40">
        <v>50</v>
      </c>
      <c r="F14" s="25">
        <v>2.0938023450586266E-2</v>
      </c>
      <c r="G14" s="41">
        <v>96</v>
      </c>
      <c r="H14" s="23">
        <v>2.6438997521343981E-2</v>
      </c>
      <c r="I14" s="24">
        <v>98</v>
      </c>
      <c r="J14" s="23">
        <v>2.6507979442791454E-2</v>
      </c>
      <c r="K14" s="24">
        <v>84</v>
      </c>
      <c r="L14" s="23">
        <v>2.1260440394836749E-2</v>
      </c>
      <c r="M14" s="24">
        <v>78</v>
      </c>
      <c r="N14" s="25">
        <v>1.9461077844311378E-2</v>
      </c>
      <c r="O14" s="24">
        <v>80</v>
      </c>
      <c r="P14" s="25">
        <v>1.9860973187686197E-2</v>
      </c>
      <c r="Q14" s="24">
        <v>126</v>
      </c>
      <c r="R14" s="25">
        <v>2.9864896894998817E-2</v>
      </c>
      <c r="S14" s="24">
        <v>38</v>
      </c>
      <c r="T14" s="25">
        <v>1.2811867835468645E-2</v>
      </c>
      <c r="U14" s="44">
        <v>-0.69841269841269837</v>
      </c>
      <c r="V14" s="280" t="s">
        <v>631</v>
      </c>
    </row>
    <row r="15" spans="2:22" ht="22.15" customHeight="1" x14ac:dyDescent="0.25">
      <c r="B15" s="76" t="s">
        <v>101</v>
      </c>
      <c r="C15" s="40">
        <v>176</v>
      </c>
      <c r="D15" s="25">
        <v>7.5085324232081918E-2</v>
      </c>
      <c r="E15" s="40">
        <v>182</v>
      </c>
      <c r="F15" s="25">
        <v>7.6214405360134005E-2</v>
      </c>
      <c r="G15" s="41">
        <v>321</v>
      </c>
      <c r="H15" s="23">
        <v>8.840539796199394E-2</v>
      </c>
      <c r="I15" s="24">
        <v>264</v>
      </c>
      <c r="J15" s="23">
        <v>7.1409250743846367E-2</v>
      </c>
      <c r="K15" s="24">
        <v>263</v>
      </c>
      <c r="L15" s="23">
        <v>6.6565426474310296E-2</v>
      </c>
      <c r="M15" s="24">
        <v>290</v>
      </c>
      <c r="N15" s="25">
        <v>7.2355289421157681E-2</v>
      </c>
      <c r="O15" s="24">
        <v>342</v>
      </c>
      <c r="P15" s="25">
        <v>8.4905660377358486E-2</v>
      </c>
      <c r="Q15" s="24">
        <v>358</v>
      </c>
      <c r="R15" s="25">
        <v>8.4854230860393454E-2</v>
      </c>
      <c r="S15" s="24">
        <v>232</v>
      </c>
      <c r="T15" s="25">
        <v>7.8219824679703301E-2</v>
      </c>
      <c r="U15" s="44">
        <v>-0.35195530726256985</v>
      </c>
      <c r="V15" s="280" t="s">
        <v>632</v>
      </c>
    </row>
    <row r="16" spans="2:22" ht="22.15" customHeight="1" x14ac:dyDescent="0.25">
      <c r="B16" s="76" t="s">
        <v>102</v>
      </c>
      <c r="C16" s="40">
        <v>188</v>
      </c>
      <c r="D16" s="25">
        <v>8.0204778156996587E-2</v>
      </c>
      <c r="E16" s="40">
        <v>168</v>
      </c>
      <c r="F16" s="25">
        <v>7.0351758793969849E-2</v>
      </c>
      <c r="G16" s="41">
        <v>335</v>
      </c>
      <c r="H16" s="23">
        <v>9.2261085100523277E-2</v>
      </c>
      <c r="I16" s="24">
        <v>318</v>
      </c>
      <c r="J16" s="23">
        <v>8.6015688395996756E-2</v>
      </c>
      <c r="K16" s="24">
        <v>307</v>
      </c>
      <c r="L16" s="23">
        <v>7.7701847633510499E-2</v>
      </c>
      <c r="M16" s="24">
        <v>321</v>
      </c>
      <c r="N16" s="25">
        <v>8.0089820359281444E-2</v>
      </c>
      <c r="O16" s="24">
        <v>377</v>
      </c>
      <c r="P16" s="25">
        <v>9.35948361469712E-2</v>
      </c>
      <c r="Q16" s="24">
        <v>374</v>
      </c>
      <c r="R16" s="25">
        <v>8.8646598720075853E-2</v>
      </c>
      <c r="S16" s="24">
        <v>207</v>
      </c>
      <c r="T16" s="25">
        <v>6.9790964261631824E-2</v>
      </c>
      <c r="U16" s="44">
        <v>-0.446524064171123</v>
      </c>
      <c r="V16" s="280" t="s">
        <v>633</v>
      </c>
    </row>
    <row r="17" spans="2:22" ht="22.15" customHeight="1" x14ac:dyDescent="0.25">
      <c r="B17" s="76" t="s">
        <v>103</v>
      </c>
      <c r="C17" s="40">
        <v>31</v>
      </c>
      <c r="D17" s="25">
        <v>1.3225255972696246E-2</v>
      </c>
      <c r="E17" s="40">
        <v>47</v>
      </c>
      <c r="F17" s="25">
        <v>1.9681742043551088E-2</v>
      </c>
      <c r="G17" s="41">
        <v>69</v>
      </c>
      <c r="H17" s="23">
        <v>1.9003029468465982E-2</v>
      </c>
      <c r="I17" s="24">
        <v>76</v>
      </c>
      <c r="J17" s="23">
        <v>2.0557208547470923E-2</v>
      </c>
      <c r="K17" s="24">
        <v>65</v>
      </c>
      <c r="L17" s="23">
        <v>1.645153125790939E-2</v>
      </c>
      <c r="M17" s="24">
        <v>68</v>
      </c>
      <c r="N17" s="25">
        <v>1.6966067864271458E-2</v>
      </c>
      <c r="O17" s="24">
        <v>53</v>
      </c>
      <c r="P17" s="25">
        <v>1.3157894736842105E-2</v>
      </c>
      <c r="Q17" s="24">
        <v>68</v>
      </c>
      <c r="R17" s="25">
        <v>1.6117563403650153E-2</v>
      </c>
      <c r="S17" s="24">
        <v>46</v>
      </c>
      <c r="T17" s="25">
        <v>1.5509103169251517E-2</v>
      </c>
      <c r="U17" s="44">
        <v>-0.3235294117647059</v>
      </c>
      <c r="V17" s="280" t="s">
        <v>634</v>
      </c>
    </row>
    <row r="18" spans="2:22" ht="22.15" customHeight="1" thickBot="1" x14ac:dyDescent="0.3">
      <c r="B18" s="76" t="s">
        <v>104</v>
      </c>
      <c r="C18" s="40">
        <v>99</v>
      </c>
      <c r="D18" s="25">
        <v>4.2235494880546072E-2</v>
      </c>
      <c r="E18" s="40">
        <v>75</v>
      </c>
      <c r="F18" s="25">
        <v>3.1407035175879394E-2</v>
      </c>
      <c r="G18" s="41">
        <v>140</v>
      </c>
      <c r="H18" s="23">
        <v>3.8556871385293311E-2</v>
      </c>
      <c r="I18" s="24">
        <v>151</v>
      </c>
      <c r="J18" s="23">
        <v>4.0843927508790914E-2</v>
      </c>
      <c r="K18" s="24">
        <v>154</v>
      </c>
      <c r="L18" s="23">
        <v>3.8977474057200708E-2</v>
      </c>
      <c r="M18" s="24">
        <v>167</v>
      </c>
      <c r="N18" s="25">
        <v>4.1666666666666664E-2</v>
      </c>
      <c r="O18" s="24">
        <v>170</v>
      </c>
      <c r="P18" s="25">
        <v>4.2204568023833169E-2</v>
      </c>
      <c r="Q18" s="24">
        <v>177</v>
      </c>
      <c r="R18" s="25">
        <v>4.1953069447736434E-2</v>
      </c>
      <c r="S18" s="24">
        <v>74</v>
      </c>
      <c r="T18" s="25">
        <v>2.4949426837491573E-2</v>
      </c>
      <c r="U18" s="44">
        <v>-0.58192090395480223</v>
      </c>
      <c r="V18" s="280" t="s">
        <v>635</v>
      </c>
    </row>
    <row r="19" spans="2:22" ht="22.15" customHeight="1" thickTop="1" thickBot="1" x14ac:dyDescent="0.3">
      <c r="B19" s="69" t="s">
        <v>105</v>
      </c>
      <c r="C19" s="70">
        <v>543</v>
      </c>
      <c r="D19" s="71">
        <v>0.23165529010238908</v>
      </c>
      <c r="E19" s="70">
        <v>522</v>
      </c>
      <c r="F19" s="71">
        <v>0.21859296482412061</v>
      </c>
      <c r="G19" s="72">
        <v>961</v>
      </c>
      <c r="H19" s="73">
        <v>0.26466538143762047</v>
      </c>
      <c r="I19" s="74">
        <v>907</v>
      </c>
      <c r="J19" s="73">
        <v>0.2453340546388964</v>
      </c>
      <c r="K19" s="74">
        <v>873</v>
      </c>
      <c r="L19" s="73">
        <v>0.22095671981776763</v>
      </c>
      <c r="M19" s="74">
        <v>924</v>
      </c>
      <c r="N19" s="71">
        <v>0.23053892215568864</v>
      </c>
      <c r="O19" s="74">
        <v>1022</v>
      </c>
      <c r="P19" s="71">
        <v>0.25372393247269115</v>
      </c>
      <c r="Q19" s="74">
        <v>1103</v>
      </c>
      <c r="R19" s="71">
        <v>0.26143635932685472</v>
      </c>
      <c r="S19" s="74">
        <v>597</v>
      </c>
      <c r="T19" s="71">
        <v>0.20128118678354687</v>
      </c>
      <c r="U19" s="75">
        <v>-0.45874886672710791</v>
      </c>
    </row>
    <row r="20" spans="2:22" ht="22.15" customHeight="1" thickTop="1" thickBot="1" x14ac:dyDescent="0.3">
      <c r="B20" s="69" t="s">
        <v>106</v>
      </c>
      <c r="C20" s="70">
        <v>74</v>
      </c>
      <c r="D20" s="71">
        <v>3.1569965870307165E-2</v>
      </c>
      <c r="E20" s="70">
        <v>70</v>
      </c>
      <c r="F20" s="71">
        <v>2.9313232830820771E-2</v>
      </c>
      <c r="G20" s="72">
        <v>10</v>
      </c>
      <c r="H20" s="73">
        <v>2.7540622418066648E-3</v>
      </c>
      <c r="I20" s="74">
        <v>9</v>
      </c>
      <c r="J20" s="73">
        <v>2.4344062753583993E-3</v>
      </c>
      <c r="K20" s="74">
        <v>12</v>
      </c>
      <c r="L20" s="73">
        <v>3.0372057706909645E-3</v>
      </c>
      <c r="M20" s="74">
        <v>9</v>
      </c>
      <c r="N20" s="71">
        <v>2.2455089820359281E-3</v>
      </c>
      <c r="O20" s="74">
        <v>9</v>
      </c>
      <c r="P20" s="71">
        <v>2.2343594836146973E-3</v>
      </c>
      <c r="Q20" s="74">
        <v>7</v>
      </c>
      <c r="R20" s="71">
        <v>1.6591609386110452E-3</v>
      </c>
      <c r="S20" s="74">
        <v>5</v>
      </c>
      <c r="T20" s="71">
        <v>1.6857720836142953E-3</v>
      </c>
      <c r="U20" s="75">
        <v>-0.2857142857142857</v>
      </c>
      <c r="V20" s="280" t="s">
        <v>636</v>
      </c>
    </row>
    <row r="21" spans="2:22" ht="22.15" customHeight="1" thickTop="1" thickBot="1" x14ac:dyDescent="0.3">
      <c r="B21" s="69" t="s">
        <v>30</v>
      </c>
      <c r="C21" s="70">
        <v>7</v>
      </c>
      <c r="D21" s="71">
        <v>2.9863481228668944E-3</v>
      </c>
      <c r="E21" s="70">
        <v>0</v>
      </c>
      <c r="F21" s="71">
        <v>0</v>
      </c>
      <c r="G21" s="72">
        <v>307</v>
      </c>
      <c r="H21" s="73">
        <v>8.4549710823464602E-2</v>
      </c>
      <c r="I21" s="74">
        <v>624</v>
      </c>
      <c r="J21" s="73">
        <v>0.1687855017581823</v>
      </c>
      <c r="K21" s="74">
        <v>752</v>
      </c>
      <c r="L21" s="73">
        <v>0.19033156162996709</v>
      </c>
      <c r="M21" s="74">
        <v>901</v>
      </c>
      <c r="N21" s="71">
        <v>0.22480039920159681</v>
      </c>
      <c r="O21" s="74">
        <v>1044</v>
      </c>
      <c r="P21" s="71">
        <v>0.25918570009930486</v>
      </c>
      <c r="Q21" s="74">
        <v>883</v>
      </c>
      <c r="R21" s="71">
        <v>0.20929130125622186</v>
      </c>
      <c r="S21" s="74">
        <v>1016</v>
      </c>
      <c r="T21" s="71">
        <v>0.34254888739042483</v>
      </c>
      <c r="U21" s="75">
        <v>0.15062287655719139</v>
      </c>
      <c r="V21" s="280" t="s">
        <v>637</v>
      </c>
    </row>
    <row r="22" spans="2:22" ht="22.15" customHeight="1" thickTop="1" thickBot="1" x14ac:dyDescent="0.3">
      <c r="B22" s="47" t="s">
        <v>69</v>
      </c>
      <c r="C22" s="48">
        <v>2344</v>
      </c>
      <c r="D22" s="32">
        <v>1</v>
      </c>
      <c r="E22" s="48">
        <v>2388</v>
      </c>
      <c r="F22" s="32">
        <v>1</v>
      </c>
      <c r="G22" s="49">
        <v>3631</v>
      </c>
      <c r="H22" s="30">
        <v>1</v>
      </c>
      <c r="I22" s="31">
        <v>3697</v>
      </c>
      <c r="J22" s="30">
        <v>1</v>
      </c>
      <c r="K22" s="31">
        <v>3951</v>
      </c>
      <c r="L22" s="30">
        <v>1</v>
      </c>
      <c r="M22" s="31">
        <v>4008</v>
      </c>
      <c r="N22" s="32">
        <v>1</v>
      </c>
      <c r="O22" s="31">
        <v>4028</v>
      </c>
      <c r="P22" s="32">
        <v>1</v>
      </c>
      <c r="Q22" s="31">
        <v>4219</v>
      </c>
      <c r="R22" s="32">
        <v>1</v>
      </c>
      <c r="S22" s="31">
        <v>2966</v>
      </c>
      <c r="T22" s="32">
        <v>1</v>
      </c>
      <c r="U22" s="50">
        <v>-0.29698980801137709</v>
      </c>
      <c r="V22" s="278" t="s">
        <v>20</v>
      </c>
    </row>
    <row r="23" spans="2:22" ht="15.75" thickTop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2:2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2:2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2:2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2:2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2:2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2:2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2:2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2:2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2:2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2:2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2:2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2:2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2:2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2:2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2:2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2:2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2:2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2:2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2:2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2:2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2:2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2:2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2:2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2:2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2:2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2:2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2:2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2:2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2:2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2:2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2:2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2:2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2:2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2:2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2:2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2:2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2:2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2:2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2:2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2:2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2:2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2:2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2:2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2:2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2:2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2:2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2:2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2:2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2:2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2:2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2:2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2:2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2:2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2:2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2:2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2:2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2:2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2:2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</sheetData>
  <mergeCells count="14">
    <mergeCell ref="E5:F5"/>
    <mergeCell ref="Q5:R5"/>
    <mergeCell ref="G5:H5"/>
    <mergeCell ref="O5:P5"/>
    <mergeCell ref="U4:U6"/>
    <mergeCell ref="K5:L5"/>
    <mergeCell ref="C4:T4"/>
    <mergeCell ref="M5:N5"/>
    <mergeCell ref="B4:B6"/>
    <mergeCell ref="B2:U2"/>
    <mergeCell ref="B3:U3"/>
    <mergeCell ref="I5:J5"/>
    <mergeCell ref="S5:T5"/>
    <mergeCell ref="C5:D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X514"/>
  <sheetViews>
    <sheetView topLeftCell="C1" workbookViewId="0">
      <selection activeCell="C6" sqref="C6:L21"/>
    </sheetView>
  </sheetViews>
  <sheetFormatPr defaultRowHeight="15" x14ac:dyDescent="0.25"/>
  <cols>
    <col min="1" max="1" width="2.7109375" style="3" customWidth="1"/>
    <col min="2" max="2" width="42.28515625" style="2" customWidth="1"/>
    <col min="3" max="12" width="14.7109375" style="2" customWidth="1"/>
    <col min="13" max="13" width="11.42578125" style="276" customWidth="1"/>
    <col min="14" max="232" width="11.42578125" style="3" customWidth="1"/>
    <col min="233" max="16384" width="9.140625" style="2"/>
  </cols>
  <sheetData>
    <row r="1" spans="2:13" s="3" customFormat="1" ht="15.75" thickBot="1" x14ac:dyDescent="0.3">
      <c r="M1" s="276"/>
    </row>
    <row r="2" spans="2:13" ht="17.25" thickTop="1" thickBot="1" x14ac:dyDescent="0.3">
      <c r="B2" s="287" t="s">
        <v>1014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16.5" thickTop="1" thickBot="1" x14ac:dyDescent="0.3">
      <c r="B3" s="297" t="s">
        <v>92</v>
      </c>
      <c r="C3" s="301" t="s">
        <v>24</v>
      </c>
      <c r="D3" s="301"/>
      <c r="E3" s="301"/>
      <c r="F3" s="301"/>
      <c r="G3" s="301"/>
      <c r="H3" s="301"/>
      <c r="I3" s="301"/>
      <c r="J3" s="301"/>
      <c r="K3" s="302" t="s">
        <v>20</v>
      </c>
      <c r="L3" s="303"/>
    </row>
    <row r="4" spans="2:13" ht="15.75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22" t="s">
        <v>19</v>
      </c>
      <c r="J4" s="322"/>
      <c r="K4" s="312"/>
      <c r="L4" s="305"/>
    </row>
    <row r="5" spans="2:13" ht="15.75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7" t="s">
        <v>16</v>
      </c>
      <c r="K5" s="218" t="s">
        <v>17</v>
      </c>
      <c r="L5" s="228" t="s">
        <v>16</v>
      </c>
    </row>
    <row r="6" spans="2:13" ht="16.5" thickTop="1" thickBot="1" x14ac:dyDescent="0.3">
      <c r="B6" s="69" t="s">
        <v>93</v>
      </c>
      <c r="C6" s="77">
        <v>70</v>
      </c>
      <c r="D6" s="73">
        <v>8.8495575221238937E-2</v>
      </c>
      <c r="E6" s="74">
        <v>209</v>
      </c>
      <c r="F6" s="73">
        <v>0.10310804144055254</v>
      </c>
      <c r="G6" s="74">
        <v>18</v>
      </c>
      <c r="H6" s="73">
        <v>0.12587412587412589</v>
      </c>
      <c r="I6" s="74">
        <v>0</v>
      </c>
      <c r="J6" s="71">
        <v>0</v>
      </c>
      <c r="K6" s="77">
        <v>297</v>
      </c>
      <c r="L6" s="78">
        <v>0.10013486176668915</v>
      </c>
      <c r="M6" s="280" t="s">
        <v>625</v>
      </c>
    </row>
    <row r="7" spans="2:13" ht="15.75" thickTop="1" x14ac:dyDescent="0.25">
      <c r="B7" s="76" t="s">
        <v>94</v>
      </c>
      <c r="C7" s="22">
        <v>57</v>
      </c>
      <c r="D7" s="23">
        <v>7.2060682680151714E-2</v>
      </c>
      <c r="E7" s="24">
        <v>266</v>
      </c>
      <c r="F7" s="23">
        <v>0.13122841637888505</v>
      </c>
      <c r="G7" s="24">
        <v>13</v>
      </c>
      <c r="H7" s="23">
        <v>9.0909090909090912E-2</v>
      </c>
      <c r="I7" s="24">
        <v>1</v>
      </c>
      <c r="J7" s="25">
        <v>0.2</v>
      </c>
      <c r="K7" s="22">
        <v>337</v>
      </c>
      <c r="L7" s="27">
        <v>0.11362103843560351</v>
      </c>
      <c r="M7" s="280" t="s">
        <v>626</v>
      </c>
    </row>
    <row r="8" spans="2:13" x14ac:dyDescent="0.25">
      <c r="B8" s="76" t="s">
        <v>95</v>
      </c>
      <c r="C8" s="22">
        <v>18</v>
      </c>
      <c r="D8" s="23">
        <v>2.2756005056890013E-2</v>
      </c>
      <c r="E8" s="24">
        <v>85</v>
      </c>
      <c r="F8" s="23">
        <v>4.1933892451899359E-2</v>
      </c>
      <c r="G8" s="24">
        <v>7</v>
      </c>
      <c r="H8" s="23">
        <v>4.8951048951048952E-2</v>
      </c>
      <c r="I8" s="24">
        <v>1</v>
      </c>
      <c r="J8" s="25">
        <v>0.2</v>
      </c>
      <c r="K8" s="22">
        <v>111</v>
      </c>
      <c r="L8" s="27">
        <v>3.7424140256237359E-2</v>
      </c>
      <c r="M8" s="280" t="s">
        <v>627</v>
      </c>
    </row>
    <row r="9" spans="2:13" x14ac:dyDescent="0.25">
      <c r="B9" s="76" t="s">
        <v>96</v>
      </c>
      <c r="C9" s="22">
        <v>49</v>
      </c>
      <c r="D9" s="23">
        <v>6.1946902654867256E-2</v>
      </c>
      <c r="E9" s="24">
        <v>174</v>
      </c>
      <c r="F9" s="23">
        <v>8.5841144548593984E-2</v>
      </c>
      <c r="G9" s="24">
        <v>15</v>
      </c>
      <c r="H9" s="23">
        <v>0.1048951048951049</v>
      </c>
      <c r="I9" s="24">
        <v>0</v>
      </c>
      <c r="J9" s="25">
        <v>0</v>
      </c>
      <c r="K9" s="22">
        <v>238</v>
      </c>
      <c r="L9" s="27">
        <v>8.0242751180040456E-2</v>
      </c>
      <c r="M9" s="280" t="s">
        <v>628</v>
      </c>
    </row>
    <row r="10" spans="2:13" x14ac:dyDescent="0.25">
      <c r="B10" s="76" t="s">
        <v>97</v>
      </c>
      <c r="C10" s="22">
        <v>32</v>
      </c>
      <c r="D10" s="23">
        <v>4.0455120101137804E-2</v>
      </c>
      <c r="E10" s="24">
        <v>125</v>
      </c>
      <c r="F10" s="23">
        <v>6.1667488899851998E-2</v>
      </c>
      <c r="G10" s="24">
        <v>11</v>
      </c>
      <c r="H10" s="23">
        <v>7.6923076923076927E-2</v>
      </c>
      <c r="I10" s="24">
        <v>1</v>
      </c>
      <c r="J10" s="25">
        <v>0.2</v>
      </c>
      <c r="K10" s="22">
        <v>169</v>
      </c>
      <c r="L10" s="27">
        <v>5.6979096426163181E-2</v>
      </c>
      <c r="M10" s="280" t="s">
        <v>629</v>
      </c>
    </row>
    <row r="11" spans="2:13" ht="15.75" thickBot="1" x14ac:dyDescent="0.3">
      <c r="B11" s="76" t="s">
        <v>98</v>
      </c>
      <c r="C11" s="22">
        <v>43</v>
      </c>
      <c r="D11" s="23">
        <v>5.4361567635903919E-2</v>
      </c>
      <c r="E11" s="24">
        <v>149</v>
      </c>
      <c r="F11" s="23">
        <v>7.3507646768623577E-2</v>
      </c>
      <c r="G11" s="24">
        <v>4</v>
      </c>
      <c r="H11" s="23">
        <v>2.7972027972027972E-2</v>
      </c>
      <c r="I11" s="24">
        <v>0</v>
      </c>
      <c r="J11" s="25">
        <v>0</v>
      </c>
      <c r="K11" s="22">
        <v>196</v>
      </c>
      <c r="L11" s="27">
        <v>6.6082265677680371E-2</v>
      </c>
      <c r="M11" s="280" t="s">
        <v>630</v>
      </c>
    </row>
    <row r="12" spans="2:13" ht="16.5" thickTop="1" thickBot="1" x14ac:dyDescent="0.3">
      <c r="B12" s="69" t="s">
        <v>99</v>
      </c>
      <c r="C12" s="77">
        <v>199</v>
      </c>
      <c r="D12" s="73">
        <v>0.25158027812895073</v>
      </c>
      <c r="E12" s="74">
        <v>799</v>
      </c>
      <c r="F12" s="73">
        <v>0.39417858904785397</v>
      </c>
      <c r="G12" s="74">
        <v>50</v>
      </c>
      <c r="H12" s="73">
        <v>0.34965034965034963</v>
      </c>
      <c r="I12" s="74">
        <v>3</v>
      </c>
      <c r="J12" s="71">
        <v>0.60000000000000009</v>
      </c>
      <c r="K12" s="77">
        <v>1051</v>
      </c>
      <c r="L12" s="78">
        <v>0.3543492919757249</v>
      </c>
    </row>
    <row r="13" spans="2:13" ht="15.75" thickTop="1" x14ac:dyDescent="0.25">
      <c r="B13" s="76" t="s">
        <v>100</v>
      </c>
      <c r="C13" s="22">
        <v>7</v>
      </c>
      <c r="D13" s="23">
        <v>8.8495575221238937E-3</v>
      </c>
      <c r="E13" s="24">
        <v>30</v>
      </c>
      <c r="F13" s="23">
        <v>1.480019733596448E-2</v>
      </c>
      <c r="G13" s="24">
        <v>1</v>
      </c>
      <c r="H13" s="23">
        <v>6.993006993006993E-3</v>
      </c>
      <c r="I13" s="24">
        <v>0</v>
      </c>
      <c r="J13" s="25">
        <v>0</v>
      </c>
      <c r="K13" s="22">
        <v>38</v>
      </c>
      <c r="L13" s="27">
        <v>1.2811867835468645E-2</v>
      </c>
      <c r="M13" s="280" t="s">
        <v>631</v>
      </c>
    </row>
    <row r="14" spans="2:13" x14ac:dyDescent="0.25">
      <c r="B14" s="76" t="s">
        <v>101</v>
      </c>
      <c r="C14" s="22">
        <v>42</v>
      </c>
      <c r="D14" s="23">
        <v>5.3097345132743362E-2</v>
      </c>
      <c r="E14" s="24">
        <v>172</v>
      </c>
      <c r="F14" s="23">
        <v>8.4854464726196344E-2</v>
      </c>
      <c r="G14" s="24">
        <v>17</v>
      </c>
      <c r="H14" s="23">
        <v>0.11888111888111888</v>
      </c>
      <c r="I14" s="24">
        <v>1</v>
      </c>
      <c r="J14" s="25">
        <v>0.2</v>
      </c>
      <c r="K14" s="22">
        <v>232</v>
      </c>
      <c r="L14" s="27">
        <v>7.8219824679703301E-2</v>
      </c>
      <c r="M14" s="280" t="s">
        <v>632</v>
      </c>
    </row>
    <row r="15" spans="2:13" x14ac:dyDescent="0.25">
      <c r="B15" s="76" t="s">
        <v>102</v>
      </c>
      <c r="C15" s="22">
        <v>30</v>
      </c>
      <c r="D15" s="23">
        <v>3.7926675094816689E-2</v>
      </c>
      <c r="E15" s="24">
        <v>166</v>
      </c>
      <c r="F15" s="23">
        <v>8.189442525900345E-2</v>
      </c>
      <c r="G15" s="24">
        <v>11</v>
      </c>
      <c r="H15" s="23">
        <v>7.6923076923076927E-2</v>
      </c>
      <c r="I15" s="24">
        <v>0</v>
      </c>
      <c r="J15" s="25">
        <v>0</v>
      </c>
      <c r="K15" s="22">
        <v>207</v>
      </c>
      <c r="L15" s="27">
        <v>6.9790964261631824E-2</v>
      </c>
      <c r="M15" s="280" t="s">
        <v>633</v>
      </c>
    </row>
    <row r="16" spans="2:13" x14ac:dyDescent="0.25">
      <c r="B16" s="76" t="s">
        <v>103</v>
      </c>
      <c r="C16" s="22">
        <v>10</v>
      </c>
      <c r="D16" s="23">
        <v>1.2642225031605562E-2</v>
      </c>
      <c r="E16" s="24">
        <v>32</v>
      </c>
      <c r="F16" s="23">
        <v>1.5786877158362113E-2</v>
      </c>
      <c r="G16" s="24">
        <v>4</v>
      </c>
      <c r="H16" s="23">
        <v>2.7972027972027972E-2</v>
      </c>
      <c r="I16" s="24">
        <v>0</v>
      </c>
      <c r="J16" s="25">
        <v>0</v>
      </c>
      <c r="K16" s="22">
        <v>46</v>
      </c>
      <c r="L16" s="27">
        <v>1.5509103169251517E-2</v>
      </c>
      <c r="M16" s="280" t="s">
        <v>634</v>
      </c>
    </row>
    <row r="17" spans="2:13" ht="15.75" thickBot="1" x14ac:dyDescent="0.3">
      <c r="B17" s="76" t="s">
        <v>104</v>
      </c>
      <c r="C17" s="22">
        <v>13</v>
      </c>
      <c r="D17" s="23">
        <v>1.643489254108723E-2</v>
      </c>
      <c r="E17" s="24">
        <v>60</v>
      </c>
      <c r="F17" s="23">
        <v>2.9600394671928959E-2</v>
      </c>
      <c r="G17" s="24">
        <v>1</v>
      </c>
      <c r="H17" s="23">
        <v>6.993006993006993E-3</v>
      </c>
      <c r="I17" s="24">
        <v>0</v>
      </c>
      <c r="J17" s="25">
        <v>0</v>
      </c>
      <c r="K17" s="22">
        <v>74</v>
      </c>
      <c r="L17" s="27">
        <v>2.4949426837491573E-2</v>
      </c>
      <c r="M17" s="280" t="s">
        <v>635</v>
      </c>
    </row>
    <row r="18" spans="2:13" ht="16.5" thickTop="1" thickBot="1" x14ac:dyDescent="0.3">
      <c r="B18" s="69" t="s">
        <v>105</v>
      </c>
      <c r="C18" s="77">
        <v>102</v>
      </c>
      <c r="D18" s="73">
        <v>0.12895069532237674</v>
      </c>
      <c r="E18" s="74">
        <v>460</v>
      </c>
      <c r="F18" s="73">
        <v>0.22693635915145532</v>
      </c>
      <c r="G18" s="74">
        <v>34</v>
      </c>
      <c r="H18" s="73">
        <v>0.23776223776223779</v>
      </c>
      <c r="I18" s="74">
        <v>1</v>
      </c>
      <c r="J18" s="71">
        <v>0.2</v>
      </c>
      <c r="K18" s="77">
        <v>597</v>
      </c>
      <c r="L18" s="78">
        <v>0.20128118678354687</v>
      </c>
    </row>
    <row r="19" spans="2:13" ht="16.5" thickTop="1" thickBot="1" x14ac:dyDescent="0.3">
      <c r="B19" s="69" t="s">
        <v>106</v>
      </c>
      <c r="C19" s="77">
        <v>0</v>
      </c>
      <c r="D19" s="73">
        <v>0</v>
      </c>
      <c r="E19" s="74">
        <v>5</v>
      </c>
      <c r="F19" s="73">
        <v>2.4666995559940799E-3</v>
      </c>
      <c r="G19" s="74">
        <v>0</v>
      </c>
      <c r="H19" s="73">
        <v>0</v>
      </c>
      <c r="I19" s="74">
        <v>0</v>
      </c>
      <c r="J19" s="71">
        <v>0</v>
      </c>
      <c r="K19" s="77">
        <v>5</v>
      </c>
      <c r="L19" s="78">
        <v>1.6857720836142953E-3</v>
      </c>
      <c r="M19" s="280" t="s">
        <v>636</v>
      </c>
    </row>
    <row r="20" spans="2:13" ht="16.5" thickTop="1" thickBot="1" x14ac:dyDescent="0.3">
      <c r="B20" s="69" t="s">
        <v>30</v>
      </c>
      <c r="C20" s="77">
        <v>420</v>
      </c>
      <c r="D20" s="73">
        <v>0.53097345132743368</v>
      </c>
      <c r="E20" s="74">
        <v>554</v>
      </c>
      <c r="F20" s="73">
        <v>0.27331031080414403</v>
      </c>
      <c r="G20" s="74">
        <v>41</v>
      </c>
      <c r="H20" s="73">
        <v>0.28671328671328672</v>
      </c>
      <c r="I20" s="74">
        <v>1</v>
      </c>
      <c r="J20" s="71">
        <v>0.2</v>
      </c>
      <c r="K20" s="77">
        <v>1016</v>
      </c>
      <c r="L20" s="78">
        <v>0.34254888739042483</v>
      </c>
      <c r="M20" s="280" t="s">
        <v>637</v>
      </c>
    </row>
    <row r="21" spans="2:13" ht="22.15" customHeight="1" thickTop="1" thickBot="1" x14ac:dyDescent="0.3">
      <c r="B21" s="47" t="s">
        <v>69</v>
      </c>
      <c r="C21" s="29">
        <v>791</v>
      </c>
      <c r="D21" s="30">
        <v>1</v>
      </c>
      <c r="E21" s="31">
        <v>2027</v>
      </c>
      <c r="F21" s="30">
        <v>0.99999999999999989</v>
      </c>
      <c r="G21" s="31">
        <v>143</v>
      </c>
      <c r="H21" s="30">
        <v>1</v>
      </c>
      <c r="I21" s="31">
        <v>5</v>
      </c>
      <c r="J21" s="32">
        <v>1</v>
      </c>
      <c r="K21" s="29">
        <v>2966</v>
      </c>
      <c r="L21" s="33">
        <v>1</v>
      </c>
      <c r="M21" s="278" t="s">
        <v>20</v>
      </c>
    </row>
    <row r="22" spans="2:13" s="3" customFormat="1" ht="16.5" thickTop="1" thickBot="1" x14ac:dyDescent="0.3">
      <c r="M22" s="276"/>
    </row>
    <row r="23" spans="2:13" s="3" customFormat="1" ht="22.15" customHeight="1" thickTop="1" x14ac:dyDescent="0.25">
      <c r="B23" s="54" t="s">
        <v>948</v>
      </c>
      <c r="C23" s="55"/>
      <c r="D23" s="55"/>
      <c r="E23" s="56"/>
      <c r="K23" s="52"/>
      <c r="M23" s="276"/>
    </row>
    <row r="24" spans="2:13" s="3" customFormat="1" ht="22.15" customHeight="1" thickBot="1" x14ac:dyDescent="0.3">
      <c r="B24" s="57" t="s">
        <v>1034</v>
      </c>
      <c r="C24" s="58"/>
      <c r="D24" s="58"/>
      <c r="E24" s="59"/>
      <c r="M24" s="276"/>
    </row>
    <row r="25" spans="2:13" s="3" customFormat="1" ht="15.75" thickTop="1" x14ac:dyDescent="0.25">
      <c r="M25" s="276"/>
    </row>
    <row r="26" spans="2:13" s="3" customFormat="1" x14ac:dyDescent="0.25">
      <c r="M26" s="276"/>
    </row>
    <row r="27" spans="2:13" s="3" customFormat="1" x14ac:dyDescent="0.25">
      <c r="M27" s="276"/>
    </row>
    <row r="28" spans="2:13" s="3" customFormat="1" x14ac:dyDescent="0.25">
      <c r="M28" s="276"/>
    </row>
    <row r="29" spans="2:13" s="3" customFormat="1" x14ac:dyDescent="0.25">
      <c r="M29" s="276"/>
    </row>
    <row r="30" spans="2:13" s="3" customFormat="1" x14ac:dyDescent="0.25">
      <c r="M30" s="276"/>
    </row>
    <row r="31" spans="2:13" s="3" customFormat="1" x14ac:dyDescent="0.25">
      <c r="M31" s="276"/>
    </row>
    <row r="32" spans="2:13" s="3" customFormat="1" x14ac:dyDescent="0.25">
      <c r="M32" s="276"/>
    </row>
    <row r="33" spans="13:13" s="3" customFormat="1" x14ac:dyDescent="0.25">
      <c r="M33" s="276"/>
    </row>
    <row r="34" spans="13:13" s="3" customFormat="1" x14ac:dyDescent="0.25">
      <c r="M34" s="276"/>
    </row>
    <row r="35" spans="13:13" s="3" customFormat="1" x14ac:dyDescent="0.25">
      <c r="M35" s="276"/>
    </row>
    <row r="36" spans="13:13" s="3" customFormat="1" x14ac:dyDescent="0.25">
      <c r="M36" s="276"/>
    </row>
    <row r="37" spans="13:13" s="3" customFormat="1" x14ac:dyDescent="0.25">
      <c r="M37" s="276"/>
    </row>
    <row r="38" spans="13:13" s="3" customFormat="1" x14ac:dyDescent="0.25">
      <c r="M38" s="276"/>
    </row>
    <row r="39" spans="13:13" s="3" customFormat="1" x14ac:dyDescent="0.25">
      <c r="M39" s="276"/>
    </row>
    <row r="40" spans="13:13" s="3" customFormat="1" x14ac:dyDescent="0.25">
      <c r="M40" s="276"/>
    </row>
    <row r="41" spans="13:13" s="3" customFormat="1" x14ac:dyDescent="0.25">
      <c r="M41" s="276"/>
    </row>
    <row r="42" spans="13:13" s="3" customFormat="1" x14ac:dyDescent="0.25">
      <c r="M42" s="276"/>
    </row>
    <row r="43" spans="13:13" s="3" customFormat="1" x14ac:dyDescent="0.25">
      <c r="M43" s="276"/>
    </row>
    <row r="44" spans="13:13" s="3" customFormat="1" x14ac:dyDescent="0.25">
      <c r="M44" s="276"/>
    </row>
    <row r="45" spans="13:13" s="3" customFormat="1" x14ac:dyDescent="0.25">
      <c r="M45" s="276"/>
    </row>
    <row r="46" spans="13:13" s="3" customFormat="1" x14ac:dyDescent="0.25">
      <c r="M46" s="276"/>
    </row>
    <row r="47" spans="13:13" s="3" customFormat="1" x14ac:dyDescent="0.25">
      <c r="M47" s="276"/>
    </row>
    <row r="48" spans="13:13" s="3" customFormat="1" x14ac:dyDescent="0.25">
      <c r="M48" s="276"/>
    </row>
    <row r="49" spans="13:13" s="3" customFormat="1" x14ac:dyDescent="0.25">
      <c r="M49" s="276"/>
    </row>
    <row r="50" spans="13:13" s="3" customFormat="1" x14ac:dyDescent="0.25">
      <c r="M50" s="276"/>
    </row>
    <row r="51" spans="13:13" s="3" customFormat="1" x14ac:dyDescent="0.25">
      <c r="M51" s="276"/>
    </row>
    <row r="52" spans="13:13" s="3" customFormat="1" x14ac:dyDescent="0.25">
      <c r="M52" s="276"/>
    </row>
    <row r="53" spans="13:13" s="3" customFormat="1" x14ac:dyDescent="0.25">
      <c r="M53" s="276"/>
    </row>
    <row r="54" spans="13:13" s="3" customFormat="1" x14ac:dyDescent="0.25">
      <c r="M54" s="276"/>
    </row>
    <row r="55" spans="13:13" s="3" customFormat="1" x14ac:dyDescent="0.25">
      <c r="M55" s="276"/>
    </row>
    <row r="56" spans="13:13" s="3" customFormat="1" x14ac:dyDescent="0.25">
      <c r="M56" s="276"/>
    </row>
    <row r="57" spans="13:13" s="3" customFormat="1" x14ac:dyDescent="0.25">
      <c r="M57" s="276"/>
    </row>
    <row r="58" spans="13:13" s="3" customFormat="1" x14ac:dyDescent="0.25">
      <c r="M58" s="276"/>
    </row>
    <row r="59" spans="13:13" s="3" customFormat="1" x14ac:dyDescent="0.25">
      <c r="M59" s="276"/>
    </row>
    <row r="60" spans="13:13" s="3" customFormat="1" x14ac:dyDescent="0.25">
      <c r="M60" s="276"/>
    </row>
    <row r="61" spans="13:13" s="3" customFormat="1" x14ac:dyDescent="0.25">
      <c r="M61" s="276"/>
    </row>
    <row r="62" spans="13:13" s="3" customFormat="1" x14ac:dyDescent="0.25">
      <c r="M62" s="276"/>
    </row>
    <row r="63" spans="13:13" s="3" customFormat="1" x14ac:dyDescent="0.25">
      <c r="M63" s="276"/>
    </row>
    <row r="64" spans="13:13" s="3" customFormat="1" x14ac:dyDescent="0.25">
      <c r="M64" s="276"/>
    </row>
    <row r="65" spans="13:13" s="3" customFormat="1" x14ac:dyDescent="0.25">
      <c r="M65" s="276"/>
    </row>
    <row r="66" spans="13:13" s="3" customFormat="1" x14ac:dyDescent="0.25">
      <c r="M66" s="276"/>
    </row>
    <row r="67" spans="13:13" s="3" customFormat="1" x14ac:dyDescent="0.25">
      <c r="M67" s="276"/>
    </row>
    <row r="68" spans="13:13" s="3" customFormat="1" x14ac:dyDescent="0.25">
      <c r="M68" s="276"/>
    </row>
    <row r="69" spans="13:13" s="3" customFormat="1" x14ac:dyDescent="0.25">
      <c r="M69" s="276"/>
    </row>
    <row r="70" spans="13:13" s="3" customFormat="1" x14ac:dyDescent="0.25">
      <c r="M70" s="276"/>
    </row>
    <row r="71" spans="13:13" s="3" customFormat="1" x14ac:dyDescent="0.25">
      <c r="M71" s="276"/>
    </row>
    <row r="72" spans="13:13" s="3" customFormat="1" x14ac:dyDescent="0.25">
      <c r="M72" s="276"/>
    </row>
    <row r="73" spans="13:13" s="3" customFormat="1" x14ac:dyDescent="0.25">
      <c r="M73" s="276"/>
    </row>
    <row r="74" spans="13:13" s="3" customFormat="1" x14ac:dyDescent="0.25">
      <c r="M74" s="276"/>
    </row>
    <row r="75" spans="13:13" s="3" customFormat="1" x14ac:dyDescent="0.25">
      <c r="M75" s="276"/>
    </row>
    <row r="76" spans="13:13" s="3" customFormat="1" x14ac:dyDescent="0.25">
      <c r="M76" s="276"/>
    </row>
    <row r="77" spans="13:13" s="3" customFormat="1" x14ac:dyDescent="0.25">
      <c r="M77" s="276"/>
    </row>
    <row r="78" spans="13:13" s="3" customFormat="1" x14ac:dyDescent="0.25">
      <c r="M78" s="276"/>
    </row>
    <row r="79" spans="13:13" s="3" customFormat="1" x14ac:dyDescent="0.25">
      <c r="M79" s="276"/>
    </row>
    <row r="80" spans="13:13" s="3" customFormat="1" x14ac:dyDescent="0.25">
      <c r="M80" s="276"/>
    </row>
    <row r="81" spans="13:13" s="3" customFormat="1" x14ac:dyDescent="0.25">
      <c r="M81" s="276"/>
    </row>
    <row r="82" spans="13:13" s="3" customFormat="1" x14ac:dyDescent="0.25">
      <c r="M82" s="276"/>
    </row>
    <row r="83" spans="13:13" s="3" customFormat="1" x14ac:dyDescent="0.25">
      <c r="M83" s="276"/>
    </row>
    <row r="84" spans="13:13" s="3" customFormat="1" x14ac:dyDescent="0.25">
      <c r="M84" s="276"/>
    </row>
    <row r="85" spans="13:13" s="3" customFormat="1" x14ac:dyDescent="0.25">
      <c r="M85" s="276"/>
    </row>
    <row r="86" spans="13:13" s="3" customFormat="1" x14ac:dyDescent="0.25">
      <c r="M86" s="276"/>
    </row>
    <row r="87" spans="13:13" s="3" customFormat="1" x14ac:dyDescent="0.25">
      <c r="M87" s="276"/>
    </row>
    <row r="88" spans="13:13" s="3" customFormat="1" x14ac:dyDescent="0.25">
      <c r="M88" s="276"/>
    </row>
    <row r="89" spans="13:13" s="3" customFormat="1" x14ac:dyDescent="0.25">
      <c r="M89" s="276"/>
    </row>
    <row r="90" spans="13:13" s="3" customFormat="1" x14ac:dyDescent="0.25">
      <c r="M90" s="276"/>
    </row>
    <row r="91" spans="13:13" s="3" customFormat="1" x14ac:dyDescent="0.25">
      <c r="M91" s="276"/>
    </row>
    <row r="92" spans="13:13" s="3" customFormat="1" x14ac:dyDescent="0.25">
      <c r="M92" s="276"/>
    </row>
    <row r="93" spans="13:13" s="3" customFormat="1" x14ac:dyDescent="0.25">
      <c r="M93" s="276"/>
    </row>
    <row r="94" spans="13:13" s="3" customFormat="1" x14ac:dyDescent="0.25">
      <c r="M94" s="276"/>
    </row>
    <row r="95" spans="13:13" s="3" customFormat="1" x14ac:dyDescent="0.25">
      <c r="M95" s="276"/>
    </row>
    <row r="96" spans="13:13" s="3" customFormat="1" x14ac:dyDescent="0.25">
      <c r="M96" s="276"/>
    </row>
    <row r="97" spans="13:13" s="3" customFormat="1" x14ac:dyDescent="0.25">
      <c r="M97" s="276"/>
    </row>
    <row r="98" spans="13:13" s="3" customFormat="1" x14ac:dyDescent="0.25">
      <c r="M98" s="276"/>
    </row>
    <row r="99" spans="13:13" s="3" customFormat="1" x14ac:dyDescent="0.25">
      <c r="M99" s="276"/>
    </row>
    <row r="100" spans="13:13" s="3" customFormat="1" x14ac:dyDescent="0.25">
      <c r="M100" s="276"/>
    </row>
    <row r="101" spans="13:13" s="3" customFormat="1" x14ac:dyDescent="0.25">
      <c r="M101" s="276"/>
    </row>
    <row r="102" spans="13:13" s="3" customFormat="1" x14ac:dyDescent="0.25">
      <c r="M102" s="276"/>
    </row>
    <row r="103" spans="13:13" s="3" customFormat="1" x14ac:dyDescent="0.25">
      <c r="M103" s="276"/>
    </row>
    <row r="104" spans="13:13" s="3" customFormat="1" x14ac:dyDescent="0.25">
      <c r="M104" s="276"/>
    </row>
    <row r="105" spans="13:13" s="3" customFormat="1" x14ac:dyDescent="0.25">
      <c r="M105" s="276"/>
    </row>
    <row r="106" spans="13:13" s="3" customFormat="1" x14ac:dyDescent="0.25">
      <c r="M106" s="276"/>
    </row>
    <row r="107" spans="13:13" s="3" customFormat="1" x14ac:dyDescent="0.25">
      <c r="M107" s="276"/>
    </row>
    <row r="108" spans="13:13" s="3" customFormat="1" x14ac:dyDescent="0.25">
      <c r="M108" s="276"/>
    </row>
    <row r="109" spans="13:13" s="3" customFormat="1" x14ac:dyDescent="0.25">
      <c r="M109" s="276"/>
    </row>
    <row r="110" spans="13:13" s="3" customFormat="1" x14ac:dyDescent="0.25">
      <c r="M110" s="276"/>
    </row>
    <row r="111" spans="13:13" s="3" customFormat="1" x14ac:dyDescent="0.25">
      <c r="M111" s="276"/>
    </row>
    <row r="112" spans="13:13" s="3" customFormat="1" x14ac:dyDescent="0.25">
      <c r="M112" s="276"/>
    </row>
    <row r="113" spans="13:13" s="3" customFormat="1" x14ac:dyDescent="0.25">
      <c r="M113" s="276"/>
    </row>
    <row r="114" spans="13:13" s="3" customFormat="1" x14ac:dyDescent="0.25">
      <c r="M114" s="276"/>
    </row>
    <row r="115" spans="13:13" s="3" customFormat="1" x14ac:dyDescent="0.25">
      <c r="M115" s="276"/>
    </row>
    <row r="116" spans="13:13" s="3" customFormat="1" x14ac:dyDescent="0.25">
      <c r="M116" s="276"/>
    </row>
    <row r="117" spans="13:13" s="3" customFormat="1" x14ac:dyDescent="0.25">
      <c r="M117" s="276"/>
    </row>
    <row r="118" spans="13:13" s="3" customFormat="1" x14ac:dyDescent="0.25">
      <c r="M118" s="276"/>
    </row>
    <row r="119" spans="13:13" s="3" customFormat="1" x14ac:dyDescent="0.25">
      <c r="M119" s="276"/>
    </row>
    <row r="120" spans="13:13" s="3" customFormat="1" x14ac:dyDescent="0.25">
      <c r="M120" s="276"/>
    </row>
    <row r="121" spans="13:13" s="3" customFormat="1" x14ac:dyDescent="0.25">
      <c r="M121" s="276"/>
    </row>
    <row r="122" spans="13:13" s="3" customFormat="1" x14ac:dyDescent="0.25">
      <c r="M122" s="276"/>
    </row>
    <row r="123" spans="13:13" s="3" customFormat="1" x14ac:dyDescent="0.25">
      <c r="M123" s="276"/>
    </row>
    <row r="124" spans="13:13" s="3" customFormat="1" x14ac:dyDescent="0.25">
      <c r="M124" s="276"/>
    </row>
    <row r="125" spans="13:13" s="3" customFormat="1" x14ac:dyDescent="0.25">
      <c r="M125" s="276"/>
    </row>
    <row r="126" spans="13:13" s="3" customFormat="1" x14ac:dyDescent="0.25">
      <c r="M126" s="276"/>
    </row>
    <row r="127" spans="13:13" s="3" customFormat="1" x14ac:dyDescent="0.25">
      <c r="M127" s="276"/>
    </row>
    <row r="128" spans="13:13" s="3" customFormat="1" x14ac:dyDescent="0.25">
      <c r="M128" s="276"/>
    </row>
    <row r="129" spans="13:13" s="3" customFormat="1" x14ac:dyDescent="0.25">
      <c r="M129" s="276"/>
    </row>
    <row r="130" spans="13:13" s="3" customFormat="1" x14ac:dyDescent="0.25">
      <c r="M130" s="276"/>
    </row>
    <row r="131" spans="13:13" s="3" customFormat="1" x14ac:dyDescent="0.25">
      <c r="M131" s="276"/>
    </row>
    <row r="132" spans="13:13" s="3" customFormat="1" x14ac:dyDescent="0.25">
      <c r="M132" s="276"/>
    </row>
    <row r="133" spans="13:13" s="3" customFormat="1" x14ac:dyDescent="0.25">
      <c r="M133" s="276"/>
    </row>
    <row r="134" spans="13:13" s="3" customFormat="1" x14ac:dyDescent="0.25">
      <c r="M134" s="276"/>
    </row>
    <row r="135" spans="13:13" s="3" customFormat="1" x14ac:dyDescent="0.25">
      <c r="M135" s="276"/>
    </row>
    <row r="136" spans="13:13" s="3" customFormat="1" x14ac:dyDescent="0.25">
      <c r="M136" s="276"/>
    </row>
    <row r="137" spans="13:13" s="3" customFormat="1" x14ac:dyDescent="0.25">
      <c r="M137" s="276"/>
    </row>
    <row r="138" spans="13:13" s="3" customFormat="1" x14ac:dyDescent="0.25">
      <c r="M138" s="276"/>
    </row>
    <row r="139" spans="13:13" s="3" customFormat="1" x14ac:dyDescent="0.25">
      <c r="M139" s="276"/>
    </row>
    <row r="140" spans="13:13" s="3" customFormat="1" x14ac:dyDescent="0.25">
      <c r="M140" s="276"/>
    </row>
    <row r="141" spans="13:13" s="3" customFormat="1" x14ac:dyDescent="0.25">
      <c r="M141" s="276"/>
    </row>
    <row r="142" spans="13:13" s="3" customFormat="1" x14ac:dyDescent="0.25">
      <c r="M142" s="276"/>
    </row>
    <row r="143" spans="13:13" s="3" customFormat="1" x14ac:dyDescent="0.25">
      <c r="M143" s="276"/>
    </row>
    <row r="144" spans="13:13" s="3" customFormat="1" x14ac:dyDescent="0.25">
      <c r="M144" s="276"/>
    </row>
    <row r="145" spans="13:13" s="3" customFormat="1" x14ac:dyDescent="0.25">
      <c r="M145" s="276"/>
    </row>
    <row r="146" spans="13:13" s="3" customFormat="1" x14ac:dyDescent="0.25">
      <c r="M146" s="276"/>
    </row>
    <row r="147" spans="13:13" s="3" customFormat="1" x14ac:dyDescent="0.25">
      <c r="M147" s="276"/>
    </row>
    <row r="148" spans="13:13" s="3" customFormat="1" x14ac:dyDescent="0.25">
      <c r="M148" s="276"/>
    </row>
    <row r="149" spans="13:13" s="3" customFormat="1" x14ac:dyDescent="0.25">
      <c r="M149" s="276"/>
    </row>
    <row r="150" spans="13:13" s="3" customFormat="1" x14ac:dyDescent="0.25">
      <c r="M150" s="276"/>
    </row>
    <row r="151" spans="13:13" s="3" customFormat="1" x14ac:dyDescent="0.25">
      <c r="M151" s="276"/>
    </row>
    <row r="152" spans="13:13" s="3" customFormat="1" x14ac:dyDescent="0.25">
      <c r="M152" s="276"/>
    </row>
    <row r="153" spans="13:13" s="3" customFormat="1" x14ac:dyDescent="0.25">
      <c r="M153" s="276"/>
    </row>
    <row r="154" spans="13:13" s="3" customFormat="1" x14ac:dyDescent="0.25">
      <c r="M154" s="276"/>
    </row>
    <row r="155" spans="13:13" s="3" customFormat="1" x14ac:dyDescent="0.25">
      <c r="M155" s="276"/>
    </row>
    <row r="156" spans="13:13" s="3" customFormat="1" x14ac:dyDescent="0.25">
      <c r="M156" s="276"/>
    </row>
    <row r="157" spans="13:13" s="3" customFormat="1" x14ac:dyDescent="0.25">
      <c r="M157" s="276"/>
    </row>
    <row r="158" spans="13:13" s="3" customFormat="1" x14ac:dyDescent="0.25">
      <c r="M158" s="276"/>
    </row>
    <row r="159" spans="13:13" s="3" customFormat="1" x14ac:dyDescent="0.25">
      <c r="M159" s="276"/>
    </row>
    <row r="160" spans="13:13" s="3" customFormat="1" x14ac:dyDescent="0.25">
      <c r="M160" s="276"/>
    </row>
    <row r="161" spans="13:13" s="3" customFormat="1" x14ac:dyDescent="0.25">
      <c r="M161" s="276"/>
    </row>
    <row r="162" spans="13:13" s="3" customFormat="1" x14ac:dyDescent="0.25">
      <c r="M162" s="276"/>
    </row>
    <row r="163" spans="13:13" s="3" customFormat="1" x14ac:dyDescent="0.25">
      <c r="M163" s="276"/>
    </row>
    <row r="164" spans="13:13" s="3" customFormat="1" x14ac:dyDescent="0.25">
      <c r="M164" s="276"/>
    </row>
    <row r="165" spans="13:13" s="3" customFormat="1" x14ac:dyDescent="0.25">
      <c r="M165" s="276"/>
    </row>
    <row r="166" spans="13:13" s="3" customFormat="1" x14ac:dyDescent="0.25">
      <c r="M166" s="276"/>
    </row>
    <row r="167" spans="13:13" s="3" customFormat="1" x14ac:dyDescent="0.25">
      <c r="M167" s="276"/>
    </row>
    <row r="168" spans="13:13" s="3" customFormat="1" x14ac:dyDescent="0.25">
      <c r="M168" s="276"/>
    </row>
    <row r="169" spans="13:13" s="3" customFormat="1" x14ac:dyDescent="0.25">
      <c r="M169" s="276"/>
    </row>
    <row r="170" spans="13:13" s="3" customFormat="1" x14ac:dyDescent="0.25">
      <c r="M170" s="276"/>
    </row>
    <row r="171" spans="13:13" s="3" customFormat="1" x14ac:dyDescent="0.25">
      <c r="M171" s="276"/>
    </row>
    <row r="172" spans="13:13" s="3" customFormat="1" x14ac:dyDescent="0.25">
      <c r="M172" s="276"/>
    </row>
    <row r="173" spans="13:13" s="3" customFormat="1" x14ac:dyDescent="0.25">
      <c r="M173" s="276"/>
    </row>
    <row r="174" spans="13:13" s="3" customFormat="1" x14ac:dyDescent="0.25">
      <c r="M174" s="276"/>
    </row>
    <row r="175" spans="13:13" s="3" customFormat="1" x14ac:dyDescent="0.25">
      <c r="M175" s="276"/>
    </row>
    <row r="176" spans="13:13" s="3" customFormat="1" x14ac:dyDescent="0.25">
      <c r="M176" s="276"/>
    </row>
    <row r="177" spans="13:13" s="3" customFormat="1" x14ac:dyDescent="0.25">
      <c r="M177" s="276"/>
    </row>
    <row r="178" spans="13:13" s="3" customFormat="1" x14ac:dyDescent="0.25">
      <c r="M178" s="276"/>
    </row>
    <row r="179" spans="13:13" s="3" customFormat="1" x14ac:dyDescent="0.25">
      <c r="M179" s="276"/>
    </row>
    <row r="180" spans="13:13" s="3" customFormat="1" x14ac:dyDescent="0.25">
      <c r="M180" s="276"/>
    </row>
    <row r="181" spans="13:13" s="3" customFormat="1" x14ac:dyDescent="0.25">
      <c r="M181" s="276"/>
    </row>
    <row r="182" spans="13:13" s="3" customFormat="1" x14ac:dyDescent="0.25">
      <c r="M182" s="276"/>
    </row>
    <row r="183" spans="13:13" s="3" customFormat="1" x14ac:dyDescent="0.25">
      <c r="M183" s="276"/>
    </row>
    <row r="184" spans="13:13" s="3" customFormat="1" x14ac:dyDescent="0.25">
      <c r="M184" s="276"/>
    </row>
    <row r="185" spans="13:13" s="3" customFormat="1" x14ac:dyDescent="0.25">
      <c r="M185" s="276"/>
    </row>
    <row r="186" spans="13:13" s="3" customFormat="1" x14ac:dyDescent="0.25">
      <c r="M186" s="276"/>
    </row>
    <row r="187" spans="13:13" s="3" customFormat="1" x14ac:dyDescent="0.25">
      <c r="M187" s="276"/>
    </row>
    <row r="188" spans="13:13" s="3" customFormat="1" x14ac:dyDescent="0.25">
      <c r="M188" s="276"/>
    </row>
    <row r="189" spans="13:13" s="3" customFormat="1" x14ac:dyDescent="0.25">
      <c r="M189" s="276"/>
    </row>
    <row r="190" spans="13:13" s="3" customFormat="1" x14ac:dyDescent="0.25">
      <c r="M190" s="276"/>
    </row>
    <row r="191" spans="13:13" s="3" customFormat="1" x14ac:dyDescent="0.25">
      <c r="M191" s="276"/>
    </row>
    <row r="192" spans="13:13" s="3" customFormat="1" x14ac:dyDescent="0.25">
      <c r="M192" s="276"/>
    </row>
    <row r="193" spans="13:13" s="3" customFormat="1" x14ac:dyDescent="0.25">
      <c r="M193" s="276"/>
    </row>
    <row r="194" spans="13:13" s="3" customFormat="1" x14ac:dyDescent="0.25">
      <c r="M194" s="276"/>
    </row>
    <row r="195" spans="13:13" s="3" customFormat="1" x14ac:dyDescent="0.25">
      <c r="M195" s="276"/>
    </row>
    <row r="196" spans="13:13" s="3" customFormat="1" x14ac:dyDescent="0.25">
      <c r="M196" s="276"/>
    </row>
    <row r="197" spans="13:13" s="3" customFormat="1" x14ac:dyDescent="0.25">
      <c r="M197" s="276"/>
    </row>
    <row r="198" spans="13:13" s="3" customFormat="1" x14ac:dyDescent="0.25">
      <c r="M198" s="276"/>
    </row>
    <row r="199" spans="13:13" s="3" customFormat="1" x14ac:dyDescent="0.25">
      <c r="M199" s="276"/>
    </row>
    <row r="200" spans="13:13" s="3" customFormat="1" x14ac:dyDescent="0.25">
      <c r="M200" s="276"/>
    </row>
    <row r="201" spans="13:13" s="3" customFormat="1" x14ac:dyDescent="0.25">
      <c r="M201" s="276"/>
    </row>
    <row r="202" spans="13:13" s="3" customFormat="1" x14ac:dyDescent="0.25">
      <c r="M202" s="276"/>
    </row>
    <row r="203" spans="13:13" s="3" customFormat="1" x14ac:dyDescent="0.25">
      <c r="M203" s="276"/>
    </row>
    <row r="204" spans="13:13" s="3" customFormat="1" x14ac:dyDescent="0.25">
      <c r="M204" s="276"/>
    </row>
    <row r="205" spans="13:13" s="3" customFormat="1" x14ac:dyDescent="0.25">
      <c r="M205" s="276"/>
    </row>
    <row r="206" spans="13:13" s="3" customFormat="1" x14ac:dyDescent="0.25">
      <c r="M206" s="276"/>
    </row>
    <row r="207" spans="13:13" s="3" customFormat="1" x14ac:dyDescent="0.25">
      <c r="M207" s="276"/>
    </row>
    <row r="208" spans="13:13" s="3" customFormat="1" x14ac:dyDescent="0.25">
      <c r="M208" s="276"/>
    </row>
    <row r="209" spans="13:13" s="3" customFormat="1" x14ac:dyDescent="0.25">
      <c r="M209" s="276"/>
    </row>
    <row r="210" spans="13:13" s="3" customFormat="1" x14ac:dyDescent="0.25">
      <c r="M210" s="276"/>
    </row>
    <row r="211" spans="13:13" s="3" customFormat="1" x14ac:dyDescent="0.25">
      <c r="M211" s="276"/>
    </row>
    <row r="212" spans="13:13" s="3" customFormat="1" x14ac:dyDescent="0.25">
      <c r="M212" s="276"/>
    </row>
    <row r="213" spans="13:13" s="3" customFormat="1" x14ac:dyDescent="0.25">
      <c r="M213" s="276"/>
    </row>
    <row r="214" spans="13:13" s="3" customFormat="1" x14ac:dyDescent="0.25">
      <c r="M214" s="276"/>
    </row>
    <row r="215" spans="13:13" s="3" customFormat="1" x14ac:dyDescent="0.25">
      <c r="M215" s="276"/>
    </row>
    <row r="216" spans="13:13" s="3" customFormat="1" x14ac:dyDescent="0.25">
      <c r="M216" s="276"/>
    </row>
    <row r="217" spans="13:13" s="3" customFormat="1" x14ac:dyDescent="0.25">
      <c r="M217" s="276"/>
    </row>
    <row r="218" spans="13:13" s="3" customFormat="1" x14ac:dyDescent="0.25">
      <c r="M218" s="276"/>
    </row>
    <row r="219" spans="13:13" s="3" customFormat="1" x14ac:dyDescent="0.25">
      <c r="M219" s="276"/>
    </row>
    <row r="220" spans="13:13" s="3" customFormat="1" x14ac:dyDescent="0.25">
      <c r="M220" s="276"/>
    </row>
    <row r="221" spans="13:13" s="3" customFormat="1" x14ac:dyDescent="0.25">
      <c r="M221" s="276"/>
    </row>
    <row r="222" spans="13:13" s="3" customFormat="1" x14ac:dyDescent="0.25">
      <c r="M222" s="276"/>
    </row>
    <row r="223" spans="13:13" s="3" customFormat="1" x14ac:dyDescent="0.25">
      <c r="M223" s="276"/>
    </row>
    <row r="224" spans="13:13" s="3" customFormat="1" x14ac:dyDescent="0.25">
      <c r="M224" s="276"/>
    </row>
    <row r="225" spans="13:13" s="3" customFormat="1" x14ac:dyDescent="0.25">
      <c r="M225" s="276"/>
    </row>
    <row r="226" spans="13:13" s="3" customFormat="1" x14ac:dyDescent="0.25">
      <c r="M226" s="276"/>
    </row>
    <row r="227" spans="13:13" s="3" customFormat="1" x14ac:dyDescent="0.25">
      <c r="M227" s="276"/>
    </row>
    <row r="228" spans="13:13" s="3" customFormat="1" x14ac:dyDescent="0.25">
      <c r="M228" s="276"/>
    </row>
    <row r="229" spans="13:13" s="3" customFormat="1" x14ac:dyDescent="0.25">
      <c r="M229" s="276"/>
    </row>
    <row r="230" spans="13:13" s="3" customFormat="1" x14ac:dyDescent="0.25">
      <c r="M230" s="276"/>
    </row>
    <row r="231" spans="13:13" s="3" customFormat="1" x14ac:dyDescent="0.25">
      <c r="M231" s="276"/>
    </row>
    <row r="232" spans="13:13" s="3" customFormat="1" x14ac:dyDescent="0.25">
      <c r="M232" s="276"/>
    </row>
    <row r="233" spans="13:13" s="3" customFormat="1" x14ac:dyDescent="0.25">
      <c r="M233" s="276"/>
    </row>
    <row r="234" spans="13:13" s="3" customFormat="1" x14ac:dyDescent="0.25">
      <c r="M234" s="276"/>
    </row>
    <row r="235" spans="13:13" s="3" customFormat="1" x14ac:dyDescent="0.25">
      <c r="M235" s="276"/>
    </row>
    <row r="236" spans="13:13" s="3" customFormat="1" x14ac:dyDescent="0.25">
      <c r="M236" s="276"/>
    </row>
    <row r="237" spans="13:13" s="3" customFormat="1" x14ac:dyDescent="0.25">
      <c r="M237" s="276"/>
    </row>
    <row r="238" spans="13:13" s="3" customFormat="1" x14ac:dyDescent="0.25">
      <c r="M238" s="276"/>
    </row>
    <row r="239" spans="13:13" s="3" customFormat="1" x14ac:dyDescent="0.25">
      <c r="M239" s="276"/>
    </row>
    <row r="240" spans="13:13" s="3" customFormat="1" x14ac:dyDescent="0.25">
      <c r="M240" s="276"/>
    </row>
    <row r="241" spans="13:13" s="3" customFormat="1" x14ac:dyDescent="0.25">
      <c r="M241" s="276"/>
    </row>
    <row r="242" spans="13:13" s="3" customFormat="1" x14ac:dyDescent="0.25">
      <c r="M242" s="276"/>
    </row>
    <row r="243" spans="13:13" s="3" customFormat="1" x14ac:dyDescent="0.25">
      <c r="M243" s="276"/>
    </row>
    <row r="244" spans="13:13" s="3" customFormat="1" x14ac:dyDescent="0.25">
      <c r="M244" s="276"/>
    </row>
    <row r="245" spans="13:13" s="3" customFormat="1" x14ac:dyDescent="0.25">
      <c r="M245" s="276"/>
    </row>
    <row r="246" spans="13:13" s="3" customFormat="1" x14ac:dyDescent="0.25">
      <c r="M246" s="276"/>
    </row>
    <row r="247" spans="13:13" s="3" customFormat="1" x14ac:dyDescent="0.25">
      <c r="M247" s="276"/>
    </row>
    <row r="248" spans="13:13" s="3" customFormat="1" x14ac:dyDescent="0.25">
      <c r="M248" s="276"/>
    </row>
    <row r="249" spans="13:13" s="3" customFormat="1" x14ac:dyDescent="0.25">
      <c r="M249" s="276"/>
    </row>
    <row r="250" spans="13:13" s="3" customFormat="1" x14ac:dyDescent="0.25">
      <c r="M250" s="276"/>
    </row>
    <row r="251" spans="13:13" s="3" customFormat="1" x14ac:dyDescent="0.25">
      <c r="M251" s="276"/>
    </row>
    <row r="252" spans="13:13" s="3" customFormat="1" x14ac:dyDescent="0.25">
      <c r="M252" s="276"/>
    </row>
    <row r="253" spans="13:13" s="3" customFormat="1" x14ac:dyDescent="0.25">
      <c r="M253" s="276"/>
    </row>
    <row r="254" spans="13:13" s="3" customFormat="1" x14ac:dyDescent="0.25">
      <c r="M254" s="276"/>
    </row>
    <row r="255" spans="13:13" s="3" customFormat="1" x14ac:dyDescent="0.25">
      <c r="M255" s="276"/>
    </row>
    <row r="256" spans="13:13" s="3" customFormat="1" x14ac:dyDescent="0.25">
      <c r="M256" s="276"/>
    </row>
    <row r="257" spans="13:13" s="3" customFormat="1" x14ac:dyDescent="0.25">
      <c r="M257" s="276"/>
    </row>
    <row r="258" spans="13:13" s="3" customFormat="1" x14ac:dyDescent="0.25">
      <c r="M258" s="276"/>
    </row>
    <row r="259" spans="13:13" s="3" customFormat="1" x14ac:dyDescent="0.25">
      <c r="M259" s="276"/>
    </row>
    <row r="260" spans="13:13" s="3" customFormat="1" x14ac:dyDescent="0.25">
      <c r="M260" s="276"/>
    </row>
    <row r="261" spans="13:13" s="3" customFormat="1" x14ac:dyDescent="0.25">
      <c r="M261" s="276"/>
    </row>
    <row r="262" spans="13:13" s="3" customFormat="1" x14ac:dyDescent="0.25">
      <c r="M262" s="276"/>
    </row>
    <row r="263" spans="13:13" s="3" customFormat="1" x14ac:dyDescent="0.25">
      <c r="M263" s="276"/>
    </row>
    <row r="264" spans="13:13" s="3" customFormat="1" x14ac:dyDescent="0.25">
      <c r="M264" s="276"/>
    </row>
    <row r="265" spans="13:13" s="3" customFormat="1" x14ac:dyDescent="0.25">
      <c r="M265" s="276"/>
    </row>
    <row r="266" spans="13:13" s="3" customFormat="1" x14ac:dyDescent="0.25">
      <c r="M266" s="276"/>
    </row>
    <row r="267" spans="13:13" s="3" customFormat="1" x14ac:dyDescent="0.25">
      <c r="M267" s="276"/>
    </row>
    <row r="268" spans="13:13" s="3" customFormat="1" x14ac:dyDescent="0.25">
      <c r="M268" s="276"/>
    </row>
    <row r="269" spans="13:13" s="3" customFormat="1" x14ac:dyDescent="0.25">
      <c r="M269" s="276"/>
    </row>
    <row r="270" spans="13:13" s="3" customFormat="1" x14ac:dyDescent="0.25">
      <c r="M270" s="276"/>
    </row>
    <row r="271" spans="13:13" s="3" customFormat="1" x14ac:dyDescent="0.25">
      <c r="M271" s="276"/>
    </row>
    <row r="272" spans="13:13" s="3" customFormat="1" x14ac:dyDescent="0.25">
      <c r="M272" s="276"/>
    </row>
    <row r="273" spans="13:13" s="3" customFormat="1" x14ac:dyDescent="0.25">
      <c r="M273" s="276"/>
    </row>
    <row r="274" spans="13:13" s="3" customFormat="1" x14ac:dyDescent="0.25">
      <c r="M274" s="276"/>
    </row>
    <row r="275" spans="13:13" s="3" customFormat="1" x14ac:dyDescent="0.25">
      <c r="M275" s="276"/>
    </row>
    <row r="276" spans="13:13" s="3" customFormat="1" x14ac:dyDescent="0.25">
      <c r="M276" s="276"/>
    </row>
    <row r="277" spans="13:13" s="3" customFormat="1" x14ac:dyDescent="0.25">
      <c r="M277" s="276"/>
    </row>
    <row r="278" spans="13:13" s="3" customFormat="1" x14ac:dyDescent="0.25">
      <c r="M278" s="276"/>
    </row>
    <row r="279" spans="13:13" s="3" customFormat="1" x14ac:dyDescent="0.25">
      <c r="M279" s="276"/>
    </row>
    <row r="280" spans="13:13" s="3" customFormat="1" x14ac:dyDescent="0.25">
      <c r="M280" s="276"/>
    </row>
    <row r="281" spans="13:13" s="3" customFormat="1" x14ac:dyDescent="0.25">
      <c r="M281" s="276"/>
    </row>
    <row r="282" spans="13:13" s="3" customFormat="1" x14ac:dyDescent="0.25">
      <c r="M282" s="276"/>
    </row>
    <row r="283" spans="13:13" s="3" customFormat="1" x14ac:dyDescent="0.25">
      <c r="M283" s="276"/>
    </row>
    <row r="284" spans="13:13" s="3" customFormat="1" x14ac:dyDescent="0.25">
      <c r="M284" s="276"/>
    </row>
    <row r="285" spans="13:13" s="3" customFormat="1" x14ac:dyDescent="0.25">
      <c r="M285" s="276"/>
    </row>
    <row r="286" spans="13:13" s="3" customFormat="1" x14ac:dyDescent="0.25">
      <c r="M286" s="276"/>
    </row>
    <row r="287" spans="13:13" s="3" customFormat="1" x14ac:dyDescent="0.25">
      <c r="M287" s="276"/>
    </row>
    <row r="288" spans="13:13" s="3" customFormat="1" x14ac:dyDescent="0.25">
      <c r="M288" s="276"/>
    </row>
    <row r="289" spans="13:13" s="3" customFormat="1" x14ac:dyDescent="0.25">
      <c r="M289" s="276"/>
    </row>
    <row r="290" spans="13:13" s="3" customFormat="1" x14ac:dyDescent="0.25">
      <c r="M290" s="276"/>
    </row>
    <row r="291" spans="13:13" s="3" customFormat="1" x14ac:dyDescent="0.25">
      <c r="M291" s="276"/>
    </row>
    <row r="292" spans="13:13" s="3" customFormat="1" x14ac:dyDescent="0.25">
      <c r="M292" s="276"/>
    </row>
    <row r="293" spans="13:13" s="3" customFormat="1" x14ac:dyDescent="0.25">
      <c r="M293" s="276"/>
    </row>
    <row r="294" spans="13:13" s="3" customFormat="1" x14ac:dyDescent="0.25">
      <c r="M294" s="276"/>
    </row>
    <row r="295" spans="13:13" s="3" customFormat="1" x14ac:dyDescent="0.25">
      <c r="M295" s="276"/>
    </row>
    <row r="296" spans="13:13" s="3" customFormat="1" x14ac:dyDescent="0.25">
      <c r="M296" s="276"/>
    </row>
    <row r="297" spans="13:13" s="3" customFormat="1" x14ac:dyDescent="0.25">
      <c r="M297" s="276"/>
    </row>
    <row r="298" spans="13:13" s="3" customFormat="1" x14ac:dyDescent="0.25">
      <c r="M298" s="276"/>
    </row>
    <row r="299" spans="13:13" s="3" customFormat="1" x14ac:dyDescent="0.25">
      <c r="M299" s="276"/>
    </row>
    <row r="300" spans="13:13" s="3" customFormat="1" x14ac:dyDescent="0.25">
      <c r="M300" s="276"/>
    </row>
    <row r="301" spans="13:13" s="3" customFormat="1" x14ac:dyDescent="0.25">
      <c r="M301" s="276"/>
    </row>
    <row r="302" spans="13:13" s="3" customFormat="1" x14ac:dyDescent="0.25">
      <c r="M302" s="276"/>
    </row>
    <row r="303" spans="13:13" s="3" customFormat="1" x14ac:dyDescent="0.25">
      <c r="M303" s="276"/>
    </row>
    <row r="304" spans="13:13" s="3" customFormat="1" x14ac:dyDescent="0.25">
      <c r="M304" s="276"/>
    </row>
    <row r="305" spans="13:13" s="3" customFormat="1" x14ac:dyDescent="0.25">
      <c r="M305" s="276"/>
    </row>
    <row r="306" spans="13:13" s="3" customFormat="1" x14ac:dyDescent="0.25">
      <c r="M306" s="276"/>
    </row>
    <row r="307" spans="13:13" s="3" customFormat="1" x14ac:dyDescent="0.25">
      <c r="M307" s="276"/>
    </row>
    <row r="308" spans="13:13" s="3" customFormat="1" x14ac:dyDescent="0.25">
      <c r="M308" s="276"/>
    </row>
    <row r="309" spans="13:13" s="3" customFormat="1" x14ac:dyDescent="0.25">
      <c r="M309" s="276"/>
    </row>
    <row r="310" spans="13:13" s="3" customFormat="1" x14ac:dyDescent="0.25">
      <c r="M310" s="276"/>
    </row>
    <row r="311" spans="13:13" s="3" customFormat="1" x14ac:dyDescent="0.25">
      <c r="M311" s="276"/>
    </row>
    <row r="312" spans="13:13" s="3" customFormat="1" x14ac:dyDescent="0.25">
      <c r="M312" s="276"/>
    </row>
    <row r="313" spans="13:13" s="3" customFormat="1" x14ac:dyDescent="0.25">
      <c r="M313" s="276"/>
    </row>
    <row r="314" spans="13:13" s="3" customFormat="1" x14ac:dyDescent="0.25">
      <c r="M314" s="276"/>
    </row>
    <row r="315" spans="13:13" s="3" customFormat="1" x14ac:dyDescent="0.25">
      <c r="M315" s="276"/>
    </row>
    <row r="316" spans="13:13" s="3" customFormat="1" x14ac:dyDescent="0.25">
      <c r="M316" s="276"/>
    </row>
    <row r="317" spans="13:13" s="3" customFormat="1" x14ac:dyDescent="0.25">
      <c r="M317" s="276"/>
    </row>
    <row r="318" spans="13:13" s="3" customFormat="1" x14ac:dyDescent="0.25">
      <c r="M318" s="276"/>
    </row>
    <row r="319" spans="13:13" s="3" customFormat="1" x14ac:dyDescent="0.25">
      <c r="M319" s="276"/>
    </row>
    <row r="320" spans="13:13" s="3" customFormat="1" x14ac:dyDescent="0.25">
      <c r="M320" s="276"/>
    </row>
    <row r="321" spans="13:13" s="3" customFormat="1" x14ac:dyDescent="0.25">
      <c r="M321" s="276"/>
    </row>
    <row r="322" spans="13:13" s="3" customFormat="1" x14ac:dyDescent="0.25">
      <c r="M322" s="276"/>
    </row>
    <row r="323" spans="13:13" s="3" customFormat="1" x14ac:dyDescent="0.25">
      <c r="M323" s="276"/>
    </row>
    <row r="324" spans="13:13" s="3" customFormat="1" x14ac:dyDescent="0.25">
      <c r="M324" s="276"/>
    </row>
    <row r="325" spans="13:13" s="3" customFormat="1" x14ac:dyDescent="0.25">
      <c r="M325" s="276"/>
    </row>
    <row r="326" spans="13:13" s="3" customFormat="1" x14ac:dyDescent="0.25">
      <c r="M326" s="276"/>
    </row>
    <row r="327" spans="13:13" s="3" customFormat="1" x14ac:dyDescent="0.25">
      <c r="M327" s="276"/>
    </row>
    <row r="328" spans="13:13" s="3" customFormat="1" x14ac:dyDescent="0.25">
      <c r="M328" s="276"/>
    </row>
    <row r="329" spans="13:13" s="3" customFormat="1" x14ac:dyDescent="0.25">
      <c r="M329" s="276"/>
    </row>
    <row r="330" spans="13:13" s="3" customFormat="1" x14ac:dyDescent="0.25">
      <c r="M330" s="276"/>
    </row>
    <row r="331" spans="13:13" s="3" customFormat="1" x14ac:dyDescent="0.25">
      <c r="M331" s="276"/>
    </row>
    <row r="332" spans="13:13" s="3" customFormat="1" x14ac:dyDescent="0.25">
      <c r="M332" s="276"/>
    </row>
    <row r="333" spans="13:13" s="3" customFormat="1" x14ac:dyDescent="0.25">
      <c r="M333" s="276"/>
    </row>
    <row r="334" spans="13:13" s="3" customFormat="1" x14ac:dyDescent="0.25">
      <c r="M334" s="276"/>
    </row>
    <row r="335" spans="13:13" s="3" customFormat="1" x14ac:dyDescent="0.25">
      <c r="M335" s="276"/>
    </row>
    <row r="336" spans="13:13" s="3" customFormat="1" x14ac:dyDescent="0.25">
      <c r="M336" s="276"/>
    </row>
    <row r="337" spans="13:13" s="3" customFormat="1" x14ac:dyDescent="0.25">
      <c r="M337" s="276"/>
    </row>
    <row r="338" spans="13:13" s="3" customFormat="1" x14ac:dyDescent="0.25">
      <c r="M338" s="276"/>
    </row>
    <row r="339" spans="13:13" s="3" customFormat="1" x14ac:dyDescent="0.25">
      <c r="M339" s="276"/>
    </row>
    <row r="340" spans="13:13" s="3" customFormat="1" x14ac:dyDescent="0.25">
      <c r="M340" s="276"/>
    </row>
    <row r="341" spans="13:13" s="3" customFormat="1" x14ac:dyDescent="0.25">
      <c r="M341" s="276"/>
    </row>
    <row r="342" spans="13:13" s="3" customFormat="1" x14ac:dyDescent="0.25">
      <c r="M342" s="276"/>
    </row>
    <row r="343" spans="13:13" s="3" customFormat="1" x14ac:dyDescent="0.25">
      <c r="M343" s="276"/>
    </row>
    <row r="344" spans="13:13" s="3" customFormat="1" x14ac:dyDescent="0.25">
      <c r="M344" s="276"/>
    </row>
    <row r="345" spans="13:13" s="3" customFormat="1" x14ac:dyDescent="0.25">
      <c r="M345" s="276"/>
    </row>
    <row r="346" spans="13:13" s="3" customFormat="1" x14ac:dyDescent="0.25">
      <c r="M346" s="276"/>
    </row>
    <row r="347" spans="13:13" s="3" customFormat="1" x14ac:dyDescent="0.25">
      <c r="M347" s="276"/>
    </row>
    <row r="348" spans="13:13" s="3" customFormat="1" x14ac:dyDescent="0.25">
      <c r="M348" s="276"/>
    </row>
    <row r="349" spans="13:13" s="3" customFormat="1" x14ac:dyDescent="0.25">
      <c r="M349" s="276"/>
    </row>
    <row r="350" spans="13:13" s="3" customFormat="1" x14ac:dyDescent="0.25">
      <c r="M350" s="276"/>
    </row>
    <row r="351" spans="13:13" s="3" customFormat="1" x14ac:dyDescent="0.25">
      <c r="M351" s="276"/>
    </row>
    <row r="352" spans="13:13" s="3" customFormat="1" x14ac:dyDescent="0.25">
      <c r="M352" s="276"/>
    </row>
    <row r="353" spans="13:13" s="3" customFormat="1" x14ac:dyDescent="0.25">
      <c r="M353" s="276"/>
    </row>
    <row r="354" spans="13:13" s="3" customFormat="1" x14ac:dyDescent="0.25">
      <c r="M354" s="276"/>
    </row>
    <row r="355" spans="13:13" s="3" customFormat="1" x14ac:dyDescent="0.25">
      <c r="M355" s="276"/>
    </row>
    <row r="356" spans="13:13" s="3" customFormat="1" x14ac:dyDescent="0.25">
      <c r="M356" s="276"/>
    </row>
    <row r="357" spans="13:13" s="3" customFormat="1" x14ac:dyDescent="0.25">
      <c r="M357" s="276"/>
    </row>
    <row r="358" spans="13:13" s="3" customFormat="1" x14ac:dyDescent="0.25">
      <c r="M358" s="276"/>
    </row>
    <row r="359" spans="13:13" s="3" customFormat="1" x14ac:dyDescent="0.25">
      <c r="M359" s="276"/>
    </row>
    <row r="360" spans="13:13" s="3" customFormat="1" x14ac:dyDescent="0.25">
      <c r="M360" s="276"/>
    </row>
    <row r="361" spans="13:13" s="3" customFormat="1" x14ac:dyDescent="0.25">
      <c r="M361" s="276"/>
    </row>
    <row r="362" spans="13:13" s="3" customFormat="1" x14ac:dyDescent="0.25">
      <c r="M362" s="276"/>
    </row>
    <row r="363" spans="13:13" s="3" customFormat="1" x14ac:dyDescent="0.25">
      <c r="M363" s="276"/>
    </row>
    <row r="364" spans="13:13" s="3" customFormat="1" x14ac:dyDescent="0.25">
      <c r="M364" s="276"/>
    </row>
    <row r="365" spans="13:13" s="3" customFormat="1" x14ac:dyDescent="0.25">
      <c r="M365" s="276"/>
    </row>
    <row r="366" spans="13:13" s="3" customFormat="1" x14ac:dyDescent="0.25">
      <c r="M366" s="276"/>
    </row>
    <row r="367" spans="13:13" s="3" customFormat="1" x14ac:dyDescent="0.25">
      <c r="M367" s="276"/>
    </row>
    <row r="368" spans="13:13" s="3" customFormat="1" x14ac:dyDescent="0.25">
      <c r="M368" s="276"/>
    </row>
    <row r="369" spans="13:13" s="3" customFormat="1" x14ac:dyDescent="0.25">
      <c r="M369" s="276"/>
    </row>
    <row r="370" spans="13:13" s="3" customFormat="1" x14ac:dyDescent="0.25">
      <c r="M370" s="276"/>
    </row>
    <row r="371" spans="13:13" s="3" customFormat="1" x14ac:dyDescent="0.25">
      <c r="M371" s="276"/>
    </row>
    <row r="372" spans="13:13" s="3" customFormat="1" x14ac:dyDescent="0.25">
      <c r="M372" s="276"/>
    </row>
    <row r="373" spans="13:13" s="3" customFormat="1" x14ac:dyDescent="0.25">
      <c r="M373" s="276"/>
    </row>
    <row r="374" spans="13:13" s="3" customFormat="1" x14ac:dyDescent="0.25">
      <c r="M374" s="276"/>
    </row>
    <row r="375" spans="13:13" s="3" customFormat="1" x14ac:dyDescent="0.25">
      <c r="M375" s="276"/>
    </row>
    <row r="376" spans="13:13" s="3" customFormat="1" x14ac:dyDescent="0.25">
      <c r="M376" s="276"/>
    </row>
    <row r="377" spans="13:13" s="3" customFormat="1" x14ac:dyDescent="0.25">
      <c r="M377" s="276"/>
    </row>
    <row r="378" spans="13:13" s="3" customFormat="1" x14ac:dyDescent="0.25">
      <c r="M378" s="276"/>
    </row>
    <row r="379" spans="13:13" s="3" customFormat="1" x14ac:dyDescent="0.25">
      <c r="M379" s="276"/>
    </row>
    <row r="380" spans="13:13" s="3" customFormat="1" x14ac:dyDescent="0.25">
      <c r="M380" s="276"/>
    </row>
    <row r="381" spans="13:13" s="3" customFormat="1" x14ac:dyDescent="0.25">
      <c r="M381" s="276"/>
    </row>
    <row r="382" spans="13:13" s="3" customFormat="1" x14ac:dyDescent="0.25">
      <c r="M382" s="276"/>
    </row>
    <row r="383" spans="13:13" s="3" customFormat="1" x14ac:dyDescent="0.25">
      <c r="M383" s="276"/>
    </row>
    <row r="384" spans="13:13" s="3" customFormat="1" x14ac:dyDescent="0.25">
      <c r="M384" s="276"/>
    </row>
    <row r="385" spans="13:13" s="3" customFormat="1" x14ac:dyDescent="0.25">
      <c r="M385" s="276"/>
    </row>
    <row r="386" spans="13:13" s="3" customFormat="1" x14ac:dyDescent="0.25">
      <c r="M386" s="276"/>
    </row>
    <row r="387" spans="13:13" s="3" customFormat="1" x14ac:dyDescent="0.25">
      <c r="M387" s="276"/>
    </row>
    <row r="388" spans="13:13" s="3" customFormat="1" x14ac:dyDescent="0.25">
      <c r="M388" s="276"/>
    </row>
    <row r="389" spans="13:13" s="3" customFormat="1" x14ac:dyDescent="0.25">
      <c r="M389" s="276"/>
    </row>
    <row r="390" spans="13:13" s="3" customFormat="1" x14ac:dyDescent="0.25">
      <c r="M390" s="276"/>
    </row>
    <row r="391" spans="13:13" s="3" customFormat="1" x14ac:dyDescent="0.25">
      <c r="M391" s="276"/>
    </row>
    <row r="392" spans="13:13" s="3" customFormat="1" x14ac:dyDescent="0.25">
      <c r="M392" s="276"/>
    </row>
    <row r="393" spans="13:13" s="3" customFormat="1" x14ac:dyDescent="0.25">
      <c r="M393" s="276"/>
    </row>
    <row r="394" spans="13:13" s="3" customFormat="1" x14ac:dyDescent="0.25">
      <c r="M394" s="276"/>
    </row>
    <row r="395" spans="13:13" s="3" customFormat="1" x14ac:dyDescent="0.25">
      <c r="M395" s="276"/>
    </row>
    <row r="396" spans="13:13" s="3" customFormat="1" x14ac:dyDescent="0.25">
      <c r="M396" s="276"/>
    </row>
    <row r="397" spans="13:13" s="3" customFormat="1" x14ac:dyDescent="0.25">
      <c r="M397" s="276"/>
    </row>
    <row r="398" spans="13:13" s="3" customFormat="1" x14ac:dyDescent="0.25">
      <c r="M398" s="276"/>
    </row>
    <row r="399" spans="13:13" s="3" customFormat="1" x14ac:dyDescent="0.25">
      <c r="M399" s="276"/>
    </row>
    <row r="400" spans="13:13" s="3" customFormat="1" x14ac:dyDescent="0.25">
      <c r="M400" s="276"/>
    </row>
    <row r="401" spans="13:13" s="3" customFormat="1" x14ac:dyDescent="0.25">
      <c r="M401" s="276"/>
    </row>
    <row r="402" spans="13:13" s="3" customFormat="1" x14ac:dyDescent="0.25">
      <c r="M402" s="276"/>
    </row>
    <row r="403" spans="13:13" s="3" customFormat="1" x14ac:dyDescent="0.25">
      <c r="M403" s="276"/>
    </row>
    <row r="404" spans="13:13" s="3" customFormat="1" x14ac:dyDescent="0.25">
      <c r="M404" s="276"/>
    </row>
    <row r="405" spans="13:13" s="3" customFormat="1" x14ac:dyDescent="0.25">
      <c r="M405" s="276"/>
    </row>
    <row r="406" spans="13:13" s="3" customFormat="1" x14ac:dyDescent="0.25">
      <c r="M406" s="276"/>
    </row>
    <row r="407" spans="13:13" s="3" customFormat="1" x14ac:dyDescent="0.25">
      <c r="M407" s="276"/>
    </row>
    <row r="408" spans="13:13" s="3" customFormat="1" x14ac:dyDescent="0.25">
      <c r="M408" s="276"/>
    </row>
    <row r="409" spans="13:13" s="3" customFormat="1" x14ac:dyDescent="0.25">
      <c r="M409" s="276"/>
    </row>
    <row r="410" spans="13:13" s="3" customFormat="1" x14ac:dyDescent="0.25">
      <c r="M410" s="276"/>
    </row>
    <row r="411" spans="13:13" s="3" customFormat="1" x14ac:dyDescent="0.25">
      <c r="M411" s="276"/>
    </row>
    <row r="412" spans="13:13" s="3" customFormat="1" x14ac:dyDescent="0.25">
      <c r="M412" s="276"/>
    </row>
    <row r="413" spans="13:13" s="3" customFormat="1" x14ac:dyDescent="0.25">
      <c r="M413" s="276"/>
    </row>
    <row r="414" spans="13:13" s="3" customFormat="1" x14ac:dyDescent="0.25">
      <c r="M414" s="276"/>
    </row>
    <row r="415" spans="13:13" s="3" customFormat="1" x14ac:dyDescent="0.25">
      <c r="M415" s="276"/>
    </row>
    <row r="416" spans="13:13" s="3" customFormat="1" x14ac:dyDescent="0.25">
      <c r="M416" s="276"/>
    </row>
    <row r="417" spans="13:13" s="3" customFormat="1" x14ac:dyDescent="0.25">
      <c r="M417" s="276"/>
    </row>
    <row r="418" spans="13:13" s="3" customFormat="1" x14ac:dyDescent="0.25">
      <c r="M418" s="276"/>
    </row>
    <row r="419" spans="13:13" s="3" customFormat="1" x14ac:dyDescent="0.25">
      <c r="M419" s="276"/>
    </row>
    <row r="420" spans="13:13" s="3" customFormat="1" x14ac:dyDescent="0.25">
      <c r="M420" s="276"/>
    </row>
    <row r="421" spans="13:13" s="3" customFormat="1" x14ac:dyDescent="0.25">
      <c r="M421" s="276"/>
    </row>
    <row r="422" spans="13:13" s="3" customFormat="1" x14ac:dyDescent="0.25">
      <c r="M422" s="276"/>
    </row>
    <row r="423" spans="13:13" s="3" customFormat="1" x14ac:dyDescent="0.25">
      <c r="M423" s="276"/>
    </row>
    <row r="424" spans="13:13" s="3" customFormat="1" x14ac:dyDescent="0.25">
      <c r="M424" s="276"/>
    </row>
    <row r="425" spans="13:13" s="3" customFormat="1" x14ac:dyDescent="0.25">
      <c r="M425" s="276"/>
    </row>
    <row r="426" spans="13:13" s="3" customFormat="1" x14ac:dyDescent="0.25">
      <c r="M426" s="276"/>
    </row>
    <row r="427" spans="13:13" s="3" customFormat="1" x14ac:dyDescent="0.25">
      <c r="M427" s="276"/>
    </row>
    <row r="428" spans="13:13" s="3" customFormat="1" x14ac:dyDescent="0.25">
      <c r="M428" s="276"/>
    </row>
    <row r="429" spans="13:13" s="3" customFormat="1" x14ac:dyDescent="0.25">
      <c r="M429" s="276"/>
    </row>
    <row r="430" spans="13:13" s="3" customFormat="1" x14ac:dyDescent="0.25">
      <c r="M430" s="276"/>
    </row>
    <row r="431" spans="13:13" s="3" customFormat="1" x14ac:dyDescent="0.25">
      <c r="M431" s="276"/>
    </row>
    <row r="432" spans="13:13" s="3" customFormat="1" x14ac:dyDescent="0.25">
      <c r="M432" s="276"/>
    </row>
    <row r="433" spans="13:13" s="3" customFormat="1" x14ac:dyDescent="0.25">
      <c r="M433" s="276"/>
    </row>
    <row r="434" spans="13:13" s="3" customFormat="1" x14ac:dyDescent="0.25">
      <c r="M434" s="276"/>
    </row>
    <row r="435" spans="13:13" s="3" customFormat="1" x14ac:dyDescent="0.25">
      <c r="M435" s="276"/>
    </row>
    <row r="436" spans="13:13" s="3" customFormat="1" x14ac:dyDescent="0.25">
      <c r="M436" s="276"/>
    </row>
    <row r="437" spans="13:13" s="3" customFormat="1" x14ac:dyDescent="0.25">
      <c r="M437" s="276"/>
    </row>
    <row r="438" spans="13:13" s="3" customFormat="1" x14ac:dyDescent="0.25">
      <c r="M438" s="276"/>
    </row>
    <row r="439" spans="13:13" s="3" customFormat="1" x14ac:dyDescent="0.25">
      <c r="M439" s="276"/>
    </row>
    <row r="440" spans="13:13" s="3" customFormat="1" x14ac:dyDescent="0.25">
      <c r="M440" s="276"/>
    </row>
    <row r="441" spans="13:13" s="3" customFormat="1" x14ac:dyDescent="0.25">
      <c r="M441" s="276"/>
    </row>
    <row r="442" spans="13:13" s="3" customFormat="1" x14ac:dyDescent="0.25">
      <c r="M442" s="276"/>
    </row>
    <row r="443" spans="13:13" s="3" customFormat="1" x14ac:dyDescent="0.25">
      <c r="M443" s="276"/>
    </row>
    <row r="444" spans="13:13" s="3" customFormat="1" x14ac:dyDescent="0.25">
      <c r="M444" s="276"/>
    </row>
    <row r="445" spans="13:13" s="3" customFormat="1" x14ac:dyDescent="0.25">
      <c r="M445" s="276"/>
    </row>
    <row r="446" spans="13:13" s="3" customFormat="1" x14ac:dyDescent="0.25">
      <c r="M446" s="276"/>
    </row>
    <row r="447" spans="13:13" s="3" customFormat="1" x14ac:dyDescent="0.25">
      <c r="M447" s="276"/>
    </row>
    <row r="448" spans="13:13" s="3" customFormat="1" x14ac:dyDescent="0.25">
      <c r="M448" s="276"/>
    </row>
    <row r="449" spans="13:13" s="3" customFormat="1" x14ac:dyDescent="0.25">
      <c r="M449" s="276"/>
    </row>
    <row r="450" spans="13:13" s="3" customFormat="1" x14ac:dyDescent="0.25">
      <c r="M450" s="276"/>
    </row>
    <row r="451" spans="13:13" s="3" customFormat="1" x14ac:dyDescent="0.25">
      <c r="M451" s="276"/>
    </row>
    <row r="452" spans="13:13" s="3" customFormat="1" x14ac:dyDescent="0.25">
      <c r="M452" s="276"/>
    </row>
    <row r="453" spans="13:13" s="3" customFormat="1" x14ac:dyDescent="0.25">
      <c r="M453" s="276"/>
    </row>
    <row r="454" spans="13:13" s="3" customFormat="1" x14ac:dyDescent="0.25">
      <c r="M454" s="276"/>
    </row>
    <row r="455" spans="13:13" s="3" customFormat="1" x14ac:dyDescent="0.25">
      <c r="M455" s="276"/>
    </row>
    <row r="456" spans="13:13" s="3" customFormat="1" x14ac:dyDescent="0.25">
      <c r="M456" s="276"/>
    </row>
    <row r="457" spans="13:13" s="3" customFormat="1" x14ac:dyDescent="0.25">
      <c r="M457" s="276"/>
    </row>
    <row r="458" spans="13:13" s="3" customFormat="1" x14ac:dyDescent="0.25">
      <c r="M458" s="276"/>
    </row>
    <row r="459" spans="13:13" s="3" customFormat="1" x14ac:dyDescent="0.25">
      <c r="M459" s="276"/>
    </row>
    <row r="460" spans="13:13" s="3" customFormat="1" x14ac:dyDescent="0.25">
      <c r="M460" s="276"/>
    </row>
    <row r="461" spans="13:13" s="3" customFormat="1" x14ac:dyDescent="0.25">
      <c r="M461" s="276"/>
    </row>
    <row r="462" spans="13:13" s="3" customFormat="1" x14ac:dyDescent="0.25">
      <c r="M462" s="276"/>
    </row>
    <row r="463" spans="13:13" s="3" customFormat="1" x14ac:dyDescent="0.25">
      <c r="M463" s="276"/>
    </row>
    <row r="464" spans="13:13" s="3" customFormat="1" x14ac:dyDescent="0.25">
      <c r="M464" s="276"/>
    </row>
    <row r="465" spans="13:13" s="3" customFormat="1" x14ac:dyDescent="0.25">
      <c r="M465" s="276"/>
    </row>
    <row r="466" spans="13:13" s="3" customFormat="1" x14ac:dyDescent="0.25">
      <c r="M466" s="276"/>
    </row>
    <row r="467" spans="13:13" s="3" customFormat="1" x14ac:dyDescent="0.25">
      <c r="M467" s="276"/>
    </row>
    <row r="468" spans="13:13" s="3" customFormat="1" x14ac:dyDescent="0.25">
      <c r="M468" s="276"/>
    </row>
    <row r="469" spans="13:13" s="3" customFormat="1" x14ac:dyDescent="0.25">
      <c r="M469" s="276"/>
    </row>
    <row r="470" spans="13:13" s="3" customFormat="1" x14ac:dyDescent="0.25">
      <c r="M470" s="276"/>
    </row>
    <row r="471" spans="13:13" s="3" customFormat="1" x14ac:dyDescent="0.25">
      <c r="M471" s="276"/>
    </row>
    <row r="472" spans="13:13" s="3" customFormat="1" x14ac:dyDescent="0.25">
      <c r="M472" s="276"/>
    </row>
    <row r="473" spans="13:13" s="3" customFormat="1" x14ac:dyDescent="0.25">
      <c r="M473" s="276"/>
    </row>
    <row r="474" spans="13:13" s="3" customFormat="1" x14ac:dyDescent="0.25">
      <c r="M474" s="276"/>
    </row>
    <row r="475" spans="13:13" s="3" customFormat="1" x14ac:dyDescent="0.25">
      <c r="M475" s="276"/>
    </row>
    <row r="476" spans="13:13" s="3" customFormat="1" x14ac:dyDescent="0.25">
      <c r="M476" s="276"/>
    </row>
    <row r="477" spans="13:13" s="3" customFormat="1" x14ac:dyDescent="0.25">
      <c r="M477" s="276"/>
    </row>
    <row r="478" spans="13:13" s="3" customFormat="1" x14ac:dyDescent="0.25">
      <c r="M478" s="276"/>
    </row>
    <row r="479" spans="13:13" s="3" customFormat="1" x14ac:dyDescent="0.25">
      <c r="M479" s="276"/>
    </row>
    <row r="480" spans="13:13" s="3" customFormat="1" x14ac:dyDescent="0.25">
      <c r="M480" s="276"/>
    </row>
    <row r="481" spans="13:13" s="3" customFormat="1" x14ac:dyDescent="0.25">
      <c r="M481" s="276"/>
    </row>
    <row r="482" spans="13:13" s="3" customFormat="1" x14ac:dyDescent="0.25">
      <c r="M482" s="276"/>
    </row>
    <row r="483" spans="13:13" s="3" customFormat="1" x14ac:dyDescent="0.25">
      <c r="M483" s="276"/>
    </row>
    <row r="484" spans="13:13" s="3" customFormat="1" x14ac:dyDescent="0.25">
      <c r="M484" s="276"/>
    </row>
    <row r="485" spans="13:13" s="3" customFormat="1" x14ac:dyDescent="0.25">
      <c r="M485" s="276"/>
    </row>
    <row r="486" spans="13:13" s="3" customFormat="1" x14ac:dyDescent="0.25">
      <c r="M486" s="276"/>
    </row>
    <row r="487" spans="13:13" s="3" customFormat="1" x14ac:dyDescent="0.25">
      <c r="M487" s="276"/>
    </row>
    <row r="488" spans="13:13" s="3" customFormat="1" x14ac:dyDescent="0.25">
      <c r="M488" s="276"/>
    </row>
    <row r="489" spans="13:13" s="3" customFormat="1" x14ac:dyDescent="0.25">
      <c r="M489" s="276"/>
    </row>
    <row r="490" spans="13:13" s="3" customFormat="1" x14ac:dyDescent="0.25">
      <c r="M490" s="276"/>
    </row>
    <row r="491" spans="13:13" s="3" customFormat="1" x14ac:dyDescent="0.25">
      <c r="M491" s="276"/>
    </row>
    <row r="492" spans="13:13" s="3" customFormat="1" x14ac:dyDescent="0.25">
      <c r="M492" s="276"/>
    </row>
    <row r="493" spans="13:13" s="3" customFormat="1" x14ac:dyDescent="0.25">
      <c r="M493" s="276"/>
    </row>
    <row r="494" spans="13:13" s="3" customFormat="1" x14ac:dyDescent="0.25">
      <c r="M494" s="276"/>
    </row>
    <row r="495" spans="13:13" s="3" customFormat="1" x14ac:dyDescent="0.25">
      <c r="M495" s="276"/>
    </row>
    <row r="496" spans="13:13" s="3" customFormat="1" x14ac:dyDescent="0.25">
      <c r="M496" s="276"/>
    </row>
    <row r="497" spans="13:13" s="3" customFormat="1" x14ac:dyDescent="0.25">
      <c r="M497" s="276"/>
    </row>
    <row r="498" spans="13:13" s="3" customFormat="1" x14ac:dyDescent="0.25">
      <c r="M498" s="276"/>
    </row>
    <row r="499" spans="13:13" s="3" customFormat="1" x14ac:dyDescent="0.25">
      <c r="M499" s="276"/>
    </row>
    <row r="500" spans="13:13" s="3" customFormat="1" x14ac:dyDescent="0.25">
      <c r="M500" s="276"/>
    </row>
    <row r="501" spans="13:13" s="3" customFormat="1" x14ac:dyDescent="0.25">
      <c r="M501" s="276"/>
    </row>
    <row r="502" spans="13:13" s="3" customFormat="1" x14ac:dyDescent="0.25">
      <c r="M502" s="276"/>
    </row>
    <row r="503" spans="13:13" s="3" customFormat="1" x14ac:dyDescent="0.25">
      <c r="M503" s="276"/>
    </row>
    <row r="504" spans="13:13" s="3" customFormat="1" x14ac:dyDescent="0.25">
      <c r="M504" s="276"/>
    </row>
    <row r="505" spans="13:13" s="3" customFormat="1" x14ac:dyDescent="0.25">
      <c r="M505" s="276"/>
    </row>
    <row r="506" spans="13:13" s="3" customFormat="1" x14ac:dyDescent="0.25">
      <c r="M506" s="276"/>
    </row>
    <row r="507" spans="13:13" s="3" customFormat="1" x14ac:dyDescent="0.25">
      <c r="M507" s="276"/>
    </row>
    <row r="508" spans="13:13" s="3" customFormat="1" x14ac:dyDescent="0.25">
      <c r="M508" s="276"/>
    </row>
    <row r="509" spans="13:13" s="3" customFormat="1" x14ac:dyDescent="0.25">
      <c r="M509" s="276"/>
    </row>
    <row r="510" spans="13:13" s="3" customFormat="1" x14ac:dyDescent="0.25">
      <c r="M510" s="276"/>
    </row>
    <row r="511" spans="13:13" s="3" customFormat="1" x14ac:dyDescent="0.25">
      <c r="M511" s="276"/>
    </row>
    <row r="512" spans="13:13" s="3" customFormat="1" x14ac:dyDescent="0.25">
      <c r="M512" s="276"/>
    </row>
    <row r="513" spans="13:13" s="3" customFormat="1" x14ac:dyDescent="0.25">
      <c r="M513" s="276"/>
    </row>
    <row r="514" spans="13:13" s="3" customFormat="1" x14ac:dyDescent="0.25">
      <c r="M514" s="276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86"/>
  <sheetViews>
    <sheetView topLeftCell="I5" zoomScale="80" zoomScaleNormal="80" workbookViewId="0">
      <selection activeCell="S22" sqref="S22"/>
    </sheetView>
  </sheetViews>
  <sheetFormatPr defaultColWidth="11.5703125" defaultRowHeight="15" x14ac:dyDescent="0.25"/>
  <cols>
    <col min="1" max="1" width="2.7109375" style="3" customWidth="1"/>
    <col min="2" max="2" width="41.42578125" style="2" customWidth="1"/>
    <col min="3" max="4" width="14.28515625" style="2" hidden="1" customWidth="1"/>
    <col min="5" max="5" width="14.5703125" style="2" hidden="1" customWidth="1"/>
    <col min="6" max="6" width="14.28515625" style="2" hidden="1" customWidth="1"/>
    <col min="7" max="21" width="15.7109375" style="2" customWidth="1"/>
    <col min="22" max="22" width="11.5703125" style="276"/>
    <col min="23" max="16384" width="11.5703125" style="3"/>
  </cols>
  <sheetData>
    <row r="1" spans="2:2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3" ht="22.15" customHeight="1" thickTop="1" thickBot="1" x14ac:dyDescent="0.3">
      <c r="B2" s="313" t="s">
        <v>923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3" ht="22.15" customHeight="1" thickTop="1" thickBot="1" x14ac:dyDescent="0.3">
      <c r="B3" s="287" t="s">
        <v>1015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3" ht="22.15" customHeight="1" thickTop="1" thickBot="1" x14ac:dyDescent="0.3">
      <c r="B4" s="297" t="s">
        <v>107</v>
      </c>
      <c r="C4" s="331" t="s">
        <v>15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6" t="s">
        <v>1001</v>
      </c>
    </row>
    <row r="5" spans="2:23" ht="22.15" customHeight="1" thickTop="1" x14ac:dyDescent="0.25">
      <c r="B5" s="298"/>
      <c r="C5" s="322">
        <v>2012</v>
      </c>
      <c r="D5" s="322"/>
      <c r="E5" s="322">
        <v>2013</v>
      </c>
      <c r="F5" s="322"/>
      <c r="G5" s="306">
        <v>2014</v>
      </c>
      <c r="H5" s="307"/>
      <c r="I5" s="310">
        <v>2015</v>
      </c>
      <c r="J5" s="307"/>
      <c r="K5" s="310">
        <v>2016</v>
      </c>
      <c r="L5" s="307"/>
      <c r="M5" s="308">
        <v>2017</v>
      </c>
      <c r="N5" s="308"/>
      <c r="O5" s="319">
        <v>2018</v>
      </c>
      <c r="P5" s="319"/>
      <c r="Q5" s="319">
        <v>2019</v>
      </c>
      <c r="R5" s="319"/>
      <c r="S5" s="319">
        <v>2020</v>
      </c>
      <c r="T5" s="320"/>
      <c r="U5" s="317"/>
    </row>
    <row r="6" spans="2:23" ht="22.15" customHeight="1" thickBot="1" x14ac:dyDescent="0.3">
      <c r="B6" s="299"/>
      <c r="C6" s="62" t="s">
        <v>17</v>
      </c>
      <c r="D6" s="62" t="s">
        <v>16</v>
      </c>
      <c r="E6" s="62" t="s">
        <v>17</v>
      </c>
      <c r="F6" s="62" t="s">
        <v>16</v>
      </c>
      <c r="G6" s="229" t="s">
        <v>17</v>
      </c>
      <c r="H6" s="229" t="s">
        <v>16</v>
      </c>
      <c r="I6" s="220" t="s">
        <v>17</v>
      </c>
      <c r="J6" s="229" t="s">
        <v>16</v>
      </c>
      <c r="K6" s="220" t="s">
        <v>17</v>
      </c>
      <c r="L6" s="229" t="s">
        <v>16</v>
      </c>
      <c r="M6" s="220" t="s">
        <v>17</v>
      </c>
      <c r="N6" s="235" t="s">
        <v>16</v>
      </c>
      <c r="O6" s="220" t="s">
        <v>17</v>
      </c>
      <c r="P6" s="220" t="s">
        <v>16</v>
      </c>
      <c r="Q6" s="220" t="s">
        <v>17</v>
      </c>
      <c r="R6" s="220" t="s">
        <v>16</v>
      </c>
      <c r="S6" s="220" t="s">
        <v>17</v>
      </c>
      <c r="T6" s="237" t="s">
        <v>16</v>
      </c>
      <c r="U6" s="318"/>
    </row>
    <row r="7" spans="2:23" ht="22.15" customHeight="1" thickTop="1" thickBot="1" x14ac:dyDescent="0.3">
      <c r="B7" s="69" t="s">
        <v>93</v>
      </c>
      <c r="C7" s="79">
        <v>523</v>
      </c>
      <c r="D7" s="25">
        <v>0.22312286689419794</v>
      </c>
      <c r="E7" s="79">
        <v>541</v>
      </c>
      <c r="F7" s="25">
        <v>0.22654941373534337</v>
      </c>
      <c r="G7" s="77">
        <v>1993</v>
      </c>
      <c r="H7" s="73">
        <v>0.54888460479206835</v>
      </c>
      <c r="I7" s="74">
        <v>1957</v>
      </c>
      <c r="J7" s="73">
        <v>0.52934812009737608</v>
      </c>
      <c r="K7" s="74">
        <v>2045</v>
      </c>
      <c r="L7" s="73">
        <v>0.51759048342191849</v>
      </c>
      <c r="M7" s="74">
        <v>2157</v>
      </c>
      <c r="N7" s="71">
        <v>0.53817365269461082</v>
      </c>
      <c r="O7" s="74">
        <v>2188</v>
      </c>
      <c r="P7" s="71">
        <v>0.54319761668321753</v>
      </c>
      <c r="Q7" s="74">
        <v>2274</v>
      </c>
      <c r="R7" s="71">
        <v>0.53899028205735955</v>
      </c>
      <c r="S7" s="74">
        <v>1661</v>
      </c>
      <c r="T7" s="71">
        <v>0.56001348617666891</v>
      </c>
      <c r="U7" s="75">
        <v>-0.26956904133685139</v>
      </c>
      <c r="V7" s="280" t="s">
        <v>625</v>
      </c>
    </row>
    <row r="8" spans="2:23" ht="22.15" customHeight="1" thickTop="1" x14ac:dyDescent="0.25">
      <c r="B8" s="76" t="s">
        <v>94</v>
      </c>
      <c r="C8" s="40">
        <v>462</v>
      </c>
      <c r="D8" s="25">
        <v>0.19709897610921501</v>
      </c>
      <c r="E8" s="40">
        <v>487</v>
      </c>
      <c r="F8" s="25">
        <v>0.20393634840871022</v>
      </c>
      <c r="G8" s="41">
        <v>396</v>
      </c>
      <c r="H8" s="23">
        <v>0.10906086477554393</v>
      </c>
      <c r="I8" s="24">
        <v>363</v>
      </c>
      <c r="J8" s="23">
        <v>9.8187719772788742E-2</v>
      </c>
      <c r="K8" s="24">
        <v>425</v>
      </c>
      <c r="L8" s="23">
        <v>0.10756770437863832</v>
      </c>
      <c r="M8" s="24">
        <v>407</v>
      </c>
      <c r="N8" s="25">
        <v>0.10154690618762477</v>
      </c>
      <c r="O8" s="24">
        <v>367</v>
      </c>
      <c r="P8" s="25">
        <v>9.1112214498510424E-2</v>
      </c>
      <c r="Q8" s="24">
        <v>434</v>
      </c>
      <c r="R8" s="25">
        <v>0.10286797819388481</v>
      </c>
      <c r="S8" s="24">
        <v>284</v>
      </c>
      <c r="T8" s="25">
        <v>9.5751854349291982E-2</v>
      </c>
      <c r="U8" s="44">
        <v>-0.34562211981566821</v>
      </c>
      <c r="V8" s="280" t="s">
        <v>626</v>
      </c>
    </row>
    <row r="9" spans="2:23" ht="22.15" customHeight="1" x14ac:dyDescent="0.25">
      <c r="B9" s="76" t="s">
        <v>95</v>
      </c>
      <c r="C9" s="40">
        <v>126</v>
      </c>
      <c r="D9" s="25">
        <v>5.3754266211604097E-2</v>
      </c>
      <c r="E9" s="40">
        <v>143</v>
      </c>
      <c r="F9" s="25">
        <v>5.9882747068676717E-2</v>
      </c>
      <c r="G9" s="41">
        <v>120</v>
      </c>
      <c r="H9" s="23">
        <v>3.3048746901679978E-2</v>
      </c>
      <c r="I9" s="24">
        <v>112</v>
      </c>
      <c r="J9" s="23">
        <v>3.0294833648904517E-2</v>
      </c>
      <c r="K9" s="24">
        <v>145</v>
      </c>
      <c r="L9" s="23">
        <v>3.6699569729182487E-2</v>
      </c>
      <c r="M9" s="24">
        <v>132</v>
      </c>
      <c r="N9" s="25">
        <v>3.2934131736526949E-2</v>
      </c>
      <c r="O9" s="24">
        <v>136</v>
      </c>
      <c r="P9" s="25">
        <v>3.3763654419066536E-2</v>
      </c>
      <c r="Q9" s="24">
        <v>154</v>
      </c>
      <c r="R9" s="25">
        <v>3.6501540649443005E-2</v>
      </c>
      <c r="S9" s="24">
        <v>92</v>
      </c>
      <c r="T9" s="25">
        <v>3.1018206338503034E-2</v>
      </c>
      <c r="U9" s="44">
        <v>-0.40259740259740262</v>
      </c>
      <c r="V9" s="280" t="s">
        <v>627</v>
      </c>
    </row>
    <row r="10" spans="2:23" ht="22.15" customHeight="1" x14ac:dyDescent="0.25">
      <c r="B10" s="76" t="s">
        <v>96</v>
      </c>
      <c r="C10" s="40">
        <v>252</v>
      </c>
      <c r="D10" s="25">
        <v>0.10750853242320819</v>
      </c>
      <c r="E10" s="40">
        <v>271</v>
      </c>
      <c r="F10" s="25">
        <v>0.11348408710217756</v>
      </c>
      <c r="G10" s="41">
        <v>293</v>
      </c>
      <c r="H10" s="23">
        <v>8.0694023684935279E-2</v>
      </c>
      <c r="I10" s="24">
        <v>264</v>
      </c>
      <c r="J10" s="23">
        <v>7.1409250743846367E-2</v>
      </c>
      <c r="K10" s="24">
        <v>319</v>
      </c>
      <c r="L10" s="23">
        <v>8.0739053404201469E-2</v>
      </c>
      <c r="M10" s="24">
        <v>294</v>
      </c>
      <c r="N10" s="25">
        <v>7.3353293413173648E-2</v>
      </c>
      <c r="O10" s="24">
        <v>280</v>
      </c>
      <c r="P10" s="25">
        <v>6.9513406156901686E-2</v>
      </c>
      <c r="Q10" s="24">
        <v>298</v>
      </c>
      <c r="R10" s="25">
        <v>7.0632851386584483E-2</v>
      </c>
      <c r="S10" s="24">
        <v>225</v>
      </c>
      <c r="T10" s="25">
        <v>7.5859743762643289E-2</v>
      </c>
      <c r="U10" s="44">
        <v>-0.24496644295302014</v>
      </c>
      <c r="V10" s="280" t="s">
        <v>628</v>
      </c>
    </row>
    <row r="11" spans="2:23" ht="22.15" customHeight="1" x14ac:dyDescent="0.25">
      <c r="B11" s="76" t="s">
        <v>97</v>
      </c>
      <c r="C11" s="40">
        <v>234</v>
      </c>
      <c r="D11" s="25">
        <v>9.9829351535836178E-2</v>
      </c>
      <c r="E11" s="40">
        <v>261</v>
      </c>
      <c r="F11" s="25">
        <v>0.1092964824120603</v>
      </c>
      <c r="G11" s="41">
        <v>103</v>
      </c>
      <c r="H11" s="23">
        <v>2.8366841090608649E-2</v>
      </c>
      <c r="I11" s="24">
        <v>111</v>
      </c>
      <c r="J11" s="23">
        <v>3.0024344062753582E-2</v>
      </c>
      <c r="K11" s="24">
        <v>100</v>
      </c>
      <c r="L11" s="23">
        <v>2.5310048089091368E-2</v>
      </c>
      <c r="M11" s="24">
        <v>107</v>
      </c>
      <c r="N11" s="25">
        <v>2.6696606786427154E-2</v>
      </c>
      <c r="O11" s="24">
        <v>115</v>
      </c>
      <c r="P11" s="25">
        <v>2.8550148957298908E-2</v>
      </c>
      <c r="Q11" s="24">
        <v>99</v>
      </c>
      <c r="R11" s="25">
        <v>2.3465276131784788E-2</v>
      </c>
      <c r="S11" s="24">
        <v>77</v>
      </c>
      <c r="T11" s="25">
        <v>2.5960890087660147E-2</v>
      </c>
      <c r="U11" s="44">
        <v>-0.22222222222222221</v>
      </c>
      <c r="V11" s="280" t="s">
        <v>629</v>
      </c>
    </row>
    <row r="12" spans="2:23" ht="22.15" customHeight="1" thickBot="1" x14ac:dyDescent="0.3">
      <c r="B12" s="76" t="s">
        <v>98</v>
      </c>
      <c r="C12" s="40">
        <v>241</v>
      </c>
      <c r="D12" s="25">
        <v>0.10281569965870307</v>
      </c>
      <c r="E12" s="40">
        <v>238</v>
      </c>
      <c r="F12" s="25">
        <v>9.9664991624790616E-2</v>
      </c>
      <c r="G12" s="41">
        <v>160</v>
      </c>
      <c r="H12" s="23">
        <v>4.4064995868906637E-2</v>
      </c>
      <c r="I12" s="24">
        <v>161</v>
      </c>
      <c r="J12" s="23">
        <v>4.3548823370300242E-2</v>
      </c>
      <c r="K12" s="24">
        <v>220</v>
      </c>
      <c r="L12" s="23">
        <v>5.5682105796001011E-2</v>
      </c>
      <c r="M12" s="24">
        <v>186</v>
      </c>
      <c r="N12" s="25">
        <v>4.6407185628742506E-2</v>
      </c>
      <c r="O12" s="24">
        <v>181</v>
      </c>
      <c r="P12" s="25">
        <v>4.4935451837140011E-2</v>
      </c>
      <c r="Q12" s="24">
        <v>195</v>
      </c>
      <c r="R12" s="25">
        <v>4.6219483289879119E-2</v>
      </c>
      <c r="S12" s="24">
        <v>143</v>
      </c>
      <c r="T12" s="25">
        <v>4.8213081591368855E-2</v>
      </c>
      <c r="U12" s="44">
        <v>-0.26666666666666666</v>
      </c>
      <c r="V12" s="280" t="s">
        <v>630</v>
      </c>
    </row>
    <row r="13" spans="2:23" ht="22.15" customHeight="1" thickTop="1" thickBot="1" x14ac:dyDescent="0.3">
      <c r="B13" s="69" t="s">
        <v>99</v>
      </c>
      <c r="C13" s="79">
        <v>1315</v>
      </c>
      <c r="D13" s="25">
        <v>0.56100682593856654</v>
      </c>
      <c r="E13" s="79">
        <v>1400</v>
      </c>
      <c r="F13" s="25">
        <v>0.58626465661641536</v>
      </c>
      <c r="G13" s="77">
        <v>1072</v>
      </c>
      <c r="H13" s="73">
        <v>0.29523547232167446</v>
      </c>
      <c r="I13" s="74">
        <v>1011</v>
      </c>
      <c r="J13" s="73">
        <v>0.27346497159859345</v>
      </c>
      <c r="K13" s="74">
        <v>1209</v>
      </c>
      <c r="L13" s="73">
        <v>0.30599848139711466</v>
      </c>
      <c r="M13" s="74">
        <v>1126</v>
      </c>
      <c r="N13" s="71">
        <v>0.28093812375249505</v>
      </c>
      <c r="O13" s="74">
        <v>1079</v>
      </c>
      <c r="P13" s="71">
        <v>0.26787487586891756</v>
      </c>
      <c r="Q13" s="74">
        <v>1180</v>
      </c>
      <c r="R13" s="71">
        <v>0.27968712965157622</v>
      </c>
      <c r="S13" s="74">
        <v>821</v>
      </c>
      <c r="T13" s="71">
        <v>0.27680377612946727</v>
      </c>
      <c r="U13" s="75">
        <v>-0.3042372881355932</v>
      </c>
      <c r="W13" s="80"/>
    </row>
    <row r="14" spans="2:23" ht="22.15" customHeight="1" thickTop="1" x14ac:dyDescent="0.25">
      <c r="B14" s="76" t="s">
        <v>100</v>
      </c>
      <c r="C14" s="40">
        <v>44</v>
      </c>
      <c r="D14" s="25">
        <v>1.877133105802048E-2</v>
      </c>
      <c r="E14" s="40">
        <v>56</v>
      </c>
      <c r="F14" s="25">
        <v>2.3450586264656615E-2</v>
      </c>
      <c r="G14" s="41">
        <v>42</v>
      </c>
      <c r="H14" s="23">
        <v>1.1567061415587993E-2</v>
      </c>
      <c r="I14" s="24">
        <v>60</v>
      </c>
      <c r="J14" s="23">
        <v>1.6229375169055992E-2</v>
      </c>
      <c r="K14" s="24">
        <v>38</v>
      </c>
      <c r="L14" s="23">
        <v>9.6178182738547204E-3</v>
      </c>
      <c r="M14" s="24">
        <v>35</v>
      </c>
      <c r="N14" s="25">
        <v>8.7325349301397223E-3</v>
      </c>
      <c r="O14" s="24">
        <v>34</v>
      </c>
      <c r="P14" s="25">
        <v>8.4409136047666339E-3</v>
      </c>
      <c r="Q14" s="24">
        <v>56</v>
      </c>
      <c r="R14" s="25">
        <v>1.327328750888836E-2</v>
      </c>
      <c r="S14" s="24">
        <v>26</v>
      </c>
      <c r="T14" s="25">
        <v>8.7660148347943369E-3</v>
      </c>
      <c r="U14" s="44">
        <v>-0.5357142857142857</v>
      </c>
      <c r="V14" s="280" t="s">
        <v>631</v>
      </c>
    </row>
    <row r="15" spans="2:23" ht="22.15" customHeight="1" x14ac:dyDescent="0.25">
      <c r="B15" s="76" t="s">
        <v>101</v>
      </c>
      <c r="C15" s="40">
        <v>145</v>
      </c>
      <c r="D15" s="25">
        <v>6.1860068259385663E-2</v>
      </c>
      <c r="E15" s="40">
        <v>121</v>
      </c>
      <c r="F15" s="25">
        <v>5.067001675041876E-2</v>
      </c>
      <c r="G15" s="41">
        <v>199</v>
      </c>
      <c r="H15" s="23">
        <v>5.480583861195263E-2</v>
      </c>
      <c r="I15" s="24">
        <v>163</v>
      </c>
      <c r="J15" s="23">
        <v>4.4089802542602106E-2</v>
      </c>
      <c r="K15" s="24">
        <v>177</v>
      </c>
      <c r="L15" s="23">
        <v>4.4798785117691725E-2</v>
      </c>
      <c r="M15" s="24">
        <v>187</v>
      </c>
      <c r="N15" s="25">
        <v>4.6656686626746505E-2</v>
      </c>
      <c r="O15" s="24">
        <v>230</v>
      </c>
      <c r="P15" s="25">
        <v>5.7100297914597815E-2</v>
      </c>
      <c r="Q15" s="24">
        <v>206</v>
      </c>
      <c r="R15" s="25">
        <v>4.8826736193410755E-2</v>
      </c>
      <c r="S15" s="24">
        <v>164</v>
      </c>
      <c r="T15" s="25">
        <v>5.5293324342548883E-2</v>
      </c>
      <c r="U15" s="44">
        <v>-0.20388349514563106</v>
      </c>
      <c r="V15" s="280" t="s">
        <v>632</v>
      </c>
    </row>
    <row r="16" spans="2:23" ht="22.15" customHeight="1" x14ac:dyDescent="0.25">
      <c r="B16" s="76" t="s">
        <v>102</v>
      </c>
      <c r="C16" s="40">
        <v>161</v>
      </c>
      <c r="D16" s="25">
        <v>6.8686006825938561E-2</v>
      </c>
      <c r="E16" s="40">
        <v>151</v>
      </c>
      <c r="F16" s="25">
        <v>6.3232830820770525E-2</v>
      </c>
      <c r="G16" s="41">
        <v>202</v>
      </c>
      <c r="H16" s="23">
        <v>5.5632057284494628E-2</v>
      </c>
      <c r="I16" s="24">
        <v>229</v>
      </c>
      <c r="J16" s="23">
        <v>6.1942115228563688E-2</v>
      </c>
      <c r="K16" s="24">
        <v>197</v>
      </c>
      <c r="L16" s="23">
        <v>4.986079473551E-2</v>
      </c>
      <c r="M16" s="24">
        <v>206</v>
      </c>
      <c r="N16" s="25">
        <v>5.1397205588822353E-2</v>
      </c>
      <c r="O16" s="24">
        <v>247</v>
      </c>
      <c r="P16" s="25">
        <v>6.1320754716981132E-2</v>
      </c>
      <c r="Q16" s="24">
        <v>241</v>
      </c>
      <c r="R16" s="25">
        <v>5.712254088646599E-2</v>
      </c>
      <c r="S16" s="24">
        <v>144</v>
      </c>
      <c r="T16" s="25">
        <v>4.8550236008091704E-2</v>
      </c>
      <c r="U16" s="44">
        <v>-0.40248962655601661</v>
      </c>
      <c r="V16" s="280" t="s">
        <v>633</v>
      </c>
    </row>
    <row r="17" spans="2:22" ht="22.15" customHeight="1" x14ac:dyDescent="0.25">
      <c r="B17" s="76" t="s">
        <v>103</v>
      </c>
      <c r="C17" s="40">
        <v>25</v>
      </c>
      <c r="D17" s="25">
        <v>1.0665529010238909E-2</v>
      </c>
      <c r="E17" s="40">
        <v>17</v>
      </c>
      <c r="F17" s="25">
        <v>7.1189279731993299E-3</v>
      </c>
      <c r="G17" s="41">
        <v>43</v>
      </c>
      <c r="H17" s="23">
        <v>1.1842467639768659E-2</v>
      </c>
      <c r="I17" s="24">
        <v>42</v>
      </c>
      <c r="J17" s="23">
        <v>1.1360562618339193E-2</v>
      </c>
      <c r="K17" s="24">
        <v>42</v>
      </c>
      <c r="L17" s="23">
        <v>1.0630220197418374E-2</v>
      </c>
      <c r="M17" s="24">
        <v>44</v>
      </c>
      <c r="N17" s="25">
        <v>1.0978043912175651E-2</v>
      </c>
      <c r="O17" s="24">
        <v>32</v>
      </c>
      <c r="P17" s="25">
        <v>7.9443892750744784E-3</v>
      </c>
      <c r="Q17" s="24">
        <v>41</v>
      </c>
      <c r="R17" s="25">
        <v>9.7179426404361228E-3</v>
      </c>
      <c r="S17" s="24">
        <v>31</v>
      </c>
      <c r="T17" s="25">
        <v>1.0451786918408631E-2</v>
      </c>
      <c r="U17" s="44">
        <v>-0.24390243902439024</v>
      </c>
      <c r="V17" s="280" t="s">
        <v>634</v>
      </c>
    </row>
    <row r="18" spans="2:22" ht="22.15" customHeight="1" thickBot="1" x14ac:dyDescent="0.3">
      <c r="B18" s="76" t="s">
        <v>104</v>
      </c>
      <c r="C18" s="40">
        <v>77</v>
      </c>
      <c r="D18" s="25">
        <v>3.2849829351535839E-2</v>
      </c>
      <c r="E18" s="40">
        <v>55</v>
      </c>
      <c r="F18" s="25">
        <v>2.3031825795644893E-2</v>
      </c>
      <c r="G18" s="41">
        <v>80</v>
      </c>
      <c r="H18" s="23">
        <v>2.2032497934453318E-2</v>
      </c>
      <c r="I18" s="24">
        <v>99</v>
      </c>
      <c r="J18" s="23">
        <v>2.6778469028942386E-2</v>
      </c>
      <c r="K18" s="24">
        <v>126</v>
      </c>
      <c r="L18" s="23">
        <v>3.1890660592255128E-2</v>
      </c>
      <c r="M18" s="24">
        <v>108</v>
      </c>
      <c r="N18" s="25">
        <v>2.6946107784431138E-2</v>
      </c>
      <c r="O18" s="24">
        <v>117</v>
      </c>
      <c r="P18" s="25">
        <v>2.9046673286991065E-2</v>
      </c>
      <c r="Q18" s="24">
        <v>114</v>
      </c>
      <c r="R18" s="25">
        <v>2.7020621000237024E-2</v>
      </c>
      <c r="S18" s="24">
        <v>58</v>
      </c>
      <c r="T18" s="25">
        <v>1.9554956169925825E-2</v>
      </c>
      <c r="U18" s="44">
        <v>-0.49122807017543857</v>
      </c>
      <c r="V18" s="280" t="s">
        <v>635</v>
      </c>
    </row>
    <row r="19" spans="2:22" ht="22.15" customHeight="1" thickTop="1" thickBot="1" x14ac:dyDescent="0.3">
      <c r="B19" s="69" t="s">
        <v>105</v>
      </c>
      <c r="C19" s="79">
        <v>452</v>
      </c>
      <c r="D19" s="25">
        <v>0.19283276450511946</v>
      </c>
      <c r="E19" s="79">
        <v>400</v>
      </c>
      <c r="F19" s="25">
        <v>0.16750418760469013</v>
      </c>
      <c r="G19" s="77">
        <v>566</v>
      </c>
      <c r="H19" s="73">
        <v>0.15587992288625724</v>
      </c>
      <c r="I19" s="74">
        <v>593</v>
      </c>
      <c r="J19" s="73">
        <v>0.16040032458750336</v>
      </c>
      <c r="K19" s="74">
        <v>580</v>
      </c>
      <c r="L19" s="73">
        <v>0.14679827891672995</v>
      </c>
      <c r="M19" s="74">
        <v>580</v>
      </c>
      <c r="N19" s="71">
        <v>0.14471057884231536</v>
      </c>
      <c r="O19" s="74">
        <v>660</v>
      </c>
      <c r="P19" s="71">
        <v>0.16385302879841115</v>
      </c>
      <c r="Q19" s="74">
        <v>658</v>
      </c>
      <c r="R19" s="71">
        <v>0.15596112822943825</v>
      </c>
      <c r="S19" s="74">
        <v>423</v>
      </c>
      <c r="T19" s="71">
        <v>0.14261631827376939</v>
      </c>
      <c r="U19" s="75">
        <v>-0.35714285714285715</v>
      </c>
    </row>
    <row r="20" spans="2:22" ht="22.15" customHeight="1" thickTop="1" thickBot="1" x14ac:dyDescent="0.3">
      <c r="B20" s="81" t="s">
        <v>30</v>
      </c>
      <c r="C20" s="40">
        <v>54</v>
      </c>
      <c r="D20" s="25">
        <v>2.303754266211604E-2</v>
      </c>
      <c r="E20" s="40">
        <v>47</v>
      </c>
      <c r="F20" s="25">
        <v>1.9681742043551088E-2</v>
      </c>
      <c r="G20" s="77">
        <v>0</v>
      </c>
      <c r="H20" s="73">
        <v>0</v>
      </c>
      <c r="I20" s="74">
        <v>136</v>
      </c>
      <c r="J20" s="73">
        <v>3.6786583716526912E-2</v>
      </c>
      <c r="K20" s="74">
        <v>117</v>
      </c>
      <c r="L20" s="73">
        <v>2.9612756264236904E-2</v>
      </c>
      <c r="M20" s="74">
        <v>145</v>
      </c>
      <c r="N20" s="71">
        <v>3.6177644710578841E-2</v>
      </c>
      <c r="O20" s="74">
        <v>101</v>
      </c>
      <c r="P20" s="71">
        <v>2.5074478649453825E-2</v>
      </c>
      <c r="Q20" s="74">
        <v>107</v>
      </c>
      <c r="R20" s="71">
        <v>2.5361460061625974E-2</v>
      </c>
      <c r="S20" s="74">
        <v>61</v>
      </c>
      <c r="T20" s="71">
        <v>2.0566419420094403E-2</v>
      </c>
      <c r="U20" s="75">
        <v>-0.42990654205607476</v>
      </c>
      <c r="V20" s="280" t="s">
        <v>638</v>
      </c>
    </row>
    <row r="21" spans="2:22" ht="22.15" customHeight="1" thickTop="1" thickBot="1" x14ac:dyDescent="0.3">
      <c r="B21" s="47" t="s">
        <v>69</v>
      </c>
      <c r="C21" s="48">
        <v>2344</v>
      </c>
      <c r="D21" s="32">
        <v>1</v>
      </c>
      <c r="E21" s="48">
        <v>2388</v>
      </c>
      <c r="F21" s="32">
        <v>1</v>
      </c>
      <c r="G21" s="49">
        <v>3631</v>
      </c>
      <c r="H21" s="30">
        <v>1</v>
      </c>
      <c r="I21" s="31">
        <v>3697</v>
      </c>
      <c r="J21" s="30">
        <v>1</v>
      </c>
      <c r="K21" s="31">
        <v>3951</v>
      </c>
      <c r="L21" s="30">
        <v>1</v>
      </c>
      <c r="M21" s="31">
        <v>4008</v>
      </c>
      <c r="N21" s="32">
        <v>1</v>
      </c>
      <c r="O21" s="31">
        <v>4028</v>
      </c>
      <c r="P21" s="32">
        <v>1</v>
      </c>
      <c r="Q21" s="31">
        <v>4219</v>
      </c>
      <c r="R21" s="32">
        <v>0.99999999999999989</v>
      </c>
      <c r="S21" s="31">
        <v>2966</v>
      </c>
      <c r="T21" s="32">
        <v>1</v>
      </c>
      <c r="U21" s="50">
        <v>-0.29698980801137709</v>
      </c>
      <c r="V21" s="278" t="s">
        <v>20</v>
      </c>
    </row>
    <row r="22" spans="2:22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2"/>
      <c r="T22" s="3"/>
      <c r="U22" s="3"/>
    </row>
    <row r="23" spans="2:2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2"/>
      <c r="N23" s="3"/>
      <c r="O23" s="52"/>
      <c r="P23" s="3"/>
      <c r="Q23" s="52"/>
      <c r="R23" s="3"/>
      <c r="S23" s="52"/>
      <c r="T23" s="3"/>
      <c r="U23" s="3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2:2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2:2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2:2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2:2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2:2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2:2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2:2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2:2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2:2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2:2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2:2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2:2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2:2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2:2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2:2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2:2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2:2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2:2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2:2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2:2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2:2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2:2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2:2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2:2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2:2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2:2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2:2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2:2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2:2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2:2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2:2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2:2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2:2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2:2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2:2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2:2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2:2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2:2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2:2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2:2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2:2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2:2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2:2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2:2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2:2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2:2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2:2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2:2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2:2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2:2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2:2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2:2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2:2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2:2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2:2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2:2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2:2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2:2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2:2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2:2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2:2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2:2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2:2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2:2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2:2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2:2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2:2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2:2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2:2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2:2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2:2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2:2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2:2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2:2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2:2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2:2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2:2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2:2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2:2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2:2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2:2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2:2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2:2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2:2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2:2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2:2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2:2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2:2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2:2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2:2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2:2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2:2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2:2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2:2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2:2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2:2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2:2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2:2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2:2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2:2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2:2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2:2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2:2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2:2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2:2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2:2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2:2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2:2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2:2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2:2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2:2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2:2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2:2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2:2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2:2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2:2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</sheetData>
  <mergeCells count="14">
    <mergeCell ref="G5:H5"/>
    <mergeCell ref="Q5:R5"/>
    <mergeCell ref="B4:B6"/>
    <mergeCell ref="O5:P5"/>
    <mergeCell ref="K5:L5"/>
    <mergeCell ref="U4:U6"/>
    <mergeCell ref="M5:N5"/>
    <mergeCell ref="C4:T4"/>
    <mergeCell ref="B2:U2"/>
    <mergeCell ref="B3:U3"/>
    <mergeCell ref="I5:J5"/>
    <mergeCell ref="S5:T5"/>
    <mergeCell ref="C5:D5"/>
    <mergeCell ref="E5:F5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A600"/>
  <sheetViews>
    <sheetView topLeftCell="A10" workbookViewId="0">
      <selection activeCell="K20" sqref="K20"/>
    </sheetView>
  </sheetViews>
  <sheetFormatPr defaultRowHeight="15" x14ac:dyDescent="0.25"/>
  <cols>
    <col min="1" max="1" width="2.7109375" style="3" customWidth="1"/>
    <col min="2" max="2" width="37.5703125" style="2" customWidth="1"/>
    <col min="3" max="12" width="14.7109375" style="2" customWidth="1"/>
    <col min="13" max="13" width="11.42578125" style="276" customWidth="1"/>
    <col min="14" max="209" width="11.42578125" style="3" customWidth="1"/>
    <col min="210" max="16384" width="9.140625" style="2"/>
  </cols>
  <sheetData>
    <row r="1" spans="2:13" s="3" customFormat="1" ht="15.75" thickBot="1" x14ac:dyDescent="0.3">
      <c r="M1" s="276"/>
    </row>
    <row r="2" spans="2:13" ht="61.5" customHeight="1" thickTop="1" thickBot="1" x14ac:dyDescent="0.3">
      <c r="B2" s="287" t="s">
        <v>1016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2.15" customHeight="1" thickTop="1" thickBot="1" x14ac:dyDescent="0.3">
      <c r="B3" s="297" t="s">
        <v>107</v>
      </c>
      <c r="C3" s="301" t="s">
        <v>24</v>
      </c>
      <c r="D3" s="301"/>
      <c r="E3" s="301"/>
      <c r="F3" s="301"/>
      <c r="G3" s="301"/>
      <c r="H3" s="301"/>
      <c r="I3" s="301"/>
      <c r="J3" s="301"/>
      <c r="K3" s="302" t="s">
        <v>20</v>
      </c>
      <c r="L3" s="303"/>
    </row>
    <row r="4" spans="2:13" ht="22.15" customHeight="1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08" t="s">
        <v>19</v>
      </c>
      <c r="J4" s="309"/>
      <c r="K4" s="312"/>
      <c r="L4" s="305"/>
    </row>
    <row r="5" spans="2:13" ht="22.15" customHeight="1" thickBot="1" x14ac:dyDescent="0.3">
      <c r="B5" s="299"/>
      <c r="C5" s="218" t="s">
        <v>17</v>
      </c>
      <c r="D5" s="229" t="s">
        <v>16</v>
      </c>
      <c r="E5" s="215" t="s">
        <v>17</v>
      </c>
      <c r="F5" s="223" t="s">
        <v>16</v>
      </c>
      <c r="G5" s="215" t="s">
        <v>17</v>
      </c>
      <c r="H5" s="223" t="s">
        <v>16</v>
      </c>
      <c r="I5" s="220" t="s">
        <v>17</v>
      </c>
      <c r="J5" s="235" t="s">
        <v>16</v>
      </c>
      <c r="K5" s="218" t="s">
        <v>17</v>
      </c>
      <c r="L5" s="236" t="s">
        <v>16</v>
      </c>
    </row>
    <row r="6" spans="2:13" ht="22.15" customHeight="1" thickTop="1" thickBot="1" x14ac:dyDescent="0.3">
      <c r="B6" s="69" t="s">
        <v>93</v>
      </c>
      <c r="C6" s="77">
        <v>557</v>
      </c>
      <c r="D6" s="73">
        <v>0.70417193426042979</v>
      </c>
      <c r="E6" s="74">
        <v>1018</v>
      </c>
      <c r="F6" s="73">
        <v>0.50222002960039469</v>
      </c>
      <c r="G6" s="74">
        <v>84</v>
      </c>
      <c r="H6" s="73">
        <v>0.58741258741258739</v>
      </c>
      <c r="I6" s="74">
        <v>2</v>
      </c>
      <c r="J6" s="71">
        <v>0.4</v>
      </c>
      <c r="K6" s="77">
        <v>1661</v>
      </c>
      <c r="L6" s="78">
        <v>0.56001348617666891</v>
      </c>
      <c r="M6" s="280" t="s">
        <v>625</v>
      </c>
    </row>
    <row r="7" spans="2:13" ht="22.15" customHeight="1" thickTop="1" x14ac:dyDescent="0.25">
      <c r="B7" s="76" t="s">
        <v>94</v>
      </c>
      <c r="C7" s="22">
        <v>39</v>
      </c>
      <c r="D7" s="23">
        <v>4.9304677623261697E-2</v>
      </c>
      <c r="E7" s="24">
        <v>231</v>
      </c>
      <c r="F7" s="23">
        <v>0.1139615194869265</v>
      </c>
      <c r="G7" s="24">
        <v>13</v>
      </c>
      <c r="H7" s="23">
        <v>9.0909090909090912E-2</v>
      </c>
      <c r="I7" s="24">
        <v>1</v>
      </c>
      <c r="J7" s="25">
        <v>0.2</v>
      </c>
      <c r="K7" s="22">
        <v>284</v>
      </c>
      <c r="L7" s="27">
        <v>9.5751854349291982E-2</v>
      </c>
      <c r="M7" s="280" t="s">
        <v>626</v>
      </c>
    </row>
    <row r="8" spans="2:13" ht="22.15" customHeight="1" x14ac:dyDescent="0.25">
      <c r="B8" s="76" t="s">
        <v>95</v>
      </c>
      <c r="C8" s="22">
        <v>16</v>
      </c>
      <c r="D8" s="23">
        <v>2.0227560050568902E-2</v>
      </c>
      <c r="E8" s="24">
        <v>68</v>
      </c>
      <c r="F8" s="23">
        <v>3.3547113961519485E-2</v>
      </c>
      <c r="G8" s="24">
        <v>7</v>
      </c>
      <c r="H8" s="23">
        <v>4.8951048951048952E-2</v>
      </c>
      <c r="I8" s="24">
        <v>1</v>
      </c>
      <c r="J8" s="25">
        <v>0.2</v>
      </c>
      <c r="K8" s="22">
        <v>92</v>
      </c>
      <c r="L8" s="27">
        <v>3.1018206338503034E-2</v>
      </c>
      <c r="M8" s="280" t="s">
        <v>627</v>
      </c>
    </row>
    <row r="9" spans="2:13" ht="22.15" customHeight="1" x14ac:dyDescent="0.25">
      <c r="B9" s="76" t="s">
        <v>96</v>
      </c>
      <c r="C9" s="22">
        <v>54</v>
      </c>
      <c r="D9" s="23">
        <v>6.8268015170670035E-2</v>
      </c>
      <c r="E9" s="24">
        <v>160</v>
      </c>
      <c r="F9" s="23">
        <v>7.8934385791810557E-2</v>
      </c>
      <c r="G9" s="24">
        <v>11</v>
      </c>
      <c r="H9" s="23">
        <v>7.6923076923076927E-2</v>
      </c>
      <c r="I9" s="24">
        <v>0</v>
      </c>
      <c r="J9" s="25">
        <v>0</v>
      </c>
      <c r="K9" s="22">
        <v>225</v>
      </c>
      <c r="L9" s="27">
        <v>7.5859743762643289E-2</v>
      </c>
      <c r="M9" s="280" t="s">
        <v>628</v>
      </c>
    </row>
    <row r="10" spans="2:13" ht="22.15" customHeight="1" x14ac:dyDescent="0.25">
      <c r="B10" s="76" t="s">
        <v>97</v>
      </c>
      <c r="C10" s="22">
        <v>11</v>
      </c>
      <c r="D10" s="23">
        <v>1.3906447534766119E-2</v>
      </c>
      <c r="E10" s="24">
        <v>63</v>
      </c>
      <c r="F10" s="23">
        <v>3.1080414405525406E-2</v>
      </c>
      <c r="G10" s="24">
        <v>3</v>
      </c>
      <c r="H10" s="23">
        <v>2.097902097902098E-2</v>
      </c>
      <c r="I10" s="24">
        <v>0</v>
      </c>
      <c r="J10" s="25">
        <v>0</v>
      </c>
      <c r="K10" s="22">
        <v>77</v>
      </c>
      <c r="L10" s="27">
        <v>2.5960890087660147E-2</v>
      </c>
      <c r="M10" s="280" t="s">
        <v>629</v>
      </c>
    </row>
    <row r="11" spans="2:13" ht="22.15" customHeight="1" thickBot="1" x14ac:dyDescent="0.3">
      <c r="B11" s="76" t="s">
        <v>98</v>
      </c>
      <c r="C11" s="22">
        <v>31</v>
      </c>
      <c r="D11" s="23">
        <v>3.9190897597977246E-2</v>
      </c>
      <c r="E11" s="24">
        <v>108</v>
      </c>
      <c r="F11" s="23">
        <v>5.3280710409472125E-2</v>
      </c>
      <c r="G11" s="24">
        <v>4</v>
      </c>
      <c r="H11" s="23">
        <v>2.7972027972027972E-2</v>
      </c>
      <c r="I11" s="24">
        <v>0</v>
      </c>
      <c r="J11" s="25">
        <v>0</v>
      </c>
      <c r="K11" s="22">
        <v>143</v>
      </c>
      <c r="L11" s="27">
        <v>4.8213081591368848E-2</v>
      </c>
      <c r="M11" s="280" t="s">
        <v>630</v>
      </c>
    </row>
    <row r="12" spans="2:13" ht="22.15" customHeight="1" thickTop="1" thickBot="1" x14ac:dyDescent="0.3">
      <c r="B12" s="69" t="s">
        <v>99</v>
      </c>
      <c r="C12" s="77">
        <v>151</v>
      </c>
      <c r="D12" s="73">
        <v>0.19089759797724401</v>
      </c>
      <c r="E12" s="74">
        <v>630</v>
      </c>
      <c r="F12" s="73">
        <v>0.31080414405525408</v>
      </c>
      <c r="G12" s="74">
        <v>38</v>
      </c>
      <c r="H12" s="73">
        <v>0.26573426573426578</v>
      </c>
      <c r="I12" s="74">
        <v>2</v>
      </c>
      <c r="J12" s="71">
        <v>0.4</v>
      </c>
      <c r="K12" s="77">
        <v>821</v>
      </c>
      <c r="L12" s="78">
        <v>0.27680377612946727</v>
      </c>
    </row>
    <row r="13" spans="2:13" ht="22.15" customHeight="1" thickTop="1" x14ac:dyDescent="0.25">
      <c r="B13" s="76" t="s">
        <v>100</v>
      </c>
      <c r="C13" s="22">
        <v>3</v>
      </c>
      <c r="D13" s="23">
        <v>3.7926675094816687E-3</v>
      </c>
      <c r="E13" s="24">
        <v>22</v>
      </c>
      <c r="F13" s="23">
        <v>1.0853478046373951E-2</v>
      </c>
      <c r="G13" s="24">
        <v>1</v>
      </c>
      <c r="H13" s="23">
        <v>6.993006993006993E-3</v>
      </c>
      <c r="I13" s="24">
        <v>0</v>
      </c>
      <c r="J13" s="25">
        <v>0</v>
      </c>
      <c r="K13" s="22">
        <v>26</v>
      </c>
      <c r="L13" s="27">
        <v>8.7660148347943351E-3</v>
      </c>
      <c r="M13" s="280" t="s">
        <v>631</v>
      </c>
    </row>
    <row r="14" spans="2:13" ht="22.15" customHeight="1" x14ac:dyDescent="0.25">
      <c r="B14" s="76" t="s">
        <v>101</v>
      </c>
      <c r="C14" s="22">
        <v>26</v>
      </c>
      <c r="D14" s="23">
        <v>3.286978508217446E-2</v>
      </c>
      <c r="E14" s="24">
        <v>128</v>
      </c>
      <c r="F14" s="23">
        <v>6.3147508633448451E-2</v>
      </c>
      <c r="G14" s="24">
        <v>9</v>
      </c>
      <c r="H14" s="23">
        <v>6.2937062937062943E-2</v>
      </c>
      <c r="I14" s="24">
        <v>1</v>
      </c>
      <c r="J14" s="25">
        <v>0.2</v>
      </c>
      <c r="K14" s="22">
        <v>164</v>
      </c>
      <c r="L14" s="27">
        <v>5.529332434254889E-2</v>
      </c>
      <c r="M14" s="280" t="s">
        <v>632</v>
      </c>
    </row>
    <row r="15" spans="2:13" ht="22.15" customHeight="1" x14ac:dyDescent="0.25">
      <c r="B15" s="76" t="s">
        <v>102</v>
      </c>
      <c r="C15" s="22">
        <v>24</v>
      </c>
      <c r="D15" s="23">
        <v>3.0341340075853349E-2</v>
      </c>
      <c r="E15" s="24">
        <v>114</v>
      </c>
      <c r="F15" s="23">
        <v>5.6240749876665025E-2</v>
      </c>
      <c r="G15" s="24">
        <v>6</v>
      </c>
      <c r="H15" s="23">
        <v>4.195804195804196E-2</v>
      </c>
      <c r="I15" s="24">
        <v>0</v>
      </c>
      <c r="J15" s="25">
        <v>0</v>
      </c>
      <c r="K15" s="22">
        <v>144</v>
      </c>
      <c r="L15" s="27">
        <v>4.8550236008091704E-2</v>
      </c>
      <c r="M15" s="280" t="s">
        <v>633</v>
      </c>
    </row>
    <row r="16" spans="2:13" ht="22.15" customHeight="1" x14ac:dyDescent="0.25">
      <c r="B16" s="76" t="s">
        <v>103</v>
      </c>
      <c r="C16" s="22">
        <v>7</v>
      </c>
      <c r="D16" s="23">
        <v>8.8495575221238937E-3</v>
      </c>
      <c r="E16" s="24">
        <v>22</v>
      </c>
      <c r="F16" s="23">
        <v>1.0853478046373951E-2</v>
      </c>
      <c r="G16" s="24">
        <v>2</v>
      </c>
      <c r="H16" s="23">
        <v>1.3986013986013986E-2</v>
      </c>
      <c r="I16" s="24">
        <v>0</v>
      </c>
      <c r="J16" s="25">
        <v>0</v>
      </c>
      <c r="K16" s="22">
        <v>31</v>
      </c>
      <c r="L16" s="27">
        <v>1.0451786918408631E-2</v>
      </c>
      <c r="M16" s="280" t="s">
        <v>634</v>
      </c>
    </row>
    <row r="17" spans="2:13" ht="22.15" customHeight="1" thickBot="1" x14ac:dyDescent="0.3">
      <c r="B17" s="76" t="s">
        <v>104</v>
      </c>
      <c r="C17" s="22">
        <v>6</v>
      </c>
      <c r="D17" s="23">
        <v>7.5853350189633373E-3</v>
      </c>
      <c r="E17" s="24">
        <v>50</v>
      </c>
      <c r="F17" s="23">
        <v>2.4666995559940799E-2</v>
      </c>
      <c r="G17" s="24">
        <v>2</v>
      </c>
      <c r="H17" s="23">
        <v>1.3986013986013986E-2</v>
      </c>
      <c r="I17" s="24">
        <v>0</v>
      </c>
      <c r="J17" s="25">
        <v>0</v>
      </c>
      <c r="K17" s="22">
        <v>58</v>
      </c>
      <c r="L17" s="27">
        <v>1.9554956169925825E-2</v>
      </c>
      <c r="M17" s="280" t="s">
        <v>635</v>
      </c>
    </row>
    <row r="18" spans="2:13" ht="22.15" customHeight="1" thickTop="1" thickBot="1" x14ac:dyDescent="0.3">
      <c r="B18" s="69" t="s">
        <v>105</v>
      </c>
      <c r="C18" s="77">
        <v>66</v>
      </c>
      <c r="D18" s="73">
        <v>8.3438685208596722E-2</v>
      </c>
      <c r="E18" s="74">
        <v>336</v>
      </c>
      <c r="F18" s="73">
        <v>0.16576221016280218</v>
      </c>
      <c r="G18" s="74">
        <v>20</v>
      </c>
      <c r="H18" s="73">
        <v>0.13986013986013987</v>
      </c>
      <c r="I18" s="74">
        <v>1</v>
      </c>
      <c r="J18" s="71">
        <v>0.2</v>
      </c>
      <c r="K18" s="77">
        <v>423</v>
      </c>
      <c r="L18" s="78">
        <v>0.14261631827376939</v>
      </c>
    </row>
    <row r="19" spans="2:13" ht="22.15" customHeight="1" thickTop="1" thickBot="1" x14ac:dyDescent="0.3">
      <c r="B19" s="81" t="s">
        <v>638</v>
      </c>
      <c r="C19" s="77">
        <v>17</v>
      </c>
      <c r="D19" s="73">
        <v>2.1491782553729456E-2</v>
      </c>
      <c r="E19" s="74">
        <v>43</v>
      </c>
      <c r="F19" s="73">
        <v>2.1213616181549086E-2</v>
      </c>
      <c r="G19" s="74">
        <v>1</v>
      </c>
      <c r="H19" s="73">
        <v>6.993006993006993E-3</v>
      </c>
      <c r="I19" s="74">
        <v>0</v>
      </c>
      <c r="J19" s="71">
        <v>0</v>
      </c>
      <c r="K19" s="77">
        <v>61</v>
      </c>
      <c r="L19" s="78">
        <v>2.0566419420094403E-2</v>
      </c>
      <c r="M19" s="280" t="s">
        <v>638</v>
      </c>
    </row>
    <row r="20" spans="2:13" ht="22.15" customHeight="1" thickTop="1" thickBot="1" x14ac:dyDescent="0.3">
      <c r="B20" s="47" t="s">
        <v>20</v>
      </c>
      <c r="C20" s="29">
        <v>791</v>
      </c>
      <c r="D20" s="30">
        <v>1</v>
      </c>
      <c r="E20" s="31">
        <v>2027</v>
      </c>
      <c r="F20" s="30">
        <v>1</v>
      </c>
      <c r="G20" s="31">
        <v>143</v>
      </c>
      <c r="H20" s="30">
        <v>1</v>
      </c>
      <c r="I20" s="31">
        <v>5</v>
      </c>
      <c r="J20" s="32">
        <v>1</v>
      </c>
      <c r="K20" s="29">
        <v>2966</v>
      </c>
      <c r="L20" s="33">
        <v>1</v>
      </c>
      <c r="M20" s="278" t="s">
        <v>20</v>
      </c>
    </row>
    <row r="21" spans="2:13" s="3" customFormat="1" ht="22.15" customHeight="1" thickTop="1" thickBot="1" x14ac:dyDescent="0.3">
      <c r="M21" s="276"/>
    </row>
    <row r="22" spans="2:13" s="3" customFormat="1" ht="22.15" customHeight="1" thickTop="1" x14ac:dyDescent="0.25">
      <c r="B22" s="54" t="s">
        <v>948</v>
      </c>
      <c r="C22" s="55"/>
      <c r="D22" s="55"/>
      <c r="E22" s="56"/>
      <c r="K22" s="52"/>
      <c r="M22" s="276"/>
    </row>
    <row r="23" spans="2:13" s="3" customFormat="1" ht="22.15" customHeight="1" thickBot="1" x14ac:dyDescent="0.3">
      <c r="B23" s="57" t="s">
        <v>1034</v>
      </c>
      <c r="C23" s="58"/>
      <c r="D23" s="58"/>
      <c r="E23" s="59"/>
      <c r="M23" s="276"/>
    </row>
    <row r="24" spans="2:13" s="3" customFormat="1" ht="15.75" thickTop="1" x14ac:dyDescent="0.25">
      <c r="M24" s="276"/>
    </row>
    <row r="25" spans="2:13" s="3" customFormat="1" x14ac:dyDescent="0.25">
      <c r="M25" s="276"/>
    </row>
    <row r="26" spans="2:13" s="3" customFormat="1" x14ac:dyDescent="0.25">
      <c r="M26" s="276"/>
    </row>
    <row r="27" spans="2:13" s="3" customFormat="1" x14ac:dyDescent="0.25">
      <c r="M27" s="276"/>
    </row>
    <row r="28" spans="2:13" s="3" customFormat="1" x14ac:dyDescent="0.25">
      <c r="M28" s="276"/>
    </row>
    <row r="29" spans="2:13" s="3" customFormat="1" x14ac:dyDescent="0.25">
      <c r="M29" s="276"/>
    </row>
    <row r="30" spans="2:13" s="3" customFormat="1" x14ac:dyDescent="0.25">
      <c r="M30" s="276"/>
    </row>
    <row r="31" spans="2:13" s="3" customFormat="1" x14ac:dyDescent="0.25">
      <c r="M31" s="276"/>
    </row>
    <row r="32" spans="2:13" s="3" customFormat="1" x14ac:dyDescent="0.25">
      <c r="M32" s="276"/>
    </row>
    <row r="33" spans="13:13" s="3" customFormat="1" x14ac:dyDescent="0.25">
      <c r="M33" s="276"/>
    </row>
    <row r="34" spans="13:13" s="3" customFormat="1" x14ac:dyDescent="0.25">
      <c r="M34" s="276"/>
    </row>
    <row r="35" spans="13:13" s="3" customFormat="1" x14ac:dyDescent="0.25">
      <c r="M35" s="276"/>
    </row>
    <row r="36" spans="13:13" s="3" customFormat="1" x14ac:dyDescent="0.25">
      <c r="M36" s="276"/>
    </row>
    <row r="37" spans="13:13" s="3" customFormat="1" x14ac:dyDescent="0.25">
      <c r="M37" s="276"/>
    </row>
    <row r="38" spans="13:13" s="3" customFormat="1" x14ac:dyDescent="0.25">
      <c r="M38" s="276"/>
    </row>
    <row r="39" spans="13:13" s="3" customFormat="1" x14ac:dyDescent="0.25">
      <c r="M39" s="276"/>
    </row>
    <row r="40" spans="13:13" s="3" customFormat="1" x14ac:dyDescent="0.25">
      <c r="M40" s="276"/>
    </row>
    <row r="41" spans="13:13" s="3" customFormat="1" x14ac:dyDescent="0.25">
      <c r="M41" s="276"/>
    </row>
    <row r="42" spans="13:13" s="3" customFormat="1" x14ac:dyDescent="0.25">
      <c r="M42" s="276"/>
    </row>
    <row r="43" spans="13:13" s="3" customFormat="1" x14ac:dyDescent="0.25">
      <c r="M43" s="276"/>
    </row>
    <row r="44" spans="13:13" s="3" customFormat="1" x14ac:dyDescent="0.25">
      <c r="M44" s="276"/>
    </row>
    <row r="45" spans="13:13" s="3" customFormat="1" x14ac:dyDescent="0.25">
      <c r="M45" s="276"/>
    </row>
    <row r="46" spans="13:13" s="3" customFormat="1" x14ac:dyDescent="0.25">
      <c r="M46" s="276"/>
    </row>
    <row r="47" spans="13:13" s="3" customFormat="1" x14ac:dyDescent="0.25">
      <c r="M47" s="276"/>
    </row>
    <row r="48" spans="13:13" s="3" customFormat="1" x14ac:dyDescent="0.25">
      <c r="M48" s="276"/>
    </row>
    <row r="49" spans="13:13" s="3" customFormat="1" x14ac:dyDescent="0.25">
      <c r="M49" s="276"/>
    </row>
    <row r="50" spans="13:13" s="3" customFormat="1" x14ac:dyDescent="0.25">
      <c r="M50" s="276"/>
    </row>
    <row r="51" spans="13:13" s="3" customFormat="1" x14ac:dyDescent="0.25">
      <c r="M51" s="276"/>
    </row>
    <row r="52" spans="13:13" s="3" customFormat="1" x14ac:dyDescent="0.25">
      <c r="M52" s="276"/>
    </row>
    <row r="53" spans="13:13" s="3" customFormat="1" x14ac:dyDescent="0.25">
      <c r="M53" s="276"/>
    </row>
    <row r="54" spans="13:13" s="3" customFormat="1" x14ac:dyDescent="0.25">
      <c r="M54" s="276"/>
    </row>
    <row r="55" spans="13:13" s="3" customFormat="1" x14ac:dyDescent="0.25">
      <c r="M55" s="276"/>
    </row>
    <row r="56" spans="13:13" s="3" customFormat="1" x14ac:dyDescent="0.25">
      <c r="M56" s="276"/>
    </row>
    <row r="57" spans="13:13" s="3" customFormat="1" x14ac:dyDescent="0.25">
      <c r="M57" s="276"/>
    </row>
    <row r="58" spans="13:13" s="3" customFormat="1" x14ac:dyDescent="0.25">
      <c r="M58" s="276"/>
    </row>
    <row r="59" spans="13:13" s="3" customFormat="1" x14ac:dyDescent="0.25">
      <c r="M59" s="276"/>
    </row>
    <row r="60" spans="13:13" s="3" customFormat="1" x14ac:dyDescent="0.25">
      <c r="M60" s="276"/>
    </row>
    <row r="61" spans="13:13" s="3" customFormat="1" x14ac:dyDescent="0.25">
      <c r="M61" s="276"/>
    </row>
    <row r="62" spans="13:13" s="3" customFormat="1" x14ac:dyDescent="0.25">
      <c r="M62" s="276"/>
    </row>
    <row r="63" spans="13:13" s="3" customFormat="1" x14ac:dyDescent="0.25">
      <c r="M63" s="276"/>
    </row>
    <row r="64" spans="13:13" s="3" customFormat="1" x14ac:dyDescent="0.25">
      <c r="M64" s="276"/>
    </row>
    <row r="65" spans="13:13" s="3" customFormat="1" x14ac:dyDescent="0.25">
      <c r="M65" s="276"/>
    </row>
    <row r="66" spans="13:13" s="3" customFormat="1" x14ac:dyDescent="0.25">
      <c r="M66" s="276"/>
    </row>
    <row r="67" spans="13:13" s="3" customFormat="1" x14ac:dyDescent="0.25">
      <c r="M67" s="276"/>
    </row>
    <row r="68" spans="13:13" s="3" customFormat="1" x14ac:dyDescent="0.25">
      <c r="M68" s="276"/>
    </row>
    <row r="69" spans="13:13" s="3" customFormat="1" x14ac:dyDescent="0.25">
      <c r="M69" s="276"/>
    </row>
    <row r="70" spans="13:13" s="3" customFormat="1" x14ac:dyDescent="0.25">
      <c r="M70" s="276"/>
    </row>
    <row r="71" spans="13:13" s="3" customFormat="1" x14ac:dyDescent="0.25">
      <c r="M71" s="276"/>
    </row>
    <row r="72" spans="13:13" s="3" customFormat="1" x14ac:dyDescent="0.25">
      <c r="M72" s="276"/>
    </row>
    <row r="73" spans="13:13" s="3" customFormat="1" x14ac:dyDescent="0.25">
      <c r="M73" s="276"/>
    </row>
    <row r="74" spans="13:13" s="3" customFormat="1" x14ac:dyDescent="0.25">
      <c r="M74" s="276"/>
    </row>
    <row r="75" spans="13:13" s="3" customFormat="1" x14ac:dyDescent="0.25">
      <c r="M75" s="276"/>
    </row>
    <row r="76" spans="13:13" s="3" customFormat="1" x14ac:dyDescent="0.25">
      <c r="M76" s="276"/>
    </row>
    <row r="77" spans="13:13" s="3" customFormat="1" x14ac:dyDescent="0.25">
      <c r="M77" s="276"/>
    </row>
    <row r="78" spans="13:13" s="3" customFormat="1" x14ac:dyDescent="0.25">
      <c r="M78" s="276"/>
    </row>
    <row r="79" spans="13:13" s="3" customFormat="1" x14ac:dyDescent="0.25">
      <c r="M79" s="276"/>
    </row>
    <row r="80" spans="13:13" s="3" customFormat="1" x14ac:dyDescent="0.25">
      <c r="M80" s="276"/>
    </row>
    <row r="81" spans="13:13" s="3" customFormat="1" x14ac:dyDescent="0.25">
      <c r="M81" s="276"/>
    </row>
    <row r="82" spans="13:13" s="3" customFormat="1" x14ac:dyDescent="0.25">
      <c r="M82" s="276"/>
    </row>
    <row r="83" spans="13:13" s="3" customFormat="1" x14ac:dyDescent="0.25">
      <c r="M83" s="276"/>
    </row>
    <row r="84" spans="13:13" s="3" customFormat="1" x14ac:dyDescent="0.25">
      <c r="M84" s="276"/>
    </row>
    <row r="85" spans="13:13" s="3" customFormat="1" x14ac:dyDescent="0.25">
      <c r="M85" s="276"/>
    </row>
    <row r="86" spans="13:13" s="3" customFormat="1" x14ac:dyDescent="0.25">
      <c r="M86" s="276"/>
    </row>
    <row r="87" spans="13:13" s="3" customFormat="1" x14ac:dyDescent="0.25">
      <c r="M87" s="276"/>
    </row>
    <row r="88" spans="13:13" s="3" customFormat="1" x14ac:dyDescent="0.25">
      <c r="M88" s="276"/>
    </row>
    <row r="89" spans="13:13" s="3" customFormat="1" x14ac:dyDescent="0.25">
      <c r="M89" s="276"/>
    </row>
    <row r="90" spans="13:13" s="3" customFormat="1" x14ac:dyDescent="0.25">
      <c r="M90" s="276"/>
    </row>
    <row r="91" spans="13:13" s="3" customFormat="1" x14ac:dyDescent="0.25">
      <c r="M91" s="276"/>
    </row>
    <row r="92" spans="13:13" s="3" customFormat="1" x14ac:dyDescent="0.25">
      <c r="M92" s="276"/>
    </row>
    <row r="93" spans="13:13" s="3" customFormat="1" x14ac:dyDescent="0.25">
      <c r="M93" s="276"/>
    </row>
    <row r="94" spans="13:13" s="3" customFormat="1" x14ac:dyDescent="0.25">
      <c r="M94" s="276"/>
    </row>
    <row r="95" spans="13:13" s="3" customFormat="1" x14ac:dyDescent="0.25">
      <c r="M95" s="276"/>
    </row>
    <row r="96" spans="13:13" s="3" customFormat="1" x14ac:dyDescent="0.25">
      <c r="M96" s="276"/>
    </row>
    <row r="97" spans="13:13" s="3" customFormat="1" x14ac:dyDescent="0.25">
      <c r="M97" s="276"/>
    </row>
    <row r="98" spans="13:13" s="3" customFormat="1" x14ac:dyDescent="0.25">
      <c r="M98" s="276"/>
    </row>
    <row r="99" spans="13:13" s="3" customFormat="1" x14ac:dyDescent="0.25">
      <c r="M99" s="276"/>
    </row>
    <row r="100" spans="13:13" s="3" customFormat="1" x14ac:dyDescent="0.25">
      <c r="M100" s="276"/>
    </row>
    <row r="101" spans="13:13" s="3" customFormat="1" x14ac:dyDescent="0.25">
      <c r="M101" s="276"/>
    </row>
    <row r="102" spans="13:13" s="3" customFormat="1" x14ac:dyDescent="0.25">
      <c r="M102" s="276"/>
    </row>
    <row r="103" spans="13:13" s="3" customFormat="1" x14ac:dyDescent="0.25">
      <c r="M103" s="276"/>
    </row>
    <row r="104" spans="13:13" s="3" customFormat="1" x14ac:dyDescent="0.25">
      <c r="M104" s="276"/>
    </row>
    <row r="105" spans="13:13" s="3" customFormat="1" x14ac:dyDescent="0.25">
      <c r="M105" s="276"/>
    </row>
    <row r="106" spans="13:13" s="3" customFormat="1" x14ac:dyDescent="0.25">
      <c r="M106" s="276"/>
    </row>
    <row r="107" spans="13:13" s="3" customFormat="1" x14ac:dyDescent="0.25">
      <c r="M107" s="276"/>
    </row>
    <row r="108" spans="13:13" s="3" customFormat="1" x14ac:dyDescent="0.25">
      <c r="M108" s="276"/>
    </row>
    <row r="109" spans="13:13" s="3" customFormat="1" x14ac:dyDescent="0.25">
      <c r="M109" s="276"/>
    </row>
    <row r="110" spans="13:13" s="3" customFormat="1" x14ac:dyDescent="0.25">
      <c r="M110" s="276"/>
    </row>
    <row r="111" spans="13:13" s="3" customFormat="1" x14ac:dyDescent="0.25">
      <c r="M111" s="276"/>
    </row>
    <row r="112" spans="13:13" s="3" customFormat="1" x14ac:dyDescent="0.25">
      <c r="M112" s="276"/>
    </row>
    <row r="113" spans="13:13" s="3" customFormat="1" x14ac:dyDescent="0.25">
      <c r="M113" s="276"/>
    </row>
    <row r="114" spans="13:13" s="3" customFormat="1" x14ac:dyDescent="0.25">
      <c r="M114" s="276"/>
    </row>
    <row r="115" spans="13:13" s="3" customFormat="1" x14ac:dyDescent="0.25">
      <c r="M115" s="276"/>
    </row>
    <row r="116" spans="13:13" s="3" customFormat="1" x14ac:dyDescent="0.25">
      <c r="M116" s="276"/>
    </row>
    <row r="117" spans="13:13" s="3" customFormat="1" x14ac:dyDescent="0.25">
      <c r="M117" s="276"/>
    </row>
    <row r="118" spans="13:13" s="3" customFormat="1" x14ac:dyDescent="0.25">
      <c r="M118" s="276"/>
    </row>
    <row r="119" spans="13:13" s="3" customFormat="1" x14ac:dyDescent="0.25">
      <c r="M119" s="276"/>
    </row>
    <row r="120" spans="13:13" s="3" customFormat="1" x14ac:dyDescent="0.25">
      <c r="M120" s="276"/>
    </row>
    <row r="121" spans="13:13" s="3" customFormat="1" x14ac:dyDescent="0.25">
      <c r="M121" s="276"/>
    </row>
    <row r="122" spans="13:13" s="3" customFormat="1" x14ac:dyDescent="0.25">
      <c r="M122" s="276"/>
    </row>
    <row r="123" spans="13:13" s="3" customFormat="1" x14ac:dyDescent="0.25">
      <c r="M123" s="276"/>
    </row>
    <row r="124" spans="13:13" s="3" customFormat="1" x14ac:dyDescent="0.25">
      <c r="M124" s="276"/>
    </row>
    <row r="125" spans="13:13" s="3" customFormat="1" x14ac:dyDescent="0.25">
      <c r="M125" s="276"/>
    </row>
    <row r="126" spans="13:13" s="3" customFormat="1" x14ac:dyDescent="0.25">
      <c r="M126" s="276"/>
    </row>
    <row r="127" spans="13:13" s="3" customFormat="1" x14ac:dyDescent="0.25">
      <c r="M127" s="276"/>
    </row>
    <row r="128" spans="13:13" s="3" customFormat="1" x14ac:dyDescent="0.25">
      <c r="M128" s="276"/>
    </row>
    <row r="129" spans="13:13" s="3" customFormat="1" x14ac:dyDescent="0.25">
      <c r="M129" s="276"/>
    </row>
    <row r="130" spans="13:13" s="3" customFormat="1" x14ac:dyDescent="0.25">
      <c r="M130" s="276"/>
    </row>
    <row r="131" spans="13:13" s="3" customFormat="1" x14ac:dyDescent="0.25">
      <c r="M131" s="276"/>
    </row>
    <row r="132" spans="13:13" s="3" customFormat="1" x14ac:dyDescent="0.25">
      <c r="M132" s="276"/>
    </row>
    <row r="133" spans="13:13" s="3" customFormat="1" x14ac:dyDescent="0.25">
      <c r="M133" s="276"/>
    </row>
    <row r="134" spans="13:13" s="3" customFormat="1" x14ac:dyDescent="0.25">
      <c r="M134" s="276"/>
    </row>
    <row r="135" spans="13:13" s="3" customFormat="1" x14ac:dyDescent="0.25">
      <c r="M135" s="276"/>
    </row>
    <row r="136" spans="13:13" s="3" customFormat="1" x14ac:dyDescent="0.25">
      <c r="M136" s="276"/>
    </row>
    <row r="137" spans="13:13" s="3" customFormat="1" x14ac:dyDescent="0.25">
      <c r="M137" s="276"/>
    </row>
    <row r="138" spans="13:13" s="3" customFormat="1" x14ac:dyDescent="0.25">
      <c r="M138" s="276"/>
    </row>
    <row r="139" spans="13:13" s="3" customFormat="1" x14ac:dyDescent="0.25">
      <c r="M139" s="276"/>
    </row>
    <row r="140" spans="13:13" s="3" customFormat="1" x14ac:dyDescent="0.25">
      <c r="M140" s="276"/>
    </row>
    <row r="141" spans="13:13" s="3" customFormat="1" x14ac:dyDescent="0.25">
      <c r="M141" s="276"/>
    </row>
    <row r="142" spans="13:13" s="3" customFormat="1" x14ac:dyDescent="0.25">
      <c r="M142" s="276"/>
    </row>
    <row r="143" spans="13:13" s="3" customFormat="1" x14ac:dyDescent="0.25">
      <c r="M143" s="276"/>
    </row>
    <row r="144" spans="13:13" s="3" customFormat="1" x14ac:dyDescent="0.25">
      <c r="M144" s="276"/>
    </row>
    <row r="145" spans="13:13" s="3" customFormat="1" x14ac:dyDescent="0.25">
      <c r="M145" s="276"/>
    </row>
    <row r="146" spans="13:13" s="3" customFormat="1" x14ac:dyDescent="0.25">
      <c r="M146" s="276"/>
    </row>
    <row r="147" spans="13:13" s="3" customFormat="1" x14ac:dyDescent="0.25">
      <c r="M147" s="276"/>
    </row>
    <row r="148" spans="13:13" s="3" customFormat="1" x14ac:dyDescent="0.25">
      <c r="M148" s="276"/>
    </row>
    <row r="149" spans="13:13" s="3" customFormat="1" x14ac:dyDescent="0.25">
      <c r="M149" s="276"/>
    </row>
    <row r="150" spans="13:13" s="3" customFormat="1" x14ac:dyDescent="0.25">
      <c r="M150" s="276"/>
    </row>
    <row r="151" spans="13:13" s="3" customFormat="1" x14ac:dyDescent="0.25">
      <c r="M151" s="276"/>
    </row>
    <row r="152" spans="13:13" s="3" customFormat="1" x14ac:dyDescent="0.25">
      <c r="M152" s="276"/>
    </row>
    <row r="153" spans="13:13" s="3" customFormat="1" x14ac:dyDescent="0.25">
      <c r="M153" s="276"/>
    </row>
    <row r="154" spans="13:13" s="3" customFormat="1" x14ac:dyDescent="0.25">
      <c r="M154" s="276"/>
    </row>
    <row r="155" spans="13:13" s="3" customFormat="1" x14ac:dyDescent="0.25">
      <c r="M155" s="276"/>
    </row>
    <row r="156" spans="13:13" s="3" customFormat="1" x14ac:dyDescent="0.25">
      <c r="M156" s="276"/>
    </row>
    <row r="157" spans="13:13" s="3" customFormat="1" x14ac:dyDescent="0.25">
      <c r="M157" s="276"/>
    </row>
    <row r="158" spans="13:13" s="3" customFormat="1" x14ac:dyDescent="0.25">
      <c r="M158" s="276"/>
    </row>
    <row r="159" spans="13:13" s="3" customFormat="1" x14ac:dyDescent="0.25">
      <c r="M159" s="276"/>
    </row>
    <row r="160" spans="13:13" s="3" customFormat="1" x14ac:dyDescent="0.25">
      <c r="M160" s="276"/>
    </row>
    <row r="161" spans="13:13" s="3" customFormat="1" x14ac:dyDescent="0.25">
      <c r="M161" s="276"/>
    </row>
    <row r="162" spans="13:13" s="3" customFormat="1" x14ac:dyDescent="0.25">
      <c r="M162" s="276"/>
    </row>
    <row r="163" spans="13:13" s="3" customFormat="1" x14ac:dyDescent="0.25">
      <c r="M163" s="276"/>
    </row>
    <row r="164" spans="13:13" s="3" customFormat="1" x14ac:dyDescent="0.25">
      <c r="M164" s="276"/>
    </row>
    <row r="165" spans="13:13" s="3" customFormat="1" x14ac:dyDescent="0.25">
      <c r="M165" s="276"/>
    </row>
    <row r="166" spans="13:13" s="3" customFormat="1" x14ac:dyDescent="0.25">
      <c r="M166" s="276"/>
    </row>
    <row r="167" spans="13:13" s="3" customFormat="1" x14ac:dyDescent="0.25">
      <c r="M167" s="276"/>
    </row>
    <row r="168" spans="13:13" s="3" customFormat="1" x14ac:dyDescent="0.25">
      <c r="M168" s="276"/>
    </row>
    <row r="169" spans="13:13" s="3" customFormat="1" x14ac:dyDescent="0.25">
      <c r="M169" s="276"/>
    </row>
    <row r="170" spans="13:13" s="3" customFormat="1" x14ac:dyDescent="0.25">
      <c r="M170" s="276"/>
    </row>
    <row r="171" spans="13:13" s="3" customFormat="1" x14ac:dyDescent="0.25">
      <c r="M171" s="276"/>
    </row>
    <row r="172" spans="13:13" s="3" customFormat="1" x14ac:dyDescent="0.25">
      <c r="M172" s="276"/>
    </row>
    <row r="173" spans="13:13" s="3" customFormat="1" x14ac:dyDescent="0.25">
      <c r="M173" s="276"/>
    </row>
    <row r="174" spans="13:13" s="3" customFormat="1" x14ac:dyDescent="0.25">
      <c r="M174" s="276"/>
    </row>
    <row r="175" spans="13:13" s="3" customFormat="1" x14ac:dyDescent="0.25">
      <c r="M175" s="276"/>
    </row>
    <row r="176" spans="13:13" s="3" customFormat="1" x14ac:dyDescent="0.25">
      <c r="M176" s="276"/>
    </row>
    <row r="177" spans="13:13" s="3" customFormat="1" x14ac:dyDescent="0.25">
      <c r="M177" s="276"/>
    </row>
    <row r="178" spans="13:13" s="3" customFormat="1" x14ac:dyDescent="0.25">
      <c r="M178" s="276"/>
    </row>
    <row r="179" spans="13:13" s="3" customFormat="1" x14ac:dyDescent="0.25">
      <c r="M179" s="276"/>
    </row>
    <row r="180" spans="13:13" s="3" customFormat="1" x14ac:dyDescent="0.25">
      <c r="M180" s="276"/>
    </row>
    <row r="181" spans="13:13" s="3" customFormat="1" x14ac:dyDescent="0.25">
      <c r="M181" s="276"/>
    </row>
    <row r="182" spans="13:13" s="3" customFormat="1" x14ac:dyDescent="0.25">
      <c r="M182" s="276"/>
    </row>
    <row r="183" spans="13:13" s="3" customFormat="1" x14ac:dyDescent="0.25">
      <c r="M183" s="276"/>
    </row>
    <row r="184" spans="13:13" s="3" customFormat="1" x14ac:dyDescent="0.25">
      <c r="M184" s="276"/>
    </row>
    <row r="185" spans="13:13" s="3" customFormat="1" x14ac:dyDescent="0.25">
      <c r="M185" s="276"/>
    </row>
    <row r="186" spans="13:13" s="3" customFormat="1" x14ac:dyDescent="0.25">
      <c r="M186" s="276"/>
    </row>
    <row r="187" spans="13:13" s="3" customFormat="1" x14ac:dyDescent="0.25">
      <c r="M187" s="276"/>
    </row>
    <row r="188" spans="13:13" s="3" customFormat="1" x14ac:dyDescent="0.25">
      <c r="M188" s="276"/>
    </row>
    <row r="189" spans="13:13" s="3" customFormat="1" x14ac:dyDescent="0.25">
      <c r="M189" s="276"/>
    </row>
    <row r="190" spans="13:13" s="3" customFormat="1" x14ac:dyDescent="0.25">
      <c r="M190" s="276"/>
    </row>
    <row r="191" spans="13:13" s="3" customFormat="1" x14ac:dyDescent="0.25">
      <c r="M191" s="276"/>
    </row>
    <row r="192" spans="13:13" s="3" customFormat="1" x14ac:dyDescent="0.25">
      <c r="M192" s="276"/>
    </row>
    <row r="193" spans="13:13" s="3" customFormat="1" x14ac:dyDescent="0.25">
      <c r="M193" s="276"/>
    </row>
    <row r="194" spans="13:13" s="3" customFormat="1" x14ac:dyDescent="0.25">
      <c r="M194" s="276"/>
    </row>
    <row r="195" spans="13:13" s="3" customFormat="1" x14ac:dyDescent="0.25">
      <c r="M195" s="276"/>
    </row>
    <row r="196" spans="13:13" s="3" customFormat="1" x14ac:dyDescent="0.25">
      <c r="M196" s="276"/>
    </row>
    <row r="197" spans="13:13" s="3" customFormat="1" x14ac:dyDescent="0.25">
      <c r="M197" s="276"/>
    </row>
    <row r="198" spans="13:13" s="3" customFormat="1" x14ac:dyDescent="0.25">
      <c r="M198" s="276"/>
    </row>
    <row r="199" spans="13:13" s="3" customFormat="1" x14ac:dyDescent="0.25">
      <c r="M199" s="276"/>
    </row>
    <row r="200" spans="13:13" s="3" customFormat="1" x14ac:dyDescent="0.25">
      <c r="M200" s="276"/>
    </row>
    <row r="201" spans="13:13" s="3" customFormat="1" x14ac:dyDescent="0.25">
      <c r="M201" s="276"/>
    </row>
    <row r="202" spans="13:13" s="3" customFormat="1" x14ac:dyDescent="0.25">
      <c r="M202" s="276"/>
    </row>
    <row r="203" spans="13:13" s="3" customFormat="1" x14ac:dyDescent="0.25">
      <c r="M203" s="276"/>
    </row>
    <row r="204" spans="13:13" s="3" customFormat="1" x14ac:dyDescent="0.25">
      <c r="M204" s="276"/>
    </row>
    <row r="205" spans="13:13" s="3" customFormat="1" x14ac:dyDescent="0.25">
      <c r="M205" s="276"/>
    </row>
    <row r="206" spans="13:13" s="3" customFormat="1" x14ac:dyDescent="0.25">
      <c r="M206" s="276"/>
    </row>
    <row r="207" spans="13:13" s="3" customFormat="1" x14ac:dyDescent="0.25">
      <c r="M207" s="276"/>
    </row>
    <row r="208" spans="13:13" s="3" customFormat="1" x14ac:dyDescent="0.25">
      <c r="M208" s="276"/>
    </row>
    <row r="209" spans="13:13" s="3" customFormat="1" x14ac:dyDescent="0.25">
      <c r="M209" s="276"/>
    </row>
    <row r="210" spans="13:13" s="3" customFormat="1" x14ac:dyDescent="0.25">
      <c r="M210" s="276"/>
    </row>
    <row r="211" spans="13:13" s="3" customFormat="1" x14ac:dyDescent="0.25">
      <c r="M211" s="276"/>
    </row>
    <row r="212" spans="13:13" s="3" customFormat="1" x14ac:dyDescent="0.25">
      <c r="M212" s="276"/>
    </row>
    <row r="213" spans="13:13" s="3" customFormat="1" x14ac:dyDescent="0.25">
      <c r="M213" s="276"/>
    </row>
    <row r="214" spans="13:13" s="3" customFormat="1" x14ac:dyDescent="0.25">
      <c r="M214" s="276"/>
    </row>
    <row r="215" spans="13:13" s="3" customFormat="1" x14ac:dyDescent="0.25">
      <c r="M215" s="276"/>
    </row>
    <row r="216" spans="13:13" s="3" customFormat="1" x14ac:dyDescent="0.25">
      <c r="M216" s="276"/>
    </row>
    <row r="217" spans="13:13" s="3" customFormat="1" x14ac:dyDescent="0.25">
      <c r="M217" s="276"/>
    </row>
    <row r="218" spans="13:13" s="3" customFormat="1" x14ac:dyDescent="0.25">
      <c r="M218" s="276"/>
    </row>
    <row r="219" spans="13:13" s="3" customFormat="1" x14ac:dyDescent="0.25">
      <c r="M219" s="276"/>
    </row>
    <row r="220" spans="13:13" s="3" customFormat="1" x14ac:dyDescent="0.25">
      <c r="M220" s="276"/>
    </row>
    <row r="221" spans="13:13" s="3" customFormat="1" x14ac:dyDescent="0.25">
      <c r="M221" s="276"/>
    </row>
    <row r="222" spans="13:13" s="3" customFormat="1" x14ac:dyDescent="0.25">
      <c r="M222" s="276"/>
    </row>
    <row r="223" spans="13:13" s="3" customFormat="1" x14ac:dyDescent="0.25">
      <c r="M223" s="276"/>
    </row>
    <row r="224" spans="13:13" s="3" customFormat="1" x14ac:dyDescent="0.25">
      <c r="M224" s="276"/>
    </row>
    <row r="225" spans="13:13" s="3" customFormat="1" x14ac:dyDescent="0.25">
      <c r="M225" s="276"/>
    </row>
    <row r="226" spans="13:13" s="3" customFormat="1" x14ac:dyDescent="0.25">
      <c r="M226" s="276"/>
    </row>
    <row r="227" spans="13:13" s="3" customFormat="1" x14ac:dyDescent="0.25">
      <c r="M227" s="276"/>
    </row>
    <row r="228" spans="13:13" s="3" customFormat="1" x14ac:dyDescent="0.25">
      <c r="M228" s="276"/>
    </row>
    <row r="229" spans="13:13" s="3" customFormat="1" x14ac:dyDescent="0.25">
      <c r="M229" s="276"/>
    </row>
    <row r="230" spans="13:13" s="3" customFormat="1" x14ac:dyDescent="0.25">
      <c r="M230" s="276"/>
    </row>
    <row r="231" spans="13:13" s="3" customFormat="1" x14ac:dyDescent="0.25">
      <c r="M231" s="276"/>
    </row>
    <row r="232" spans="13:13" s="3" customFormat="1" x14ac:dyDescent="0.25">
      <c r="M232" s="276"/>
    </row>
    <row r="233" spans="13:13" s="3" customFormat="1" x14ac:dyDescent="0.25">
      <c r="M233" s="276"/>
    </row>
    <row r="234" spans="13:13" s="3" customFormat="1" x14ac:dyDescent="0.25">
      <c r="M234" s="276"/>
    </row>
    <row r="235" spans="13:13" s="3" customFormat="1" x14ac:dyDescent="0.25">
      <c r="M235" s="276"/>
    </row>
    <row r="236" spans="13:13" s="3" customFormat="1" x14ac:dyDescent="0.25">
      <c r="M236" s="276"/>
    </row>
    <row r="237" spans="13:13" s="3" customFormat="1" x14ac:dyDescent="0.25">
      <c r="M237" s="276"/>
    </row>
    <row r="238" spans="13:13" s="3" customFormat="1" x14ac:dyDescent="0.25">
      <c r="M238" s="276"/>
    </row>
    <row r="239" spans="13:13" s="3" customFormat="1" x14ac:dyDescent="0.25">
      <c r="M239" s="276"/>
    </row>
    <row r="240" spans="13:13" s="3" customFormat="1" x14ac:dyDescent="0.25">
      <c r="M240" s="276"/>
    </row>
    <row r="241" spans="13:13" s="3" customFormat="1" x14ac:dyDescent="0.25">
      <c r="M241" s="276"/>
    </row>
    <row r="242" spans="13:13" s="3" customFormat="1" x14ac:dyDescent="0.25">
      <c r="M242" s="276"/>
    </row>
    <row r="243" spans="13:13" s="3" customFormat="1" x14ac:dyDescent="0.25">
      <c r="M243" s="276"/>
    </row>
    <row r="244" spans="13:13" s="3" customFormat="1" x14ac:dyDescent="0.25">
      <c r="M244" s="276"/>
    </row>
    <row r="245" spans="13:13" s="3" customFormat="1" x14ac:dyDescent="0.25">
      <c r="M245" s="276"/>
    </row>
    <row r="246" spans="13:13" s="3" customFormat="1" x14ac:dyDescent="0.25">
      <c r="M246" s="276"/>
    </row>
    <row r="247" spans="13:13" s="3" customFormat="1" x14ac:dyDescent="0.25">
      <c r="M247" s="276"/>
    </row>
    <row r="248" spans="13:13" s="3" customFormat="1" x14ac:dyDescent="0.25">
      <c r="M248" s="276"/>
    </row>
    <row r="249" spans="13:13" s="3" customFormat="1" x14ac:dyDescent="0.25">
      <c r="M249" s="276"/>
    </row>
    <row r="250" spans="13:13" s="3" customFormat="1" x14ac:dyDescent="0.25">
      <c r="M250" s="276"/>
    </row>
    <row r="251" spans="13:13" s="3" customFormat="1" x14ac:dyDescent="0.25">
      <c r="M251" s="276"/>
    </row>
    <row r="252" spans="13:13" s="3" customFormat="1" x14ac:dyDescent="0.25">
      <c r="M252" s="276"/>
    </row>
    <row r="253" spans="13:13" s="3" customFormat="1" x14ac:dyDescent="0.25">
      <c r="M253" s="276"/>
    </row>
    <row r="254" spans="13:13" s="3" customFormat="1" x14ac:dyDescent="0.25">
      <c r="M254" s="276"/>
    </row>
    <row r="255" spans="13:13" s="3" customFormat="1" x14ac:dyDescent="0.25">
      <c r="M255" s="276"/>
    </row>
    <row r="256" spans="13:13" s="3" customFormat="1" x14ac:dyDescent="0.25">
      <c r="M256" s="276"/>
    </row>
    <row r="257" spans="13:13" s="3" customFormat="1" x14ac:dyDescent="0.25">
      <c r="M257" s="276"/>
    </row>
    <row r="258" spans="13:13" s="3" customFormat="1" x14ac:dyDescent="0.25">
      <c r="M258" s="276"/>
    </row>
    <row r="259" spans="13:13" s="3" customFormat="1" x14ac:dyDescent="0.25">
      <c r="M259" s="276"/>
    </row>
    <row r="260" spans="13:13" s="3" customFormat="1" x14ac:dyDescent="0.25">
      <c r="M260" s="276"/>
    </row>
    <row r="261" spans="13:13" s="3" customFormat="1" x14ac:dyDescent="0.25">
      <c r="M261" s="276"/>
    </row>
    <row r="262" spans="13:13" s="3" customFormat="1" x14ac:dyDescent="0.25">
      <c r="M262" s="276"/>
    </row>
    <row r="263" spans="13:13" s="3" customFormat="1" x14ac:dyDescent="0.25">
      <c r="M263" s="276"/>
    </row>
    <row r="264" spans="13:13" s="3" customFormat="1" x14ac:dyDescent="0.25">
      <c r="M264" s="276"/>
    </row>
    <row r="265" spans="13:13" s="3" customFormat="1" x14ac:dyDescent="0.25">
      <c r="M265" s="276"/>
    </row>
    <row r="266" spans="13:13" s="3" customFormat="1" x14ac:dyDescent="0.25">
      <c r="M266" s="276"/>
    </row>
    <row r="267" spans="13:13" s="3" customFormat="1" x14ac:dyDescent="0.25">
      <c r="M267" s="276"/>
    </row>
    <row r="268" spans="13:13" s="3" customFormat="1" x14ac:dyDescent="0.25">
      <c r="M268" s="276"/>
    </row>
    <row r="269" spans="13:13" s="3" customFormat="1" x14ac:dyDescent="0.25">
      <c r="M269" s="276"/>
    </row>
    <row r="270" spans="13:13" s="3" customFormat="1" x14ac:dyDescent="0.25">
      <c r="M270" s="276"/>
    </row>
    <row r="271" spans="13:13" s="3" customFormat="1" x14ac:dyDescent="0.25">
      <c r="M271" s="276"/>
    </row>
    <row r="272" spans="13:13" s="3" customFormat="1" x14ac:dyDescent="0.25">
      <c r="M272" s="276"/>
    </row>
    <row r="273" spans="13:13" s="3" customFormat="1" x14ac:dyDescent="0.25">
      <c r="M273" s="276"/>
    </row>
    <row r="274" spans="13:13" s="3" customFormat="1" x14ac:dyDescent="0.25">
      <c r="M274" s="276"/>
    </row>
    <row r="275" spans="13:13" s="3" customFormat="1" x14ac:dyDescent="0.25">
      <c r="M275" s="276"/>
    </row>
    <row r="276" spans="13:13" s="3" customFormat="1" x14ac:dyDescent="0.25">
      <c r="M276" s="276"/>
    </row>
    <row r="277" spans="13:13" s="3" customFormat="1" x14ac:dyDescent="0.25">
      <c r="M277" s="276"/>
    </row>
    <row r="278" spans="13:13" s="3" customFormat="1" x14ac:dyDescent="0.25">
      <c r="M278" s="276"/>
    </row>
    <row r="279" spans="13:13" s="3" customFormat="1" x14ac:dyDescent="0.25">
      <c r="M279" s="276"/>
    </row>
    <row r="280" spans="13:13" s="3" customFormat="1" x14ac:dyDescent="0.25">
      <c r="M280" s="276"/>
    </row>
    <row r="281" spans="13:13" s="3" customFormat="1" x14ac:dyDescent="0.25">
      <c r="M281" s="276"/>
    </row>
    <row r="282" spans="13:13" s="3" customFormat="1" x14ac:dyDescent="0.25">
      <c r="M282" s="276"/>
    </row>
    <row r="283" spans="13:13" s="3" customFormat="1" x14ac:dyDescent="0.25">
      <c r="M283" s="276"/>
    </row>
    <row r="284" spans="13:13" s="3" customFormat="1" x14ac:dyDescent="0.25">
      <c r="M284" s="276"/>
    </row>
    <row r="285" spans="13:13" s="3" customFormat="1" x14ac:dyDescent="0.25">
      <c r="M285" s="276"/>
    </row>
    <row r="286" spans="13:13" s="3" customFormat="1" x14ac:dyDescent="0.25">
      <c r="M286" s="276"/>
    </row>
    <row r="287" spans="13:13" s="3" customFormat="1" x14ac:dyDescent="0.25">
      <c r="M287" s="276"/>
    </row>
    <row r="288" spans="13:13" s="3" customFormat="1" x14ac:dyDescent="0.25">
      <c r="M288" s="276"/>
    </row>
    <row r="289" spans="13:13" s="3" customFormat="1" x14ac:dyDescent="0.25">
      <c r="M289" s="276"/>
    </row>
    <row r="290" spans="13:13" s="3" customFormat="1" x14ac:dyDescent="0.25">
      <c r="M290" s="276"/>
    </row>
    <row r="291" spans="13:13" s="3" customFormat="1" x14ac:dyDescent="0.25">
      <c r="M291" s="276"/>
    </row>
    <row r="292" spans="13:13" s="3" customFormat="1" x14ac:dyDescent="0.25">
      <c r="M292" s="276"/>
    </row>
    <row r="293" spans="13:13" s="3" customFormat="1" x14ac:dyDescent="0.25">
      <c r="M293" s="276"/>
    </row>
    <row r="294" spans="13:13" s="3" customFormat="1" x14ac:dyDescent="0.25">
      <c r="M294" s="276"/>
    </row>
    <row r="295" spans="13:13" s="3" customFormat="1" x14ac:dyDescent="0.25">
      <c r="M295" s="276"/>
    </row>
    <row r="296" spans="13:13" s="3" customFormat="1" x14ac:dyDescent="0.25">
      <c r="M296" s="276"/>
    </row>
    <row r="297" spans="13:13" s="3" customFormat="1" x14ac:dyDescent="0.25">
      <c r="M297" s="276"/>
    </row>
    <row r="298" spans="13:13" s="3" customFormat="1" x14ac:dyDescent="0.25">
      <c r="M298" s="276"/>
    </row>
    <row r="299" spans="13:13" s="3" customFormat="1" x14ac:dyDescent="0.25">
      <c r="M299" s="276"/>
    </row>
    <row r="300" spans="13:13" s="3" customFormat="1" x14ac:dyDescent="0.25">
      <c r="M300" s="276"/>
    </row>
    <row r="301" spans="13:13" s="3" customFormat="1" x14ac:dyDescent="0.25">
      <c r="M301" s="276"/>
    </row>
    <row r="302" spans="13:13" s="3" customFormat="1" x14ac:dyDescent="0.25">
      <c r="M302" s="276"/>
    </row>
    <row r="303" spans="13:13" s="3" customFormat="1" x14ac:dyDescent="0.25">
      <c r="M303" s="276"/>
    </row>
    <row r="304" spans="13:13" s="3" customFormat="1" x14ac:dyDescent="0.25">
      <c r="M304" s="276"/>
    </row>
    <row r="305" spans="13:13" s="3" customFormat="1" x14ac:dyDescent="0.25">
      <c r="M305" s="276"/>
    </row>
    <row r="306" spans="13:13" s="3" customFormat="1" x14ac:dyDescent="0.25">
      <c r="M306" s="276"/>
    </row>
    <row r="307" spans="13:13" s="3" customFormat="1" x14ac:dyDescent="0.25">
      <c r="M307" s="276"/>
    </row>
    <row r="308" spans="13:13" s="3" customFormat="1" x14ac:dyDescent="0.25">
      <c r="M308" s="276"/>
    </row>
    <row r="309" spans="13:13" s="3" customFormat="1" x14ac:dyDescent="0.25">
      <c r="M309" s="276"/>
    </row>
    <row r="310" spans="13:13" s="3" customFormat="1" x14ac:dyDescent="0.25">
      <c r="M310" s="276"/>
    </row>
    <row r="311" spans="13:13" s="3" customFormat="1" x14ac:dyDescent="0.25">
      <c r="M311" s="276"/>
    </row>
    <row r="312" spans="13:13" s="3" customFormat="1" x14ac:dyDescent="0.25">
      <c r="M312" s="276"/>
    </row>
    <row r="313" spans="13:13" s="3" customFormat="1" x14ac:dyDescent="0.25">
      <c r="M313" s="276"/>
    </row>
    <row r="314" spans="13:13" s="3" customFormat="1" x14ac:dyDescent="0.25">
      <c r="M314" s="276"/>
    </row>
    <row r="315" spans="13:13" s="3" customFormat="1" x14ac:dyDescent="0.25">
      <c r="M315" s="276"/>
    </row>
    <row r="316" spans="13:13" s="3" customFormat="1" x14ac:dyDescent="0.25">
      <c r="M316" s="276"/>
    </row>
    <row r="317" spans="13:13" s="3" customFormat="1" x14ac:dyDescent="0.25">
      <c r="M317" s="276"/>
    </row>
    <row r="318" spans="13:13" s="3" customFormat="1" x14ac:dyDescent="0.25">
      <c r="M318" s="276"/>
    </row>
    <row r="319" spans="13:13" s="3" customFormat="1" x14ac:dyDescent="0.25">
      <c r="M319" s="276"/>
    </row>
    <row r="320" spans="13:13" s="3" customFormat="1" x14ac:dyDescent="0.25">
      <c r="M320" s="276"/>
    </row>
    <row r="321" spans="13:13" s="3" customFormat="1" x14ac:dyDescent="0.25">
      <c r="M321" s="276"/>
    </row>
    <row r="322" spans="13:13" s="3" customFormat="1" x14ac:dyDescent="0.25">
      <c r="M322" s="276"/>
    </row>
    <row r="323" spans="13:13" s="3" customFormat="1" x14ac:dyDescent="0.25">
      <c r="M323" s="276"/>
    </row>
    <row r="324" spans="13:13" s="3" customFormat="1" x14ac:dyDescent="0.25">
      <c r="M324" s="276"/>
    </row>
    <row r="325" spans="13:13" s="3" customFormat="1" x14ac:dyDescent="0.25">
      <c r="M325" s="276"/>
    </row>
    <row r="326" spans="13:13" s="3" customFormat="1" x14ac:dyDescent="0.25">
      <c r="M326" s="276"/>
    </row>
    <row r="327" spans="13:13" s="3" customFormat="1" x14ac:dyDescent="0.25">
      <c r="M327" s="276"/>
    </row>
    <row r="328" spans="13:13" s="3" customFormat="1" x14ac:dyDescent="0.25">
      <c r="M328" s="276"/>
    </row>
    <row r="329" spans="13:13" s="3" customFormat="1" x14ac:dyDescent="0.25">
      <c r="M329" s="276"/>
    </row>
    <row r="330" spans="13:13" s="3" customFormat="1" x14ac:dyDescent="0.25">
      <c r="M330" s="276"/>
    </row>
    <row r="331" spans="13:13" s="3" customFormat="1" x14ac:dyDescent="0.25">
      <c r="M331" s="276"/>
    </row>
    <row r="332" spans="13:13" s="3" customFormat="1" x14ac:dyDescent="0.25">
      <c r="M332" s="276"/>
    </row>
    <row r="333" spans="13:13" s="3" customFormat="1" x14ac:dyDescent="0.25">
      <c r="M333" s="276"/>
    </row>
    <row r="334" spans="13:13" s="3" customFormat="1" x14ac:dyDescent="0.25">
      <c r="M334" s="276"/>
    </row>
    <row r="335" spans="13:13" s="3" customFormat="1" x14ac:dyDescent="0.25">
      <c r="M335" s="276"/>
    </row>
    <row r="336" spans="13:13" s="3" customFormat="1" x14ac:dyDescent="0.25">
      <c r="M336" s="276"/>
    </row>
    <row r="337" spans="13:13" s="3" customFormat="1" x14ac:dyDescent="0.25">
      <c r="M337" s="276"/>
    </row>
    <row r="338" spans="13:13" s="3" customFormat="1" x14ac:dyDescent="0.25">
      <c r="M338" s="276"/>
    </row>
    <row r="339" spans="13:13" s="3" customFormat="1" x14ac:dyDescent="0.25">
      <c r="M339" s="276"/>
    </row>
    <row r="340" spans="13:13" s="3" customFormat="1" x14ac:dyDescent="0.25">
      <c r="M340" s="276"/>
    </row>
    <row r="341" spans="13:13" s="3" customFormat="1" x14ac:dyDescent="0.25">
      <c r="M341" s="276"/>
    </row>
    <row r="342" spans="13:13" s="3" customFormat="1" x14ac:dyDescent="0.25">
      <c r="M342" s="276"/>
    </row>
    <row r="343" spans="13:13" s="3" customFormat="1" x14ac:dyDescent="0.25">
      <c r="M343" s="276"/>
    </row>
    <row r="344" spans="13:13" s="3" customFormat="1" x14ac:dyDescent="0.25">
      <c r="M344" s="276"/>
    </row>
    <row r="345" spans="13:13" s="3" customFormat="1" x14ac:dyDescent="0.25">
      <c r="M345" s="276"/>
    </row>
    <row r="346" spans="13:13" s="3" customFormat="1" x14ac:dyDescent="0.25">
      <c r="M346" s="276"/>
    </row>
    <row r="347" spans="13:13" s="3" customFormat="1" x14ac:dyDescent="0.25">
      <c r="M347" s="276"/>
    </row>
    <row r="348" spans="13:13" s="3" customFormat="1" x14ac:dyDescent="0.25">
      <c r="M348" s="276"/>
    </row>
    <row r="349" spans="13:13" s="3" customFormat="1" x14ac:dyDescent="0.25">
      <c r="M349" s="276"/>
    </row>
    <row r="350" spans="13:13" s="3" customFormat="1" x14ac:dyDescent="0.25">
      <c r="M350" s="276"/>
    </row>
    <row r="351" spans="13:13" s="3" customFormat="1" x14ac:dyDescent="0.25">
      <c r="M351" s="276"/>
    </row>
    <row r="352" spans="13:13" s="3" customFormat="1" x14ac:dyDescent="0.25">
      <c r="M352" s="276"/>
    </row>
    <row r="353" spans="13:13" s="3" customFormat="1" x14ac:dyDescent="0.25">
      <c r="M353" s="276"/>
    </row>
    <row r="354" spans="13:13" s="3" customFormat="1" x14ac:dyDescent="0.25">
      <c r="M354" s="276"/>
    </row>
    <row r="355" spans="13:13" s="3" customFormat="1" x14ac:dyDescent="0.25">
      <c r="M355" s="276"/>
    </row>
    <row r="356" spans="13:13" s="3" customFormat="1" x14ac:dyDescent="0.25">
      <c r="M356" s="276"/>
    </row>
    <row r="357" spans="13:13" s="3" customFormat="1" x14ac:dyDescent="0.25">
      <c r="M357" s="276"/>
    </row>
    <row r="358" spans="13:13" s="3" customFormat="1" x14ac:dyDescent="0.25">
      <c r="M358" s="276"/>
    </row>
    <row r="359" spans="13:13" s="3" customFormat="1" x14ac:dyDescent="0.25">
      <c r="M359" s="276"/>
    </row>
    <row r="360" spans="13:13" s="3" customFormat="1" x14ac:dyDescent="0.25">
      <c r="M360" s="276"/>
    </row>
    <row r="361" spans="13:13" s="3" customFormat="1" x14ac:dyDescent="0.25">
      <c r="M361" s="276"/>
    </row>
    <row r="362" spans="13:13" s="3" customFormat="1" x14ac:dyDescent="0.25">
      <c r="M362" s="276"/>
    </row>
    <row r="363" spans="13:13" s="3" customFormat="1" x14ac:dyDescent="0.25">
      <c r="M363" s="276"/>
    </row>
    <row r="364" spans="13:13" s="3" customFormat="1" x14ac:dyDescent="0.25">
      <c r="M364" s="276"/>
    </row>
    <row r="365" spans="13:13" s="3" customFormat="1" x14ac:dyDescent="0.25">
      <c r="M365" s="276"/>
    </row>
    <row r="366" spans="13:13" s="3" customFormat="1" x14ac:dyDescent="0.25">
      <c r="M366" s="276"/>
    </row>
    <row r="367" spans="13:13" s="3" customFormat="1" x14ac:dyDescent="0.25">
      <c r="M367" s="276"/>
    </row>
    <row r="368" spans="13:13" s="3" customFormat="1" x14ac:dyDescent="0.25">
      <c r="M368" s="276"/>
    </row>
    <row r="369" spans="13:13" s="3" customFormat="1" x14ac:dyDescent="0.25">
      <c r="M369" s="276"/>
    </row>
    <row r="370" spans="13:13" s="3" customFormat="1" x14ac:dyDescent="0.25">
      <c r="M370" s="276"/>
    </row>
    <row r="371" spans="13:13" s="3" customFormat="1" x14ac:dyDescent="0.25">
      <c r="M371" s="276"/>
    </row>
    <row r="372" spans="13:13" s="3" customFormat="1" x14ac:dyDescent="0.25">
      <c r="M372" s="276"/>
    </row>
    <row r="373" spans="13:13" s="3" customFormat="1" x14ac:dyDescent="0.25">
      <c r="M373" s="276"/>
    </row>
    <row r="374" spans="13:13" s="3" customFormat="1" x14ac:dyDescent="0.25">
      <c r="M374" s="276"/>
    </row>
    <row r="375" spans="13:13" s="3" customFormat="1" x14ac:dyDescent="0.25">
      <c r="M375" s="276"/>
    </row>
    <row r="376" spans="13:13" s="3" customFormat="1" x14ac:dyDescent="0.25">
      <c r="M376" s="276"/>
    </row>
    <row r="377" spans="13:13" s="3" customFormat="1" x14ac:dyDescent="0.25">
      <c r="M377" s="276"/>
    </row>
    <row r="378" spans="13:13" s="3" customFormat="1" x14ac:dyDescent="0.25">
      <c r="M378" s="276"/>
    </row>
    <row r="379" spans="13:13" s="3" customFormat="1" x14ac:dyDescent="0.25">
      <c r="M379" s="276"/>
    </row>
    <row r="380" spans="13:13" s="3" customFormat="1" x14ac:dyDescent="0.25">
      <c r="M380" s="276"/>
    </row>
    <row r="381" spans="13:13" s="3" customFormat="1" x14ac:dyDescent="0.25">
      <c r="M381" s="276"/>
    </row>
    <row r="382" spans="13:13" s="3" customFormat="1" x14ac:dyDescent="0.25">
      <c r="M382" s="276"/>
    </row>
    <row r="383" spans="13:13" s="3" customFormat="1" x14ac:dyDescent="0.25">
      <c r="M383" s="276"/>
    </row>
    <row r="384" spans="13:13" s="3" customFormat="1" x14ac:dyDescent="0.25">
      <c r="M384" s="276"/>
    </row>
    <row r="385" spans="13:13" s="3" customFormat="1" x14ac:dyDescent="0.25">
      <c r="M385" s="276"/>
    </row>
    <row r="386" spans="13:13" s="3" customFormat="1" x14ac:dyDescent="0.25">
      <c r="M386" s="276"/>
    </row>
    <row r="387" spans="13:13" s="3" customFormat="1" x14ac:dyDescent="0.25">
      <c r="M387" s="276"/>
    </row>
    <row r="388" spans="13:13" s="3" customFormat="1" x14ac:dyDescent="0.25">
      <c r="M388" s="276"/>
    </row>
    <row r="389" spans="13:13" s="3" customFormat="1" x14ac:dyDescent="0.25">
      <c r="M389" s="276"/>
    </row>
    <row r="390" spans="13:13" s="3" customFormat="1" x14ac:dyDescent="0.25">
      <c r="M390" s="276"/>
    </row>
    <row r="391" spans="13:13" s="3" customFormat="1" x14ac:dyDescent="0.25">
      <c r="M391" s="276"/>
    </row>
    <row r="392" spans="13:13" s="3" customFormat="1" x14ac:dyDescent="0.25">
      <c r="M392" s="276"/>
    </row>
    <row r="393" spans="13:13" s="3" customFormat="1" x14ac:dyDescent="0.25">
      <c r="M393" s="276"/>
    </row>
    <row r="394" spans="13:13" s="3" customFormat="1" x14ac:dyDescent="0.25">
      <c r="M394" s="276"/>
    </row>
    <row r="395" spans="13:13" s="3" customFormat="1" x14ac:dyDescent="0.25">
      <c r="M395" s="276"/>
    </row>
    <row r="396" spans="13:13" s="3" customFormat="1" x14ac:dyDescent="0.25">
      <c r="M396" s="276"/>
    </row>
    <row r="397" spans="13:13" s="3" customFormat="1" x14ac:dyDescent="0.25">
      <c r="M397" s="276"/>
    </row>
    <row r="398" spans="13:13" s="3" customFormat="1" x14ac:dyDescent="0.25">
      <c r="M398" s="276"/>
    </row>
    <row r="399" spans="13:13" s="3" customFormat="1" x14ac:dyDescent="0.25">
      <c r="M399" s="276"/>
    </row>
    <row r="400" spans="13:13" s="3" customFormat="1" x14ac:dyDescent="0.25">
      <c r="M400" s="276"/>
    </row>
    <row r="401" spans="13:13" s="3" customFormat="1" x14ac:dyDescent="0.25">
      <c r="M401" s="276"/>
    </row>
    <row r="402" spans="13:13" s="3" customFormat="1" x14ac:dyDescent="0.25">
      <c r="M402" s="276"/>
    </row>
    <row r="403" spans="13:13" s="3" customFormat="1" x14ac:dyDescent="0.25">
      <c r="M403" s="276"/>
    </row>
    <row r="404" spans="13:13" s="3" customFormat="1" x14ac:dyDescent="0.25">
      <c r="M404" s="276"/>
    </row>
    <row r="405" spans="13:13" s="3" customFormat="1" x14ac:dyDescent="0.25">
      <c r="M405" s="276"/>
    </row>
    <row r="406" spans="13:13" s="3" customFormat="1" x14ac:dyDescent="0.25">
      <c r="M406" s="276"/>
    </row>
    <row r="407" spans="13:13" s="3" customFormat="1" x14ac:dyDescent="0.25">
      <c r="M407" s="276"/>
    </row>
    <row r="408" spans="13:13" s="3" customFormat="1" x14ac:dyDescent="0.25">
      <c r="M408" s="276"/>
    </row>
    <row r="409" spans="13:13" s="3" customFormat="1" x14ac:dyDescent="0.25">
      <c r="M409" s="276"/>
    </row>
    <row r="410" spans="13:13" s="3" customFormat="1" x14ac:dyDescent="0.25">
      <c r="M410" s="276"/>
    </row>
    <row r="411" spans="13:13" s="3" customFormat="1" x14ac:dyDescent="0.25">
      <c r="M411" s="276"/>
    </row>
    <row r="412" spans="13:13" s="3" customFormat="1" x14ac:dyDescent="0.25">
      <c r="M412" s="276"/>
    </row>
    <row r="413" spans="13:13" s="3" customFormat="1" x14ac:dyDescent="0.25">
      <c r="M413" s="276"/>
    </row>
    <row r="414" spans="13:13" s="3" customFormat="1" x14ac:dyDescent="0.25">
      <c r="M414" s="276"/>
    </row>
    <row r="415" spans="13:13" s="3" customFormat="1" x14ac:dyDescent="0.25">
      <c r="M415" s="276"/>
    </row>
    <row r="416" spans="13:13" s="3" customFormat="1" x14ac:dyDescent="0.25">
      <c r="M416" s="276"/>
    </row>
    <row r="417" spans="13:13" s="3" customFormat="1" x14ac:dyDescent="0.25">
      <c r="M417" s="276"/>
    </row>
    <row r="418" spans="13:13" s="3" customFormat="1" x14ac:dyDescent="0.25">
      <c r="M418" s="276"/>
    </row>
    <row r="419" spans="13:13" s="3" customFormat="1" x14ac:dyDescent="0.25">
      <c r="M419" s="276"/>
    </row>
    <row r="420" spans="13:13" s="3" customFormat="1" x14ac:dyDescent="0.25">
      <c r="M420" s="276"/>
    </row>
    <row r="421" spans="13:13" s="3" customFormat="1" x14ac:dyDescent="0.25">
      <c r="M421" s="276"/>
    </row>
    <row r="422" spans="13:13" s="3" customFormat="1" x14ac:dyDescent="0.25">
      <c r="M422" s="276"/>
    </row>
    <row r="423" spans="13:13" s="3" customFormat="1" x14ac:dyDescent="0.25">
      <c r="M423" s="276"/>
    </row>
    <row r="424" spans="13:13" s="3" customFormat="1" x14ac:dyDescent="0.25">
      <c r="M424" s="276"/>
    </row>
    <row r="425" spans="13:13" s="3" customFormat="1" x14ac:dyDescent="0.25">
      <c r="M425" s="276"/>
    </row>
    <row r="426" spans="13:13" s="3" customFormat="1" x14ac:dyDescent="0.25">
      <c r="M426" s="276"/>
    </row>
    <row r="427" spans="13:13" s="3" customFormat="1" x14ac:dyDescent="0.25">
      <c r="M427" s="276"/>
    </row>
    <row r="428" spans="13:13" s="3" customFormat="1" x14ac:dyDescent="0.25">
      <c r="M428" s="276"/>
    </row>
    <row r="429" spans="13:13" s="3" customFormat="1" x14ac:dyDescent="0.25">
      <c r="M429" s="276"/>
    </row>
    <row r="430" spans="13:13" s="3" customFormat="1" x14ac:dyDescent="0.25">
      <c r="M430" s="276"/>
    </row>
    <row r="431" spans="13:13" s="3" customFormat="1" x14ac:dyDescent="0.25">
      <c r="M431" s="276"/>
    </row>
    <row r="432" spans="13:13" s="3" customFormat="1" x14ac:dyDescent="0.25">
      <c r="M432" s="276"/>
    </row>
    <row r="433" spans="13:13" s="3" customFormat="1" x14ac:dyDescent="0.25">
      <c r="M433" s="276"/>
    </row>
    <row r="434" spans="13:13" s="3" customFormat="1" x14ac:dyDescent="0.25">
      <c r="M434" s="276"/>
    </row>
    <row r="435" spans="13:13" s="3" customFormat="1" x14ac:dyDescent="0.25">
      <c r="M435" s="276"/>
    </row>
    <row r="436" spans="13:13" s="3" customFormat="1" x14ac:dyDescent="0.25">
      <c r="M436" s="276"/>
    </row>
    <row r="437" spans="13:13" s="3" customFormat="1" x14ac:dyDescent="0.25">
      <c r="M437" s="276"/>
    </row>
    <row r="438" spans="13:13" s="3" customFormat="1" x14ac:dyDescent="0.25">
      <c r="M438" s="276"/>
    </row>
    <row r="439" spans="13:13" s="3" customFormat="1" x14ac:dyDescent="0.25">
      <c r="M439" s="276"/>
    </row>
    <row r="440" spans="13:13" s="3" customFormat="1" x14ac:dyDescent="0.25">
      <c r="M440" s="276"/>
    </row>
    <row r="441" spans="13:13" s="3" customFormat="1" x14ac:dyDescent="0.25">
      <c r="M441" s="276"/>
    </row>
    <row r="442" spans="13:13" s="3" customFormat="1" x14ac:dyDescent="0.25">
      <c r="M442" s="276"/>
    </row>
    <row r="443" spans="13:13" s="3" customFormat="1" x14ac:dyDescent="0.25">
      <c r="M443" s="276"/>
    </row>
    <row r="444" spans="13:13" s="3" customFormat="1" x14ac:dyDescent="0.25">
      <c r="M444" s="276"/>
    </row>
    <row r="445" spans="13:13" s="3" customFormat="1" x14ac:dyDescent="0.25">
      <c r="M445" s="276"/>
    </row>
    <row r="446" spans="13:13" s="3" customFormat="1" x14ac:dyDescent="0.25">
      <c r="M446" s="276"/>
    </row>
    <row r="447" spans="13:13" s="3" customFormat="1" x14ac:dyDescent="0.25">
      <c r="M447" s="276"/>
    </row>
    <row r="448" spans="13:13" s="3" customFormat="1" x14ac:dyDescent="0.25">
      <c r="M448" s="276"/>
    </row>
    <row r="449" spans="13:13" s="3" customFormat="1" x14ac:dyDescent="0.25">
      <c r="M449" s="276"/>
    </row>
    <row r="450" spans="13:13" s="3" customFormat="1" x14ac:dyDescent="0.25">
      <c r="M450" s="276"/>
    </row>
    <row r="451" spans="13:13" s="3" customFormat="1" x14ac:dyDescent="0.25">
      <c r="M451" s="276"/>
    </row>
    <row r="452" spans="13:13" s="3" customFormat="1" x14ac:dyDescent="0.25">
      <c r="M452" s="276"/>
    </row>
    <row r="453" spans="13:13" s="3" customFormat="1" x14ac:dyDescent="0.25">
      <c r="M453" s="276"/>
    </row>
    <row r="454" spans="13:13" s="3" customFormat="1" x14ac:dyDescent="0.25">
      <c r="M454" s="276"/>
    </row>
    <row r="455" spans="13:13" s="3" customFormat="1" x14ac:dyDescent="0.25">
      <c r="M455" s="276"/>
    </row>
    <row r="456" spans="13:13" s="3" customFormat="1" x14ac:dyDescent="0.25">
      <c r="M456" s="276"/>
    </row>
    <row r="457" spans="13:13" s="3" customFormat="1" x14ac:dyDescent="0.25">
      <c r="M457" s="276"/>
    </row>
    <row r="458" spans="13:13" s="3" customFormat="1" x14ac:dyDescent="0.25">
      <c r="M458" s="276"/>
    </row>
    <row r="459" spans="13:13" s="3" customFormat="1" x14ac:dyDescent="0.25">
      <c r="M459" s="276"/>
    </row>
    <row r="460" spans="13:13" s="3" customFormat="1" x14ac:dyDescent="0.25">
      <c r="M460" s="276"/>
    </row>
    <row r="461" spans="13:13" s="3" customFormat="1" x14ac:dyDescent="0.25">
      <c r="M461" s="276"/>
    </row>
    <row r="462" spans="13:13" s="3" customFormat="1" x14ac:dyDescent="0.25">
      <c r="M462" s="276"/>
    </row>
    <row r="463" spans="13:13" s="3" customFormat="1" x14ac:dyDescent="0.25">
      <c r="M463" s="276"/>
    </row>
    <row r="464" spans="13:13" s="3" customFormat="1" x14ac:dyDescent="0.25">
      <c r="M464" s="276"/>
    </row>
    <row r="465" spans="13:13" s="3" customFormat="1" x14ac:dyDescent="0.25">
      <c r="M465" s="276"/>
    </row>
    <row r="466" spans="13:13" s="3" customFormat="1" x14ac:dyDescent="0.25">
      <c r="M466" s="276"/>
    </row>
    <row r="467" spans="13:13" s="3" customFormat="1" x14ac:dyDescent="0.25">
      <c r="M467" s="276"/>
    </row>
    <row r="468" spans="13:13" s="3" customFormat="1" x14ac:dyDescent="0.25">
      <c r="M468" s="276"/>
    </row>
    <row r="469" spans="13:13" s="3" customFormat="1" x14ac:dyDescent="0.25">
      <c r="M469" s="276"/>
    </row>
    <row r="470" spans="13:13" s="3" customFormat="1" x14ac:dyDescent="0.25">
      <c r="M470" s="276"/>
    </row>
    <row r="471" spans="13:13" s="3" customFormat="1" x14ac:dyDescent="0.25">
      <c r="M471" s="276"/>
    </row>
    <row r="472" spans="13:13" s="3" customFormat="1" x14ac:dyDescent="0.25">
      <c r="M472" s="276"/>
    </row>
    <row r="473" spans="13:13" s="3" customFormat="1" x14ac:dyDescent="0.25">
      <c r="M473" s="276"/>
    </row>
    <row r="474" spans="13:13" s="3" customFormat="1" x14ac:dyDescent="0.25">
      <c r="M474" s="276"/>
    </row>
    <row r="475" spans="13:13" s="3" customFormat="1" x14ac:dyDescent="0.25">
      <c r="M475" s="276"/>
    </row>
    <row r="476" spans="13:13" s="3" customFormat="1" x14ac:dyDescent="0.25">
      <c r="M476" s="276"/>
    </row>
    <row r="477" spans="13:13" s="3" customFormat="1" x14ac:dyDescent="0.25">
      <c r="M477" s="276"/>
    </row>
    <row r="478" spans="13:13" s="3" customFormat="1" x14ac:dyDescent="0.25">
      <c r="M478" s="276"/>
    </row>
    <row r="479" spans="13:13" s="3" customFormat="1" x14ac:dyDescent="0.25">
      <c r="M479" s="276"/>
    </row>
    <row r="480" spans="13:13" s="3" customFormat="1" x14ac:dyDescent="0.25">
      <c r="M480" s="276"/>
    </row>
    <row r="481" spans="13:13" s="3" customFormat="1" x14ac:dyDescent="0.25">
      <c r="M481" s="276"/>
    </row>
    <row r="482" spans="13:13" s="3" customFormat="1" x14ac:dyDescent="0.25">
      <c r="M482" s="276"/>
    </row>
    <row r="483" spans="13:13" s="3" customFormat="1" x14ac:dyDescent="0.25">
      <c r="M483" s="276"/>
    </row>
    <row r="484" spans="13:13" s="3" customFormat="1" x14ac:dyDescent="0.25">
      <c r="M484" s="276"/>
    </row>
    <row r="485" spans="13:13" s="3" customFormat="1" x14ac:dyDescent="0.25">
      <c r="M485" s="276"/>
    </row>
    <row r="486" spans="13:13" s="3" customFormat="1" x14ac:dyDescent="0.25">
      <c r="M486" s="276"/>
    </row>
    <row r="487" spans="13:13" s="3" customFormat="1" x14ac:dyDescent="0.25">
      <c r="M487" s="276"/>
    </row>
    <row r="488" spans="13:13" s="3" customFormat="1" x14ac:dyDescent="0.25">
      <c r="M488" s="276"/>
    </row>
    <row r="489" spans="13:13" s="3" customFormat="1" x14ac:dyDescent="0.25">
      <c r="M489" s="276"/>
    </row>
    <row r="490" spans="13:13" s="3" customFormat="1" x14ac:dyDescent="0.25">
      <c r="M490" s="276"/>
    </row>
    <row r="491" spans="13:13" s="3" customFormat="1" x14ac:dyDescent="0.25">
      <c r="M491" s="276"/>
    </row>
    <row r="492" spans="13:13" s="3" customFormat="1" x14ac:dyDescent="0.25">
      <c r="M492" s="276"/>
    </row>
    <row r="493" spans="13:13" s="3" customFormat="1" x14ac:dyDescent="0.25">
      <c r="M493" s="276"/>
    </row>
    <row r="494" spans="13:13" s="3" customFormat="1" x14ac:dyDescent="0.25">
      <c r="M494" s="276"/>
    </row>
    <row r="495" spans="13:13" s="3" customFormat="1" x14ac:dyDescent="0.25">
      <c r="M495" s="276"/>
    </row>
    <row r="496" spans="13:13" s="3" customFormat="1" x14ac:dyDescent="0.25">
      <c r="M496" s="276"/>
    </row>
    <row r="497" spans="13:13" s="3" customFormat="1" x14ac:dyDescent="0.25">
      <c r="M497" s="276"/>
    </row>
    <row r="498" spans="13:13" s="3" customFormat="1" x14ac:dyDescent="0.25">
      <c r="M498" s="276"/>
    </row>
    <row r="499" spans="13:13" s="3" customFormat="1" x14ac:dyDescent="0.25">
      <c r="M499" s="276"/>
    </row>
    <row r="500" spans="13:13" s="3" customFormat="1" x14ac:dyDescent="0.25">
      <c r="M500" s="276"/>
    </row>
    <row r="501" spans="13:13" s="3" customFormat="1" x14ac:dyDescent="0.25">
      <c r="M501" s="276"/>
    </row>
    <row r="502" spans="13:13" s="3" customFormat="1" x14ac:dyDescent="0.25">
      <c r="M502" s="276"/>
    </row>
    <row r="503" spans="13:13" s="3" customFormat="1" x14ac:dyDescent="0.25">
      <c r="M503" s="276"/>
    </row>
    <row r="504" spans="13:13" s="3" customFormat="1" x14ac:dyDescent="0.25">
      <c r="M504" s="276"/>
    </row>
    <row r="505" spans="13:13" s="3" customFormat="1" x14ac:dyDescent="0.25">
      <c r="M505" s="276"/>
    </row>
    <row r="506" spans="13:13" s="3" customFormat="1" x14ac:dyDescent="0.25">
      <c r="M506" s="276"/>
    </row>
    <row r="507" spans="13:13" s="3" customFormat="1" x14ac:dyDescent="0.25">
      <c r="M507" s="276"/>
    </row>
    <row r="508" spans="13:13" s="3" customFormat="1" x14ac:dyDescent="0.25">
      <c r="M508" s="276"/>
    </row>
    <row r="509" spans="13:13" s="3" customFormat="1" x14ac:dyDescent="0.25">
      <c r="M509" s="276"/>
    </row>
    <row r="510" spans="13:13" s="3" customFormat="1" x14ac:dyDescent="0.25">
      <c r="M510" s="276"/>
    </row>
    <row r="511" spans="13:13" s="3" customFormat="1" x14ac:dyDescent="0.25">
      <c r="M511" s="276"/>
    </row>
    <row r="512" spans="13:13" s="3" customFormat="1" x14ac:dyDescent="0.25">
      <c r="M512" s="276"/>
    </row>
    <row r="513" spans="13:13" s="3" customFormat="1" x14ac:dyDescent="0.25">
      <c r="M513" s="276"/>
    </row>
    <row r="514" spans="13:13" s="3" customFormat="1" x14ac:dyDescent="0.25">
      <c r="M514" s="276"/>
    </row>
    <row r="515" spans="13:13" s="3" customFormat="1" x14ac:dyDescent="0.25">
      <c r="M515" s="276"/>
    </row>
    <row r="516" spans="13:13" s="3" customFormat="1" x14ac:dyDescent="0.25">
      <c r="M516" s="276"/>
    </row>
    <row r="517" spans="13:13" s="3" customFormat="1" x14ac:dyDescent="0.25">
      <c r="M517" s="276"/>
    </row>
    <row r="518" spans="13:13" s="3" customFormat="1" x14ac:dyDescent="0.25">
      <c r="M518" s="276"/>
    </row>
    <row r="519" spans="13:13" s="3" customFormat="1" x14ac:dyDescent="0.25">
      <c r="M519" s="276"/>
    </row>
    <row r="520" spans="13:13" s="3" customFormat="1" x14ac:dyDescent="0.25">
      <c r="M520" s="276"/>
    </row>
    <row r="521" spans="13:13" s="3" customFormat="1" x14ac:dyDescent="0.25">
      <c r="M521" s="276"/>
    </row>
    <row r="522" spans="13:13" s="3" customFormat="1" x14ac:dyDescent="0.25">
      <c r="M522" s="276"/>
    </row>
    <row r="523" spans="13:13" s="3" customFormat="1" x14ac:dyDescent="0.25">
      <c r="M523" s="276"/>
    </row>
    <row r="524" spans="13:13" s="3" customFormat="1" x14ac:dyDescent="0.25">
      <c r="M524" s="276"/>
    </row>
    <row r="525" spans="13:13" s="3" customFormat="1" x14ac:dyDescent="0.25">
      <c r="M525" s="276"/>
    </row>
    <row r="526" spans="13:13" s="3" customFormat="1" x14ac:dyDescent="0.25">
      <c r="M526" s="276"/>
    </row>
    <row r="527" spans="13:13" s="3" customFormat="1" x14ac:dyDescent="0.25">
      <c r="M527" s="276"/>
    </row>
    <row r="528" spans="13:13" s="3" customFormat="1" x14ac:dyDescent="0.25">
      <c r="M528" s="276"/>
    </row>
    <row r="529" spans="13:13" s="3" customFormat="1" x14ac:dyDescent="0.25">
      <c r="M529" s="276"/>
    </row>
    <row r="530" spans="13:13" s="3" customFormat="1" x14ac:dyDescent="0.25">
      <c r="M530" s="276"/>
    </row>
    <row r="531" spans="13:13" s="3" customFormat="1" x14ac:dyDescent="0.25">
      <c r="M531" s="276"/>
    </row>
    <row r="532" spans="13:13" s="3" customFormat="1" x14ac:dyDescent="0.25">
      <c r="M532" s="276"/>
    </row>
    <row r="533" spans="13:13" s="3" customFormat="1" x14ac:dyDescent="0.25">
      <c r="M533" s="276"/>
    </row>
    <row r="534" spans="13:13" s="3" customFormat="1" x14ac:dyDescent="0.25">
      <c r="M534" s="276"/>
    </row>
    <row r="535" spans="13:13" s="3" customFormat="1" x14ac:dyDescent="0.25">
      <c r="M535" s="276"/>
    </row>
    <row r="536" spans="13:13" s="3" customFormat="1" x14ac:dyDescent="0.25">
      <c r="M536" s="276"/>
    </row>
    <row r="537" spans="13:13" s="3" customFormat="1" x14ac:dyDescent="0.25">
      <c r="M537" s="276"/>
    </row>
    <row r="538" spans="13:13" s="3" customFormat="1" x14ac:dyDescent="0.25">
      <c r="M538" s="276"/>
    </row>
    <row r="539" spans="13:13" s="3" customFormat="1" x14ac:dyDescent="0.25">
      <c r="M539" s="276"/>
    </row>
    <row r="540" spans="13:13" s="3" customFormat="1" x14ac:dyDescent="0.25">
      <c r="M540" s="276"/>
    </row>
    <row r="541" spans="13:13" s="3" customFormat="1" x14ac:dyDescent="0.25">
      <c r="M541" s="276"/>
    </row>
    <row r="542" spans="13:13" s="3" customFormat="1" x14ac:dyDescent="0.25">
      <c r="M542" s="276"/>
    </row>
    <row r="543" spans="13:13" s="3" customFormat="1" x14ac:dyDescent="0.25">
      <c r="M543" s="276"/>
    </row>
    <row r="544" spans="13:13" s="3" customFormat="1" x14ac:dyDescent="0.25">
      <c r="M544" s="276"/>
    </row>
    <row r="545" spans="13:13" s="3" customFormat="1" x14ac:dyDescent="0.25">
      <c r="M545" s="276"/>
    </row>
    <row r="546" spans="13:13" s="3" customFormat="1" x14ac:dyDescent="0.25">
      <c r="M546" s="276"/>
    </row>
    <row r="547" spans="13:13" s="3" customFormat="1" x14ac:dyDescent="0.25">
      <c r="M547" s="276"/>
    </row>
    <row r="548" spans="13:13" s="3" customFormat="1" x14ac:dyDescent="0.25">
      <c r="M548" s="276"/>
    </row>
    <row r="549" spans="13:13" s="3" customFormat="1" x14ac:dyDescent="0.25">
      <c r="M549" s="276"/>
    </row>
    <row r="550" spans="13:13" s="3" customFormat="1" x14ac:dyDescent="0.25">
      <c r="M550" s="276"/>
    </row>
    <row r="551" spans="13:13" s="3" customFormat="1" x14ac:dyDescent="0.25">
      <c r="M551" s="276"/>
    </row>
    <row r="552" spans="13:13" s="3" customFormat="1" x14ac:dyDescent="0.25">
      <c r="M552" s="276"/>
    </row>
    <row r="553" spans="13:13" s="3" customFormat="1" x14ac:dyDescent="0.25">
      <c r="M553" s="276"/>
    </row>
    <row r="554" spans="13:13" s="3" customFormat="1" x14ac:dyDescent="0.25">
      <c r="M554" s="276"/>
    </row>
    <row r="555" spans="13:13" s="3" customFormat="1" x14ac:dyDescent="0.25">
      <c r="M555" s="276"/>
    </row>
    <row r="556" spans="13:13" s="3" customFormat="1" x14ac:dyDescent="0.25">
      <c r="M556" s="276"/>
    </row>
    <row r="557" spans="13:13" s="3" customFormat="1" x14ac:dyDescent="0.25">
      <c r="M557" s="276"/>
    </row>
    <row r="558" spans="13:13" s="3" customFormat="1" x14ac:dyDescent="0.25">
      <c r="M558" s="276"/>
    </row>
    <row r="559" spans="13:13" s="3" customFormat="1" x14ac:dyDescent="0.25">
      <c r="M559" s="276"/>
    </row>
    <row r="560" spans="13:13" s="3" customFormat="1" x14ac:dyDescent="0.25">
      <c r="M560" s="276"/>
    </row>
    <row r="561" spans="13:13" s="3" customFormat="1" x14ac:dyDescent="0.25">
      <c r="M561" s="276"/>
    </row>
    <row r="562" spans="13:13" s="3" customFormat="1" x14ac:dyDescent="0.25">
      <c r="M562" s="276"/>
    </row>
    <row r="563" spans="13:13" s="3" customFormat="1" x14ac:dyDescent="0.25">
      <c r="M563" s="276"/>
    </row>
    <row r="564" spans="13:13" s="3" customFormat="1" x14ac:dyDescent="0.25">
      <c r="M564" s="276"/>
    </row>
    <row r="565" spans="13:13" s="3" customFormat="1" x14ac:dyDescent="0.25">
      <c r="M565" s="276"/>
    </row>
    <row r="566" spans="13:13" s="3" customFormat="1" x14ac:dyDescent="0.25">
      <c r="M566" s="276"/>
    </row>
    <row r="567" spans="13:13" s="3" customFormat="1" x14ac:dyDescent="0.25">
      <c r="M567" s="276"/>
    </row>
    <row r="568" spans="13:13" s="3" customFormat="1" x14ac:dyDescent="0.25">
      <c r="M568" s="276"/>
    </row>
    <row r="569" spans="13:13" s="3" customFormat="1" x14ac:dyDescent="0.25">
      <c r="M569" s="276"/>
    </row>
    <row r="570" spans="13:13" s="3" customFormat="1" x14ac:dyDescent="0.25">
      <c r="M570" s="276"/>
    </row>
    <row r="571" spans="13:13" s="3" customFormat="1" x14ac:dyDescent="0.25">
      <c r="M571" s="276"/>
    </row>
    <row r="572" spans="13:13" s="3" customFormat="1" x14ac:dyDescent="0.25">
      <c r="M572" s="276"/>
    </row>
    <row r="573" spans="13:13" s="3" customFormat="1" x14ac:dyDescent="0.25">
      <c r="M573" s="276"/>
    </row>
    <row r="574" spans="13:13" s="3" customFormat="1" x14ac:dyDescent="0.25">
      <c r="M574" s="276"/>
    </row>
    <row r="575" spans="13:13" s="3" customFormat="1" x14ac:dyDescent="0.25">
      <c r="M575" s="276"/>
    </row>
    <row r="576" spans="13:13" s="3" customFormat="1" x14ac:dyDescent="0.25">
      <c r="M576" s="276"/>
    </row>
    <row r="577" spans="13:13" s="3" customFormat="1" x14ac:dyDescent="0.25">
      <c r="M577" s="276"/>
    </row>
    <row r="578" spans="13:13" s="3" customFormat="1" x14ac:dyDescent="0.25">
      <c r="M578" s="276"/>
    </row>
    <row r="579" spans="13:13" s="3" customFormat="1" x14ac:dyDescent="0.25">
      <c r="M579" s="276"/>
    </row>
    <row r="580" spans="13:13" s="3" customFormat="1" x14ac:dyDescent="0.25">
      <c r="M580" s="276"/>
    </row>
    <row r="581" spans="13:13" s="3" customFormat="1" x14ac:dyDescent="0.25">
      <c r="M581" s="276"/>
    </row>
    <row r="582" spans="13:13" s="3" customFormat="1" x14ac:dyDescent="0.25">
      <c r="M582" s="276"/>
    </row>
    <row r="583" spans="13:13" s="3" customFormat="1" x14ac:dyDescent="0.25">
      <c r="M583" s="276"/>
    </row>
    <row r="584" spans="13:13" s="3" customFormat="1" x14ac:dyDescent="0.25">
      <c r="M584" s="276"/>
    </row>
    <row r="585" spans="13:13" s="3" customFormat="1" x14ac:dyDescent="0.25">
      <c r="M585" s="276"/>
    </row>
    <row r="586" spans="13:13" s="3" customFormat="1" x14ac:dyDescent="0.25">
      <c r="M586" s="276"/>
    </row>
    <row r="587" spans="13:13" s="3" customFormat="1" x14ac:dyDescent="0.25">
      <c r="M587" s="276"/>
    </row>
    <row r="588" spans="13:13" s="3" customFormat="1" x14ac:dyDescent="0.25">
      <c r="M588" s="276"/>
    </row>
    <row r="589" spans="13:13" s="3" customFormat="1" x14ac:dyDescent="0.25">
      <c r="M589" s="276"/>
    </row>
    <row r="590" spans="13:13" s="3" customFormat="1" x14ac:dyDescent="0.25">
      <c r="M590" s="276"/>
    </row>
    <row r="591" spans="13:13" s="3" customFormat="1" x14ac:dyDescent="0.25">
      <c r="M591" s="276"/>
    </row>
    <row r="592" spans="13:13" s="3" customFormat="1" x14ac:dyDescent="0.25">
      <c r="M592" s="276"/>
    </row>
    <row r="593" spans="13:13" s="3" customFormat="1" x14ac:dyDescent="0.25">
      <c r="M593" s="276"/>
    </row>
    <row r="594" spans="13:13" s="3" customFormat="1" x14ac:dyDescent="0.25">
      <c r="M594" s="276"/>
    </row>
    <row r="595" spans="13:13" s="3" customFormat="1" x14ac:dyDescent="0.25">
      <c r="M595" s="276"/>
    </row>
    <row r="596" spans="13:13" s="3" customFormat="1" x14ac:dyDescent="0.25">
      <c r="M596" s="276"/>
    </row>
    <row r="597" spans="13:13" s="3" customFormat="1" x14ac:dyDescent="0.25">
      <c r="M597" s="276"/>
    </row>
    <row r="598" spans="13:13" s="3" customFormat="1" x14ac:dyDescent="0.25">
      <c r="M598" s="276"/>
    </row>
    <row r="599" spans="13:13" s="3" customFormat="1" x14ac:dyDescent="0.25">
      <c r="M599" s="276"/>
    </row>
    <row r="600" spans="13:13" s="3" customFormat="1" x14ac:dyDescent="0.25">
      <c r="M600" s="276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E126"/>
  <sheetViews>
    <sheetView topLeftCell="L1" zoomScale="80" zoomScaleNormal="80" workbookViewId="0">
      <selection activeCell="V96" sqref="T23:V96"/>
    </sheetView>
  </sheetViews>
  <sheetFormatPr defaultRowHeight="15" x14ac:dyDescent="0.25"/>
  <cols>
    <col min="1" max="1" width="4" style="3" customWidth="1"/>
    <col min="2" max="2" width="7.7109375" style="3" customWidth="1"/>
    <col min="3" max="3" width="102.5703125" style="3" customWidth="1"/>
    <col min="4" max="11" width="12.42578125" style="3" hidden="1" customWidth="1"/>
    <col min="12" max="21" width="12.42578125" style="3" customWidth="1"/>
    <col min="22" max="22" width="14.7109375" style="3" customWidth="1"/>
    <col min="23" max="23" width="11.42578125" style="276" customWidth="1"/>
    <col min="24" max="16384" width="9.140625" style="3"/>
  </cols>
  <sheetData>
    <row r="1" spans="2:23" ht="15.75" thickBot="1" x14ac:dyDescent="0.3"/>
    <row r="2" spans="2:23" ht="25.15" customHeight="1" thickTop="1" thickBot="1" x14ac:dyDescent="0.3">
      <c r="B2" s="342" t="s">
        <v>566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4"/>
    </row>
    <row r="3" spans="2:23" ht="25.15" customHeight="1" thickTop="1" thickBot="1" x14ac:dyDescent="0.3">
      <c r="B3" s="345" t="s">
        <v>1017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</row>
    <row r="4" spans="2:23" ht="25.15" customHeight="1" thickTop="1" thickBot="1" x14ac:dyDescent="0.3">
      <c r="B4" s="352" t="s">
        <v>108</v>
      </c>
      <c r="C4" s="354" t="s">
        <v>109</v>
      </c>
      <c r="D4" s="356" t="s">
        <v>15</v>
      </c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350" t="s">
        <v>1001</v>
      </c>
    </row>
    <row r="5" spans="2:23" ht="25.15" customHeight="1" x14ac:dyDescent="0.25">
      <c r="B5" s="352"/>
      <c r="C5" s="354"/>
      <c r="D5" s="358">
        <v>2012</v>
      </c>
      <c r="E5" s="349"/>
      <c r="F5" s="348">
        <v>2013</v>
      </c>
      <c r="G5" s="349"/>
      <c r="H5" s="348">
        <v>2014</v>
      </c>
      <c r="I5" s="349"/>
      <c r="J5" s="348">
        <v>2015</v>
      </c>
      <c r="K5" s="349"/>
      <c r="L5" s="348">
        <v>2016</v>
      </c>
      <c r="M5" s="349"/>
      <c r="N5" s="348">
        <v>2017</v>
      </c>
      <c r="O5" s="349"/>
      <c r="P5" s="348">
        <v>2018</v>
      </c>
      <c r="Q5" s="349"/>
      <c r="R5" s="348">
        <v>2019</v>
      </c>
      <c r="S5" s="349"/>
      <c r="T5" s="348">
        <v>2020</v>
      </c>
      <c r="U5" s="349"/>
      <c r="V5" s="350"/>
    </row>
    <row r="6" spans="2:23" ht="25.15" customHeight="1" thickBot="1" x14ac:dyDescent="0.3">
      <c r="B6" s="353"/>
      <c r="C6" s="355"/>
      <c r="D6" s="144" t="s">
        <v>17</v>
      </c>
      <c r="E6" s="145" t="s">
        <v>16</v>
      </c>
      <c r="F6" s="146" t="s">
        <v>17</v>
      </c>
      <c r="G6" s="145" t="s">
        <v>16</v>
      </c>
      <c r="H6" s="146" t="s">
        <v>17</v>
      </c>
      <c r="I6" s="145" t="s">
        <v>16</v>
      </c>
      <c r="J6" s="146" t="s">
        <v>17</v>
      </c>
      <c r="K6" s="147" t="s">
        <v>16</v>
      </c>
      <c r="L6" s="146" t="s">
        <v>17</v>
      </c>
      <c r="M6" s="145" t="s">
        <v>16</v>
      </c>
      <c r="N6" s="146" t="s">
        <v>17</v>
      </c>
      <c r="O6" s="145" t="s">
        <v>16</v>
      </c>
      <c r="P6" s="146" t="s">
        <v>17</v>
      </c>
      <c r="Q6" s="145" t="s">
        <v>16</v>
      </c>
      <c r="R6" s="146" t="s">
        <v>17</v>
      </c>
      <c r="S6" s="145" t="s">
        <v>16</v>
      </c>
      <c r="T6" s="146" t="s">
        <v>17</v>
      </c>
      <c r="U6" s="145" t="s">
        <v>16</v>
      </c>
      <c r="V6" s="351"/>
    </row>
    <row r="7" spans="2:23" hidden="1" x14ac:dyDescent="0.25">
      <c r="B7" s="148" t="s">
        <v>110</v>
      </c>
      <c r="C7" s="149" t="s">
        <v>111</v>
      </c>
      <c r="D7" s="150">
        <v>12</v>
      </c>
      <c r="E7" s="151">
        <v>5.1194539249146756E-3</v>
      </c>
      <c r="F7" s="152">
        <v>10</v>
      </c>
      <c r="G7" s="153">
        <v>4.1876046901172526E-3</v>
      </c>
      <c r="H7" s="152">
        <v>0</v>
      </c>
      <c r="I7" s="153">
        <v>0</v>
      </c>
      <c r="J7" s="154">
        <v>0</v>
      </c>
      <c r="K7" s="155">
        <v>0</v>
      </c>
      <c r="L7" s="154">
        <v>0</v>
      </c>
      <c r="M7" s="155">
        <v>0</v>
      </c>
      <c r="N7" s="154">
        <v>0</v>
      </c>
      <c r="O7" s="155">
        <v>0</v>
      </c>
      <c r="P7" s="154">
        <v>0</v>
      </c>
      <c r="Q7" s="155">
        <v>0</v>
      </c>
      <c r="R7" s="154">
        <v>0</v>
      </c>
      <c r="S7" s="155">
        <v>0</v>
      </c>
      <c r="T7" s="154">
        <v>0</v>
      </c>
      <c r="U7" s="155">
        <v>0</v>
      </c>
      <c r="V7" s="137" t="str">
        <f t="shared" ref="V7:V22" si="0">IFERROR((T7-J7)/J7,"")</f>
        <v/>
      </c>
      <c r="W7" s="277" t="s">
        <v>110</v>
      </c>
    </row>
    <row r="8" spans="2:23" hidden="1" x14ac:dyDescent="0.25">
      <c r="B8" s="156" t="s">
        <v>112</v>
      </c>
      <c r="C8" s="157" t="s">
        <v>113</v>
      </c>
      <c r="D8" s="158">
        <v>0</v>
      </c>
      <c r="E8" s="159">
        <v>0</v>
      </c>
      <c r="F8" s="160">
        <v>0</v>
      </c>
      <c r="G8" s="161">
        <v>0</v>
      </c>
      <c r="H8" s="160">
        <v>0</v>
      </c>
      <c r="I8" s="161">
        <v>0</v>
      </c>
      <c r="J8" s="160">
        <v>0</v>
      </c>
      <c r="K8" s="161">
        <v>0</v>
      </c>
      <c r="L8" s="160">
        <v>0</v>
      </c>
      <c r="M8" s="161">
        <v>0</v>
      </c>
      <c r="N8" s="160">
        <v>0</v>
      </c>
      <c r="O8" s="161">
        <v>0</v>
      </c>
      <c r="P8" s="160">
        <v>0</v>
      </c>
      <c r="Q8" s="161">
        <v>0</v>
      </c>
      <c r="R8" s="160">
        <v>0</v>
      </c>
      <c r="S8" s="161">
        <v>0</v>
      </c>
      <c r="T8" s="160">
        <v>0</v>
      </c>
      <c r="U8" s="161">
        <v>0</v>
      </c>
      <c r="V8" s="138" t="str">
        <f t="shared" si="0"/>
        <v/>
      </c>
    </row>
    <row r="9" spans="2:23" hidden="1" x14ac:dyDescent="0.25">
      <c r="B9" s="156" t="s">
        <v>114</v>
      </c>
      <c r="C9" s="157" t="s">
        <v>115</v>
      </c>
      <c r="D9" s="158">
        <v>0</v>
      </c>
      <c r="E9" s="159">
        <v>0</v>
      </c>
      <c r="F9" s="160">
        <v>0</v>
      </c>
      <c r="G9" s="161">
        <v>0</v>
      </c>
      <c r="H9" s="160">
        <v>0</v>
      </c>
      <c r="I9" s="161">
        <v>0</v>
      </c>
      <c r="J9" s="160">
        <v>0</v>
      </c>
      <c r="K9" s="161">
        <v>0</v>
      </c>
      <c r="L9" s="160">
        <v>0</v>
      </c>
      <c r="M9" s="161">
        <v>0</v>
      </c>
      <c r="N9" s="160">
        <v>0</v>
      </c>
      <c r="O9" s="161">
        <v>0</v>
      </c>
      <c r="P9" s="160">
        <v>0</v>
      </c>
      <c r="Q9" s="161">
        <v>0</v>
      </c>
      <c r="R9" s="160">
        <v>0</v>
      </c>
      <c r="S9" s="161">
        <v>0</v>
      </c>
      <c r="T9" s="160">
        <v>0</v>
      </c>
      <c r="U9" s="161">
        <v>0</v>
      </c>
      <c r="V9" s="138" t="str">
        <f t="shared" si="0"/>
        <v/>
      </c>
    </row>
    <row r="10" spans="2:23" hidden="1" x14ac:dyDescent="0.25">
      <c r="B10" s="156" t="s">
        <v>116</v>
      </c>
      <c r="C10" s="157" t="s">
        <v>117</v>
      </c>
      <c r="D10" s="158">
        <v>0</v>
      </c>
      <c r="E10" s="159">
        <v>0</v>
      </c>
      <c r="F10" s="160">
        <v>0</v>
      </c>
      <c r="G10" s="161">
        <v>0</v>
      </c>
      <c r="H10" s="160">
        <v>0</v>
      </c>
      <c r="I10" s="161">
        <v>0</v>
      </c>
      <c r="J10" s="160">
        <v>0</v>
      </c>
      <c r="K10" s="161">
        <v>0</v>
      </c>
      <c r="L10" s="160">
        <v>0</v>
      </c>
      <c r="M10" s="161">
        <v>0</v>
      </c>
      <c r="N10" s="160">
        <v>0</v>
      </c>
      <c r="O10" s="161">
        <v>0</v>
      </c>
      <c r="P10" s="160">
        <v>0</v>
      </c>
      <c r="Q10" s="161">
        <v>0</v>
      </c>
      <c r="R10" s="160">
        <v>0</v>
      </c>
      <c r="S10" s="161">
        <v>0</v>
      </c>
      <c r="T10" s="160">
        <v>0</v>
      </c>
      <c r="U10" s="161">
        <v>0</v>
      </c>
      <c r="V10" s="138" t="str">
        <f t="shared" si="0"/>
        <v/>
      </c>
    </row>
    <row r="11" spans="2:23" hidden="1" x14ac:dyDescent="0.25">
      <c r="B11" s="156" t="s">
        <v>118</v>
      </c>
      <c r="C11" s="162" t="s">
        <v>119</v>
      </c>
      <c r="D11" s="158">
        <v>0</v>
      </c>
      <c r="E11" s="159">
        <v>0</v>
      </c>
      <c r="F11" s="160">
        <v>0</v>
      </c>
      <c r="G11" s="161">
        <v>0</v>
      </c>
      <c r="H11" s="160">
        <v>0</v>
      </c>
      <c r="I11" s="161">
        <v>0</v>
      </c>
      <c r="J11" s="160">
        <v>0</v>
      </c>
      <c r="K11" s="161">
        <v>0</v>
      </c>
      <c r="L11" s="160">
        <v>0</v>
      </c>
      <c r="M11" s="161">
        <v>0</v>
      </c>
      <c r="N11" s="160">
        <v>0</v>
      </c>
      <c r="O11" s="161">
        <v>0</v>
      </c>
      <c r="P11" s="160">
        <v>0</v>
      </c>
      <c r="Q11" s="161">
        <v>0</v>
      </c>
      <c r="R11" s="160">
        <v>0</v>
      </c>
      <c r="S11" s="161">
        <v>0</v>
      </c>
      <c r="T11" s="160">
        <v>0</v>
      </c>
      <c r="U11" s="161">
        <v>0</v>
      </c>
      <c r="V11" s="138" t="str">
        <f t="shared" si="0"/>
        <v/>
      </c>
    </row>
    <row r="12" spans="2:23" hidden="1" x14ac:dyDescent="0.25">
      <c r="B12" s="156" t="s">
        <v>120</v>
      </c>
      <c r="C12" s="157" t="s">
        <v>121</v>
      </c>
      <c r="D12" s="158">
        <v>0</v>
      </c>
      <c r="E12" s="159">
        <v>0</v>
      </c>
      <c r="F12" s="160">
        <v>0</v>
      </c>
      <c r="G12" s="161">
        <v>0</v>
      </c>
      <c r="H12" s="160">
        <v>0</v>
      </c>
      <c r="I12" s="161">
        <v>0</v>
      </c>
      <c r="J12" s="160">
        <v>0</v>
      </c>
      <c r="K12" s="161">
        <v>0</v>
      </c>
      <c r="L12" s="160">
        <v>0</v>
      </c>
      <c r="M12" s="161">
        <v>0</v>
      </c>
      <c r="N12" s="160">
        <v>0</v>
      </c>
      <c r="O12" s="161">
        <v>0</v>
      </c>
      <c r="P12" s="160">
        <v>0</v>
      </c>
      <c r="Q12" s="161">
        <v>0</v>
      </c>
      <c r="R12" s="160">
        <v>0</v>
      </c>
      <c r="S12" s="161">
        <v>0</v>
      </c>
      <c r="T12" s="160">
        <v>0</v>
      </c>
      <c r="U12" s="161">
        <v>0</v>
      </c>
      <c r="V12" s="138" t="str">
        <f t="shared" si="0"/>
        <v/>
      </c>
    </row>
    <row r="13" spans="2:23" hidden="1" x14ac:dyDescent="0.25">
      <c r="B13" s="156" t="s">
        <v>122</v>
      </c>
      <c r="C13" s="157" t="s">
        <v>123</v>
      </c>
      <c r="D13" s="158">
        <v>1</v>
      </c>
      <c r="E13" s="159">
        <v>4.2662116040955632E-4</v>
      </c>
      <c r="F13" s="160">
        <v>0</v>
      </c>
      <c r="G13" s="161">
        <v>0</v>
      </c>
      <c r="H13" s="160">
        <v>0</v>
      </c>
      <c r="I13" s="161">
        <v>0</v>
      </c>
      <c r="J13" s="160">
        <v>0</v>
      </c>
      <c r="K13" s="161">
        <v>0</v>
      </c>
      <c r="L13" s="160">
        <v>0</v>
      </c>
      <c r="M13" s="161">
        <v>0</v>
      </c>
      <c r="N13" s="160">
        <v>0</v>
      </c>
      <c r="O13" s="161">
        <v>0</v>
      </c>
      <c r="P13" s="160">
        <v>0</v>
      </c>
      <c r="Q13" s="161">
        <v>0</v>
      </c>
      <c r="R13" s="160">
        <v>0</v>
      </c>
      <c r="S13" s="161">
        <v>0</v>
      </c>
      <c r="T13" s="160">
        <v>0</v>
      </c>
      <c r="U13" s="161">
        <v>0</v>
      </c>
      <c r="V13" s="138" t="str">
        <f t="shared" si="0"/>
        <v/>
      </c>
    </row>
    <row r="14" spans="2:23" hidden="1" x14ac:dyDescent="0.25">
      <c r="B14" s="156" t="s">
        <v>124</v>
      </c>
      <c r="C14" s="157" t="s">
        <v>125</v>
      </c>
      <c r="D14" s="158">
        <v>0</v>
      </c>
      <c r="E14" s="159">
        <v>0</v>
      </c>
      <c r="F14" s="160">
        <v>0</v>
      </c>
      <c r="G14" s="161">
        <v>0</v>
      </c>
      <c r="H14" s="160">
        <v>0</v>
      </c>
      <c r="I14" s="161">
        <v>0</v>
      </c>
      <c r="J14" s="160">
        <v>0</v>
      </c>
      <c r="K14" s="161">
        <v>0</v>
      </c>
      <c r="L14" s="160">
        <v>0</v>
      </c>
      <c r="M14" s="161">
        <v>0</v>
      </c>
      <c r="N14" s="160">
        <v>0</v>
      </c>
      <c r="O14" s="161">
        <v>0</v>
      </c>
      <c r="P14" s="160">
        <v>0</v>
      </c>
      <c r="Q14" s="161">
        <v>0</v>
      </c>
      <c r="R14" s="160">
        <v>0</v>
      </c>
      <c r="S14" s="161">
        <v>0</v>
      </c>
      <c r="T14" s="160">
        <v>0</v>
      </c>
      <c r="U14" s="161">
        <v>0</v>
      </c>
      <c r="V14" s="138" t="str">
        <f t="shared" si="0"/>
        <v/>
      </c>
    </row>
    <row r="15" spans="2:23" hidden="1" x14ac:dyDescent="0.25">
      <c r="B15" s="156" t="s">
        <v>126</v>
      </c>
      <c r="C15" s="162" t="s">
        <v>127</v>
      </c>
      <c r="D15" s="158">
        <v>31</v>
      </c>
      <c r="E15" s="159">
        <v>1.3225255972696246E-2</v>
      </c>
      <c r="F15" s="160">
        <v>31</v>
      </c>
      <c r="G15" s="161">
        <v>1.2981574539363484E-2</v>
      </c>
      <c r="H15" s="160">
        <v>0</v>
      </c>
      <c r="I15" s="161">
        <v>0</v>
      </c>
      <c r="J15" s="160">
        <v>0</v>
      </c>
      <c r="K15" s="161">
        <v>0</v>
      </c>
      <c r="L15" s="160">
        <v>0</v>
      </c>
      <c r="M15" s="161">
        <v>0</v>
      </c>
      <c r="N15" s="160">
        <v>0</v>
      </c>
      <c r="O15" s="161">
        <v>0</v>
      </c>
      <c r="P15" s="160">
        <v>0</v>
      </c>
      <c r="Q15" s="161">
        <v>0</v>
      </c>
      <c r="R15" s="160">
        <v>0</v>
      </c>
      <c r="S15" s="161">
        <v>0</v>
      </c>
      <c r="T15" s="160">
        <v>0</v>
      </c>
      <c r="U15" s="161">
        <v>0</v>
      </c>
      <c r="V15" s="138" t="str">
        <f t="shared" si="0"/>
        <v/>
      </c>
      <c r="W15" s="277" t="s">
        <v>126</v>
      </c>
    </row>
    <row r="16" spans="2:23" hidden="1" x14ac:dyDescent="0.25">
      <c r="B16" s="156" t="s">
        <v>128</v>
      </c>
      <c r="C16" s="157" t="s">
        <v>129</v>
      </c>
      <c r="D16" s="158">
        <v>3</v>
      </c>
      <c r="E16" s="159">
        <v>1.2798634812286689E-3</v>
      </c>
      <c r="F16" s="160">
        <v>6</v>
      </c>
      <c r="G16" s="161">
        <v>2.5125628140703518E-3</v>
      </c>
      <c r="H16" s="160">
        <v>0</v>
      </c>
      <c r="I16" s="161">
        <v>0</v>
      </c>
      <c r="J16" s="160">
        <v>0</v>
      </c>
      <c r="K16" s="161">
        <v>0</v>
      </c>
      <c r="L16" s="160">
        <v>0</v>
      </c>
      <c r="M16" s="161">
        <v>0</v>
      </c>
      <c r="N16" s="160">
        <v>0</v>
      </c>
      <c r="O16" s="161">
        <v>0</v>
      </c>
      <c r="P16" s="160">
        <v>0</v>
      </c>
      <c r="Q16" s="161">
        <v>0</v>
      </c>
      <c r="R16" s="160">
        <v>0</v>
      </c>
      <c r="S16" s="161">
        <v>0</v>
      </c>
      <c r="T16" s="160">
        <v>0</v>
      </c>
      <c r="U16" s="161">
        <v>0</v>
      </c>
      <c r="V16" s="138" t="str">
        <f t="shared" si="0"/>
        <v/>
      </c>
      <c r="W16" s="277" t="s">
        <v>128</v>
      </c>
    </row>
    <row r="17" spans="2:31" hidden="1" x14ac:dyDescent="0.25">
      <c r="B17" s="156" t="s">
        <v>130</v>
      </c>
      <c r="C17" s="157" t="s">
        <v>131</v>
      </c>
      <c r="D17" s="158">
        <v>2</v>
      </c>
      <c r="E17" s="159">
        <v>8.5324232081911264E-4</v>
      </c>
      <c r="F17" s="160">
        <v>0</v>
      </c>
      <c r="G17" s="161">
        <v>0</v>
      </c>
      <c r="H17" s="160">
        <v>0</v>
      </c>
      <c r="I17" s="161">
        <v>0</v>
      </c>
      <c r="J17" s="160">
        <v>0</v>
      </c>
      <c r="K17" s="161">
        <v>0</v>
      </c>
      <c r="L17" s="160">
        <v>0</v>
      </c>
      <c r="M17" s="161">
        <v>0</v>
      </c>
      <c r="N17" s="160">
        <v>0</v>
      </c>
      <c r="O17" s="161">
        <v>0</v>
      </c>
      <c r="P17" s="160">
        <v>0</v>
      </c>
      <c r="Q17" s="161">
        <v>0</v>
      </c>
      <c r="R17" s="160">
        <v>0</v>
      </c>
      <c r="S17" s="161">
        <v>0</v>
      </c>
      <c r="T17" s="160">
        <v>0</v>
      </c>
      <c r="U17" s="161">
        <v>0</v>
      </c>
      <c r="V17" s="138" t="str">
        <f t="shared" si="0"/>
        <v/>
      </c>
    </row>
    <row r="18" spans="2:31" hidden="1" x14ac:dyDescent="0.25">
      <c r="B18" s="156" t="s">
        <v>132</v>
      </c>
      <c r="C18" s="157" t="s">
        <v>133</v>
      </c>
      <c r="D18" s="158">
        <v>3</v>
      </c>
      <c r="E18" s="159">
        <v>1.2798634812286689E-3</v>
      </c>
      <c r="F18" s="160">
        <v>5</v>
      </c>
      <c r="G18" s="161">
        <v>2.0938023450586263E-3</v>
      </c>
      <c r="H18" s="160">
        <v>0</v>
      </c>
      <c r="I18" s="161">
        <v>0</v>
      </c>
      <c r="J18" s="160">
        <v>0</v>
      </c>
      <c r="K18" s="161">
        <v>0</v>
      </c>
      <c r="L18" s="160">
        <v>0</v>
      </c>
      <c r="M18" s="161">
        <v>0</v>
      </c>
      <c r="N18" s="160">
        <v>0</v>
      </c>
      <c r="O18" s="161">
        <v>0</v>
      </c>
      <c r="P18" s="160">
        <v>0</v>
      </c>
      <c r="Q18" s="161">
        <v>0</v>
      </c>
      <c r="R18" s="160">
        <v>0</v>
      </c>
      <c r="S18" s="161">
        <v>0</v>
      </c>
      <c r="T18" s="160">
        <v>0</v>
      </c>
      <c r="U18" s="161">
        <v>0</v>
      </c>
      <c r="V18" s="138" t="str">
        <f t="shared" si="0"/>
        <v/>
      </c>
    </row>
    <row r="19" spans="2:31" hidden="1" x14ac:dyDescent="0.25">
      <c r="B19" s="156" t="s">
        <v>134</v>
      </c>
      <c r="C19" s="157" t="s">
        <v>135</v>
      </c>
      <c r="D19" s="158">
        <v>0</v>
      </c>
      <c r="E19" s="159">
        <v>0</v>
      </c>
      <c r="F19" s="160">
        <v>1</v>
      </c>
      <c r="G19" s="161">
        <v>4.187604690117253E-4</v>
      </c>
      <c r="H19" s="160">
        <v>0</v>
      </c>
      <c r="I19" s="161">
        <v>0</v>
      </c>
      <c r="J19" s="160">
        <v>0</v>
      </c>
      <c r="K19" s="161">
        <v>0</v>
      </c>
      <c r="L19" s="160">
        <v>0</v>
      </c>
      <c r="M19" s="161">
        <v>0</v>
      </c>
      <c r="N19" s="160">
        <v>0</v>
      </c>
      <c r="O19" s="161">
        <v>0</v>
      </c>
      <c r="P19" s="160">
        <v>0</v>
      </c>
      <c r="Q19" s="161">
        <v>0</v>
      </c>
      <c r="R19" s="160">
        <v>0</v>
      </c>
      <c r="S19" s="161">
        <v>0</v>
      </c>
      <c r="T19" s="160">
        <v>0</v>
      </c>
      <c r="U19" s="161">
        <v>0</v>
      </c>
      <c r="V19" s="138" t="str">
        <f t="shared" si="0"/>
        <v/>
      </c>
      <c r="W19" s="277" t="s">
        <v>134</v>
      </c>
    </row>
    <row r="20" spans="2:31" hidden="1" x14ac:dyDescent="0.25">
      <c r="B20" s="156" t="s">
        <v>136</v>
      </c>
      <c r="C20" s="157" t="s">
        <v>137</v>
      </c>
      <c r="D20" s="158">
        <v>0</v>
      </c>
      <c r="E20" s="159">
        <v>0</v>
      </c>
      <c r="F20" s="160">
        <v>0</v>
      </c>
      <c r="G20" s="161">
        <v>0</v>
      </c>
      <c r="H20" s="160">
        <v>0</v>
      </c>
      <c r="I20" s="161">
        <v>0</v>
      </c>
      <c r="J20" s="160">
        <v>0</v>
      </c>
      <c r="K20" s="161">
        <v>0</v>
      </c>
      <c r="L20" s="160">
        <v>0</v>
      </c>
      <c r="M20" s="161">
        <v>0</v>
      </c>
      <c r="N20" s="160">
        <v>0</v>
      </c>
      <c r="O20" s="161">
        <v>0</v>
      </c>
      <c r="P20" s="160">
        <v>0</v>
      </c>
      <c r="Q20" s="161">
        <v>0</v>
      </c>
      <c r="R20" s="160">
        <v>0</v>
      </c>
      <c r="S20" s="161">
        <v>0</v>
      </c>
      <c r="T20" s="160">
        <v>0</v>
      </c>
      <c r="U20" s="161">
        <v>0</v>
      </c>
      <c r="V20" s="138" t="str">
        <f t="shared" si="0"/>
        <v/>
      </c>
    </row>
    <row r="21" spans="2:31" ht="28.5" hidden="1" x14ac:dyDescent="0.25">
      <c r="B21" s="156" t="s">
        <v>138</v>
      </c>
      <c r="C21" s="157" t="s">
        <v>139</v>
      </c>
      <c r="D21" s="158">
        <v>2</v>
      </c>
      <c r="E21" s="159">
        <v>8.5324232081911264E-4</v>
      </c>
      <c r="F21" s="160">
        <v>2</v>
      </c>
      <c r="G21" s="161">
        <v>8.375209380234506E-4</v>
      </c>
      <c r="H21" s="160">
        <v>0</v>
      </c>
      <c r="I21" s="161">
        <v>0</v>
      </c>
      <c r="J21" s="160">
        <v>0</v>
      </c>
      <c r="K21" s="161">
        <v>0</v>
      </c>
      <c r="L21" s="160">
        <v>0</v>
      </c>
      <c r="M21" s="161">
        <v>0</v>
      </c>
      <c r="N21" s="160">
        <v>0</v>
      </c>
      <c r="O21" s="161">
        <v>0</v>
      </c>
      <c r="P21" s="160">
        <v>0</v>
      </c>
      <c r="Q21" s="161">
        <v>0</v>
      </c>
      <c r="R21" s="160">
        <v>0</v>
      </c>
      <c r="S21" s="161">
        <v>0</v>
      </c>
      <c r="T21" s="160">
        <v>0</v>
      </c>
      <c r="U21" s="161">
        <v>0</v>
      </c>
      <c r="V21" s="138" t="str">
        <f t="shared" si="0"/>
        <v/>
      </c>
      <c r="W21" s="277" t="s">
        <v>138</v>
      </c>
    </row>
    <row r="22" spans="2:31" hidden="1" x14ac:dyDescent="0.25">
      <c r="B22" s="156" t="s">
        <v>140</v>
      </c>
      <c r="C22" s="162" t="s">
        <v>141</v>
      </c>
      <c r="D22" s="158">
        <v>4</v>
      </c>
      <c r="E22" s="159">
        <v>1.7064846416382253E-3</v>
      </c>
      <c r="F22" s="160">
        <v>3</v>
      </c>
      <c r="G22" s="161">
        <v>1.2562814070351759E-3</v>
      </c>
      <c r="H22" s="160">
        <v>0</v>
      </c>
      <c r="I22" s="161">
        <v>0</v>
      </c>
      <c r="J22" s="160">
        <v>0</v>
      </c>
      <c r="K22" s="161">
        <v>0</v>
      </c>
      <c r="L22" s="160">
        <v>0</v>
      </c>
      <c r="M22" s="161">
        <v>0</v>
      </c>
      <c r="N22" s="160">
        <v>0</v>
      </c>
      <c r="O22" s="161">
        <v>0</v>
      </c>
      <c r="P22" s="160">
        <v>0</v>
      </c>
      <c r="Q22" s="161">
        <v>0</v>
      </c>
      <c r="R22" s="160">
        <v>0</v>
      </c>
      <c r="S22" s="161">
        <v>0</v>
      </c>
      <c r="T22" s="160">
        <v>0</v>
      </c>
      <c r="U22" s="161">
        <v>0</v>
      </c>
      <c r="V22" s="138" t="str">
        <f t="shared" si="0"/>
        <v/>
      </c>
      <c r="W22" s="277" t="s">
        <v>140</v>
      </c>
    </row>
    <row r="23" spans="2:31" ht="16.5" customHeight="1" x14ac:dyDescent="0.25">
      <c r="B23" s="156" t="s">
        <v>142</v>
      </c>
      <c r="C23" s="157" t="s">
        <v>143</v>
      </c>
      <c r="D23" s="158">
        <v>3</v>
      </c>
      <c r="E23" s="159">
        <v>1.2798634812286689E-3</v>
      </c>
      <c r="F23" s="160">
        <v>5</v>
      </c>
      <c r="G23" s="161">
        <v>2.0938023450586263E-3</v>
      </c>
      <c r="H23" s="160">
        <v>0</v>
      </c>
      <c r="I23" s="161">
        <v>0</v>
      </c>
      <c r="J23" s="160">
        <v>0</v>
      </c>
      <c r="K23" s="161">
        <v>0</v>
      </c>
      <c r="L23" s="160">
        <v>0</v>
      </c>
      <c r="M23" s="161">
        <v>0</v>
      </c>
      <c r="N23" s="160">
        <v>1</v>
      </c>
      <c r="O23" s="161">
        <v>2.4950099800399199E-4</v>
      </c>
      <c r="P23" s="163">
        <v>0</v>
      </c>
      <c r="Q23" s="161">
        <v>0</v>
      </c>
      <c r="R23" s="163">
        <v>0</v>
      </c>
      <c r="S23" s="161">
        <v>0</v>
      </c>
      <c r="T23" s="163">
        <f>IFERROR(VLOOKUP(W23,[1]Sheet1!$A$261:$C$287,2,FALSE),0)</f>
        <v>0</v>
      </c>
      <c r="U23" s="161">
        <f>T23/$T$96</f>
        <v>0</v>
      </c>
      <c r="V23" s="172">
        <f>IFERROR((T23-R23)/R23,0)</f>
        <v>0</v>
      </c>
      <c r="W23" s="277" t="s">
        <v>142</v>
      </c>
      <c r="AB23" s="129"/>
      <c r="AC23" s="130"/>
      <c r="AD23" s="131"/>
      <c r="AE23" s="132"/>
    </row>
    <row r="24" spans="2:31" ht="15" hidden="1" customHeight="1" x14ac:dyDescent="0.25">
      <c r="B24" s="156" t="s">
        <v>144</v>
      </c>
      <c r="C24" s="157" t="s">
        <v>145</v>
      </c>
      <c r="D24" s="158">
        <v>1</v>
      </c>
      <c r="E24" s="159">
        <v>4.2662116040955632E-4</v>
      </c>
      <c r="F24" s="160">
        <v>5</v>
      </c>
      <c r="G24" s="161">
        <v>2.0938023450586263E-3</v>
      </c>
      <c r="H24" s="160">
        <v>0</v>
      </c>
      <c r="I24" s="161">
        <v>0</v>
      </c>
      <c r="J24" s="160">
        <v>0</v>
      </c>
      <c r="K24" s="161">
        <v>0</v>
      </c>
      <c r="L24" s="160">
        <v>0</v>
      </c>
      <c r="M24" s="161">
        <v>0</v>
      </c>
      <c r="N24" s="160">
        <v>15</v>
      </c>
      <c r="O24" s="161">
        <v>4.0000000000000001E-3</v>
      </c>
      <c r="P24" s="163">
        <v>15</v>
      </c>
      <c r="Q24" s="161">
        <v>4.0000000000000001E-3</v>
      </c>
      <c r="R24" s="163">
        <v>15</v>
      </c>
      <c r="S24" s="161">
        <v>4.0000000000000001E-3</v>
      </c>
      <c r="T24" s="163">
        <v>15</v>
      </c>
      <c r="U24" s="161">
        <v>4.0000000000000001E-3</v>
      </c>
      <c r="V24" s="172"/>
      <c r="W24" s="277" t="s">
        <v>144</v>
      </c>
      <c r="AB24" s="129"/>
      <c r="AC24" s="130"/>
      <c r="AD24" s="131"/>
      <c r="AE24" s="132"/>
    </row>
    <row r="25" spans="2:31" ht="15" hidden="1" customHeight="1" x14ac:dyDescent="0.25">
      <c r="B25" s="156" t="s">
        <v>146</v>
      </c>
      <c r="C25" s="162" t="s">
        <v>147</v>
      </c>
      <c r="D25" s="158">
        <v>16</v>
      </c>
      <c r="E25" s="159">
        <v>6.8259385665529011E-3</v>
      </c>
      <c r="F25" s="160">
        <v>10</v>
      </c>
      <c r="G25" s="161">
        <v>4.1876046901172526E-3</v>
      </c>
      <c r="H25" s="160">
        <v>0</v>
      </c>
      <c r="I25" s="161">
        <v>0</v>
      </c>
      <c r="J25" s="160">
        <v>0</v>
      </c>
      <c r="K25" s="161">
        <v>0</v>
      </c>
      <c r="L25" s="160">
        <v>0</v>
      </c>
      <c r="M25" s="161">
        <v>0</v>
      </c>
      <c r="N25" s="160">
        <v>25</v>
      </c>
      <c r="O25" s="161">
        <v>6.0000000000000001E-3</v>
      </c>
      <c r="P25" s="163">
        <v>25</v>
      </c>
      <c r="Q25" s="161">
        <v>6.0000000000000001E-3</v>
      </c>
      <c r="R25" s="163">
        <v>25</v>
      </c>
      <c r="S25" s="161">
        <v>6.0000000000000001E-3</v>
      </c>
      <c r="T25" s="163">
        <v>25</v>
      </c>
      <c r="U25" s="161">
        <v>6.0000000000000001E-3</v>
      </c>
      <c r="V25" s="172"/>
      <c r="W25" s="277" t="s">
        <v>146</v>
      </c>
      <c r="AB25" s="129"/>
      <c r="AC25" s="130"/>
      <c r="AD25" s="131"/>
      <c r="AE25" s="132"/>
    </row>
    <row r="26" spans="2:31" ht="30" hidden="1" customHeight="1" x14ac:dyDescent="0.25">
      <c r="B26" s="156" t="s">
        <v>148</v>
      </c>
      <c r="C26" s="157" t="s">
        <v>149</v>
      </c>
      <c r="D26" s="158">
        <v>11</v>
      </c>
      <c r="E26" s="159">
        <v>4.6928327645051199E-3</v>
      </c>
      <c r="F26" s="160">
        <v>5</v>
      </c>
      <c r="G26" s="161">
        <v>2.0938023450586263E-3</v>
      </c>
      <c r="H26" s="160">
        <v>0</v>
      </c>
      <c r="I26" s="161">
        <v>0</v>
      </c>
      <c r="J26" s="160">
        <v>0</v>
      </c>
      <c r="K26" s="161">
        <v>0</v>
      </c>
      <c r="L26" s="160">
        <v>0</v>
      </c>
      <c r="M26" s="161">
        <v>0</v>
      </c>
      <c r="N26" s="160">
        <v>1</v>
      </c>
      <c r="O26" s="161">
        <v>0</v>
      </c>
      <c r="P26" s="163">
        <v>1</v>
      </c>
      <c r="Q26" s="161">
        <v>0</v>
      </c>
      <c r="R26" s="163">
        <v>1</v>
      </c>
      <c r="S26" s="161">
        <v>0</v>
      </c>
      <c r="T26" s="163">
        <v>1</v>
      </c>
      <c r="U26" s="161">
        <v>0</v>
      </c>
      <c r="V26" s="172"/>
      <c r="W26" s="277" t="s">
        <v>148</v>
      </c>
      <c r="AB26" s="129"/>
      <c r="AC26" s="130"/>
      <c r="AD26" s="131"/>
      <c r="AE26" s="132"/>
    </row>
    <row r="27" spans="2:31" ht="15" hidden="1" customHeight="1" x14ac:dyDescent="0.25">
      <c r="B27" s="156" t="s">
        <v>150</v>
      </c>
      <c r="C27" s="157" t="s">
        <v>151</v>
      </c>
      <c r="D27" s="158">
        <v>4</v>
      </c>
      <c r="E27" s="159">
        <v>1.7064846416382253E-3</v>
      </c>
      <c r="F27" s="160">
        <v>3</v>
      </c>
      <c r="G27" s="161">
        <v>1.2562814070351759E-3</v>
      </c>
      <c r="H27" s="160">
        <v>0</v>
      </c>
      <c r="I27" s="161">
        <v>0</v>
      </c>
      <c r="J27" s="160">
        <v>0</v>
      </c>
      <c r="K27" s="161">
        <v>0</v>
      </c>
      <c r="L27" s="160">
        <v>0</v>
      </c>
      <c r="M27" s="161">
        <v>0</v>
      </c>
      <c r="N27" s="160">
        <v>19</v>
      </c>
      <c r="O27" s="161">
        <v>5.0000000000000001E-3</v>
      </c>
      <c r="P27" s="163">
        <v>19</v>
      </c>
      <c r="Q27" s="161">
        <v>5.0000000000000001E-3</v>
      </c>
      <c r="R27" s="163">
        <v>19</v>
      </c>
      <c r="S27" s="161">
        <v>5.0000000000000001E-3</v>
      </c>
      <c r="T27" s="163">
        <v>19</v>
      </c>
      <c r="U27" s="161">
        <v>5.0000000000000001E-3</v>
      </c>
      <c r="V27" s="172"/>
      <c r="W27" s="277" t="s">
        <v>150</v>
      </c>
      <c r="AB27" s="129"/>
      <c r="AC27" s="130"/>
      <c r="AD27" s="131"/>
      <c r="AE27" s="132"/>
    </row>
    <row r="28" spans="2:31" ht="15" hidden="1" customHeight="1" x14ac:dyDescent="0.25">
      <c r="B28" s="156" t="s">
        <v>152</v>
      </c>
      <c r="C28" s="157" t="s">
        <v>153</v>
      </c>
      <c r="D28" s="158">
        <v>12</v>
      </c>
      <c r="E28" s="159">
        <v>5.1194539249146756E-3</v>
      </c>
      <c r="F28" s="160">
        <v>11</v>
      </c>
      <c r="G28" s="161">
        <v>4.6063651591289785E-3</v>
      </c>
      <c r="H28" s="160">
        <v>0</v>
      </c>
      <c r="I28" s="161">
        <v>0</v>
      </c>
      <c r="J28" s="160">
        <v>0</v>
      </c>
      <c r="K28" s="161">
        <v>0</v>
      </c>
      <c r="L28" s="160">
        <v>0</v>
      </c>
      <c r="M28" s="161">
        <v>0</v>
      </c>
      <c r="N28" s="160">
        <v>182</v>
      </c>
      <c r="O28" s="161">
        <v>4.4999999999999998E-2</v>
      </c>
      <c r="P28" s="163">
        <v>182</v>
      </c>
      <c r="Q28" s="161">
        <v>4.4999999999999998E-2</v>
      </c>
      <c r="R28" s="163">
        <v>182</v>
      </c>
      <c r="S28" s="161">
        <v>4.4999999999999998E-2</v>
      </c>
      <c r="T28" s="163">
        <v>182</v>
      </c>
      <c r="U28" s="161">
        <v>4.4999999999999998E-2</v>
      </c>
      <c r="V28" s="172"/>
      <c r="W28" s="277" t="s">
        <v>152</v>
      </c>
      <c r="AB28" s="129"/>
      <c r="AC28" s="130"/>
      <c r="AD28" s="131"/>
      <c r="AE28" s="132"/>
    </row>
    <row r="29" spans="2:31" ht="15" hidden="1" customHeight="1" x14ac:dyDescent="0.25">
      <c r="B29" s="156" t="s">
        <v>154</v>
      </c>
      <c r="C29" s="157" t="s">
        <v>155</v>
      </c>
      <c r="D29" s="158">
        <v>6</v>
      </c>
      <c r="E29" s="159">
        <v>2.5597269624573378E-3</v>
      </c>
      <c r="F29" s="160">
        <v>5</v>
      </c>
      <c r="G29" s="161">
        <v>2.0938023450586263E-3</v>
      </c>
      <c r="H29" s="160">
        <v>0</v>
      </c>
      <c r="I29" s="161">
        <v>0</v>
      </c>
      <c r="J29" s="160">
        <v>0</v>
      </c>
      <c r="K29" s="161">
        <v>0</v>
      </c>
      <c r="L29" s="160">
        <v>0</v>
      </c>
      <c r="M29" s="161">
        <v>0</v>
      </c>
      <c r="N29" s="160">
        <v>16</v>
      </c>
      <c r="O29" s="161">
        <v>4.0000000000000001E-3</v>
      </c>
      <c r="P29" s="163">
        <v>16</v>
      </c>
      <c r="Q29" s="161">
        <v>4.0000000000000001E-3</v>
      </c>
      <c r="R29" s="163">
        <v>16</v>
      </c>
      <c r="S29" s="161">
        <v>4.0000000000000001E-3</v>
      </c>
      <c r="T29" s="163">
        <v>16</v>
      </c>
      <c r="U29" s="161">
        <v>4.0000000000000001E-3</v>
      </c>
      <c r="V29" s="172"/>
      <c r="W29" s="277" t="s">
        <v>154</v>
      </c>
      <c r="AB29" s="129"/>
      <c r="AC29" s="130"/>
      <c r="AD29" s="131"/>
      <c r="AE29" s="132"/>
    </row>
    <row r="30" spans="2:31" ht="15" hidden="1" customHeight="1" x14ac:dyDescent="0.25">
      <c r="B30" s="156" t="s">
        <v>156</v>
      </c>
      <c r="C30" s="157" t="s">
        <v>157</v>
      </c>
      <c r="D30" s="158">
        <v>19</v>
      </c>
      <c r="E30" s="159">
        <v>8.1058020477815691E-3</v>
      </c>
      <c r="F30" s="160">
        <v>24</v>
      </c>
      <c r="G30" s="161">
        <v>1.0050251256281407E-2</v>
      </c>
      <c r="H30" s="160">
        <v>0</v>
      </c>
      <c r="I30" s="161">
        <v>0</v>
      </c>
      <c r="J30" s="160">
        <v>0</v>
      </c>
      <c r="K30" s="161">
        <v>0</v>
      </c>
      <c r="L30" s="160">
        <v>0</v>
      </c>
      <c r="M30" s="161">
        <v>0</v>
      </c>
      <c r="N30" s="160">
        <v>27</v>
      </c>
      <c r="O30" s="161">
        <v>7.0000000000000001E-3</v>
      </c>
      <c r="P30" s="163">
        <v>27</v>
      </c>
      <c r="Q30" s="161">
        <v>7.0000000000000001E-3</v>
      </c>
      <c r="R30" s="163">
        <v>27</v>
      </c>
      <c r="S30" s="161">
        <v>7.0000000000000001E-3</v>
      </c>
      <c r="T30" s="163">
        <v>27</v>
      </c>
      <c r="U30" s="161">
        <v>7.0000000000000001E-3</v>
      </c>
      <c r="V30" s="172"/>
      <c r="W30" s="277" t="s">
        <v>156</v>
      </c>
      <c r="AB30" s="129"/>
      <c r="AC30" s="130"/>
      <c r="AD30" s="131"/>
      <c r="AE30" s="132"/>
    </row>
    <row r="31" spans="2:31" ht="15" hidden="1" customHeight="1" x14ac:dyDescent="0.25">
      <c r="B31" s="156" t="s">
        <v>158</v>
      </c>
      <c r="C31" s="157" t="s">
        <v>159</v>
      </c>
      <c r="D31" s="158">
        <v>0</v>
      </c>
      <c r="E31" s="159">
        <v>0</v>
      </c>
      <c r="F31" s="160">
        <v>3</v>
      </c>
      <c r="G31" s="161">
        <v>1.2562814070351759E-3</v>
      </c>
      <c r="H31" s="160">
        <v>0</v>
      </c>
      <c r="I31" s="161">
        <v>0</v>
      </c>
      <c r="J31" s="160">
        <v>0</v>
      </c>
      <c r="K31" s="161">
        <v>0</v>
      </c>
      <c r="L31" s="160">
        <v>0</v>
      </c>
      <c r="M31" s="161">
        <v>0</v>
      </c>
      <c r="N31" s="160">
        <v>14</v>
      </c>
      <c r="O31" s="161">
        <v>3.0000000000000001E-3</v>
      </c>
      <c r="P31" s="163">
        <v>14</v>
      </c>
      <c r="Q31" s="161">
        <v>3.0000000000000001E-3</v>
      </c>
      <c r="R31" s="163">
        <v>14</v>
      </c>
      <c r="S31" s="161">
        <v>3.0000000000000001E-3</v>
      </c>
      <c r="T31" s="163">
        <v>14</v>
      </c>
      <c r="U31" s="161">
        <v>3.0000000000000001E-3</v>
      </c>
      <c r="V31" s="172"/>
      <c r="AB31" s="129"/>
      <c r="AC31" s="130"/>
      <c r="AD31" s="131"/>
      <c r="AE31" s="132"/>
    </row>
    <row r="32" spans="2:31" ht="15" hidden="1" customHeight="1" x14ac:dyDescent="0.25">
      <c r="B32" s="156" t="s">
        <v>160</v>
      </c>
      <c r="C32" s="157" t="s">
        <v>161</v>
      </c>
      <c r="D32" s="158">
        <v>2</v>
      </c>
      <c r="E32" s="159">
        <v>8.5324232081911264E-4</v>
      </c>
      <c r="F32" s="160">
        <v>5</v>
      </c>
      <c r="G32" s="161">
        <v>2.0938023450586263E-3</v>
      </c>
      <c r="H32" s="160">
        <v>0</v>
      </c>
      <c r="I32" s="161">
        <v>0</v>
      </c>
      <c r="J32" s="160">
        <v>0</v>
      </c>
      <c r="K32" s="161">
        <v>0</v>
      </c>
      <c r="L32" s="160">
        <v>0</v>
      </c>
      <c r="M32" s="161">
        <v>0</v>
      </c>
      <c r="N32" s="160">
        <v>8</v>
      </c>
      <c r="O32" s="161">
        <v>2E-3</v>
      </c>
      <c r="P32" s="163">
        <v>8</v>
      </c>
      <c r="Q32" s="161">
        <v>2E-3</v>
      </c>
      <c r="R32" s="163">
        <v>8</v>
      </c>
      <c r="S32" s="161">
        <v>2E-3</v>
      </c>
      <c r="T32" s="163">
        <v>8</v>
      </c>
      <c r="U32" s="161">
        <v>2E-3</v>
      </c>
      <c r="V32" s="172"/>
      <c r="W32" s="277" t="s">
        <v>160</v>
      </c>
      <c r="AB32" s="129"/>
      <c r="AC32" s="130"/>
      <c r="AD32" s="131"/>
      <c r="AE32" s="132"/>
    </row>
    <row r="33" spans="2:31" ht="15" hidden="1" customHeight="1" x14ac:dyDescent="0.25">
      <c r="B33" s="156" t="s">
        <v>162</v>
      </c>
      <c r="C33" s="162" t="s">
        <v>163</v>
      </c>
      <c r="D33" s="158">
        <v>22</v>
      </c>
      <c r="E33" s="159">
        <v>9.3856655290102398E-3</v>
      </c>
      <c r="F33" s="160">
        <v>17</v>
      </c>
      <c r="G33" s="161">
        <v>7.1189279731993299E-3</v>
      </c>
      <c r="H33" s="160">
        <v>0</v>
      </c>
      <c r="I33" s="161">
        <v>0</v>
      </c>
      <c r="J33" s="160">
        <v>0</v>
      </c>
      <c r="K33" s="161">
        <v>0</v>
      </c>
      <c r="L33" s="160">
        <v>0</v>
      </c>
      <c r="M33" s="161">
        <v>0</v>
      </c>
      <c r="N33" s="160">
        <v>6</v>
      </c>
      <c r="O33" s="161">
        <v>1E-3</v>
      </c>
      <c r="P33" s="163">
        <v>6</v>
      </c>
      <c r="Q33" s="161">
        <v>1E-3</v>
      </c>
      <c r="R33" s="163">
        <v>6</v>
      </c>
      <c r="S33" s="161">
        <v>1E-3</v>
      </c>
      <c r="T33" s="163">
        <v>6</v>
      </c>
      <c r="U33" s="161">
        <v>1E-3</v>
      </c>
      <c r="V33" s="172"/>
      <c r="W33" s="277" t="s">
        <v>162</v>
      </c>
      <c r="AB33" s="129"/>
      <c r="AC33" s="130"/>
      <c r="AD33" s="131"/>
      <c r="AE33" s="132"/>
    </row>
    <row r="34" spans="2:31" ht="15" hidden="1" customHeight="1" x14ac:dyDescent="0.25">
      <c r="B34" s="156" t="s">
        <v>164</v>
      </c>
      <c r="C34" s="164" t="s">
        <v>165</v>
      </c>
      <c r="D34" s="158">
        <v>2</v>
      </c>
      <c r="E34" s="159">
        <v>8.5324232081911264E-4</v>
      </c>
      <c r="F34" s="160">
        <v>5</v>
      </c>
      <c r="G34" s="161">
        <v>2.0938023450586263E-3</v>
      </c>
      <c r="H34" s="160">
        <v>0</v>
      </c>
      <c r="I34" s="161">
        <v>0</v>
      </c>
      <c r="J34" s="160">
        <v>0</v>
      </c>
      <c r="K34" s="161">
        <v>0</v>
      </c>
      <c r="L34" s="160">
        <v>0</v>
      </c>
      <c r="M34" s="161">
        <v>0</v>
      </c>
      <c r="N34" s="160">
        <v>1</v>
      </c>
      <c r="O34" s="161">
        <v>0</v>
      </c>
      <c r="P34" s="163">
        <v>1</v>
      </c>
      <c r="Q34" s="161">
        <v>0</v>
      </c>
      <c r="R34" s="163">
        <v>1</v>
      </c>
      <c r="S34" s="161">
        <v>0</v>
      </c>
      <c r="T34" s="163">
        <v>1</v>
      </c>
      <c r="U34" s="161">
        <v>0</v>
      </c>
      <c r="V34" s="172"/>
      <c r="W34" s="277" t="s">
        <v>164</v>
      </c>
      <c r="AB34" s="129"/>
      <c r="AC34" s="130"/>
      <c r="AD34" s="131"/>
      <c r="AE34" s="132"/>
    </row>
    <row r="35" spans="2:31" ht="15" hidden="1" customHeight="1" x14ac:dyDescent="0.25">
      <c r="B35" s="156" t="s">
        <v>166</v>
      </c>
      <c r="C35" s="157" t="s">
        <v>167</v>
      </c>
      <c r="D35" s="158">
        <v>2</v>
      </c>
      <c r="E35" s="159">
        <v>8.5324232081911264E-4</v>
      </c>
      <c r="F35" s="160">
        <v>1</v>
      </c>
      <c r="G35" s="161">
        <v>4.187604690117253E-4</v>
      </c>
      <c r="H35" s="160">
        <v>0</v>
      </c>
      <c r="I35" s="161">
        <v>0</v>
      </c>
      <c r="J35" s="160">
        <v>0</v>
      </c>
      <c r="K35" s="161">
        <v>0</v>
      </c>
      <c r="L35" s="160">
        <v>0</v>
      </c>
      <c r="M35" s="161">
        <v>0</v>
      </c>
      <c r="N35" s="160">
        <v>2</v>
      </c>
      <c r="O35" s="161">
        <v>0</v>
      </c>
      <c r="P35" s="163">
        <v>2</v>
      </c>
      <c r="Q35" s="161">
        <v>0</v>
      </c>
      <c r="R35" s="163">
        <v>2</v>
      </c>
      <c r="S35" s="161">
        <v>0</v>
      </c>
      <c r="T35" s="163">
        <v>2</v>
      </c>
      <c r="U35" s="161">
        <v>0</v>
      </c>
      <c r="V35" s="172"/>
      <c r="W35" s="277" t="s">
        <v>166</v>
      </c>
      <c r="AB35" s="129"/>
      <c r="AC35" s="130"/>
      <c r="AD35" s="131"/>
      <c r="AE35" s="132"/>
    </row>
    <row r="36" spans="2:31" ht="15" hidden="1" customHeight="1" x14ac:dyDescent="0.25">
      <c r="B36" s="156" t="s">
        <v>168</v>
      </c>
      <c r="C36" s="157" t="s">
        <v>169</v>
      </c>
      <c r="D36" s="158">
        <v>3</v>
      </c>
      <c r="E36" s="159">
        <v>1.2798634812286689E-3</v>
      </c>
      <c r="F36" s="160">
        <v>1</v>
      </c>
      <c r="G36" s="161">
        <v>4.187604690117253E-4</v>
      </c>
      <c r="H36" s="160">
        <v>0</v>
      </c>
      <c r="I36" s="161">
        <v>0</v>
      </c>
      <c r="J36" s="160">
        <v>0</v>
      </c>
      <c r="K36" s="161">
        <v>0</v>
      </c>
      <c r="L36" s="160">
        <v>0</v>
      </c>
      <c r="M36" s="161">
        <v>0</v>
      </c>
      <c r="N36" s="160">
        <v>9</v>
      </c>
      <c r="O36" s="161">
        <v>2E-3</v>
      </c>
      <c r="P36" s="163">
        <v>9</v>
      </c>
      <c r="Q36" s="161">
        <v>2E-3</v>
      </c>
      <c r="R36" s="163">
        <v>9</v>
      </c>
      <c r="S36" s="161">
        <v>2E-3</v>
      </c>
      <c r="T36" s="163">
        <v>9</v>
      </c>
      <c r="U36" s="161">
        <v>2E-3</v>
      </c>
      <c r="V36" s="172"/>
      <c r="W36" s="277" t="s">
        <v>168</v>
      </c>
      <c r="AB36" s="129"/>
      <c r="AC36" s="130"/>
      <c r="AD36" s="131"/>
      <c r="AE36" s="132"/>
    </row>
    <row r="37" spans="2:31" ht="15" hidden="1" customHeight="1" x14ac:dyDescent="0.25">
      <c r="B37" s="156" t="s">
        <v>170</v>
      </c>
      <c r="C37" s="157" t="s">
        <v>171</v>
      </c>
      <c r="D37" s="158">
        <v>2</v>
      </c>
      <c r="E37" s="159">
        <v>8.5324232081911264E-4</v>
      </c>
      <c r="F37" s="160">
        <v>8</v>
      </c>
      <c r="G37" s="161">
        <v>3.3500837520938024E-3</v>
      </c>
      <c r="H37" s="160">
        <v>0</v>
      </c>
      <c r="I37" s="161">
        <v>0</v>
      </c>
      <c r="J37" s="160">
        <v>0</v>
      </c>
      <c r="K37" s="161">
        <v>0</v>
      </c>
      <c r="L37" s="160">
        <v>0</v>
      </c>
      <c r="M37" s="161">
        <v>0</v>
      </c>
      <c r="N37" s="160">
        <v>9</v>
      </c>
      <c r="O37" s="161">
        <v>2E-3</v>
      </c>
      <c r="P37" s="163">
        <v>9</v>
      </c>
      <c r="Q37" s="161">
        <v>2E-3</v>
      </c>
      <c r="R37" s="163">
        <v>9</v>
      </c>
      <c r="S37" s="161">
        <v>2E-3</v>
      </c>
      <c r="T37" s="163">
        <v>9</v>
      </c>
      <c r="U37" s="161">
        <v>2E-3</v>
      </c>
      <c r="V37" s="172"/>
      <c r="W37" s="277" t="s">
        <v>170</v>
      </c>
      <c r="AB37" s="129"/>
      <c r="AC37" s="130"/>
      <c r="AD37" s="131"/>
      <c r="AE37" s="132"/>
    </row>
    <row r="38" spans="2:31" ht="15" hidden="1" customHeight="1" x14ac:dyDescent="0.25">
      <c r="B38" s="156" t="s">
        <v>172</v>
      </c>
      <c r="C38" s="157" t="s">
        <v>173</v>
      </c>
      <c r="D38" s="158">
        <v>7</v>
      </c>
      <c r="E38" s="159">
        <v>2.9863481228668944E-3</v>
      </c>
      <c r="F38" s="160">
        <v>7</v>
      </c>
      <c r="G38" s="161">
        <v>2.9313232830820769E-3</v>
      </c>
      <c r="H38" s="160">
        <v>0</v>
      </c>
      <c r="I38" s="161">
        <v>0</v>
      </c>
      <c r="J38" s="160">
        <v>0</v>
      </c>
      <c r="K38" s="161">
        <v>0</v>
      </c>
      <c r="L38" s="160">
        <v>0</v>
      </c>
      <c r="M38" s="161">
        <v>0</v>
      </c>
      <c r="N38" s="160">
        <v>1</v>
      </c>
      <c r="O38" s="161">
        <v>0</v>
      </c>
      <c r="P38" s="163">
        <v>1</v>
      </c>
      <c r="Q38" s="161">
        <v>0</v>
      </c>
      <c r="R38" s="163">
        <v>1</v>
      </c>
      <c r="S38" s="161">
        <v>0</v>
      </c>
      <c r="T38" s="163">
        <v>1</v>
      </c>
      <c r="U38" s="161">
        <v>0</v>
      </c>
      <c r="V38" s="172"/>
      <c r="W38" s="277" t="s">
        <v>172</v>
      </c>
      <c r="AB38" s="129"/>
      <c r="AC38" s="130"/>
      <c r="AD38" s="131"/>
      <c r="AE38" s="132"/>
    </row>
    <row r="39" spans="2:31" ht="18.75" customHeight="1" x14ac:dyDescent="0.25">
      <c r="B39" s="156" t="s">
        <v>174</v>
      </c>
      <c r="C39" s="157" t="s">
        <v>175</v>
      </c>
      <c r="D39" s="158">
        <v>8</v>
      </c>
      <c r="E39" s="159">
        <v>3.4129692832764505E-3</v>
      </c>
      <c r="F39" s="160">
        <v>8</v>
      </c>
      <c r="G39" s="161">
        <v>3.3500837520938024E-3</v>
      </c>
      <c r="H39" s="160">
        <v>9</v>
      </c>
      <c r="I39" s="161">
        <v>2.4786560176259984E-3</v>
      </c>
      <c r="J39" s="160">
        <v>15</v>
      </c>
      <c r="K39" s="161">
        <v>4.057343792263998E-3</v>
      </c>
      <c r="L39" s="160">
        <v>11</v>
      </c>
      <c r="M39" s="161">
        <v>2.7841052898000505E-3</v>
      </c>
      <c r="N39" s="160">
        <v>15</v>
      </c>
      <c r="O39" s="161">
        <v>3.7425149700598802E-3</v>
      </c>
      <c r="P39" s="163">
        <v>8</v>
      </c>
      <c r="Q39" s="161">
        <v>1.9860973187686196E-3</v>
      </c>
      <c r="R39" s="163">
        <v>10</v>
      </c>
      <c r="S39" s="161">
        <v>2.3702299123014932E-3</v>
      </c>
      <c r="T39" s="163">
        <f>IFERROR(VLOOKUP(W39,[1]Sheet1!$A$261:$C$287,2,FALSE),0)</f>
        <v>4</v>
      </c>
      <c r="U39" s="161">
        <f t="shared" ref="U39:U70" si="1">T39/$T$96</f>
        <v>1.3486176668914363E-3</v>
      </c>
      <c r="V39" s="172">
        <f t="shared" ref="V39:V96" si="2">IFERROR((T39-R39)/R39,0)</f>
        <v>-0.6</v>
      </c>
      <c r="W39" s="277" t="s">
        <v>174</v>
      </c>
      <c r="AB39" s="129"/>
      <c r="AC39" s="130"/>
      <c r="AD39" s="131"/>
      <c r="AE39" s="132"/>
    </row>
    <row r="40" spans="2:31" x14ac:dyDescent="0.25">
      <c r="B40" s="156" t="s">
        <v>176</v>
      </c>
      <c r="C40" s="157" t="s">
        <v>177</v>
      </c>
      <c r="D40" s="158">
        <v>0</v>
      </c>
      <c r="E40" s="159">
        <v>0</v>
      </c>
      <c r="F40" s="160">
        <v>0</v>
      </c>
      <c r="G40" s="161">
        <v>0</v>
      </c>
      <c r="H40" s="160">
        <v>39</v>
      </c>
      <c r="I40" s="161">
        <v>1.0740842743045993E-2</v>
      </c>
      <c r="J40" s="160">
        <v>45</v>
      </c>
      <c r="K40" s="161">
        <v>1.2172031376791993E-2</v>
      </c>
      <c r="L40" s="160">
        <v>25</v>
      </c>
      <c r="M40" s="161">
        <v>6.327512022272842E-3</v>
      </c>
      <c r="N40" s="160">
        <v>25</v>
      </c>
      <c r="O40" s="161">
        <v>6.2375249500998013E-3</v>
      </c>
      <c r="P40" s="163">
        <v>45</v>
      </c>
      <c r="Q40" s="161">
        <v>1.1171797418073486E-2</v>
      </c>
      <c r="R40" s="163">
        <v>25</v>
      </c>
      <c r="S40" s="161">
        <v>5.9255747807537328E-3</v>
      </c>
      <c r="T40" s="163">
        <f>IFERROR(VLOOKUP(W40,[1]Sheet1!$A$261:$C$287,2,FALSE),0)</f>
        <v>20</v>
      </c>
      <c r="U40" s="161">
        <f t="shared" si="1"/>
        <v>6.7430883344571811E-3</v>
      </c>
      <c r="V40" s="172">
        <f t="shared" si="2"/>
        <v>-0.2</v>
      </c>
      <c r="W40" s="281" t="s">
        <v>176</v>
      </c>
      <c r="AB40" s="129"/>
      <c r="AC40" s="130"/>
      <c r="AD40" s="131"/>
      <c r="AE40" s="132"/>
    </row>
    <row r="41" spans="2:31" x14ac:dyDescent="0.25">
      <c r="B41" s="156" t="s">
        <v>178</v>
      </c>
      <c r="C41" s="157" t="s">
        <v>179</v>
      </c>
      <c r="D41" s="158">
        <v>1</v>
      </c>
      <c r="E41" s="159">
        <v>4.2662116040955632E-4</v>
      </c>
      <c r="F41" s="160">
        <v>3</v>
      </c>
      <c r="G41" s="161">
        <v>1.2562814070351759E-3</v>
      </c>
      <c r="H41" s="160">
        <v>1</v>
      </c>
      <c r="I41" s="161">
        <v>0</v>
      </c>
      <c r="J41" s="160">
        <v>0</v>
      </c>
      <c r="K41" s="161">
        <v>0</v>
      </c>
      <c r="L41" s="160">
        <v>0</v>
      </c>
      <c r="M41" s="161">
        <v>0</v>
      </c>
      <c r="N41" s="160">
        <v>1</v>
      </c>
      <c r="O41" s="161">
        <v>2.4950099800399199E-4</v>
      </c>
      <c r="P41" s="163">
        <v>0</v>
      </c>
      <c r="Q41" s="161">
        <v>0</v>
      </c>
      <c r="R41" s="163">
        <v>0</v>
      </c>
      <c r="S41" s="161">
        <v>0</v>
      </c>
      <c r="T41" s="163">
        <f>IFERROR(VLOOKUP(W41,[1]Sheet1!$A$261:$C$287,2,FALSE),0)</f>
        <v>0</v>
      </c>
      <c r="U41" s="161">
        <f t="shared" si="1"/>
        <v>0</v>
      </c>
      <c r="V41" s="172">
        <f t="shared" si="2"/>
        <v>0</v>
      </c>
      <c r="W41" s="281" t="s">
        <v>178</v>
      </c>
      <c r="AB41" s="129"/>
      <c r="AC41" s="130"/>
      <c r="AD41" s="131"/>
      <c r="AE41" s="132"/>
    </row>
    <row r="42" spans="2:31" x14ac:dyDescent="0.25">
      <c r="B42" s="156" t="s">
        <v>180</v>
      </c>
      <c r="C42" s="157" t="s">
        <v>181</v>
      </c>
      <c r="D42" s="158">
        <v>17</v>
      </c>
      <c r="E42" s="159">
        <v>7.2525597269624577E-3</v>
      </c>
      <c r="F42" s="160">
        <v>21</v>
      </c>
      <c r="G42" s="161">
        <v>8.7939698492462311E-3</v>
      </c>
      <c r="H42" s="160">
        <v>19</v>
      </c>
      <c r="I42" s="161">
        <v>5.2327182594326628E-3</v>
      </c>
      <c r="J42" s="160">
        <v>21</v>
      </c>
      <c r="K42" s="161">
        <v>5.6802813091695967E-3</v>
      </c>
      <c r="L42" s="160">
        <v>28</v>
      </c>
      <c r="M42" s="161">
        <v>7.0868134649455837E-3</v>
      </c>
      <c r="N42" s="160">
        <v>19</v>
      </c>
      <c r="O42" s="161">
        <v>4.7405189620758487E-3</v>
      </c>
      <c r="P42" s="163">
        <v>25</v>
      </c>
      <c r="Q42" s="161">
        <v>6.2065541211519361E-3</v>
      </c>
      <c r="R42" s="163">
        <v>32</v>
      </c>
      <c r="S42" s="161">
        <v>7.5847357193647783E-3</v>
      </c>
      <c r="T42" s="163">
        <f>IFERROR(VLOOKUP(W42,[1]Sheet1!$A$261:$C$287,2,FALSE),0)</f>
        <v>19</v>
      </c>
      <c r="U42" s="161">
        <f t="shared" si="1"/>
        <v>6.4059339177343225E-3</v>
      </c>
      <c r="V42" s="172">
        <f t="shared" si="2"/>
        <v>-0.40625</v>
      </c>
      <c r="W42" s="277" t="s">
        <v>180</v>
      </c>
      <c r="AB42" s="129"/>
      <c r="AC42" s="130"/>
      <c r="AD42" s="131"/>
      <c r="AE42" s="132"/>
    </row>
    <row r="43" spans="2:31" ht="15" hidden="1" customHeight="1" x14ac:dyDescent="0.25">
      <c r="B43" s="156" t="s">
        <v>182</v>
      </c>
      <c r="C43" s="157" t="s">
        <v>183</v>
      </c>
      <c r="D43" s="158">
        <v>0</v>
      </c>
      <c r="E43" s="159">
        <v>0</v>
      </c>
      <c r="F43" s="160">
        <v>1</v>
      </c>
      <c r="G43" s="161">
        <v>4.187604690117253E-4</v>
      </c>
      <c r="H43" s="160">
        <v>0</v>
      </c>
      <c r="I43" s="161">
        <v>0</v>
      </c>
      <c r="J43" s="160">
        <v>0</v>
      </c>
      <c r="K43" s="161">
        <v>0</v>
      </c>
      <c r="L43" s="160">
        <v>0</v>
      </c>
      <c r="M43" s="161">
        <v>0</v>
      </c>
      <c r="N43" s="160" t="e">
        <v>#N/A</v>
      </c>
      <c r="O43" s="161" t="e">
        <v>#N/A</v>
      </c>
      <c r="P43" s="163">
        <v>0</v>
      </c>
      <c r="Q43" s="161">
        <v>0</v>
      </c>
      <c r="R43" s="163">
        <v>0</v>
      </c>
      <c r="S43" s="161">
        <v>0</v>
      </c>
      <c r="T43" s="163">
        <f>IFERROR(VLOOKUP(W43,[1]Sheet1!$A$261:$C$287,2,FALSE),0)</f>
        <v>0</v>
      </c>
      <c r="U43" s="161">
        <f t="shared" si="1"/>
        <v>0</v>
      </c>
      <c r="V43" s="172">
        <f t="shared" si="2"/>
        <v>0</v>
      </c>
      <c r="W43" s="277" t="s">
        <v>182</v>
      </c>
      <c r="AB43" s="129"/>
      <c r="AC43" s="130"/>
      <c r="AD43" s="131"/>
      <c r="AE43" s="132"/>
    </row>
    <row r="44" spans="2:31" x14ac:dyDescent="0.25">
      <c r="B44" s="156" t="s">
        <v>184</v>
      </c>
      <c r="C44" s="162" t="s">
        <v>185</v>
      </c>
      <c r="D44" s="158">
        <v>37</v>
      </c>
      <c r="E44" s="159">
        <v>1.5784982935153583E-2</v>
      </c>
      <c r="F44" s="160">
        <v>31</v>
      </c>
      <c r="G44" s="161">
        <v>1.2981574539363484E-2</v>
      </c>
      <c r="H44" s="160">
        <v>0</v>
      </c>
      <c r="I44" s="161">
        <v>0</v>
      </c>
      <c r="J44" s="160">
        <v>0</v>
      </c>
      <c r="K44" s="161">
        <v>0</v>
      </c>
      <c r="L44" s="160">
        <v>0</v>
      </c>
      <c r="M44" s="161">
        <v>0</v>
      </c>
      <c r="N44" s="160">
        <v>0</v>
      </c>
      <c r="O44" s="161">
        <v>0</v>
      </c>
      <c r="P44" s="163">
        <v>1</v>
      </c>
      <c r="Q44" s="161">
        <v>2.4826216484607745E-4</v>
      </c>
      <c r="R44" s="163">
        <v>0</v>
      </c>
      <c r="S44" s="161">
        <v>0</v>
      </c>
      <c r="T44" s="163">
        <f>IFERROR(VLOOKUP(W44,[1]Sheet1!$A$261:$C$287,2,FALSE),0)</f>
        <v>0</v>
      </c>
      <c r="U44" s="161">
        <f t="shared" si="1"/>
        <v>0</v>
      </c>
      <c r="V44" s="172">
        <f t="shared" si="2"/>
        <v>0</v>
      </c>
      <c r="W44" s="277" t="s">
        <v>184</v>
      </c>
      <c r="AB44" s="129"/>
      <c r="AC44" s="130"/>
      <c r="AD44" s="131"/>
      <c r="AE44" s="132"/>
    </row>
    <row r="45" spans="2:31" ht="15" hidden="1" customHeight="1" x14ac:dyDescent="0.25">
      <c r="B45" s="156" t="s">
        <v>186</v>
      </c>
      <c r="C45" s="157" t="s">
        <v>187</v>
      </c>
      <c r="D45" s="158">
        <v>51</v>
      </c>
      <c r="E45" s="159">
        <v>2.1757679180887373E-2</v>
      </c>
      <c r="F45" s="160">
        <v>43</v>
      </c>
      <c r="G45" s="161">
        <v>1.8006700167504188E-2</v>
      </c>
      <c r="H45" s="160">
        <v>0</v>
      </c>
      <c r="I45" s="161">
        <v>0</v>
      </c>
      <c r="J45" s="160">
        <v>0</v>
      </c>
      <c r="K45" s="161">
        <v>0</v>
      </c>
      <c r="L45" s="160">
        <v>0</v>
      </c>
      <c r="M45" s="161">
        <v>0</v>
      </c>
      <c r="N45" s="160" t="e">
        <v>#N/A</v>
      </c>
      <c r="O45" s="161" t="e">
        <v>#N/A</v>
      </c>
      <c r="P45" s="163">
        <v>0</v>
      </c>
      <c r="Q45" s="161">
        <v>0</v>
      </c>
      <c r="R45" s="163">
        <v>0</v>
      </c>
      <c r="S45" s="161">
        <v>0</v>
      </c>
      <c r="T45" s="163">
        <f>IFERROR(VLOOKUP(W45,[1]Sheet1!$A$261:$C$287,2,FALSE),0)</f>
        <v>0</v>
      </c>
      <c r="U45" s="161">
        <f t="shared" si="1"/>
        <v>0</v>
      </c>
      <c r="V45" s="172">
        <f t="shared" si="2"/>
        <v>0</v>
      </c>
      <c r="W45" s="277" t="s">
        <v>186</v>
      </c>
      <c r="AB45" s="129"/>
      <c r="AC45" s="130"/>
      <c r="AD45" s="131"/>
      <c r="AE45" s="132"/>
    </row>
    <row r="46" spans="2:31" ht="15" hidden="1" customHeight="1" x14ac:dyDescent="0.25">
      <c r="B46" s="156" t="s">
        <v>188</v>
      </c>
      <c r="C46" s="157" t="s">
        <v>189</v>
      </c>
      <c r="D46" s="158">
        <v>128</v>
      </c>
      <c r="E46" s="159">
        <v>5.4607508532423209E-2</v>
      </c>
      <c r="F46" s="160">
        <v>125</v>
      </c>
      <c r="G46" s="161">
        <v>5.2345058626465664E-2</v>
      </c>
      <c r="H46" s="160">
        <v>0</v>
      </c>
      <c r="I46" s="161">
        <v>0</v>
      </c>
      <c r="J46" s="160">
        <v>0</v>
      </c>
      <c r="K46" s="161">
        <v>0</v>
      </c>
      <c r="L46" s="160">
        <v>0</v>
      </c>
      <c r="M46" s="161">
        <v>0</v>
      </c>
      <c r="N46" s="160" t="e">
        <v>#N/A</v>
      </c>
      <c r="O46" s="161" t="e">
        <v>#N/A</v>
      </c>
      <c r="P46" s="163">
        <v>0</v>
      </c>
      <c r="Q46" s="161">
        <v>0</v>
      </c>
      <c r="R46" s="163">
        <v>0</v>
      </c>
      <c r="S46" s="161">
        <v>0</v>
      </c>
      <c r="T46" s="163">
        <f>IFERROR(VLOOKUP(W46,[1]Sheet1!$A$261:$C$287,2,FALSE),0)</f>
        <v>0</v>
      </c>
      <c r="U46" s="161">
        <f t="shared" si="1"/>
        <v>0</v>
      </c>
      <c r="V46" s="172">
        <f t="shared" si="2"/>
        <v>0</v>
      </c>
      <c r="W46" s="277" t="s">
        <v>188</v>
      </c>
      <c r="AB46" s="129"/>
      <c r="AC46" s="130"/>
      <c r="AD46" s="131"/>
      <c r="AE46" s="132"/>
    </row>
    <row r="47" spans="2:31" ht="15" hidden="1" customHeight="1" x14ac:dyDescent="0.25">
      <c r="B47" s="156" t="s">
        <v>190</v>
      </c>
      <c r="C47" s="162" t="s">
        <v>191</v>
      </c>
      <c r="D47" s="158">
        <v>52</v>
      </c>
      <c r="E47" s="159">
        <v>2.2184300341296929E-2</v>
      </c>
      <c r="F47" s="160">
        <v>37</v>
      </c>
      <c r="G47" s="161">
        <v>1.5494137353433836E-2</v>
      </c>
      <c r="H47" s="160">
        <v>0</v>
      </c>
      <c r="I47" s="161">
        <v>0</v>
      </c>
      <c r="J47" s="160">
        <v>0</v>
      </c>
      <c r="K47" s="161">
        <v>0</v>
      </c>
      <c r="L47" s="160">
        <v>0</v>
      </c>
      <c r="M47" s="161">
        <v>0</v>
      </c>
      <c r="N47" s="160" t="e">
        <v>#N/A</v>
      </c>
      <c r="O47" s="161" t="e">
        <v>#N/A</v>
      </c>
      <c r="P47" s="163">
        <v>0</v>
      </c>
      <c r="Q47" s="161">
        <v>0</v>
      </c>
      <c r="R47" s="163">
        <v>0</v>
      </c>
      <c r="S47" s="161">
        <v>0</v>
      </c>
      <c r="T47" s="163">
        <f>IFERROR(VLOOKUP(W47,[1]Sheet1!$A$261:$C$287,2,FALSE),0)</f>
        <v>0</v>
      </c>
      <c r="U47" s="161">
        <f t="shared" si="1"/>
        <v>0</v>
      </c>
      <c r="V47" s="172">
        <f t="shared" si="2"/>
        <v>0</v>
      </c>
      <c r="W47" s="277" t="s">
        <v>190</v>
      </c>
      <c r="AB47" s="129"/>
      <c r="AC47" s="130"/>
      <c r="AD47" s="131"/>
      <c r="AE47" s="132"/>
    </row>
    <row r="48" spans="2:31" x14ac:dyDescent="0.25">
      <c r="B48" s="156" t="s">
        <v>192</v>
      </c>
      <c r="C48" s="162" t="s">
        <v>193</v>
      </c>
      <c r="D48" s="158">
        <v>189</v>
      </c>
      <c r="E48" s="159">
        <v>8.0631399317406149E-2</v>
      </c>
      <c r="F48" s="160">
        <v>217</v>
      </c>
      <c r="G48" s="161">
        <v>9.0871021775544389E-2</v>
      </c>
      <c r="H48" s="160">
        <v>1</v>
      </c>
      <c r="I48" s="161">
        <v>2.754062241806665E-4</v>
      </c>
      <c r="J48" s="160">
        <v>0</v>
      </c>
      <c r="K48" s="161">
        <v>0</v>
      </c>
      <c r="L48" s="160">
        <v>0</v>
      </c>
      <c r="M48" s="161">
        <v>0</v>
      </c>
      <c r="N48" s="160">
        <v>0</v>
      </c>
      <c r="O48" s="161">
        <v>0</v>
      </c>
      <c r="P48" s="163">
        <v>0</v>
      </c>
      <c r="Q48" s="161">
        <v>0</v>
      </c>
      <c r="R48" s="163">
        <v>1</v>
      </c>
      <c r="S48" s="161">
        <v>2.3702299123014932E-4</v>
      </c>
      <c r="T48" s="163">
        <f>IFERROR(VLOOKUP(W48,[1]Sheet1!$A$261:$C$287,2,FALSE),0)</f>
        <v>0</v>
      </c>
      <c r="U48" s="161">
        <f t="shared" si="1"/>
        <v>0</v>
      </c>
      <c r="V48" s="172">
        <f t="shared" si="2"/>
        <v>-1</v>
      </c>
      <c r="W48" s="277" t="s">
        <v>192</v>
      </c>
      <c r="AB48" s="132"/>
      <c r="AC48" s="130"/>
      <c r="AD48" s="131"/>
      <c r="AE48" s="132"/>
    </row>
    <row r="49" spans="2:23" ht="15" hidden="1" customHeight="1" x14ac:dyDescent="0.25">
      <c r="B49" s="156" t="s">
        <v>194</v>
      </c>
      <c r="C49" s="162" t="s">
        <v>195</v>
      </c>
      <c r="D49" s="158">
        <v>86</v>
      </c>
      <c r="E49" s="159">
        <v>3.6689419795221841E-2</v>
      </c>
      <c r="F49" s="160">
        <v>82</v>
      </c>
      <c r="G49" s="161">
        <v>3.4338358458961472E-2</v>
      </c>
      <c r="H49" s="160">
        <v>0</v>
      </c>
      <c r="I49" s="161">
        <v>0</v>
      </c>
      <c r="J49" s="160">
        <v>0</v>
      </c>
      <c r="K49" s="161">
        <v>0</v>
      </c>
      <c r="L49" s="160">
        <v>0</v>
      </c>
      <c r="M49" s="161">
        <v>0</v>
      </c>
      <c r="N49" s="160">
        <v>0</v>
      </c>
      <c r="O49" s="161">
        <v>0</v>
      </c>
      <c r="P49" s="163">
        <v>0</v>
      </c>
      <c r="Q49" s="161">
        <v>0</v>
      </c>
      <c r="R49" s="163">
        <v>0</v>
      </c>
      <c r="S49" s="161">
        <v>0</v>
      </c>
      <c r="T49" s="163">
        <f>IFERROR(VLOOKUP(W49,[1]Sheet1!$A$261:$C$287,2,FALSE),0)</f>
        <v>0</v>
      </c>
      <c r="U49" s="161">
        <f t="shared" si="1"/>
        <v>0</v>
      </c>
      <c r="V49" s="172">
        <f t="shared" si="2"/>
        <v>0</v>
      </c>
      <c r="W49" s="277" t="s">
        <v>194</v>
      </c>
    </row>
    <row r="50" spans="2:23" x14ac:dyDescent="0.25">
      <c r="B50" s="156" t="s">
        <v>196</v>
      </c>
      <c r="C50" s="157" t="s">
        <v>197</v>
      </c>
      <c r="D50" s="158">
        <v>405</v>
      </c>
      <c r="E50" s="159">
        <v>0.1727815699658703</v>
      </c>
      <c r="F50" s="160">
        <v>440</v>
      </c>
      <c r="G50" s="161">
        <v>0.18425460636515914</v>
      </c>
      <c r="H50" s="160">
        <v>56</v>
      </c>
      <c r="I50" s="161">
        <v>1.5422748554117323E-2</v>
      </c>
      <c r="J50" s="160">
        <v>166</v>
      </c>
      <c r="K50" s="161">
        <v>4.490127130105491E-2</v>
      </c>
      <c r="L50" s="160">
        <v>166</v>
      </c>
      <c r="M50" s="161">
        <v>4.2014679827891671E-2</v>
      </c>
      <c r="N50" s="160">
        <v>182</v>
      </c>
      <c r="O50" s="161">
        <v>4.5409181636726546E-2</v>
      </c>
      <c r="P50" s="163">
        <v>116</v>
      </c>
      <c r="Q50" s="161">
        <v>2.8798411122144985E-2</v>
      </c>
      <c r="R50" s="163">
        <v>169</v>
      </c>
      <c r="S50" s="161">
        <v>4.0056885517895234E-2</v>
      </c>
      <c r="T50" s="163">
        <f>IFERROR(VLOOKUP(W50,[1]Sheet1!$A$261:$C$287,2,FALSE),0)</f>
        <v>90</v>
      </c>
      <c r="U50" s="161">
        <f t="shared" si="1"/>
        <v>3.0343897505057317E-2</v>
      </c>
      <c r="V50" s="172">
        <f t="shared" si="2"/>
        <v>-0.46745562130177515</v>
      </c>
      <c r="W50" s="277" t="s">
        <v>196</v>
      </c>
    </row>
    <row r="51" spans="2:23" ht="15" hidden="1" customHeight="1" x14ac:dyDescent="0.25">
      <c r="B51" s="156" t="s">
        <v>198</v>
      </c>
      <c r="C51" s="157" t="s">
        <v>199</v>
      </c>
      <c r="D51" s="158">
        <v>0</v>
      </c>
      <c r="E51" s="159">
        <v>0</v>
      </c>
      <c r="F51" s="160">
        <v>1</v>
      </c>
      <c r="G51" s="161">
        <v>4.187604690117253E-4</v>
      </c>
      <c r="H51" s="160">
        <v>0</v>
      </c>
      <c r="I51" s="161">
        <v>0</v>
      </c>
      <c r="J51" s="160">
        <v>0</v>
      </c>
      <c r="K51" s="161">
        <v>0</v>
      </c>
      <c r="L51" s="160">
        <v>0</v>
      </c>
      <c r="M51" s="161">
        <v>0</v>
      </c>
      <c r="N51" s="160" t="e">
        <v>#N/A</v>
      </c>
      <c r="O51" s="161" t="e">
        <v>#N/A</v>
      </c>
      <c r="P51" s="163">
        <v>0</v>
      </c>
      <c r="Q51" s="161">
        <v>0</v>
      </c>
      <c r="R51" s="163">
        <v>0</v>
      </c>
      <c r="S51" s="161">
        <v>0</v>
      </c>
      <c r="T51" s="163">
        <f>IFERROR(VLOOKUP(W51,[1]Sheet1!$A$261:$C$287,2,FALSE),0)</f>
        <v>0</v>
      </c>
      <c r="U51" s="161">
        <f t="shared" si="1"/>
        <v>0</v>
      </c>
      <c r="V51" s="172">
        <f t="shared" si="2"/>
        <v>0</v>
      </c>
    </row>
    <row r="52" spans="2:23" ht="15" hidden="1" customHeight="1" x14ac:dyDescent="0.25">
      <c r="B52" s="156" t="s">
        <v>200</v>
      </c>
      <c r="C52" s="157" t="s">
        <v>201</v>
      </c>
      <c r="D52" s="158">
        <v>3</v>
      </c>
      <c r="E52" s="159">
        <v>1.2798634812286689E-3</v>
      </c>
      <c r="F52" s="160">
        <v>1</v>
      </c>
      <c r="G52" s="161">
        <v>4.187604690117253E-4</v>
      </c>
      <c r="H52" s="160">
        <v>0</v>
      </c>
      <c r="I52" s="161">
        <v>0</v>
      </c>
      <c r="J52" s="160">
        <v>0</v>
      </c>
      <c r="K52" s="161">
        <v>0</v>
      </c>
      <c r="L52" s="160">
        <v>0</v>
      </c>
      <c r="M52" s="161">
        <v>0</v>
      </c>
      <c r="N52" s="160" t="e">
        <v>#N/A</v>
      </c>
      <c r="O52" s="161" t="e">
        <v>#N/A</v>
      </c>
      <c r="P52" s="163">
        <v>0</v>
      </c>
      <c r="Q52" s="161">
        <v>0</v>
      </c>
      <c r="R52" s="163">
        <v>0</v>
      </c>
      <c r="S52" s="161">
        <v>0</v>
      </c>
      <c r="T52" s="163">
        <f>IFERROR(VLOOKUP(W52,[1]Sheet1!$A$261:$C$287,2,FALSE),0)</f>
        <v>0</v>
      </c>
      <c r="U52" s="161">
        <f t="shared" si="1"/>
        <v>0</v>
      </c>
      <c r="V52" s="172">
        <f t="shared" si="2"/>
        <v>0</v>
      </c>
      <c r="W52" s="277" t="s">
        <v>200</v>
      </c>
    </row>
    <row r="53" spans="2:23" x14ac:dyDescent="0.25">
      <c r="B53" s="156" t="s">
        <v>202</v>
      </c>
      <c r="C53" s="157" t="s">
        <v>203</v>
      </c>
      <c r="D53" s="158">
        <v>59</v>
      </c>
      <c r="E53" s="159">
        <v>2.5170648464163822E-2</v>
      </c>
      <c r="F53" s="160">
        <v>74</v>
      </c>
      <c r="G53" s="161">
        <v>3.0988274706867672E-2</v>
      </c>
      <c r="H53" s="160">
        <v>13</v>
      </c>
      <c r="I53" s="161">
        <v>3.5802809143486648E-3</v>
      </c>
      <c r="J53" s="160">
        <v>15</v>
      </c>
      <c r="K53" s="161">
        <v>4.057343792263998E-3</v>
      </c>
      <c r="L53" s="160">
        <v>13</v>
      </c>
      <c r="M53" s="161">
        <v>3.2903062515818784E-3</v>
      </c>
      <c r="N53" s="160">
        <v>16</v>
      </c>
      <c r="O53" s="161">
        <v>3.9920159680638719E-3</v>
      </c>
      <c r="P53" s="163">
        <v>9</v>
      </c>
      <c r="Q53" s="161">
        <v>2.2343594836146973E-3</v>
      </c>
      <c r="R53" s="163">
        <v>16</v>
      </c>
      <c r="S53" s="161">
        <v>3.7923678596823891E-3</v>
      </c>
      <c r="T53" s="163">
        <f>IFERROR(VLOOKUP(W53,[1]Sheet1!$A$261:$C$287,2,FALSE),0)</f>
        <v>21</v>
      </c>
      <c r="U53" s="161">
        <f t="shared" si="1"/>
        <v>7.0802427511800405E-3</v>
      </c>
      <c r="V53" s="172">
        <f t="shared" si="2"/>
        <v>0.3125</v>
      </c>
      <c r="W53" s="277" t="s">
        <v>202</v>
      </c>
    </row>
    <row r="54" spans="2:23" x14ac:dyDescent="0.25">
      <c r="B54" s="156" t="s">
        <v>204</v>
      </c>
      <c r="C54" s="157" t="s">
        <v>205</v>
      </c>
      <c r="D54" s="158">
        <v>129</v>
      </c>
      <c r="E54" s="159">
        <v>5.5034129692832764E-2</v>
      </c>
      <c r="F54" s="160">
        <v>133</v>
      </c>
      <c r="G54" s="161">
        <v>5.5695142378559465E-2</v>
      </c>
      <c r="H54" s="160">
        <v>37</v>
      </c>
      <c r="I54" s="161">
        <v>1.019003029468466E-2</v>
      </c>
      <c r="J54" s="160">
        <v>41</v>
      </c>
      <c r="K54" s="161">
        <v>1.1090073032188261E-2</v>
      </c>
      <c r="L54" s="160">
        <v>15</v>
      </c>
      <c r="M54" s="161">
        <v>3.7965072133637049E-3</v>
      </c>
      <c r="N54" s="160">
        <v>27</v>
      </c>
      <c r="O54" s="161">
        <v>6.7365269461077846E-3</v>
      </c>
      <c r="P54" s="163">
        <v>27</v>
      </c>
      <c r="Q54" s="161">
        <v>6.7030784508440916E-3</v>
      </c>
      <c r="R54" s="163">
        <v>22</v>
      </c>
      <c r="S54" s="161">
        <v>5.2145058070632855E-3</v>
      </c>
      <c r="T54" s="163">
        <f>IFERROR(VLOOKUP(W54,[1]Sheet1!$A$261:$C$287,2,FALSE),0)</f>
        <v>12</v>
      </c>
      <c r="U54" s="161">
        <f t="shared" si="1"/>
        <v>4.045853000674309E-3</v>
      </c>
      <c r="V54" s="172">
        <f t="shared" si="2"/>
        <v>-0.45454545454545453</v>
      </c>
      <c r="W54" s="277" t="s">
        <v>204</v>
      </c>
    </row>
    <row r="55" spans="2:23" ht="15" hidden="1" customHeight="1" x14ac:dyDescent="0.25">
      <c r="B55" s="165" t="s">
        <v>206</v>
      </c>
      <c r="C55" s="166" t="s">
        <v>207</v>
      </c>
      <c r="D55" s="167">
        <v>1</v>
      </c>
      <c r="E55" s="168">
        <v>4.2662116040955632E-4</v>
      </c>
      <c r="F55" s="169">
        <v>9</v>
      </c>
      <c r="G55" s="170">
        <v>3.7688442211055275E-3</v>
      </c>
      <c r="H55" s="169">
        <v>0</v>
      </c>
      <c r="I55" s="170">
        <v>0</v>
      </c>
      <c r="J55" s="169">
        <v>1</v>
      </c>
      <c r="K55" s="170">
        <v>2.7048958615093319E-4</v>
      </c>
      <c r="L55" s="169">
        <v>0</v>
      </c>
      <c r="M55" s="170">
        <v>0</v>
      </c>
      <c r="N55" s="169" t="e">
        <v>#N/A</v>
      </c>
      <c r="O55" s="170" t="e">
        <v>#N/A</v>
      </c>
      <c r="P55" s="171">
        <v>0</v>
      </c>
      <c r="Q55" s="170">
        <v>0</v>
      </c>
      <c r="R55" s="171">
        <v>0</v>
      </c>
      <c r="S55" s="170">
        <v>0</v>
      </c>
      <c r="T55" s="171">
        <f>IFERROR(VLOOKUP(W55,[1]Sheet1!$A$261:$C$287,2,FALSE),0)</f>
        <v>0</v>
      </c>
      <c r="U55" s="170">
        <f t="shared" si="1"/>
        <v>0</v>
      </c>
      <c r="V55" s="173">
        <f t="shared" si="2"/>
        <v>0</v>
      </c>
      <c r="W55" s="277" t="s">
        <v>206</v>
      </c>
    </row>
    <row r="56" spans="2:23" ht="15" hidden="1" customHeight="1" x14ac:dyDescent="0.25">
      <c r="B56" s="156" t="s">
        <v>208</v>
      </c>
      <c r="C56" s="157" t="s">
        <v>209</v>
      </c>
      <c r="D56" s="158">
        <v>71</v>
      </c>
      <c r="E56" s="159">
        <v>3.0290102389078498E-2</v>
      </c>
      <c r="F56" s="160">
        <v>73</v>
      </c>
      <c r="G56" s="161">
        <v>3.0569514237855946E-2</v>
      </c>
      <c r="H56" s="160">
        <v>0</v>
      </c>
      <c r="I56" s="161">
        <v>0</v>
      </c>
      <c r="J56" s="160">
        <v>0</v>
      </c>
      <c r="K56" s="161">
        <v>0</v>
      </c>
      <c r="L56" s="160">
        <v>0</v>
      </c>
      <c r="M56" s="161">
        <v>0</v>
      </c>
      <c r="N56" s="160" t="e">
        <v>#N/A</v>
      </c>
      <c r="O56" s="161" t="e">
        <v>#N/A</v>
      </c>
      <c r="P56" s="163">
        <v>0</v>
      </c>
      <c r="Q56" s="161">
        <v>0</v>
      </c>
      <c r="R56" s="163">
        <v>0</v>
      </c>
      <c r="S56" s="161">
        <v>0</v>
      </c>
      <c r="T56" s="163">
        <f>IFERROR(VLOOKUP(W56,[1]Sheet1!$A$261:$C$287,2,FALSE),0)</f>
        <v>0</v>
      </c>
      <c r="U56" s="161">
        <f t="shared" si="1"/>
        <v>0</v>
      </c>
      <c r="V56" s="172">
        <f t="shared" si="2"/>
        <v>0</v>
      </c>
      <c r="W56" s="277" t="s">
        <v>208</v>
      </c>
    </row>
    <row r="57" spans="2:23" ht="15" hidden="1" customHeight="1" x14ac:dyDescent="0.25">
      <c r="B57" s="156" t="s">
        <v>210</v>
      </c>
      <c r="C57" s="157" t="s">
        <v>211</v>
      </c>
      <c r="D57" s="158">
        <v>10</v>
      </c>
      <c r="E57" s="159">
        <v>4.2662116040955633E-3</v>
      </c>
      <c r="F57" s="160">
        <v>10</v>
      </c>
      <c r="G57" s="161">
        <v>4.1876046901172526E-3</v>
      </c>
      <c r="H57" s="160">
        <v>0</v>
      </c>
      <c r="I57" s="161">
        <v>0</v>
      </c>
      <c r="J57" s="160">
        <v>0</v>
      </c>
      <c r="K57" s="161">
        <v>0</v>
      </c>
      <c r="L57" s="160">
        <v>0</v>
      </c>
      <c r="M57" s="161">
        <v>0</v>
      </c>
      <c r="N57" s="160" t="e">
        <v>#N/A</v>
      </c>
      <c r="O57" s="161" t="e">
        <v>#N/A</v>
      </c>
      <c r="P57" s="163">
        <v>0</v>
      </c>
      <c r="Q57" s="161">
        <v>0</v>
      </c>
      <c r="R57" s="163">
        <v>0</v>
      </c>
      <c r="S57" s="161">
        <v>0</v>
      </c>
      <c r="T57" s="163">
        <f>IFERROR(VLOOKUP(W57,[1]Sheet1!$A$261:$C$287,2,FALSE),0)</f>
        <v>0</v>
      </c>
      <c r="U57" s="161">
        <f t="shared" si="1"/>
        <v>0</v>
      </c>
      <c r="V57" s="172">
        <f t="shared" si="2"/>
        <v>0</v>
      </c>
      <c r="W57" s="277" t="s">
        <v>210</v>
      </c>
    </row>
    <row r="58" spans="2:23" ht="15" hidden="1" customHeight="1" x14ac:dyDescent="0.25">
      <c r="B58" s="156" t="s">
        <v>212</v>
      </c>
      <c r="C58" s="157" t="s">
        <v>213</v>
      </c>
      <c r="D58" s="158">
        <v>3</v>
      </c>
      <c r="E58" s="159">
        <v>1.2798634812286689E-3</v>
      </c>
      <c r="F58" s="160">
        <v>2</v>
      </c>
      <c r="G58" s="161">
        <v>8.375209380234506E-4</v>
      </c>
      <c r="H58" s="160">
        <v>0</v>
      </c>
      <c r="I58" s="161">
        <v>0</v>
      </c>
      <c r="J58" s="160">
        <v>0</v>
      </c>
      <c r="K58" s="161">
        <v>0</v>
      </c>
      <c r="L58" s="160">
        <v>0</v>
      </c>
      <c r="M58" s="161">
        <v>0</v>
      </c>
      <c r="N58" s="160" t="e">
        <v>#N/A</v>
      </c>
      <c r="O58" s="161" t="e">
        <v>#N/A</v>
      </c>
      <c r="P58" s="163">
        <v>0</v>
      </c>
      <c r="Q58" s="161">
        <v>0</v>
      </c>
      <c r="R58" s="163">
        <v>0</v>
      </c>
      <c r="S58" s="161">
        <v>0</v>
      </c>
      <c r="T58" s="163">
        <f>IFERROR(VLOOKUP(W58,[1]Sheet1!$A$261:$C$287,2,FALSE),0)</f>
        <v>0</v>
      </c>
      <c r="U58" s="161">
        <f t="shared" si="1"/>
        <v>0</v>
      </c>
      <c r="V58" s="172">
        <f t="shared" si="2"/>
        <v>0</v>
      </c>
      <c r="W58" s="277" t="s">
        <v>212</v>
      </c>
    </row>
    <row r="59" spans="2:23" x14ac:dyDescent="0.25">
      <c r="B59" s="156" t="s">
        <v>214</v>
      </c>
      <c r="C59" s="162" t="s">
        <v>215</v>
      </c>
      <c r="D59" s="158">
        <v>3</v>
      </c>
      <c r="E59" s="159">
        <v>1.2798634812286689E-3</v>
      </c>
      <c r="F59" s="160">
        <v>2</v>
      </c>
      <c r="G59" s="161">
        <v>8.375209380234506E-4</v>
      </c>
      <c r="H59" s="160">
        <v>15</v>
      </c>
      <c r="I59" s="161">
        <v>4.1310933627099972E-3</v>
      </c>
      <c r="J59" s="160">
        <v>24</v>
      </c>
      <c r="K59" s="161">
        <v>6.4917500676223974E-3</v>
      </c>
      <c r="L59" s="160">
        <v>25</v>
      </c>
      <c r="M59" s="161">
        <v>6.327512022272842E-3</v>
      </c>
      <c r="N59" s="160">
        <v>14</v>
      </c>
      <c r="O59" s="161">
        <v>3.4930139720558886E-3</v>
      </c>
      <c r="P59" s="163">
        <v>19</v>
      </c>
      <c r="Q59" s="161">
        <v>4.7169811320754715E-3</v>
      </c>
      <c r="R59" s="163">
        <v>30</v>
      </c>
      <c r="S59" s="161">
        <v>7.11068973690448E-3</v>
      </c>
      <c r="T59" s="163">
        <f>IFERROR(VLOOKUP(W59,[1]Sheet1!$A$261:$C$287,2,FALSE),0)</f>
        <v>12</v>
      </c>
      <c r="U59" s="161">
        <f t="shared" si="1"/>
        <v>4.045853000674309E-3</v>
      </c>
      <c r="V59" s="172">
        <f t="shared" si="2"/>
        <v>-0.6</v>
      </c>
      <c r="W59" s="277" t="s">
        <v>214</v>
      </c>
    </row>
    <row r="60" spans="2:23" x14ac:dyDescent="0.25">
      <c r="B60" s="156" t="s">
        <v>216</v>
      </c>
      <c r="C60" s="157" t="s">
        <v>217</v>
      </c>
      <c r="D60" s="158">
        <v>9</v>
      </c>
      <c r="E60" s="159">
        <v>3.8395904436860067E-3</v>
      </c>
      <c r="F60" s="160">
        <v>9</v>
      </c>
      <c r="G60" s="161">
        <v>3.7688442211055275E-3</v>
      </c>
      <c r="H60" s="160">
        <v>10</v>
      </c>
      <c r="I60" s="161">
        <v>2.7540622418066648E-3</v>
      </c>
      <c r="J60" s="160">
        <v>18</v>
      </c>
      <c r="K60" s="161">
        <v>4.8688125507167987E-3</v>
      </c>
      <c r="L60" s="160">
        <v>8</v>
      </c>
      <c r="M60" s="161">
        <v>2.0248038471273096E-3</v>
      </c>
      <c r="N60" s="160">
        <v>8</v>
      </c>
      <c r="O60" s="161">
        <v>1.996007984031936E-3</v>
      </c>
      <c r="P60" s="163">
        <v>8</v>
      </c>
      <c r="Q60" s="161">
        <v>1.9860973187686196E-3</v>
      </c>
      <c r="R60" s="163">
        <v>3</v>
      </c>
      <c r="S60" s="161">
        <v>7.1106897369044796E-4</v>
      </c>
      <c r="T60" s="163">
        <f>IFERROR(VLOOKUP(W60,[1]Sheet1!$A$261:$C$287,2,FALSE),0)</f>
        <v>2</v>
      </c>
      <c r="U60" s="161">
        <f t="shared" si="1"/>
        <v>6.7430883344571813E-4</v>
      </c>
      <c r="V60" s="172">
        <f t="shared" si="2"/>
        <v>-0.33333333333333331</v>
      </c>
      <c r="W60" s="277" t="s">
        <v>216</v>
      </c>
    </row>
    <row r="61" spans="2:23" x14ac:dyDescent="0.25">
      <c r="B61" s="156" t="s">
        <v>218</v>
      </c>
      <c r="C61" s="157" t="s">
        <v>219</v>
      </c>
      <c r="D61" s="158">
        <v>23</v>
      </c>
      <c r="E61" s="159">
        <v>9.8122866894197955E-3</v>
      </c>
      <c r="F61" s="160">
        <v>27</v>
      </c>
      <c r="G61" s="161">
        <v>1.1306532663316583E-2</v>
      </c>
      <c r="H61" s="160">
        <v>7</v>
      </c>
      <c r="I61" s="161">
        <v>1.9278435692646654E-3</v>
      </c>
      <c r="J61" s="160">
        <v>4</v>
      </c>
      <c r="K61" s="161">
        <v>1.0819583446037328E-3</v>
      </c>
      <c r="L61" s="160">
        <v>4</v>
      </c>
      <c r="M61" s="161">
        <v>1.0124019235636548E-3</v>
      </c>
      <c r="N61" s="160">
        <v>6</v>
      </c>
      <c r="O61" s="161">
        <v>1.4970059880239522E-3</v>
      </c>
      <c r="P61" s="163">
        <v>7</v>
      </c>
      <c r="Q61" s="161">
        <v>1.7378351539225421E-3</v>
      </c>
      <c r="R61" s="163">
        <v>12</v>
      </c>
      <c r="S61" s="161">
        <v>2.8442758947617918E-3</v>
      </c>
      <c r="T61" s="163">
        <f>IFERROR(VLOOKUP(W61,[1]Sheet1!$A$261:$C$287,2,FALSE),0)</f>
        <v>1</v>
      </c>
      <c r="U61" s="161">
        <f t="shared" si="1"/>
        <v>3.3715441672285906E-4</v>
      </c>
      <c r="V61" s="172">
        <f t="shared" si="2"/>
        <v>-0.91666666666666663</v>
      </c>
      <c r="W61" s="277" t="s">
        <v>218</v>
      </c>
    </row>
    <row r="62" spans="2:23" ht="15" hidden="1" customHeight="1" x14ac:dyDescent="0.25">
      <c r="B62" s="156" t="s">
        <v>220</v>
      </c>
      <c r="C62" s="157" t="s">
        <v>221</v>
      </c>
      <c r="D62" s="158">
        <v>4</v>
      </c>
      <c r="E62" s="159">
        <v>1.7064846416382253E-3</v>
      </c>
      <c r="F62" s="160">
        <v>2</v>
      </c>
      <c r="G62" s="161">
        <v>8.375209380234506E-4</v>
      </c>
      <c r="H62" s="160">
        <v>0</v>
      </c>
      <c r="I62" s="161">
        <v>0</v>
      </c>
      <c r="J62" s="160">
        <v>0</v>
      </c>
      <c r="K62" s="161">
        <v>0</v>
      </c>
      <c r="L62" s="160">
        <v>0</v>
      </c>
      <c r="M62" s="161">
        <v>0</v>
      </c>
      <c r="N62" s="160" t="e">
        <v>#N/A</v>
      </c>
      <c r="O62" s="161" t="e">
        <v>#N/A</v>
      </c>
      <c r="P62" s="163">
        <v>0</v>
      </c>
      <c r="Q62" s="161">
        <v>0</v>
      </c>
      <c r="R62" s="163">
        <v>0</v>
      </c>
      <c r="S62" s="161">
        <v>0</v>
      </c>
      <c r="T62" s="163">
        <f>IFERROR(VLOOKUP(W62,[1]Sheet1!$A$261:$C$287,2,FALSE),0)</f>
        <v>0</v>
      </c>
      <c r="U62" s="161">
        <f t="shared" si="1"/>
        <v>0</v>
      </c>
      <c r="V62" s="172">
        <f t="shared" si="2"/>
        <v>0</v>
      </c>
      <c r="W62" s="277" t="s">
        <v>220</v>
      </c>
    </row>
    <row r="63" spans="2:23" x14ac:dyDescent="0.25">
      <c r="B63" s="156" t="s">
        <v>222</v>
      </c>
      <c r="C63" s="162" t="s">
        <v>223</v>
      </c>
      <c r="D63" s="158">
        <v>41</v>
      </c>
      <c r="E63" s="159">
        <v>1.7491467576791809E-2</v>
      </c>
      <c r="F63" s="160">
        <v>21</v>
      </c>
      <c r="G63" s="161">
        <v>8.7939698492462311E-3</v>
      </c>
      <c r="H63" s="160">
        <v>2</v>
      </c>
      <c r="I63" s="161">
        <v>5.50812448361333E-4</v>
      </c>
      <c r="J63" s="160">
        <v>0</v>
      </c>
      <c r="K63" s="161">
        <v>0</v>
      </c>
      <c r="L63" s="160">
        <v>0</v>
      </c>
      <c r="M63" s="161">
        <v>0</v>
      </c>
      <c r="N63" s="160">
        <v>0</v>
      </c>
      <c r="O63" s="161">
        <v>0</v>
      </c>
      <c r="P63" s="163">
        <v>0</v>
      </c>
      <c r="Q63" s="161">
        <v>0</v>
      </c>
      <c r="R63" s="163">
        <v>0</v>
      </c>
      <c r="S63" s="161">
        <v>0</v>
      </c>
      <c r="T63" s="163">
        <f>IFERROR(VLOOKUP(W63,[1]Sheet1!$A$261:$C$287,2,FALSE),0)</f>
        <v>1</v>
      </c>
      <c r="U63" s="161">
        <f t="shared" si="1"/>
        <v>3.3715441672285906E-4</v>
      </c>
      <c r="V63" s="172">
        <f t="shared" si="2"/>
        <v>0</v>
      </c>
      <c r="W63" s="277" t="s">
        <v>222</v>
      </c>
    </row>
    <row r="64" spans="2:23" ht="15" hidden="1" customHeight="1" x14ac:dyDescent="0.25">
      <c r="B64" s="156" t="s">
        <v>224</v>
      </c>
      <c r="C64" s="162" t="s">
        <v>225</v>
      </c>
      <c r="D64" s="158">
        <v>8</v>
      </c>
      <c r="E64" s="159">
        <v>3.4129692832764505E-3</v>
      </c>
      <c r="F64" s="160">
        <v>12</v>
      </c>
      <c r="G64" s="161">
        <v>5.0251256281407036E-3</v>
      </c>
      <c r="H64" s="160">
        <v>0</v>
      </c>
      <c r="I64" s="161">
        <v>0</v>
      </c>
      <c r="J64" s="160">
        <v>0</v>
      </c>
      <c r="K64" s="161">
        <v>0</v>
      </c>
      <c r="L64" s="160">
        <v>0</v>
      </c>
      <c r="M64" s="161">
        <v>0</v>
      </c>
      <c r="N64" s="160" t="e">
        <v>#N/A</v>
      </c>
      <c r="O64" s="161" t="e">
        <v>#N/A</v>
      </c>
      <c r="P64" s="163">
        <v>0</v>
      </c>
      <c r="Q64" s="161">
        <v>0</v>
      </c>
      <c r="R64" s="163">
        <v>0</v>
      </c>
      <c r="S64" s="161">
        <v>0</v>
      </c>
      <c r="T64" s="163">
        <f>IFERROR(VLOOKUP(W64,[1]Sheet1!$A$261:$C$287,2,FALSE),0)</f>
        <v>0</v>
      </c>
      <c r="U64" s="161">
        <f t="shared" si="1"/>
        <v>0</v>
      </c>
      <c r="V64" s="172">
        <f t="shared" si="2"/>
        <v>0</v>
      </c>
      <c r="W64" s="277" t="s">
        <v>224</v>
      </c>
    </row>
    <row r="65" spans="2:23" x14ac:dyDescent="0.25">
      <c r="B65" s="156" t="s">
        <v>226</v>
      </c>
      <c r="C65" s="162" t="s">
        <v>227</v>
      </c>
      <c r="D65" s="158">
        <v>8</v>
      </c>
      <c r="E65" s="159">
        <v>3.4129692832764505E-3</v>
      </c>
      <c r="F65" s="160">
        <v>11</v>
      </c>
      <c r="G65" s="161">
        <v>4.6063651591289785E-3</v>
      </c>
      <c r="H65" s="160">
        <v>0</v>
      </c>
      <c r="I65" s="161">
        <v>0</v>
      </c>
      <c r="J65" s="160">
        <v>0</v>
      </c>
      <c r="K65" s="161">
        <v>0</v>
      </c>
      <c r="L65" s="160">
        <v>1</v>
      </c>
      <c r="M65" s="161">
        <v>2.531004808909137E-4</v>
      </c>
      <c r="N65" s="160">
        <v>1</v>
      </c>
      <c r="O65" s="161">
        <v>2.4950099800399199E-4</v>
      </c>
      <c r="P65" s="163">
        <v>0</v>
      </c>
      <c r="Q65" s="161">
        <v>0</v>
      </c>
      <c r="R65" s="163">
        <v>0</v>
      </c>
      <c r="S65" s="161">
        <v>0</v>
      </c>
      <c r="T65" s="163">
        <f>IFERROR(VLOOKUP(W65,[1]Sheet1!$A$261:$C$287,2,FALSE),0)</f>
        <v>0</v>
      </c>
      <c r="U65" s="161">
        <f t="shared" si="1"/>
        <v>0</v>
      </c>
      <c r="V65" s="172">
        <f t="shared" si="2"/>
        <v>0</v>
      </c>
      <c r="W65" s="277" t="s">
        <v>226</v>
      </c>
    </row>
    <row r="66" spans="2:23" x14ac:dyDescent="0.25">
      <c r="B66" s="156" t="s">
        <v>228</v>
      </c>
      <c r="C66" s="162" t="s">
        <v>229</v>
      </c>
      <c r="D66" s="158">
        <v>14</v>
      </c>
      <c r="E66" s="159">
        <v>5.9726962457337888E-3</v>
      </c>
      <c r="F66" s="160">
        <v>13</v>
      </c>
      <c r="G66" s="161">
        <v>5.4438860971524287E-3</v>
      </c>
      <c r="H66" s="160">
        <v>1</v>
      </c>
      <c r="I66" s="161">
        <v>2.754062241806665E-4</v>
      </c>
      <c r="J66" s="160">
        <v>1</v>
      </c>
      <c r="K66" s="161">
        <v>2.7048958615093319E-4</v>
      </c>
      <c r="L66" s="160">
        <v>2</v>
      </c>
      <c r="M66" s="161">
        <v>5.0620096178182741E-4</v>
      </c>
      <c r="N66" s="160">
        <v>2</v>
      </c>
      <c r="O66" s="161">
        <v>4.9900199600798399E-4</v>
      </c>
      <c r="P66" s="163">
        <v>2</v>
      </c>
      <c r="Q66" s="161">
        <v>4.965243296921549E-4</v>
      </c>
      <c r="R66" s="163">
        <v>3</v>
      </c>
      <c r="S66" s="161">
        <v>7.1106897369044796E-4</v>
      </c>
      <c r="T66" s="163">
        <f>IFERROR(VLOOKUP(W66,[1]Sheet1!$A$261:$C$287,2,FALSE),0)</f>
        <v>1</v>
      </c>
      <c r="U66" s="161">
        <f t="shared" si="1"/>
        <v>3.3715441672285906E-4</v>
      </c>
      <c r="V66" s="172">
        <f t="shared" si="2"/>
        <v>-0.66666666666666663</v>
      </c>
      <c r="W66" s="277" t="s">
        <v>228</v>
      </c>
    </row>
    <row r="67" spans="2:23" ht="15" hidden="1" customHeight="1" x14ac:dyDescent="0.25">
      <c r="B67" s="156" t="s">
        <v>230</v>
      </c>
      <c r="C67" s="162" t="s">
        <v>231</v>
      </c>
      <c r="D67" s="158">
        <v>12</v>
      </c>
      <c r="E67" s="159">
        <v>5.1194539249146756E-3</v>
      </c>
      <c r="F67" s="160">
        <v>5</v>
      </c>
      <c r="G67" s="161">
        <v>2.0938023450586263E-3</v>
      </c>
      <c r="H67" s="160">
        <v>0</v>
      </c>
      <c r="I67" s="161">
        <v>0</v>
      </c>
      <c r="J67" s="160">
        <v>0</v>
      </c>
      <c r="K67" s="161">
        <v>0</v>
      </c>
      <c r="L67" s="160">
        <v>0</v>
      </c>
      <c r="M67" s="161">
        <v>0</v>
      </c>
      <c r="N67" s="160" t="e">
        <v>#N/A</v>
      </c>
      <c r="O67" s="161" t="e">
        <v>#N/A</v>
      </c>
      <c r="P67" s="163">
        <v>0</v>
      </c>
      <c r="Q67" s="161">
        <v>0</v>
      </c>
      <c r="R67" s="163">
        <v>0</v>
      </c>
      <c r="S67" s="161">
        <v>0</v>
      </c>
      <c r="T67" s="163">
        <f>IFERROR(VLOOKUP(W67,[1]Sheet1!$A$261:$C$287,2,FALSE),0)</f>
        <v>0</v>
      </c>
      <c r="U67" s="161">
        <f t="shared" si="1"/>
        <v>0</v>
      </c>
      <c r="V67" s="172">
        <f t="shared" si="2"/>
        <v>0</v>
      </c>
      <c r="W67" s="277" t="s">
        <v>230</v>
      </c>
    </row>
    <row r="68" spans="2:23" ht="15" hidden="1" customHeight="1" x14ac:dyDescent="0.25">
      <c r="B68" s="156" t="s">
        <v>232</v>
      </c>
      <c r="C68" s="157" t="s">
        <v>233</v>
      </c>
      <c r="D68" s="158">
        <v>16</v>
      </c>
      <c r="E68" s="159">
        <v>6.8259385665529011E-3</v>
      </c>
      <c r="F68" s="160">
        <v>14</v>
      </c>
      <c r="G68" s="161">
        <v>5.8626465661641538E-3</v>
      </c>
      <c r="H68" s="160">
        <v>0</v>
      </c>
      <c r="I68" s="161">
        <v>0</v>
      </c>
      <c r="J68" s="160">
        <v>0</v>
      </c>
      <c r="K68" s="161">
        <v>0</v>
      </c>
      <c r="L68" s="160">
        <v>1</v>
      </c>
      <c r="M68" s="161">
        <v>2.531004808909137E-4</v>
      </c>
      <c r="N68" s="160" t="e">
        <v>#N/A</v>
      </c>
      <c r="O68" s="161" t="e">
        <v>#N/A</v>
      </c>
      <c r="P68" s="163">
        <v>0</v>
      </c>
      <c r="Q68" s="161">
        <v>0</v>
      </c>
      <c r="R68" s="163">
        <v>0</v>
      </c>
      <c r="S68" s="161">
        <v>0</v>
      </c>
      <c r="T68" s="163">
        <f>IFERROR(VLOOKUP(W68,[1]Sheet1!$A$261:$C$287,2,FALSE),0)</f>
        <v>0</v>
      </c>
      <c r="U68" s="161">
        <f t="shared" si="1"/>
        <v>0</v>
      </c>
      <c r="V68" s="172">
        <f t="shared" si="2"/>
        <v>0</v>
      </c>
      <c r="W68" s="277" t="s">
        <v>232</v>
      </c>
    </row>
    <row r="69" spans="2:23" x14ac:dyDescent="0.25">
      <c r="B69" s="156" t="s">
        <v>234</v>
      </c>
      <c r="C69" s="162" t="s">
        <v>235</v>
      </c>
      <c r="D69" s="158">
        <v>27</v>
      </c>
      <c r="E69" s="159">
        <v>1.151877133105802E-2</v>
      </c>
      <c r="F69" s="160">
        <v>39</v>
      </c>
      <c r="G69" s="161">
        <v>1.6331658291457288E-2</v>
      </c>
      <c r="H69" s="160">
        <v>6</v>
      </c>
      <c r="I69" s="161">
        <v>1.6524373450839988E-3</v>
      </c>
      <c r="J69" s="160">
        <v>8</v>
      </c>
      <c r="K69" s="161">
        <v>2.1639166892074655E-3</v>
      </c>
      <c r="L69" s="160">
        <v>12</v>
      </c>
      <c r="M69" s="161">
        <v>3.0372057706909645E-3</v>
      </c>
      <c r="N69" s="160">
        <v>9</v>
      </c>
      <c r="O69" s="161">
        <v>2.2455089820359281E-3</v>
      </c>
      <c r="P69" s="163">
        <v>8</v>
      </c>
      <c r="Q69" s="161">
        <v>1.9860973187686196E-3</v>
      </c>
      <c r="R69" s="163">
        <v>11</v>
      </c>
      <c r="S69" s="161">
        <v>2.6072529035316427E-3</v>
      </c>
      <c r="T69" s="163">
        <f>IFERROR(VLOOKUP(W69,[1]Sheet1!$A$261:$C$287,2,FALSE),0)</f>
        <v>2</v>
      </c>
      <c r="U69" s="161">
        <f t="shared" si="1"/>
        <v>6.7430883344571813E-4</v>
      </c>
      <c r="V69" s="172">
        <f t="shared" si="2"/>
        <v>-0.81818181818181823</v>
      </c>
      <c r="W69" s="277" t="s">
        <v>234</v>
      </c>
    </row>
    <row r="70" spans="2:23" x14ac:dyDescent="0.25">
      <c r="B70" s="156" t="s">
        <v>236</v>
      </c>
      <c r="C70" s="157" t="s">
        <v>237</v>
      </c>
      <c r="D70" s="158">
        <v>3</v>
      </c>
      <c r="E70" s="159">
        <v>1.2798634812286689E-3</v>
      </c>
      <c r="F70" s="160">
        <v>2</v>
      </c>
      <c r="G70" s="161">
        <v>8.375209380234506E-4</v>
      </c>
      <c r="H70" s="160">
        <v>4</v>
      </c>
      <c r="I70" s="161">
        <v>1.101624896722666E-3</v>
      </c>
      <c r="J70" s="160">
        <v>6</v>
      </c>
      <c r="K70" s="161">
        <v>1.6229375169055993E-3</v>
      </c>
      <c r="L70" s="160">
        <v>8</v>
      </c>
      <c r="M70" s="161">
        <v>2.0248038471273096E-3</v>
      </c>
      <c r="N70" s="160">
        <v>9</v>
      </c>
      <c r="O70" s="161">
        <v>2.2455089820359281E-3</v>
      </c>
      <c r="P70" s="163">
        <v>6</v>
      </c>
      <c r="Q70" s="161">
        <v>1.4895729890764648E-3</v>
      </c>
      <c r="R70" s="163">
        <v>12</v>
      </c>
      <c r="S70" s="161">
        <v>2.8442758947617918E-3</v>
      </c>
      <c r="T70" s="163">
        <f>IFERROR(VLOOKUP(W70,[1]Sheet1!$A$261:$C$287,2,FALSE),0)</f>
        <v>2</v>
      </c>
      <c r="U70" s="161">
        <f t="shared" si="1"/>
        <v>6.7430883344571813E-4</v>
      </c>
      <c r="V70" s="172">
        <f t="shared" si="2"/>
        <v>-0.83333333333333337</v>
      </c>
      <c r="W70" s="277" t="s">
        <v>236</v>
      </c>
    </row>
    <row r="71" spans="2:23" ht="15.75" hidden="1" customHeight="1" x14ac:dyDescent="0.25">
      <c r="B71" s="156" t="s">
        <v>238</v>
      </c>
      <c r="C71" s="157" t="s">
        <v>239</v>
      </c>
      <c r="D71" s="158">
        <v>16</v>
      </c>
      <c r="E71" s="159">
        <v>6.8259385665529011E-3</v>
      </c>
      <c r="F71" s="160">
        <v>16</v>
      </c>
      <c r="G71" s="161">
        <v>6.7001675041876048E-3</v>
      </c>
      <c r="H71" s="160">
        <v>0</v>
      </c>
      <c r="I71" s="161">
        <v>0</v>
      </c>
      <c r="J71" s="160">
        <v>0</v>
      </c>
      <c r="K71" s="161">
        <v>0</v>
      </c>
      <c r="L71" s="160">
        <v>0</v>
      </c>
      <c r="M71" s="161">
        <v>0</v>
      </c>
      <c r="N71" s="160" t="e">
        <v>#N/A</v>
      </c>
      <c r="O71" s="161" t="e">
        <v>#N/A</v>
      </c>
      <c r="P71" s="163">
        <v>0</v>
      </c>
      <c r="Q71" s="161">
        <v>0</v>
      </c>
      <c r="R71" s="163">
        <v>0</v>
      </c>
      <c r="S71" s="161">
        <v>0</v>
      </c>
      <c r="T71" s="163">
        <f>IFERROR(VLOOKUP(W71,[1]Sheet1!$A$261:$C$287,2,FALSE),0)</f>
        <v>0</v>
      </c>
      <c r="U71" s="161">
        <f t="shared" ref="U71:U94" si="3">T71/$T$96</f>
        <v>0</v>
      </c>
      <c r="V71" s="172">
        <f t="shared" si="2"/>
        <v>0</v>
      </c>
      <c r="W71" s="277" t="s">
        <v>238</v>
      </c>
    </row>
    <row r="72" spans="2:23" x14ac:dyDescent="0.25">
      <c r="B72" s="156" t="s">
        <v>240</v>
      </c>
      <c r="C72" s="162" t="s">
        <v>241</v>
      </c>
      <c r="D72" s="158">
        <v>5</v>
      </c>
      <c r="E72" s="159">
        <v>2.1331058020477816E-3</v>
      </c>
      <c r="F72" s="160">
        <v>2</v>
      </c>
      <c r="G72" s="161">
        <v>8.375209380234506E-4</v>
      </c>
      <c r="H72" s="160">
        <v>1</v>
      </c>
      <c r="I72" s="161">
        <v>0</v>
      </c>
      <c r="J72" s="160">
        <v>0</v>
      </c>
      <c r="K72" s="161">
        <v>0</v>
      </c>
      <c r="L72" s="160">
        <v>0</v>
      </c>
      <c r="M72" s="161">
        <v>0</v>
      </c>
      <c r="N72" s="160">
        <v>1</v>
      </c>
      <c r="O72" s="161">
        <v>2.4950099800399199E-4</v>
      </c>
      <c r="P72" s="163">
        <v>0</v>
      </c>
      <c r="Q72" s="161">
        <v>0</v>
      </c>
      <c r="R72" s="163">
        <v>0</v>
      </c>
      <c r="S72" s="161">
        <v>0</v>
      </c>
      <c r="T72" s="163">
        <f>IFERROR(VLOOKUP(W72,[1]Sheet1!$A$261:$C$287,2,FALSE),0)</f>
        <v>3</v>
      </c>
      <c r="U72" s="161">
        <f t="shared" si="3"/>
        <v>1.0114632501685772E-3</v>
      </c>
      <c r="V72" s="172">
        <f t="shared" si="2"/>
        <v>0</v>
      </c>
      <c r="W72" s="277" t="s">
        <v>240</v>
      </c>
    </row>
    <row r="73" spans="2:23" hidden="1" x14ac:dyDescent="0.25">
      <c r="B73" s="156" t="s">
        <v>242</v>
      </c>
      <c r="C73" s="157" t="s">
        <v>243</v>
      </c>
      <c r="D73" s="158">
        <v>0</v>
      </c>
      <c r="E73" s="159">
        <v>0</v>
      </c>
      <c r="F73" s="160">
        <v>1</v>
      </c>
      <c r="G73" s="161">
        <v>4.187604690117253E-4</v>
      </c>
      <c r="H73" s="160">
        <v>0</v>
      </c>
      <c r="I73" s="161">
        <v>0</v>
      </c>
      <c r="J73" s="160">
        <v>0</v>
      </c>
      <c r="K73" s="161">
        <v>0</v>
      </c>
      <c r="L73" s="160">
        <v>0</v>
      </c>
      <c r="M73" s="161">
        <v>0</v>
      </c>
      <c r="N73" s="160" t="e">
        <v>#N/A</v>
      </c>
      <c r="O73" s="161" t="e">
        <v>#N/A</v>
      </c>
      <c r="P73" s="163">
        <v>0</v>
      </c>
      <c r="Q73" s="161">
        <v>0</v>
      </c>
      <c r="R73" s="163">
        <v>0</v>
      </c>
      <c r="S73" s="161">
        <v>0</v>
      </c>
      <c r="T73" s="163">
        <f>IFERROR(VLOOKUP(W73,[1]Sheet1!$A$261:$C$287,2,FALSE),0)</f>
        <v>0</v>
      </c>
      <c r="U73" s="161">
        <f t="shared" si="3"/>
        <v>0</v>
      </c>
      <c r="V73" s="172">
        <f t="shared" si="2"/>
        <v>0</v>
      </c>
      <c r="W73" s="277" t="s">
        <v>242</v>
      </c>
    </row>
    <row r="74" spans="2:23" hidden="1" x14ac:dyDescent="0.25">
      <c r="B74" s="156" t="s">
        <v>244</v>
      </c>
      <c r="C74" s="157" t="s">
        <v>245</v>
      </c>
      <c r="D74" s="158">
        <v>11</v>
      </c>
      <c r="E74" s="159">
        <v>4.6928327645051199E-3</v>
      </c>
      <c r="F74" s="160">
        <v>9</v>
      </c>
      <c r="G74" s="161">
        <v>3.7688442211055275E-3</v>
      </c>
      <c r="H74" s="160">
        <v>0</v>
      </c>
      <c r="I74" s="161">
        <v>0</v>
      </c>
      <c r="J74" s="160">
        <v>0</v>
      </c>
      <c r="K74" s="161">
        <v>0</v>
      </c>
      <c r="L74" s="160">
        <v>0</v>
      </c>
      <c r="M74" s="161">
        <v>0</v>
      </c>
      <c r="N74" s="160" t="e">
        <v>#N/A</v>
      </c>
      <c r="O74" s="161" t="e">
        <v>#N/A</v>
      </c>
      <c r="P74" s="163">
        <v>0</v>
      </c>
      <c r="Q74" s="161">
        <v>0</v>
      </c>
      <c r="R74" s="163">
        <v>0</v>
      </c>
      <c r="S74" s="161">
        <v>0</v>
      </c>
      <c r="T74" s="163">
        <f>IFERROR(VLOOKUP(W74,[1]Sheet1!$A$261:$C$287,2,FALSE),0)</f>
        <v>0</v>
      </c>
      <c r="U74" s="161">
        <f t="shared" si="3"/>
        <v>0</v>
      </c>
      <c r="V74" s="172">
        <f t="shared" si="2"/>
        <v>0</v>
      </c>
      <c r="W74" s="277" t="s">
        <v>244</v>
      </c>
    </row>
    <row r="75" spans="2:23" x14ac:dyDescent="0.25">
      <c r="B75" s="156" t="s">
        <v>246</v>
      </c>
      <c r="C75" s="157" t="s">
        <v>247</v>
      </c>
      <c r="D75" s="158">
        <v>116</v>
      </c>
      <c r="E75" s="159">
        <v>4.9488054607508533E-2</v>
      </c>
      <c r="F75" s="160">
        <v>101</v>
      </c>
      <c r="G75" s="161">
        <v>4.2294807370184255E-2</v>
      </c>
      <c r="H75" s="160">
        <v>25</v>
      </c>
      <c r="I75" s="161">
        <v>6.885155604516662E-3</v>
      </c>
      <c r="J75" s="160">
        <v>30</v>
      </c>
      <c r="K75" s="161">
        <v>8.1146875845279961E-3</v>
      </c>
      <c r="L75" s="160">
        <v>36</v>
      </c>
      <c r="M75" s="161">
        <v>9.1116173120728925E-3</v>
      </c>
      <c r="N75" s="160">
        <v>29</v>
      </c>
      <c r="O75" s="161">
        <v>7.2355289421157697E-3</v>
      </c>
      <c r="P75" s="163">
        <v>20</v>
      </c>
      <c r="Q75" s="161">
        <v>4.9652432969215492E-3</v>
      </c>
      <c r="R75" s="163">
        <v>32</v>
      </c>
      <c r="S75" s="161">
        <v>7.5847357193647783E-3</v>
      </c>
      <c r="T75" s="163">
        <f>IFERROR(VLOOKUP(W75,[1]Sheet1!$A$261:$C$287,2,FALSE),0)</f>
        <v>7</v>
      </c>
      <c r="U75" s="161">
        <f t="shared" si="3"/>
        <v>2.3600809170600135E-3</v>
      </c>
      <c r="V75" s="172">
        <f t="shared" si="2"/>
        <v>-0.78125</v>
      </c>
      <c r="W75" s="277" t="s">
        <v>246</v>
      </c>
    </row>
    <row r="76" spans="2:23" hidden="1" x14ac:dyDescent="0.25">
      <c r="B76" s="156" t="s">
        <v>248</v>
      </c>
      <c r="C76" s="157" t="s">
        <v>249</v>
      </c>
      <c r="D76" s="158">
        <v>4</v>
      </c>
      <c r="E76" s="159">
        <v>1.7064846416382253E-3</v>
      </c>
      <c r="F76" s="160">
        <v>0</v>
      </c>
      <c r="G76" s="161">
        <v>0</v>
      </c>
      <c r="H76" s="160">
        <v>0</v>
      </c>
      <c r="I76" s="161">
        <v>0</v>
      </c>
      <c r="J76" s="160">
        <v>0</v>
      </c>
      <c r="K76" s="161">
        <v>0</v>
      </c>
      <c r="L76" s="160">
        <v>0</v>
      </c>
      <c r="M76" s="161">
        <v>0</v>
      </c>
      <c r="N76" s="160" t="e">
        <v>#N/A</v>
      </c>
      <c r="O76" s="161" t="e">
        <v>#N/A</v>
      </c>
      <c r="P76" s="163">
        <v>0</v>
      </c>
      <c r="Q76" s="161">
        <v>0</v>
      </c>
      <c r="R76" s="163">
        <v>0</v>
      </c>
      <c r="S76" s="161">
        <v>0</v>
      </c>
      <c r="T76" s="163">
        <f>IFERROR(VLOOKUP(W76,[1]Sheet1!$A$261:$C$287,2,FALSE),0)</f>
        <v>0</v>
      </c>
      <c r="U76" s="161">
        <f t="shared" si="3"/>
        <v>0</v>
      </c>
      <c r="V76" s="172">
        <f t="shared" si="2"/>
        <v>0</v>
      </c>
      <c r="W76" s="277" t="s">
        <v>248</v>
      </c>
    </row>
    <row r="77" spans="2:23" hidden="1" x14ac:dyDescent="0.25">
      <c r="B77" s="156" t="s">
        <v>250</v>
      </c>
      <c r="C77" s="162" t="s">
        <v>251</v>
      </c>
      <c r="D77" s="158">
        <v>27</v>
      </c>
      <c r="E77" s="159">
        <v>1.151877133105802E-2</v>
      </c>
      <c r="F77" s="160">
        <v>24</v>
      </c>
      <c r="G77" s="161">
        <v>1.0050251256281407E-2</v>
      </c>
      <c r="H77" s="160">
        <v>0</v>
      </c>
      <c r="I77" s="161">
        <v>0</v>
      </c>
      <c r="J77" s="160">
        <v>0</v>
      </c>
      <c r="K77" s="161">
        <v>0</v>
      </c>
      <c r="L77" s="160">
        <v>0</v>
      </c>
      <c r="M77" s="161">
        <v>0</v>
      </c>
      <c r="N77" s="160" t="e">
        <v>#N/A</v>
      </c>
      <c r="O77" s="161" t="e">
        <v>#N/A</v>
      </c>
      <c r="P77" s="163">
        <v>0</v>
      </c>
      <c r="Q77" s="161">
        <v>0</v>
      </c>
      <c r="R77" s="163">
        <v>0</v>
      </c>
      <c r="S77" s="161">
        <v>0</v>
      </c>
      <c r="T77" s="163">
        <f>IFERROR(VLOOKUP(W77,[1]Sheet1!$A$261:$C$287,2,FALSE),0)</f>
        <v>0</v>
      </c>
      <c r="U77" s="161">
        <f t="shared" si="3"/>
        <v>0</v>
      </c>
      <c r="V77" s="172">
        <f t="shared" si="2"/>
        <v>0</v>
      </c>
      <c r="W77" s="277" t="s">
        <v>250</v>
      </c>
    </row>
    <row r="78" spans="2:23" hidden="1" x14ac:dyDescent="0.25">
      <c r="B78" s="156" t="s">
        <v>252</v>
      </c>
      <c r="C78" s="157" t="s">
        <v>253</v>
      </c>
      <c r="D78" s="158">
        <v>77</v>
      </c>
      <c r="E78" s="159">
        <v>3.2849829351535839E-2</v>
      </c>
      <c r="F78" s="160">
        <v>89</v>
      </c>
      <c r="G78" s="161">
        <v>3.7269681742043551E-2</v>
      </c>
      <c r="H78" s="160">
        <v>0</v>
      </c>
      <c r="I78" s="161">
        <v>0</v>
      </c>
      <c r="J78" s="160">
        <v>0</v>
      </c>
      <c r="K78" s="161">
        <v>0</v>
      </c>
      <c r="L78" s="160">
        <v>0</v>
      </c>
      <c r="M78" s="161">
        <v>0</v>
      </c>
      <c r="N78" s="160" t="e">
        <v>#N/A</v>
      </c>
      <c r="O78" s="161" t="e">
        <v>#N/A</v>
      </c>
      <c r="P78" s="163">
        <v>0</v>
      </c>
      <c r="Q78" s="161">
        <v>0</v>
      </c>
      <c r="R78" s="163">
        <v>0</v>
      </c>
      <c r="S78" s="161">
        <v>0</v>
      </c>
      <c r="T78" s="163">
        <f>IFERROR(VLOOKUP(W78,[1]Sheet1!$A$261:$C$287,2,FALSE),0)</f>
        <v>0</v>
      </c>
      <c r="U78" s="161">
        <f t="shared" si="3"/>
        <v>0</v>
      </c>
      <c r="V78" s="172">
        <f t="shared" si="2"/>
        <v>0</v>
      </c>
      <c r="W78" s="277" t="s">
        <v>252</v>
      </c>
    </row>
    <row r="79" spans="2:23" hidden="1" x14ac:dyDescent="0.25">
      <c r="B79" s="156" t="s">
        <v>254</v>
      </c>
      <c r="C79" s="162" t="s">
        <v>255</v>
      </c>
      <c r="D79" s="158">
        <v>15</v>
      </c>
      <c r="E79" s="159">
        <v>6.3993174061433445E-3</v>
      </c>
      <c r="F79" s="160">
        <v>13</v>
      </c>
      <c r="G79" s="161">
        <v>5.4438860971524287E-3</v>
      </c>
      <c r="H79" s="160">
        <v>0</v>
      </c>
      <c r="I79" s="161">
        <v>0</v>
      </c>
      <c r="J79" s="160">
        <v>0</v>
      </c>
      <c r="K79" s="161">
        <v>0</v>
      </c>
      <c r="L79" s="160">
        <v>0</v>
      </c>
      <c r="M79" s="161">
        <v>0</v>
      </c>
      <c r="N79" s="160" t="e">
        <v>#N/A</v>
      </c>
      <c r="O79" s="161" t="e">
        <v>#N/A</v>
      </c>
      <c r="P79" s="163">
        <v>0</v>
      </c>
      <c r="Q79" s="161">
        <v>0</v>
      </c>
      <c r="R79" s="163">
        <v>0</v>
      </c>
      <c r="S79" s="161">
        <v>0</v>
      </c>
      <c r="T79" s="163">
        <f>IFERROR(VLOOKUP(W79,[1]Sheet1!$A$261:$C$287,2,FALSE),0)</f>
        <v>0</v>
      </c>
      <c r="U79" s="161">
        <f t="shared" si="3"/>
        <v>0</v>
      </c>
      <c r="V79" s="172">
        <f t="shared" si="2"/>
        <v>0</v>
      </c>
      <c r="W79" s="277" t="s">
        <v>254</v>
      </c>
    </row>
    <row r="80" spans="2:23" x14ac:dyDescent="0.25">
      <c r="B80" s="156" t="s">
        <v>256</v>
      </c>
      <c r="C80" s="157" t="s">
        <v>257</v>
      </c>
      <c r="D80" s="158">
        <v>7</v>
      </c>
      <c r="E80" s="159">
        <v>2.9863481228668944E-3</v>
      </c>
      <c r="F80" s="160">
        <v>9</v>
      </c>
      <c r="G80" s="161">
        <v>3.7688442211055275E-3</v>
      </c>
      <c r="H80" s="160">
        <v>1964</v>
      </c>
      <c r="I80" s="161">
        <v>0.540897824290829</v>
      </c>
      <c r="J80" s="160">
        <v>1941</v>
      </c>
      <c r="K80" s="161">
        <v>0.52502028671896117</v>
      </c>
      <c r="L80" s="160">
        <v>2114</v>
      </c>
      <c r="M80" s="161">
        <v>0.53505441660339159</v>
      </c>
      <c r="N80" s="160">
        <v>2115</v>
      </c>
      <c r="O80" s="161">
        <v>0.52769461077844315</v>
      </c>
      <c r="P80" s="163">
        <v>2102</v>
      </c>
      <c r="Q80" s="161">
        <v>0.52184707050645485</v>
      </c>
      <c r="R80" s="163">
        <v>2133</v>
      </c>
      <c r="S80" s="161">
        <v>0.50557004029390851</v>
      </c>
      <c r="T80" s="163">
        <f>IFERROR(VLOOKUP(W80,[1]Sheet1!$A$261:$C$287,2,FALSE),0)</f>
        <v>1482</v>
      </c>
      <c r="U80" s="161">
        <f t="shared" si="3"/>
        <v>0.49966284558327712</v>
      </c>
      <c r="V80" s="172">
        <f t="shared" si="2"/>
        <v>-0.30520393811533053</v>
      </c>
      <c r="W80" s="277" t="s">
        <v>256</v>
      </c>
    </row>
    <row r="81" spans="2:23" x14ac:dyDescent="0.25">
      <c r="B81" s="156" t="s">
        <v>258</v>
      </c>
      <c r="C81" s="157" t="s">
        <v>259</v>
      </c>
      <c r="D81" s="158">
        <v>41</v>
      </c>
      <c r="E81" s="159">
        <v>1.7491467576791809E-2</v>
      </c>
      <c r="F81" s="160">
        <v>40</v>
      </c>
      <c r="G81" s="161">
        <v>1.675041876046901E-2</v>
      </c>
      <c r="H81" s="160">
        <v>1091</v>
      </c>
      <c r="I81" s="161">
        <v>0.30046819058110713</v>
      </c>
      <c r="J81" s="160">
        <v>1020</v>
      </c>
      <c r="K81" s="161">
        <v>0.27589937787395186</v>
      </c>
      <c r="L81" s="160">
        <v>1110</v>
      </c>
      <c r="M81" s="161">
        <v>0.28094153378891418</v>
      </c>
      <c r="N81" s="160">
        <v>1164</v>
      </c>
      <c r="O81" s="161">
        <v>0.29041916167664672</v>
      </c>
      <c r="P81" s="163">
        <v>1261</v>
      </c>
      <c r="Q81" s="161">
        <v>0.31305858987090368</v>
      </c>
      <c r="R81" s="163">
        <v>1291</v>
      </c>
      <c r="S81" s="161">
        <v>0.30599668167812277</v>
      </c>
      <c r="T81" s="163">
        <f>IFERROR(VLOOKUP(W81,[1]Sheet1!$A$261:$C$287,2,FALSE),0)</f>
        <v>978</v>
      </c>
      <c r="U81" s="161">
        <f t="shared" si="3"/>
        <v>0.32973701955495616</v>
      </c>
      <c r="V81" s="172">
        <f t="shared" si="2"/>
        <v>-0.24244771494965142</v>
      </c>
      <c r="W81" s="277" t="s">
        <v>258</v>
      </c>
    </row>
    <row r="82" spans="2:23" x14ac:dyDescent="0.25">
      <c r="B82" s="156" t="s">
        <v>260</v>
      </c>
      <c r="C82" s="157" t="s">
        <v>261</v>
      </c>
      <c r="D82" s="158">
        <v>129</v>
      </c>
      <c r="E82" s="159">
        <v>5.5034129692832764E-2</v>
      </c>
      <c r="F82" s="160">
        <v>127</v>
      </c>
      <c r="G82" s="161">
        <v>5.3182579564489109E-2</v>
      </c>
      <c r="H82" s="160">
        <v>273</v>
      </c>
      <c r="I82" s="161">
        <v>7.5185899201321946E-2</v>
      </c>
      <c r="J82" s="160">
        <v>274</v>
      </c>
      <c r="K82" s="161">
        <v>7.4114146605355688E-2</v>
      </c>
      <c r="L82" s="160">
        <v>300</v>
      </c>
      <c r="M82" s="161">
        <v>7.5930144267274111E-2</v>
      </c>
      <c r="N82" s="160">
        <v>294</v>
      </c>
      <c r="O82" s="161">
        <v>7.3353293413173648E-2</v>
      </c>
      <c r="P82" s="163">
        <v>293</v>
      </c>
      <c r="Q82" s="161">
        <v>7.2740814299900688E-2</v>
      </c>
      <c r="R82" s="163">
        <v>319</v>
      </c>
      <c r="S82" s="161">
        <v>7.5610334202417639E-2</v>
      </c>
      <c r="T82" s="163">
        <f>IFERROR(VLOOKUP(W82,[1]Sheet1!$A$261:$C$287,2,FALSE),0)</f>
        <v>256</v>
      </c>
      <c r="U82" s="161">
        <f t="shared" si="3"/>
        <v>8.6311530681051921E-2</v>
      </c>
      <c r="V82" s="172">
        <f t="shared" si="2"/>
        <v>-0.19749216300940439</v>
      </c>
      <c r="W82" s="277" t="s">
        <v>260</v>
      </c>
    </row>
    <row r="83" spans="2:23" x14ac:dyDescent="0.25">
      <c r="B83" s="156" t="s">
        <v>262</v>
      </c>
      <c r="C83" s="162" t="s">
        <v>263</v>
      </c>
      <c r="D83" s="158">
        <v>50</v>
      </c>
      <c r="E83" s="159">
        <v>2.1331058020477817E-2</v>
      </c>
      <c r="F83" s="160">
        <v>59</v>
      </c>
      <c r="G83" s="161">
        <v>2.4706867671691793E-2</v>
      </c>
      <c r="H83" s="160">
        <v>18</v>
      </c>
      <c r="I83" s="161">
        <v>4.9573120352519968E-3</v>
      </c>
      <c r="J83" s="160">
        <v>18</v>
      </c>
      <c r="K83" s="161">
        <v>4.8688125507167987E-3</v>
      </c>
      <c r="L83" s="160">
        <v>20</v>
      </c>
      <c r="M83" s="161">
        <v>5.0620096178182741E-3</v>
      </c>
      <c r="N83" s="160">
        <v>25</v>
      </c>
      <c r="O83" s="161">
        <v>6.2375249500998013E-3</v>
      </c>
      <c r="P83" s="163">
        <v>32</v>
      </c>
      <c r="Q83" s="161">
        <v>7.9443892750744784E-3</v>
      </c>
      <c r="R83" s="163">
        <v>55</v>
      </c>
      <c r="S83" s="161">
        <v>1.3036264517658214E-2</v>
      </c>
      <c r="T83" s="163">
        <f>IFERROR(VLOOKUP(W83,[1]Sheet1!$A$261:$C$287,2,FALSE),0)</f>
        <v>36</v>
      </c>
      <c r="U83" s="161">
        <f t="shared" si="3"/>
        <v>1.2137559002022926E-2</v>
      </c>
      <c r="V83" s="172">
        <f t="shared" si="2"/>
        <v>-0.34545454545454546</v>
      </c>
      <c r="W83" s="277" t="s">
        <v>262</v>
      </c>
    </row>
    <row r="84" spans="2:23" x14ac:dyDescent="0.25">
      <c r="B84" s="156" t="s">
        <v>264</v>
      </c>
      <c r="C84" s="157" t="s">
        <v>265</v>
      </c>
      <c r="D84" s="158">
        <v>140</v>
      </c>
      <c r="E84" s="159">
        <v>5.9726962457337884E-2</v>
      </c>
      <c r="F84" s="160">
        <v>168</v>
      </c>
      <c r="G84" s="161">
        <v>7.0351758793969849E-2</v>
      </c>
      <c r="H84" s="160">
        <v>11</v>
      </c>
      <c r="I84" s="161">
        <v>3.0294684659873312E-3</v>
      </c>
      <c r="J84" s="160">
        <v>15</v>
      </c>
      <c r="K84" s="161">
        <v>4.057343792263998E-3</v>
      </c>
      <c r="L84" s="160">
        <v>22</v>
      </c>
      <c r="M84" s="161">
        <v>5.5682105796001011E-3</v>
      </c>
      <c r="N84" s="160">
        <v>14</v>
      </c>
      <c r="O84" s="161">
        <v>3.4930139720558886E-3</v>
      </c>
      <c r="P84" s="163">
        <v>9</v>
      </c>
      <c r="Q84" s="161">
        <v>2.2343594836146973E-3</v>
      </c>
      <c r="R84" s="163">
        <v>12</v>
      </c>
      <c r="S84" s="161">
        <v>2.8442758947617918E-3</v>
      </c>
      <c r="T84" s="163">
        <f>IFERROR(VLOOKUP(W84,[1]Sheet1!$A$261:$C$287,2,FALSE),0)</f>
        <v>3</v>
      </c>
      <c r="U84" s="161">
        <f t="shared" si="3"/>
        <v>1.0114632501685772E-3</v>
      </c>
      <c r="V84" s="172">
        <f t="shared" si="2"/>
        <v>-0.75</v>
      </c>
      <c r="W84" s="277" t="s">
        <v>264</v>
      </c>
    </row>
    <row r="85" spans="2:23" x14ac:dyDescent="0.25">
      <c r="B85" s="156" t="s">
        <v>266</v>
      </c>
      <c r="C85" s="157" t="s">
        <v>267</v>
      </c>
      <c r="D85" s="158">
        <v>7</v>
      </c>
      <c r="E85" s="159">
        <v>2.9863481228668944E-3</v>
      </c>
      <c r="F85" s="160">
        <v>7</v>
      </c>
      <c r="G85" s="161">
        <v>2.9313232830820769E-3</v>
      </c>
      <c r="H85" s="160">
        <v>1</v>
      </c>
      <c r="I85" s="161">
        <v>2.754062241806665E-4</v>
      </c>
      <c r="J85" s="160">
        <v>0</v>
      </c>
      <c r="K85" s="161">
        <v>0</v>
      </c>
      <c r="L85" s="160">
        <v>2</v>
      </c>
      <c r="M85" s="161">
        <v>5.0620096178182741E-4</v>
      </c>
      <c r="N85" s="160">
        <v>0</v>
      </c>
      <c r="O85" s="161">
        <v>0</v>
      </c>
      <c r="P85" s="163">
        <v>1</v>
      </c>
      <c r="Q85" s="161">
        <v>2.4826216484607745E-4</v>
      </c>
      <c r="R85" s="163">
        <v>1</v>
      </c>
      <c r="S85" s="161">
        <v>2.3702299123014932E-4</v>
      </c>
      <c r="T85" s="163">
        <f>IFERROR(VLOOKUP(W85,[1]Sheet1!$A$261:$C$287,2,FALSE),0)</f>
        <v>1</v>
      </c>
      <c r="U85" s="161">
        <f t="shared" si="3"/>
        <v>3.3715441672285906E-4</v>
      </c>
      <c r="V85" s="172">
        <f t="shared" si="2"/>
        <v>0</v>
      </c>
      <c r="W85" s="277" t="s">
        <v>266</v>
      </c>
    </row>
    <row r="86" spans="2:23" x14ac:dyDescent="0.25">
      <c r="B86" s="156" t="s">
        <v>268</v>
      </c>
      <c r="C86" s="157" t="s">
        <v>269</v>
      </c>
      <c r="D86" s="158">
        <v>7</v>
      </c>
      <c r="E86" s="159">
        <v>2.9863481228668944E-3</v>
      </c>
      <c r="F86" s="160">
        <v>4</v>
      </c>
      <c r="G86" s="161">
        <v>1.6750418760469012E-3</v>
      </c>
      <c r="H86" s="160">
        <v>0</v>
      </c>
      <c r="I86" s="161">
        <v>0</v>
      </c>
      <c r="J86" s="160">
        <v>4</v>
      </c>
      <c r="K86" s="161">
        <v>1.0819583446037328E-3</v>
      </c>
      <c r="L86" s="160">
        <v>2</v>
      </c>
      <c r="M86" s="161">
        <v>5.0620096178182741E-4</v>
      </c>
      <c r="N86" s="160">
        <v>8</v>
      </c>
      <c r="O86" s="161">
        <v>1.996007984031936E-3</v>
      </c>
      <c r="P86" s="163">
        <v>3</v>
      </c>
      <c r="Q86" s="161">
        <v>7.4478649453823241E-4</v>
      </c>
      <c r="R86" s="163">
        <v>5</v>
      </c>
      <c r="S86" s="161">
        <v>1.1851149561507466E-3</v>
      </c>
      <c r="T86" s="163">
        <f>IFERROR(VLOOKUP(W86,[1]Sheet1!$A$261:$C$287,2,FALSE),0)</f>
        <v>2</v>
      </c>
      <c r="U86" s="161">
        <f t="shared" si="3"/>
        <v>6.7430883344571813E-4</v>
      </c>
      <c r="V86" s="172">
        <f t="shared" si="2"/>
        <v>-0.6</v>
      </c>
      <c r="W86" s="277" t="s">
        <v>268</v>
      </c>
    </row>
    <row r="87" spans="2:23" x14ac:dyDescent="0.25">
      <c r="B87" s="156" t="s">
        <v>270</v>
      </c>
      <c r="C87" s="162" t="s">
        <v>271</v>
      </c>
      <c r="D87" s="158">
        <v>2</v>
      </c>
      <c r="E87" s="159">
        <v>8.5324232081911264E-4</v>
      </c>
      <c r="F87" s="160">
        <v>2</v>
      </c>
      <c r="G87" s="161">
        <v>8.375209380234506E-4</v>
      </c>
      <c r="H87" s="160">
        <v>3</v>
      </c>
      <c r="I87" s="161">
        <v>8.262186725419994E-4</v>
      </c>
      <c r="J87" s="160">
        <v>1</v>
      </c>
      <c r="K87" s="161">
        <v>2.7048958615093319E-4</v>
      </c>
      <c r="L87" s="160">
        <v>5</v>
      </c>
      <c r="M87" s="161">
        <v>1.2655024044545685E-3</v>
      </c>
      <c r="N87" s="160">
        <v>6</v>
      </c>
      <c r="O87" s="161">
        <v>1.4970059880239522E-3</v>
      </c>
      <c r="P87" s="163">
        <v>1</v>
      </c>
      <c r="Q87" s="161">
        <v>2.4826216484607745E-4</v>
      </c>
      <c r="R87" s="163">
        <v>5</v>
      </c>
      <c r="S87" s="161">
        <v>1.1851149561507466E-3</v>
      </c>
      <c r="T87" s="163">
        <f>IFERROR(VLOOKUP(W87,[1]Sheet1!$A$261:$C$287,2,FALSE),0)</f>
        <v>0</v>
      </c>
      <c r="U87" s="161">
        <f t="shared" si="3"/>
        <v>0</v>
      </c>
      <c r="V87" s="172">
        <f t="shared" si="2"/>
        <v>-1</v>
      </c>
      <c r="W87" s="277" t="s">
        <v>270</v>
      </c>
    </row>
    <row r="88" spans="2:23" x14ac:dyDescent="0.25">
      <c r="B88" s="156" t="s">
        <v>272</v>
      </c>
      <c r="C88" s="162" t="s">
        <v>273</v>
      </c>
      <c r="D88" s="158">
        <v>4</v>
      </c>
      <c r="E88" s="159">
        <v>1.7064846416382253E-3</v>
      </c>
      <c r="F88" s="160">
        <v>4</v>
      </c>
      <c r="G88" s="161">
        <v>1.6750418760469012E-3</v>
      </c>
      <c r="H88" s="160">
        <v>1</v>
      </c>
      <c r="I88" s="161">
        <v>2.754062241806665E-4</v>
      </c>
      <c r="J88" s="160">
        <v>2</v>
      </c>
      <c r="K88" s="161">
        <v>5.4097917230186638E-4</v>
      </c>
      <c r="L88" s="160">
        <v>0</v>
      </c>
      <c r="M88" s="161">
        <v>0</v>
      </c>
      <c r="N88" s="160">
        <v>1</v>
      </c>
      <c r="O88" s="161">
        <v>2.4950099800399199E-4</v>
      </c>
      <c r="P88" s="163">
        <v>1</v>
      </c>
      <c r="Q88" s="161">
        <v>2.4826216484607745E-4</v>
      </c>
      <c r="R88" s="163">
        <v>2</v>
      </c>
      <c r="S88" s="161">
        <v>4.7404598246029864E-4</v>
      </c>
      <c r="T88" s="163">
        <f>IFERROR(VLOOKUP(W88,[1]Sheet1!$A$261:$C$287,2,FALSE),0)</f>
        <v>3</v>
      </c>
      <c r="U88" s="161">
        <f t="shared" si="3"/>
        <v>1.0114632501685772E-3</v>
      </c>
      <c r="V88" s="172">
        <f t="shared" si="2"/>
        <v>0.5</v>
      </c>
      <c r="W88" s="277" t="s">
        <v>272</v>
      </c>
    </row>
    <row r="89" spans="2:23" x14ac:dyDescent="0.25">
      <c r="B89" s="156" t="s">
        <v>274</v>
      </c>
      <c r="C89" s="162" t="s">
        <v>275</v>
      </c>
      <c r="D89" s="158">
        <v>33</v>
      </c>
      <c r="E89" s="159">
        <v>1.4078498293515358E-2</v>
      </c>
      <c r="F89" s="160">
        <v>25</v>
      </c>
      <c r="G89" s="161">
        <v>1.0469011725293133E-2</v>
      </c>
      <c r="H89" s="160">
        <v>0</v>
      </c>
      <c r="I89" s="161">
        <v>0</v>
      </c>
      <c r="J89" s="160">
        <v>0</v>
      </c>
      <c r="K89" s="161">
        <v>0</v>
      </c>
      <c r="L89" s="160">
        <v>0</v>
      </c>
      <c r="M89" s="161">
        <v>0</v>
      </c>
      <c r="N89" s="160">
        <v>0</v>
      </c>
      <c r="O89" s="161">
        <v>0</v>
      </c>
      <c r="P89" s="163">
        <v>0</v>
      </c>
      <c r="Q89" s="161">
        <v>0</v>
      </c>
      <c r="R89" s="163">
        <v>0</v>
      </c>
      <c r="S89" s="161">
        <v>0</v>
      </c>
      <c r="T89" s="163">
        <f>IFERROR(VLOOKUP(W89,[1]Sheet1!$A$261:$C$287,2,FALSE),0)</f>
        <v>0</v>
      </c>
      <c r="U89" s="161">
        <f t="shared" si="3"/>
        <v>0</v>
      </c>
      <c r="V89" s="172">
        <f t="shared" si="2"/>
        <v>0</v>
      </c>
      <c r="W89" s="277" t="s">
        <v>274</v>
      </c>
    </row>
    <row r="90" spans="2:23" x14ac:dyDescent="0.25">
      <c r="B90" s="156" t="s">
        <v>276</v>
      </c>
      <c r="C90" s="162" t="s">
        <v>277</v>
      </c>
      <c r="D90" s="158">
        <v>5</v>
      </c>
      <c r="E90" s="159">
        <v>2.1331058020477816E-3</v>
      </c>
      <c r="F90" s="160">
        <v>5</v>
      </c>
      <c r="G90" s="161">
        <v>2.0938023450586263E-3</v>
      </c>
      <c r="H90" s="160">
        <v>0</v>
      </c>
      <c r="I90" s="161">
        <v>0</v>
      </c>
      <c r="J90" s="160">
        <v>0</v>
      </c>
      <c r="K90" s="161">
        <v>0</v>
      </c>
      <c r="L90" s="160">
        <v>0</v>
      </c>
      <c r="M90" s="161">
        <v>0</v>
      </c>
      <c r="N90" s="160">
        <v>0</v>
      </c>
      <c r="O90" s="161">
        <v>0</v>
      </c>
      <c r="P90" s="163">
        <v>0</v>
      </c>
      <c r="Q90" s="161">
        <v>0</v>
      </c>
      <c r="R90" s="163">
        <v>0</v>
      </c>
      <c r="S90" s="161">
        <v>0</v>
      </c>
      <c r="T90" s="163">
        <f>IFERROR(VLOOKUP(W90,[1]Sheet1!$A$261:$C$287,2,FALSE),0)</f>
        <v>0</v>
      </c>
      <c r="U90" s="161">
        <f t="shared" si="3"/>
        <v>0</v>
      </c>
      <c r="V90" s="172">
        <f t="shared" si="2"/>
        <v>0</v>
      </c>
      <c r="W90" s="277" t="s">
        <v>276</v>
      </c>
    </row>
    <row r="91" spans="2:23" x14ac:dyDescent="0.25">
      <c r="B91" s="156" t="s">
        <v>278</v>
      </c>
      <c r="C91" s="157" t="s">
        <v>279</v>
      </c>
      <c r="D91" s="158">
        <v>22</v>
      </c>
      <c r="E91" s="159">
        <v>9.3856655290102398E-3</v>
      </c>
      <c r="F91" s="160">
        <v>13</v>
      </c>
      <c r="G91" s="161">
        <v>5.4438860971524287E-3</v>
      </c>
      <c r="H91" s="160">
        <v>0</v>
      </c>
      <c r="I91" s="161">
        <v>0</v>
      </c>
      <c r="J91" s="160">
        <v>0</v>
      </c>
      <c r="K91" s="161">
        <v>0</v>
      </c>
      <c r="L91" s="160">
        <v>1</v>
      </c>
      <c r="M91" s="161">
        <v>2.531004808909137E-4</v>
      </c>
      <c r="N91" s="160">
        <v>0</v>
      </c>
      <c r="O91" s="161">
        <v>0</v>
      </c>
      <c r="P91" s="163">
        <v>1</v>
      </c>
      <c r="Q91" s="161">
        <v>2.4826216484607745E-4</v>
      </c>
      <c r="R91" s="163">
        <v>1</v>
      </c>
      <c r="S91" s="161">
        <v>2.3702299123014932E-4</v>
      </c>
      <c r="T91" s="163">
        <f>IFERROR(VLOOKUP(W91,[1]Sheet1!$A$261:$C$287,2,FALSE),0)</f>
        <v>0</v>
      </c>
      <c r="U91" s="161">
        <f t="shared" si="3"/>
        <v>0</v>
      </c>
      <c r="V91" s="172">
        <f t="shared" si="2"/>
        <v>-1</v>
      </c>
      <c r="W91" s="277" t="s">
        <v>278</v>
      </c>
    </row>
    <row r="92" spans="2:23" hidden="1" x14ac:dyDescent="0.25">
      <c r="B92" s="156" t="s">
        <v>280</v>
      </c>
      <c r="C92" s="157" t="s">
        <v>281</v>
      </c>
      <c r="D92" s="158">
        <v>2</v>
      </c>
      <c r="E92" s="159">
        <v>8.5324232081911264E-4</v>
      </c>
      <c r="F92" s="160">
        <v>2</v>
      </c>
      <c r="G92" s="161">
        <v>8.375209380234506E-4</v>
      </c>
      <c r="H92" s="160">
        <v>0</v>
      </c>
      <c r="I92" s="161">
        <v>0</v>
      </c>
      <c r="J92" s="160">
        <v>0</v>
      </c>
      <c r="K92" s="161">
        <v>0</v>
      </c>
      <c r="L92" s="160">
        <v>0</v>
      </c>
      <c r="M92" s="161">
        <v>0</v>
      </c>
      <c r="N92" s="160" t="e">
        <v>#N/A</v>
      </c>
      <c r="O92" s="161" t="e">
        <v>#N/A</v>
      </c>
      <c r="P92" s="163">
        <v>0</v>
      </c>
      <c r="Q92" s="161">
        <v>0</v>
      </c>
      <c r="R92" s="163">
        <v>0</v>
      </c>
      <c r="S92" s="161">
        <v>0</v>
      </c>
      <c r="T92" s="163">
        <f>IFERROR(VLOOKUP(W92,[1]Sheet1!$A$261:$C$287,2,FALSE),0)</f>
        <v>0</v>
      </c>
      <c r="U92" s="161">
        <f t="shared" si="3"/>
        <v>0</v>
      </c>
      <c r="V92" s="172">
        <f t="shared" si="2"/>
        <v>0</v>
      </c>
      <c r="W92" s="277" t="s">
        <v>280</v>
      </c>
    </row>
    <row r="93" spans="2:23" ht="28.5" hidden="1" x14ac:dyDescent="0.25">
      <c r="B93" s="156" t="s">
        <v>282</v>
      </c>
      <c r="C93" s="157" t="s">
        <v>283</v>
      </c>
      <c r="D93" s="158">
        <v>0</v>
      </c>
      <c r="E93" s="159">
        <v>0</v>
      </c>
      <c r="F93" s="160">
        <v>0</v>
      </c>
      <c r="G93" s="161">
        <v>0</v>
      </c>
      <c r="H93" s="160">
        <v>0</v>
      </c>
      <c r="I93" s="161">
        <v>0</v>
      </c>
      <c r="J93" s="160">
        <v>0</v>
      </c>
      <c r="K93" s="161">
        <v>0</v>
      </c>
      <c r="L93" s="160">
        <v>0</v>
      </c>
      <c r="M93" s="161">
        <v>0</v>
      </c>
      <c r="N93" s="160" t="e">
        <v>#N/A</v>
      </c>
      <c r="O93" s="161" t="e">
        <v>#N/A</v>
      </c>
      <c r="P93" s="163">
        <v>0</v>
      </c>
      <c r="Q93" s="161">
        <v>0</v>
      </c>
      <c r="R93" s="163">
        <v>0</v>
      </c>
      <c r="S93" s="161">
        <v>0</v>
      </c>
      <c r="T93" s="163">
        <f>IFERROR(VLOOKUP(W93,[1]Sheet1!$A$261:$C$287,2,FALSE),0)</f>
        <v>0</v>
      </c>
      <c r="U93" s="161">
        <f t="shared" si="3"/>
        <v>0</v>
      </c>
      <c r="V93" s="172">
        <f t="shared" si="2"/>
        <v>0</v>
      </c>
    </row>
    <row r="94" spans="2:23" ht="15.75" thickBot="1" x14ac:dyDescent="0.3">
      <c r="B94" s="156" t="s">
        <v>284</v>
      </c>
      <c r="C94" s="162" t="s">
        <v>285</v>
      </c>
      <c r="D94" s="158">
        <v>3</v>
      </c>
      <c r="E94" s="159">
        <v>1.2798634812286689E-3</v>
      </c>
      <c r="F94" s="160">
        <v>0</v>
      </c>
      <c r="G94" s="161">
        <v>0</v>
      </c>
      <c r="H94" s="160">
        <v>23</v>
      </c>
      <c r="I94" s="161">
        <v>6.3343431561553283E-3</v>
      </c>
      <c r="J94" s="160">
        <v>27</v>
      </c>
      <c r="K94" s="161">
        <v>7.3032188260751963E-3</v>
      </c>
      <c r="L94" s="160">
        <v>20</v>
      </c>
      <c r="M94" s="161">
        <v>5.0620096178182741E-3</v>
      </c>
      <c r="N94" s="160">
        <v>16</v>
      </c>
      <c r="O94" s="161">
        <v>3.9920159680638719E-3</v>
      </c>
      <c r="P94" s="163">
        <v>23</v>
      </c>
      <c r="Q94" s="161">
        <v>5.7100297914597815E-3</v>
      </c>
      <c r="R94" s="163">
        <v>17</v>
      </c>
      <c r="S94" s="161">
        <v>4.0293908509125382E-3</v>
      </c>
      <c r="T94" s="163">
        <f>IFERROR(VLOOKUP(W94,[1]Sheet1!$A$261:$C$287,2,FALSE),0)</f>
        <v>8</v>
      </c>
      <c r="U94" s="161">
        <f t="shared" si="3"/>
        <v>2.6972353337828725E-3</v>
      </c>
      <c r="V94" s="172">
        <f t="shared" si="2"/>
        <v>-0.52941176470588236</v>
      </c>
      <c r="W94" s="277" t="s">
        <v>284</v>
      </c>
    </row>
    <row r="95" spans="2:23" ht="15.75" hidden="1" thickBot="1" x14ac:dyDescent="0.3">
      <c r="B95" s="139"/>
      <c r="C95" s="133" t="s">
        <v>30</v>
      </c>
      <c r="D95" s="134">
        <v>33</v>
      </c>
      <c r="E95" s="135">
        <v>1.4078498293515358E-2</v>
      </c>
      <c r="F95" s="136">
        <v>27</v>
      </c>
      <c r="G95" s="128">
        <v>1.1306532663316583E-2</v>
      </c>
      <c r="H95" s="136">
        <v>0</v>
      </c>
      <c r="I95" s="128">
        <v>0</v>
      </c>
      <c r="J95" s="136">
        <v>0</v>
      </c>
      <c r="K95" s="128">
        <v>0</v>
      </c>
      <c r="L95" s="136">
        <v>0</v>
      </c>
      <c r="M95" s="128">
        <v>0</v>
      </c>
      <c r="N95" s="136" t="e">
        <v>#N/A</v>
      </c>
      <c r="O95" s="128" t="e">
        <v>#N/A</v>
      </c>
      <c r="P95" s="136" t="e">
        <v>#N/A</v>
      </c>
      <c r="Q95" s="128" t="e">
        <v>#N/A</v>
      </c>
      <c r="R95" s="136" t="e">
        <v>#N/A</v>
      </c>
      <c r="S95" s="128" t="e">
        <v>#N/A</v>
      </c>
      <c r="T95" s="136" t="e">
        <v>#N/A</v>
      </c>
      <c r="U95" s="128" t="e">
        <v>#N/A</v>
      </c>
      <c r="V95" s="174">
        <f t="shared" si="2"/>
        <v>0</v>
      </c>
      <c r="W95" s="277" t="s">
        <v>593</v>
      </c>
    </row>
    <row r="96" spans="2:23" ht="15.75" thickBot="1" x14ac:dyDescent="0.3">
      <c r="B96" s="340" t="s">
        <v>69</v>
      </c>
      <c r="C96" s="341"/>
      <c r="D96" s="140">
        <v>2344</v>
      </c>
      <c r="E96" s="141">
        <v>1</v>
      </c>
      <c r="F96" s="142">
        <v>2388</v>
      </c>
      <c r="G96" s="143">
        <v>1</v>
      </c>
      <c r="H96" s="176">
        <v>3631</v>
      </c>
      <c r="I96" s="177">
        <v>1</v>
      </c>
      <c r="J96" s="176">
        <v>3697</v>
      </c>
      <c r="K96" s="177">
        <v>1</v>
      </c>
      <c r="L96" s="176">
        <v>3951</v>
      </c>
      <c r="M96" s="177">
        <v>1</v>
      </c>
      <c r="N96" s="176">
        <v>4008</v>
      </c>
      <c r="O96" s="177">
        <v>1</v>
      </c>
      <c r="P96" s="176">
        <v>4028</v>
      </c>
      <c r="Q96" s="177">
        <v>0.99975173783515392</v>
      </c>
      <c r="R96" s="176">
        <v>4219</v>
      </c>
      <c r="S96" s="177">
        <v>0.99976297700876993</v>
      </c>
      <c r="T96" s="176">
        <f>SUM(T23,T39,T40,T41,T48,T42,T44,T50,T53,T54,T59,T60,T61,T63,T65:T66,T69:T70,T72,T75,T80,T81,T82,T83:T88,T91,T94)</f>
        <v>2966</v>
      </c>
      <c r="U96" s="177">
        <f>SUM(U23,U39,U40,U41,U48,U42,U50,U53,U54,U59,U60,U61,U63,U65:U66,U69:U70,U72,U75,U80,U82,U83:U88,U94,U81)</f>
        <v>1</v>
      </c>
      <c r="V96" s="175">
        <f t="shared" si="2"/>
        <v>-0.29698980801137709</v>
      </c>
      <c r="W96" s="278" t="s">
        <v>20</v>
      </c>
    </row>
    <row r="97" spans="8:31" ht="15.75" thickTop="1" x14ac:dyDescent="0.25">
      <c r="H97" s="52"/>
      <c r="N97" s="52"/>
      <c r="P97" s="52"/>
      <c r="R97" s="52"/>
      <c r="T97" s="52"/>
    </row>
    <row r="98" spans="8:31" x14ac:dyDescent="0.25">
      <c r="H98" s="52"/>
      <c r="J98" s="52"/>
      <c r="L98" s="52"/>
      <c r="M98" s="52"/>
      <c r="N98" s="52"/>
      <c r="P98" s="52"/>
      <c r="R98" s="52"/>
      <c r="T98" s="52"/>
      <c r="AB98" s="129"/>
      <c r="AC98" s="130"/>
      <c r="AD98" s="131"/>
      <c r="AE98" s="132"/>
    </row>
    <row r="99" spans="8:31" x14ac:dyDescent="0.25">
      <c r="O99" s="20"/>
      <c r="Q99" s="20"/>
      <c r="S99" s="20"/>
      <c r="U99" s="20"/>
      <c r="AB99" s="129"/>
      <c r="AC99" s="130"/>
      <c r="AD99" s="131"/>
      <c r="AE99" s="132"/>
    </row>
    <row r="100" spans="8:31" x14ac:dyDescent="0.25">
      <c r="M100" s="129"/>
      <c r="N100" s="130"/>
      <c r="O100" s="131"/>
      <c r="P100" s="130"/>
      <c r="Q100" s="131"/>
      <c r="R100" s="130"/>
      <c r="S100" s="131"/>
      <c r="T100" s="130"/>
      <c r="U100" s="131"/>
      <c r="AB100" s="129"/>
      <c r="AC100" s="130"/>
      <c r="AD100" s="131"/>
      <c r="AE100" s="132"/>
    </row>
    <row r="101" spans="8:31" x14ac:dyDescent="0.25">
      <c r="M101" s="129"/>
      <c r="N101" s="130"/>
      <c r="O101" s="131"/>
      <c r="P101" s="130"/>
      <c r="Q101" s="131"/>
      <c r="R101" s="130"/>
      <c r="S101" s="131"/>
      <c r="T101" s="130"/>
      <c r="U101" s="131"/>
      <c r="AB101" s="129"/>
      <c r="AC101" s="130"/>
      <c r="AD101" s="131"/>
      <c r="AE101" s="132"/>
    </row>
    <row r="102" spans="8:31" x14ac:dyDescent="0.25">
      <c r="M102" s="129"/>
      <c r="N102" s="130"/>
      <c r="O102" s="131"/>
      <c r="P102" s="130"/>
      <c r="Q102" s="131"/>
      <c r="R102" s="130"/>
      <c r="S102" s="131"/>
      <c r="T102" s="130"/>
      <c r="U102" s="131"/>
      <c r="AB102" s="129"/>
      <c r="AC102" s="130"/>
      <c r="AD102" s="131"/>
      <c r="AE102" s="132"/>
    </row>
    <row r="103" spans="8:31" x14ac:dyDescent="0.25">
      <c r="M103" s="129"/>
      <c r="N103" s="130"/>
      <c r="O103" s="131"/>
      <c r="P103" s="130"/>
      <c r="Q103" s="131"/>
      <c r="R103" s="130"/>
      <c r="S103" s="131"/>
      <c r="T103" s="130"/>
      <c r="U103" s="131"/>
      <c r="AB103" s="129"/>
      <c r="AC103" s="130"/>
      <c r="AD103" s="131"/>
      <c r="AE103" s="132"/>
    </row>
    <row r="104" spans="8:31" x14ac:dyDescent="0.25">
      <c r="M104" s="129"/>
      <c r="N104" s="130"/>
      <c r="O104" s="131"/>
      <c r="P104" s="130"/>
      <c r="Q104" s="131"/>
      <c r="R104" s="130"/>
      <c r="S104" s="131"/>
      <c r="T104" s="130"/>
      <c r="U104" s="131"/>
      <c r="AB104" s="129"/>
      <c r="AC104" s="130"/>
      <c r="AD104" s="131"/>
      <c r="AE104" s="132"/>
    </row>
    <row r="105" spans="8:31" x14ac:dyDescent="0.25">
      <c r="M105" s="129"/>
      <c r="N105" s="130"/>
      <c r="O105" s="131"/>
      <c r="P105" s="130"/>
      <c r="Q105" s="131"/>
      <c r="R105" s="130"/>
      <c r="S105" s="131"/>
      <c r="T105" s="130"/>
      <c r="U105" s="131"/>
      <c r="AB105" s="129"/>
      <c r="AC105" s="130"/>
      <c r="AD105" s="131"/>
      <c r="AE105" s="132"/>
    </row>
    <row r="106" spans="8:31" x14ac:dyDescent="0.25">
      <c r="M106" s="129"/>
      <c r="N106" s="130"/>
      <c r="O106" s="131"/>
      <c r="P106" s="130"/>
      <c r="Q106" s="131"/>
      <c r="R106" s="130"/>
      <c r="S106" s="131"/>
      <c r="T106" s="130"/>
      <c r="U106" s="131"/>
      <c r="AB106" s="129"/>
      <c r="AC106" s="130"/>
      <c r="AD106" s="131"/>
      <c r="AE106" s="132"/>
    </row>
    <row r="107" spans="8:31" x14ac:dyDescent="0.25">
      <c r="M107" s="129"/>
      <c r="N107" s="130"/>
      <c r="O107" s="131"/>
      <c r="P107" s="130"/>
      <c r="Q107" s="131"/>
      <c r="R107" s="130"/>
      <c r="S107" s="131"/>
      <c r="T107" s="130"/>
      <c r="U107" s="131"/>
      <c r="AB107" s="129"/>
      <c r="AC107" s="130"/>
      <c r="AD107" s="131"/>
      <c r="AE107" s="132"/>
    </row>
    <row r="108" spans="8:31" x14ac:dyDescent="0.25">
      <c r="M108" s="129"/>
      <c r="N108" s="130"/>
      <c r="O108" s="131"/>
      <c r="P108" s="130"/>
      <c r="Q108" s="131"/>
      <c r="R108" s="130"/>
      <c r="S108" s="131"/>
      <c r="T108" s="130"/>
      <c r="U108" s="131"/>
      <c r="AB108" s="129"/>
      <c r="AC108" s="130"/>
      <c r="AD108" s="131"/>
      <c r="AE108" s="132"/>
    </row>
    <row r="109" spans="8:31" x14ac:dyDescent="0.25">
      <c r="M109" s="129"/>
      <c r="N109" s="130"/>
      <c r="O109" s="131"/>
      <c r="P109" s="130"/>
      <c r="Q109" s="131"/>
      <c r="R109" s="130"/>
      <c r="S109" s="131"/>
      <c r="T109" s="130"/>
      <c r="U109" s="131"/>
      <c r="AB109" s="129"/>
      <c r="AC109" s="130"/>
      <c r="AD109" s="131"/>
      <c r="AE109" s="132"/>
    </row>
    <row r="110" spans="8:31" x14ac:dyDescent="0.25">
      <c r="M110" s="129"/>
      <c r="N110" s="130"/>
      <c r="O110" s="131"/>
      <c r="P110" s="130"/>
      <c r="Q110" s="131"/>
      <c r="R110" s="130"/>
      <c r="S110" s="131"/>
      <c r="T110" s="130"/>
      <c r="U110" s="131"/>
      <c r="AB110" s="129"/>
      <c r="AC110" s="130"/>
      <c r="AD110" s="131"/>
      <c r="AE110" s="132"/>
    </row>
    <row r="111" spans="8:31" x14ac:dyDescent="0.25">
      <c r="M111" s="129"/>
      <c r="N111" s="130"/>
      <c r="O111" s="131"/>
      <c r="P111" s="130"/>
      <c r="Q111" s="131"/>
      <c r="R111" s="130"/>
      <c r="S111" s="131"/>
      <c r="T111" s="130"/>
      <c r="U111" s="131"/>
      <c r="AB111" s="129"/>
      <c r="AC111" s="130"/>
      <c r="AD111" s="131"/>
      <c r="AE111" s="132"/>
    </row>
    <row r="112" spans="8:31" x14ac:dyDescent="0.25">
      <c r="M112" s="129"/>
      <c r="N112" s="130"/>
      <c r="O112" s="131"/>
      <c r="P112" s="130"/>
      <c r="Q112" s="131"/>
      <c r="R112" s="130"/>
      <c r="S112" s="131"/>
      <c r="T112" s="130"/>
      <c r="U112" s="131"/>
      <c r="AB112" s="129"/>
      <c r="AC112" s="130"/>
      <c r="AD112" s="131"/>
      <c r="AE112" s="132"/>
    </row>
    <row r="113" spans="13:31" x14ac:dyDescent="0.25">
      <c r="M113" s="129"/>
      <c r="N113" s="130"/>
      <c r="O113" s="131"/>
      <c r="P113" s="130"/>
      <c r="Q113" s="131"/>
      <c r="R113" s="130"/>
      <c r="S113" s="131"/>
      <c r="T113" s="130"/>
      <c r="U113" s="131"/>
      <c r="AB113" s="129"/>
      <c r="AC113" s="130"/>
      <c r="AD113" s="131"/>
      <c r="AE113" s="132"/>
    </row>
    <row r="114" spans="13:31" x14ac:dyDescent="0.25">
      <c r="M114" s="129"/>
      <c r="N114" s="130"/>
      <c r="O114" s="131"/>
      <c r="P114" s="130"/>
      <c r="Q114" s="131"/>
      <c r="R114" s="130"/>
      <c r="S114" s="131"/>
      <c r="T114" s="130"/>
      <c r="U114" s="131"/>
      <c r="AB114" s="129"/>
      <c r="AC114" s="130"/>
      <c r="AD114" s="131"/>
      <c r="AE114" s="132"/>
    </row>
    <row r="115" spans="13:31" x14ac:dyDescent="0.25">
      <c r="M115" s="129"/>
      <c r="N115" s="130"/>
      <c r="O115" s="131"/>
      <c r="P115" s="130"/>
      <c r="Q115" s="131"/>
      <c r="R115" s="130"/>
      <c r="S115" s="131"/>
      <c r="T115" s="130"/>
      <c r="U115" s="131"/>
      <c r="AB115" s="129"/>
      <c r="AC115" s="130"/>
      <c r="AD115" s="131"/>
      <c r="AE115" s="132"/>
    </row>
    <row r="116" spans="13:31" x14ac:dyDescent="0.25">
      <c r="M116" s="129"/>
      <c r="N116" s="130"/>
      <c r="O116" s="131"/>
      <c r="P116" s="130"/>
      <c r="Q116" s="131"/>
      <c r="R116" s="130"/>
      <c r="S116" s="131"/>
      <c r="T116" s="130"/>
      <c r="U116" s="131"/>
      <c r="AB116" s="129"/>
      <c r="AC116" s="130"/>
      <c r="AD116" s="131"/>
      <c r="AE116" s="132"/>
    </row>
    <row r="117" spans="13:31" x14ac:dyDescent="0.25">
      <c r="M117" s="129"/>
      <c r="N117" s="130"/>
      <c r="O117" s="131"/>
      <c r="P117" s="130"/>
      <c r="Q117" s="131"/>
      <c r="R117" s="130"/>
      <c r="S117" s="131"/>
      <c r="T117" s="130"/>
      <c r="U117" s="131"/>
      <c r="AB117" s="129"/>
      <c r="AC117" s="130"/>
      <c r="AD117" s="131"/>
      <c r="AE117" s="132"/>
    </row>
    <row r="118" spans="13:31" x14ac:dyDescent="0.25">
      <c r="M118" s="129"/>
      <c r="N118" s="130"/>
      <c r="O118" s="131"/>
      <c r="P118" s="130"/>
      <c r="Q118" s="131"/>
      <c r="R118" s="130"/>
      <c r="S118" s="131"/>
      <c r="T118" s="130"/>
      <c r="U118" s="131"/>
      <c r="AB118" s="129"/>
      <c r="AC118" s="130"/>
      <c r="AD118" s="131"/>
      <c r="AE118" s="132"/>
    </row>
    <row r="119" spans="13:31" x14ac:dyDescent="0.25">
      <c r="M119" s="129"/>
      <c r="N119" s="130"/>
      <c r="O119" s="131"/>
      <c r="P119" s="130"/>
      <c r="Q119" s="131"/>
      <c r="R119" s="130"/>
      <c r="S119" s="131"/>
      <c r="T119" s="130"/>
      <c r="U119" s="131"/>
      <c r="AB119" s="129"/>
      <c r="AC119" s="130"/>
      <c r="AD119" s="131"/>
      <c r="AE119" s="132"/>
    </row>
    <row r="120" spans="13:31" x14ac:dyDescent="0.25">
      <c r="M120" s="129"/>
      <c r="N120" s="130"/>
      <c r="O120" s="131"/>
      <c r="P120" s="130"/>
      <c r="Q120" s="131"/>
      <c r="R120" s="130"/>
      <c r="S120" s="131"/>
      <c r="T120" s="130"/>
      <c r="U120" s="131"/>
      <c r="AB120" s="129"/>
      <c r="AC120" s="130"/>
      <c r="AD120" s="131"/>
      <c r="AE120" s="132"/>
    </row>
    <row r="121" spans="13:31" x14ac:dyDescent="0.25">
      <c r="M121" s="129"/>
      <c r="N121" s="130"/>
      <c r="O121" s="131"/>
      <c r="P121" s="130"/>
      <c r="Q121" s="131"/>
      <c r="R121" s="130"/>
      <c r="S121" s="131"/>
      <c r="T121" s="130"/>
      <c r="U121" s="131"/>
      <c r="AB121" s="129"/>
      <c r="AC121" s="130"/>
      <c r="AD121" s="131"/>
      <c r="AE121" s="132"/>
    </row>
    <row r="122" spans="13:31" x14ac:dyDescent="0.25">
      <c r="M122" s="129"/>
      <c r="N122" s="130"/>
      <c r="O122" s="131"/>
      <c r="P122" s="130"/>
      <c r="Q122" s="131"/>
      <c r="R122" s="130"/>
      <c r="S122" s="131"/>
      <c r="T122" s="130"/>
      <c r="U122" s="131"/>
      <c r="AB122" s="129"/>
      <c r="AC122" s="130"/>
      <c r="AD122" s="131"/>
      <c r="AE122" s="132"/>
    </row>
    <row r="123" spans="13:31" x14ac:dyDescent="0.25">
      <c r="M123" s="129"/>
      <c r="N123" s="130"/>
      <c r="O123" s="131"/>
      <c r="P123" s="130"/>
      <c r="Q123" s="131"/>
      <c r="R123" s="130"/>
      <c r="S123" s="131"/>
      <c r="T123" s="130"/>
      <c r="U123" s="131"/>
      <c r="AB123" s="132"/>
      <c r="AC123" s="130"/>
      <c r="AD123" s="131"/>
      <c r="AE123" s="132"/>
    </row>
    <row r="124" spans="13:31" x14ac:dyDescent="0.25">
      <c r="M124" s="129"/>
      <c r="N124" s="130"/>
      <c r="O124" s="131"/>
      <c r="P124" s="130"/>
      <c r="Q124" s="131"/>
      <c r="R124" s="130"/>
      <c r="S124" s="131"/>
      <c r="T124" s="130"/>
      <c r="U124" s="131"/>
    </row>
    <row r="125" spans="13:31" x14ac:dyDescent="0.25">
      <c r="M125" s="129"/>
      <c r="N125" s="130"/>
      <c r="O125" s="131"/>
      <c r="P125" s="130"/>
      <c r="Q125" s="131"/>
      <c r="R125" s="130"/>
      <c r="S125" s="131"/>
      <c r="T125" s="130"/>
      <c r="U125" s="131"/>
    </row>
    <row r="126" spans="13:31" x14ac:dyDescent="0.25">
      <c r="M126" s="132"/>
      <c r="N126" s="130"/>
      <c r="O126" s="131"/>
      <c r="P126" s="130"/>
      <c r="Q126" s="131"/>
      <c r="R126" s="130"/>
      <c r="S126" s="131"/>
      <c r="T126" s="130"/>
      <c r="U126" s="131"/>
    </row>
  </sheetData>
  <mergeCells count="16">
    <mergeCell ref="D5:E5"/>
    <mergeCell ref="F5:G5"/>
    <mergeCell ref="H5:I5"/>
    <mergeCell ref="L5:M5"/>
    <mergeCell ref="N5:O5"/>
    <mergeCell ref="P5:Q5"/>
    <mergeCell ref="B96:C96"/>
    <mergeCell ref="B2:V2"/>
    <mergeCell ref="B3:V3"/>
    <mergeCell ref="J5:K5"/>
    <mergeCell ref="T5:U5"/>
    <mergeCell ref="V4:V6"/>
    <mergeCell ref="R5:S5"/>
    <mergeCell ref="B4:B6"/>
    <mergeCell ref="C4:C6"/>
    <mergeCell ref="D4:U4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9"/>
  <sheetViews>
    <sheetView zoomScale="80" zoomScaleNormal="80" workbookViewId="0">
      <selection activeCell="D6" sqref="D6:M37"/>
    </sheetView>
  </sheetViews>
  <sheetFormatPr defaultRowHeight="15" x14ac:dyDescent="0.25"/>
  <cols>
    <col min="1" max="1" width="9.140625" style="3" customWidth="1"/>
    <col min="2" max="2" width="7.7109375" style="3" customWidth="1"/>
    <col min="3" max="3" width="90.140625" style="3" customWidth="1"/>
    <col min="4" max="12" width="11.85546875" style="3" customWidth="1"/>
    <col min="13" max="13" width="13.7109375" style="3" customWidth="1"/>
    <col min="14" max="14" width="9.140625" style="276" customWidth="1"/>
    <col min="15" max="16384" width="9.140625" style="3"/>
  </cols>
  <sheetData>
    <row r="1" spans="2:14" ht="15.75" thickBot="1" x14ac:dyDescent="0.3"/>
    <row r="2" spans="2:14" ht="25.15" customHeight="1" thickTop="1" thickBot="1" x14ac:dyDescent="0.3">
      <c r="B2" s="361" t="s">
        <v>1018</v>
      </c>
      <c r="C2" s="362"/>
      <c r="D2" s="363"/>
      <c r="E2" s="363"/>
      <c r="F2" s="363"/>
      <c r="G2" s="363"/>
      <c r="H2" s="363"/>
      <c r="I2" s="363"/>
      <c r="J2" s="363"/>
      <c r="K2" s="363"/>
      <c r="L2" s="363"/>
      <c r="M2" s="364"/>
    </row>
    <row r="3" spans="2:14" ht="25.15" customHeight="1" thickTop="1" x14ac:dyDescent="0.25">
      <c r="B3" s="365" t="s">
        <v>108</v>
      </c>
      <c r="C3" s="368" t="s">
        <v>109</v>
      </c>
      <c r="D3" s="371" t="s">
        <v>24</v>
      </c>
      <c r="E3" s="372"/>
      <c r="F3" s="372"/>
      <c r="G3" s="372"/>
      <c r="H3" s="372"/>
      <c r="I3" s="372"/>
      <c r="J3" s="372"/>
      <c r="K3" s="373"/>
      <c r="L3" s="374" t="s">
        <v>20</v>
      </c>
      <c r="M3" s="375"/>
    </row>
    <row r="4" spans="2:14" ht="25.15" customHeight="1" x14ac:dyDescent="0.25">
      <c r="B4" s="366"/>
      <c r="C4" s="369"/>
      <c r="D4" s="378" t="s">
        <v>18</v>
      </c>
      <c r="E4" s="379"/>
      <c r="F4" s="379" t="s">
        <v>862</v>
      </c>
      <c r="G4" s="379"/>
      <c r="H4" s="379" t="s">
        <v>294</v>
      </c>
      <c r="I4" s="379"/>
      <c r="J4" s="379" t="s">
        <v>19</v>
      </c>
      <c r="K4" s="380"/>
      <c r="L4" s="376"/>
      <c r="M4" s="377"/>
    </row>
    <row r="5" spans="2:14" ht="25.15" customHeight="1" thickBot="1" x14ac:dyDescent="0.3">
      <c r="B5" s="367"/>
      <c r="C5" s="370"/>
      <c r="D5" s="146" t="s">
        <v>17</v>
      </c>
      <c r="E5" s="182" t="s">
        <v>16</v>
      </c>
      <c r="F5" s="183" t="s">
        <v>17</v>
      </c>
      <c r="G5" s="182" t="s">
        <v>16</v>
      </c>
      <c r="H5" s="183" t="s">
        <v>17</v>
      </c>
      <c r="I5" s="182" t="s">
        <v>16</v>
      </c>
      <c r="J5" s="183" t="s">
        <v>17</v>
      </c>
      <c r="K5" s="145" t="s">
        <v>16</v>
      </c>
      <c r="L5" s="201" t="s">
        <v>17</v>
      </c>
      <c r="M5" s="202" t="s">
        <v>16</v>
      </c>
    </row>
    <row r="6" spans="2:14" x14ac:dyDescent="0.25">
      <c r="B6" s="156" t="s">
        <v>142</v>
      </c>
      <c r="C6" s="157" t="s">
        <v>143</v>
      </c>
      <c r="D6" s="184">
        <v>0</v>
      </c>
      <c r="E6" s="185">
        <v>0</v>
      </c>
      <c r="F6" s="186">
        <v>0</v>
      </c>
      <c r="G6" s="185">
        <v>0</v>
      </c>
      <c r="H6" s="186">
        <v>0</v>
      </c>
      <c r="I6" s="185">
        <v>0</v>
      </c>
      <c r="J6" s="186">
        <v>0</v>
      </c>
      <c r="K6" s="155">
        <v>0</v>
      </c>
      <c r="L6" s="154">
        <v>0</v>
      </c>
      <c r="M6" s="196">
        <v>0</v>
      </c>
      <c r="N6" s="282" t="s">
        <v>142</v>
      </c>
    </row>
    <row r="7" spans="2:14" x14ac:dyDescent="0.25">
      <c r="B7" s="156" t="s">
        <v>174</v>
      </c>
      <c r="C7" s="157" t="s">
        <v>175</v>
      </c>
      <c r="D7" s="187">
        <v>2</v>
      </c>
      <c r="E7" s="188">
        <v>2.5284450063211127E-3</v>
      </c>
      <c r="F7" s="189">
        <v>2</v>
      </c>
      <c r="G7" s="188">
        <v>9.8667982239763205E-4</v>
      </c>
      <c r="H7" s="189">
        <v>0</v>
      </c>
      <c r="I7" s="188">
        <v>0</v>
      </c>
      <c r="J7" s="189">
        <v>0</v>
      </c>
      <c r="K7" s="161">
        <v>0</v>
      </c>
      <c r="L7" s="160">
        <v>4</v>
      </c>
      <c r="M7" s="172">
        <v>1.3486176668914363E-3</v>
      </c>
      <c r="N7" s="281" t="s">
        <v>174</v>
      </c>
    </row>
    <row r="8" spans="2:14" x14ac:dyDescent="0.25">
      <c r="B8" s="156" t="s">
        <v>176</v>
      </c>
      <c r="C8" s="162" t="s">
        <v>177</v>
      </c>
      <c r="D8" s="187">
        <v>8</v>
      </c>
      <c r="E8" s="188">
        <v>1.0113780025284451E-2</v>
      </c>
      <c r="F8" s="189">
        <v>10</v>
      </c>
      <c r="G8" s="188">
        <v>4.933399111988159E-3</v>
      </c>
      <c r="H8" s="189">
        <v>2</v>
      </c>
      <c r="I8" s="188">
        <v>1.3986013986013988E-2</v>
      </c>
      <c r="J8" s="189">
        <v>0</v>
      </c>
      <c r="K8" s="161">
        <v>0</v>
      </c>
      <c r="L8" s="160">
        <v>20</v>
      </c>
      <c r="M8" s="172">
        <v>6.7430883344571811E-3</v>
      </c>
      <c r="N8" s="282" t="s">
        <v>176</v>
      </c>
    </row>
    <row r="9" spans="2:14" x14ac:dyDescent="0.25">
      <c r="B9" s="156" t="s">
        <v>178</v>
      </c>
      <c r="C9" s="157" t="s">
        <v>179</v>
      </c>
      <c r="D9" s="187">
        <v>0</v>
      </c>
      <c r="E9" s="188">
        <v>0</v>
      </c>
      <c r="F9" s="189">
        <v>0</v>
      </c>
      <c r="G9" s="188">
        <v>0</v>
      </c>
      <c r="H9" s="189">
        <v>0</v>
      </c>
      <c r="I9" s="188">
        <v>0</v>
      </c>
      <c r="J9" s="189">
        <v>0</v>
      </c>
      <c r="K9" s="161">
        <v>0</v>
      </c>
      <c r="L9" s="160">
        <v>0</v>
      </c>
      <c r="M9" s="172">
        <v>0</v>
      </c>
      <c r="N9" s="282" t="s">
        <v>178</v>
      </c>
    </row>
    <row r="10" spans="2:14" x14ac:dyDescent="0.25">
      <c r="B10" s="156" t="s">
        <v>180</v>
      </c>
      <c r="C10" s="157" t="s">
        <v>181</v>
      </c>
      <c r="D10" s="187">
        <v>3</v>
      </c>
      <c r="E10" s="188">
        <v>3.7926675094816687E-3</v>
      </c>
      <c r="F10" s="189">
        <v>14</v>
      </c>
      <c r="G10" s="188">
        <v>6.9067587567834239E-3</v>
      </c>
      <c r="H10" s="189">
        <v>2</v>
      </c>
      <c r="I10" s="188">
        <v>1.3986013986013988E-2</v>
      </c>
      <c r="J10" s="189">
        <v>0</v>
      </c>
      <c r="K10" s="161">
        <v>0</v>
      </c>
      <c r="L10" s="160">
        <v>19</v>
      </c>
      <c r="M10" s="172">
        <v>6.4059339177343225E-3</v>
      </c>
      <c r="N10" s="282" t="s">
        <v>180</v>
      </c>
    </row>
    <row r="11" spans="2:14" x14ac:dyDescent="0.25">
      <c r="B11" s="156" t="s">
        <v>184</v>
      </c>
      <c r="C11" s="157" t="s">
        <v>185</v>
      </c>
      <c r="D11" s="187">
        <v>0</v>
      </c>
      <c r="E11" s="188">
        <v>0</v>
      </c>
      <c r="F11" s="189">
        <v>0</v>
      </c>
      <c r="G11" s="188">
        <v>0</v>
      </c>
      <c r="H11" s="189">
        <v>0</v>
      </c>
      <c r="I11" s="188">
        <v>0</v>
      </c>
      <c r="J11" s="189">
        <v>0</v>
      </c>
      <c r="K11" s="161">
        <v>0</v>
      </c>
      <c r="L11" s="160">
        <v>0</v>
      </c>
      <c r="M11" s="172">
        <v>0</v>
      </c>
      <c r="N11" s="282" t="s">
        <v>184</v>
      </c>
    </row>
    <row r="12" spans="2:14" x14ac:dyDescent="0.25">
      <c r="B12" s="156" t="s">
        <v>192</v>
      </c>
      <c r="C12" s="157" t="s">
        <v>193</v>
      </c>
      <c r="D12" s="187">
        <v>0</v>
      </c>
      <c r="E12" s="188">
        <v>0</v>
      </c>
      <c r="F12" s="189">
        <v>0</v>
      </c>
      <c r="G12" s="188">
        <v>0</v>
      </c>
      <c r="H12" s="189">
        <v>0</v>
      </c>
      <c r="I12" s="188">
        <v>0</v>
      </c>
      <c r="J12" s="189">
        <v>0</v>
      </c>
      <c r="K12" s="161">
        <v>0</v>
      </c>
      <c r="L12" s="160">
        <v>0</v>
      </c>
      <c r="M12" s="172">
        <v>0</v>
      </c>
      <c r="N12" s="282" t="s">
        <v>192</v>
      </c>
    </row>
    <row r="13" spans="2:14" x14ac:dyDescent="0.25">
      <c r="B13" s="156" t="s">
        <v>196</v>
      </c>
      <c r="C13" s="157" t="s">
        <v>197</v>
      </c>
      <c r="D13" s="187">
        <v>14</v>
      </c>
      <c r="E13" s="188">
        <v>1.7699115044247787E-2</v>
      </c>
      <c r="F13" s="189">
        <v>72</v>
      </c>
      <c r="G13" s="188">
        <v>3.5520473606314752E-2</v>
      </c>
      <c r="H13" s="189">
        <v>4</v>
      </c>
      <c r="I13" s="188">
        <v>2.7972027972027975E-2</v>
      </c>
      <c r="J13" s="189">
        <v>0</v>
      </c>
      <c r="K13" s="161">
        <v>0</v>
      </c>
      <c r="L13" s="160">
        <v>90</v>
      </c>
      <c r="M13" s="172">
        <v>3.0343897505057317E-2</v>
      </c>
      <c r="N13" s="282" t="s">
        <v>196</v>
      </c>
    </row>
    <row r="14" spans="2:14" x14ac:dyDescent="0.25">
      <c r="B14" s="156" t="s">
        <v>202</v>
      </c>
      <c r="C14" s="157" t="s">
        <v>203</v>
      </c>
      <c r="D14" s="187">
        <v>7</v>
      </c>
      <c r="E14" s="188">
        <v>8.8495575221238937E-3</v>
      </c>
      <c r="F14" s="189">
        <v>14</v>
      </c>
      <c r="G14" s="188">
        <v>6.9067587567834239E-3</v>
      </c>
      <c r="H14" s="189">
        <v>0</v>
      </c>
      <c r="I14" s="188">
        <v>0</v>
      </c>
      <c r="J14" s="189">
        <v>0</v>
      </c>
      <c r="K14" s="161">
        <v>0</v>
      </c>
      <c r="L14" s="160">
        <v>21</v>
      </c>
      <c r="M14" s="172">
        <v>7.0802427511800405E-3</v>
      </c>
      <c r="N14" s="282" t="s">
        <v>202</v>
      </c>
    </row>
    <row r="15" spans="2:14" x14ac:dyDescent="0.25">
      <c r="B15" s="156" t="s">
        <v>204</v>
      </c>
      <c r="C15" s="157" t="s">
        <v>205</v>
      </c>
      <c r="D15" s="187">
        <v>3</v>
      </c>
      <c r="E15" s="188">
        <v>3.7926675094816687E-3</v>
      </c>
      <c r="F15" s="189">
        <v>5</v>
      </c>
      <c r="G15" s="188">
        <v>2.4666995559940795E-3</v>
      </c>
      <c r="H15" s="189">
        <v>4</v>
      </c>
      <c r="I15" s="188">
        <v>2.7972027972027975E-2</v>
      </c>
      <c r="J15" s="189">
        <v>0</v>
      </c>
      <c r="K15" s="161">
        <v>0</v>
      </c>
      <c r="L15" s="160">
        <v>12</v>
      </c>
      <c r="M15" s="172">
        <v>4.045853000674309E-3</v>
      </c>
      <c r="N15" s="282" t="s">
        <v>204</v>
      </c>
    </row>
    <row r="16" spans="2:14" x14ac:dyDescent="0.25">
      <c r="B16" s="156" t="s">
        <v>214</v>
      </c>
      <c r="C16" s="157" t="s">
        <v>215</v>
      </c>
      <c r="D16" s="187">
        <v>2</v>
      </c>
      <c r="E16" s="188">
        <v>2.5284450063211127E-3</v>
      </c>
      <c r="F16" s="189">
        <v>10</v>
      </c>
      <c r="G16" s="188">
        <v>4.933399111988159E-3</v>
      </c>
      <c r="H16" s="189">
        <v>0</v>
      </c>
      <c r="I16" s="188">
        <v>0</v>
      </c>
      <c r="J16" s="189">
        <v>0</v>
      </c>
      <c r="K16" s="161">
        <v>0</v>
      </c>
      <c r="L16" s="160">
        <v>12</v>
      </c>
      <c r="M16" s="172">
        <v>4.045853000674309E-3</v>
      </c>
      <c r="N16" s="282" t="s">
        <v>214</v>
      </c>
    </row>
    <row r="17" spans="2:14" x14ac:dyDescent="0.25">
      <c r="B17" s="156" t="s">
        <v>216</v>
      </c>
      <c r="C17" s="162" t="s">
        <v>217</v>
      </c>
      <c r="D17" s="187">
        <v>0</v>
      </c>
      <c r="E17" s="188">
        <v>0</v>
      </c>
      <c r="F17" s="189">
        <v>2</v>
      </c>
      <c r="G17" s="188">
        <v>9.8667982239763205E-4</v>
      </c>
      <c r="H17" s="189">
        <v>0</v>
      </c>
      <c r="I17" s="188">
        <v>0</v>
      </c>
      <c r="J17" s="189">
        <v>0</v>
      </c>
      <c r="K17" s="161">
        <v>0</v>
      </c>
      <c r="L17" s="160">
        <v>2</v>
      </c>
      <c r="M17" s="172">
        <v>6.7430883344571813E-4</v>
      </c>
      <c r="N17" s="282" t="s">
        <v>216</v>
      </c>
    </row>
    <row r="18" spans="2:14" x14ac:dyDescent="0.25">
      <c r="B18" s="156" t="s">
        <v>218</v>
      </c>
      <c r="C18" s="164" t="s">
        <v>219</v>
      </c>
      <c r="D18" s="187">
        <v>0</v>
      </c>
      <c r="E18" s="188">
        <v>0</v>
      </c>
      <c r="F18" s="189">
        <v>1</v>
      </c>
      <c r="G18" s="188">
        <v>4.9333991119881603E-4</v>
      </c>
      <c r="H18" s="189">
        <v>0</v>
      </c>
      <c r="I18" s="188">
        <v>0</v>
      </c>
      <c r="J18" s="189">
        <v>0</v>
      </c>
      <c r="K18" s="161">
        <v>0</v>
      </c>
      <c r="L18" s="160">
        <v>1</v>
      </c>
      <c r="M18" s="172">
        <v>3.3715441672285906E-4</v>
      </c>
      <c r="N18" s="282" t="s">
        <v>218</v>
      </c>
    </row>
    <row r="19" spans="2:14" x14ac:dyDescent="0.25">
      <c r="B19" s="156" t="s">
        <v>222</v>
      </c>
      <c r="C19" s="157" t="s">
        <v>223</v>
      </c>
      <c r="D19" s="190">
        <v>0</v>
      </c>
      <c r="E19" s="191">
        <v>0</v>
      </c>
      <c r="F19" s="192">
        <v>1</v>
      </c>
      <c r="G19" s="191">
        <v>4.9333991119881603E-4</v>
      </c>
      <c r="H19" s="192">
        <v>0</v>
      </c>
      <c r="I19" s="191">
        <v>0</v>
      </c>
      <c r="J19" s="192">
        <v>0</v>
      </c>
      <c r="K19" s="170">
        <v>0</v>
      </c>
      <c r="L19" s="169">
        <v>1</v>
      </c>
      <c r="M19" s="173">
        <v>3.3715441672285906E-4</v>
      </c>
      <c r="N19" s="282" t="s">
        <v>222</v>
      </c>
    </row>
    <row r="20" spans="2:14" x14ac:dyDescent="0.25">
      <c r="B20" s="156" t="s">
        <v>226</v>
      </c>
      <c r="C20" s="157" t="s">
        <v>227</v>
      </c>
      <c r="D20" s="160">
        <v>0</v>
      </c>
      <c r="E20" s="193">
        <v>0</v>
      </c>
      <c r="F20" s="194">
        <v>0</v>
      </c>
      <c r="G20" s="193">
        <v>0</v>
      </c>
      <c r="H20" s="194">
        <v>0</v>
      </c>
      <c r="I20" s="193">
        <v>0</v>
      </c>
      <c r="J20" s="194">
        <v>0</v>
      </c>
      <c r="K20" s="195">
        <v>0</v>
      </c>
      <c r="L20" s="160">
        <v>0</v>
      </c>
      <c r="M20" s="197">
        <v>0</v>
      </c>
      <c r="N20" s="283" t="s">
        <v>226</v>
      </c>
    </row>
    <row r="21" spans="2:14" x14ac:dyDescent="0.25">
      <c r="B21" s="156" t="s">
        <v>228</v>
      </c>
      <c r="C21" s="157" t="s">
        <v>229</v>
      </c>
      <c r="D21" s="184">
        <v>1</v>
      </c>
      <c r="E21" s="185">
        <v>1.2642225031605564E-3</v>
      </c>
      <c r="F21" s="186">
        <v>0</v>
      </c>
      <c r="G21" s="185">
        <v>0</v>
      </c>
      <c r="H21" s="186">
        <v>0</v>
      </c>
      <c r="I21" s="185">
        <v>0</v>
      </c>
      <c r="J21" s="186">
        <v>0</v>
      </c>
      <c r="K21" s="155">
        <v>0</v>
      </c>
      <c r="L21" s="154">
        <v>1</v>
      </c>
      <c r="M21" s="196">
        <v>3.3715441672285906E-4</v>
      </c>
      <c r="N21" s="281" t="s">
        <v>228</v>
      </c>
    </row>
    <row r="22" spans="2:14" ht="28.5" x14ac:dyDescent="0.25">
      <c r="B22" s="156" t="s">
        <v>234</v>
      </c>
      <c r="C22" s="157" t="s">
        <v>235</v>
      </c>
      <c r="D22" s="187">
        <v>0</v>
      </c>
      <c r="E22" s="188">
        <v>0</v>
      </c>
      <c r="F22" s="189">
        <v>2</v>
      </c>
      <c r="G22" s="188">
        <v>9.8667982239763205E-4</v>
      </c>
      <c r="H22" s="189">
        <v>0</v>
      </c>
      <c r="I22" s="188">
        <v>0</v>
      </c>
      <c r="J22" s="189">
        <v>0</v>
      </c>
      <c r="K22" s="161">
        <v>0</v>
      </c>
      <c r="L22" s="160">
        <v>2</v>
      </c>
      <c r="M22" s="172">
        <v>6.7430883344571813E-4</v>
      </c>
      <c r="N22" s="281" t="s">
        <v>234</v>
      </c>
    </row>
    <row r="23" spans="2:14" x14ac:dyDescent="0.25">
      <c r="B23" s="156" t="s">
        <v>236</v>
      </c>
      <c r="C23" s="157" t="s">
        <v>237</v>
      </c>
      <c r="D23" s="187">
        <v>0</v>
      </c>
      <c r="E23" s="188">
        <v>0</v>
      </c>
      <c r="F23" s="189">
        <v>2</v>
      </c>
      <c r="G23" s="188">
        <v>9.8667982239763205E-4</v>
      </c>
      <c r="H23" s="189">
        <v>0</v>
      </c>
      <c r="I23" s="188">
        <v>0</v>
      </c>
      <c r="J23" s="189">
        <v>0</v>
      </c>
      <c r="K23" s="161">
        <v>0</v>
      </c>
      <c r="L23" s="160">
        <v>2</v>
      </c>
      <c r="M23" s="172">
        <v>6.7430883344571813E-4</v>
      </c>
      <c r="N23" s="281" t="s">
        <v>236</v>
      </c>
    </row>
    <row r="24" spans="2:14" x14ac:dyDescent="0.25">
      <c r="B24" s="156" t="s">
        <v>240</v>
      </c>
      <c r="C24" s="157" t="s">
        <v>241</v>
      </c>
      <c r="D24" s="187">
        <v>2</v>
      </c>
      <c r="E24" s="188">
        <v>2.5284450063211127E-3</v>
      </c>
      <c r="F24" s="189">
        <v>1</v>
      </c>
      <c r="G24" s="188">
        <v>4.9333991119881603E-4</v>
      </c>
      <c r="H24" s="189">
        <v>0</v>
      </c>
      <c r="I24" s="188">
        <v>0</v>
      </c>
      <c r="J24" s="189">
        <v>0</v>
      </c>
      <c r="K24" s="161">
        <v>0</v>
      </c>
      <c r="L24" s="160">
        <v>3</v>
      </c>
      <c r="M24" s="172">
        <v>1.0114632501685772E-3</v>
      </c>
      <c r="N24" s="281" t="s">
        <v>240</v>
      </c>
    </row>
    <row r="25" spans="2:14" x14ac:dyDescent="0.25">
      <c r="B25" s="156" t="s">
        <v>246</v>
      </c>
      <c r="C25" s="157" t="s">
        <v>247</v>
      </c>
      <c r="D25" s="187">
        <v>1</v>
      </c>
      <c r="E25" s="188">
        <v>1.2642225031605564E-3</v>
      </c>
      <c r="F25" s="189">
        <v>6</v>
      </c>
      <c r="G25" s="188">
        <v>2.9600394671928957E-3</v>
      </c>
      <c r="H25" s="189">
        <v>0</v>
      </c>
      <c r="I25" s="188">
        <v>0</v>
      </c>
      <c r="J25" s="189">
        <v>0</v>
      </c>
      <c r="K25" s="161">
        <v>0</v>
      </c>
      <c r="L25" s="160">
        <v>7</v>
      </c>
      <c r="M25" s="172">
        <v>2.3600809170600135E-3</v>
      </c>
      <c r="N25" s="281" t="s">
        <v>246</v>
      </c>
    </row>
    <row r="26" spans="2:14" x14ac:dyDescent="0.25">
      <c r="B26" s="156" t="s">
        <v>256</v>
      </c>
      <c r="C26" s="157" t="s">
        <v>257</v>
      </c>
      <c r="D26" s="187">
        <v>294</v>
      </c>
      <c r="E26" s="188">
        <v>0.37168141592920356</v>
      </c>
      <c r="F26" s="189">
        <v>1107</v>
      </c>
      <c r="G26" s="188">
        <v>0.54612728169708924</v>
      </c>
      <c r="H26" s="189">
        <v>78</v>
      </c>
      <c r="I26" s="188">
        <v>0.54545454545454541</v>
      </c>
      <c r="J26" s="189">
        <v>3</v>
      </c>
      <c r="K26" s="161">
        <v>0.6</v>
      </c>
      <c r="L26" s="160">
        <v>1482</v>
      </c>
      <c r="M26" s="172">
        <v>0.49966284558327717</v>
      </c>
      <c r="N26" s="281" t="s">
        <v>256</v>
      </c>
    </row>
    <row r="27" spans="2:14" x14ac:dyDescent="0.25">
      <c r="B27" s="156" t="s">
        <v>258</v>
      </c>
      <c r="C27" s="157" t="s">
        <v>259</v>
      </c>
      <c r="D27" s="187">
        <v>385</v>
      </c>
      <c r="E27" s="188">
        <v>0.48672566371681414</v>
      </c>
      <c r="F27" s="189">
        <v>551</v>
      </c>
      <c r="G27" s="188">
        <v>0.27183029107054762</v>
      </c>
      <c r="H27" s="189">
        <v>41</v>
      </c>
      <c r="I27" s="188">
        <v>0.28671328671328672</v>
      </c>
      <c r="J27" s="189">
        <v>1</v>
      </c>
      <c r="K27" s="161">
        <v>0.2</v>
      </c>
      <c r="L27" s="160">
        <v>978</v>
      </c>
      <c r="M27" s="172">
        <v>0.32973701955495616</v>
      </c>
      <c r="N27" s="281" t="s">
        <v>258</v>
      </c>
    </row>
    <row r="28" spans="2:14" x14ac:dyDescent="0.25">
      <c r="B28" s="156" t="s">
        <v>260</v>
      </c>
      <c r="C28" s="162" t="s">
        <v>261</v>
      </c>
      <c r="D28" s="187">
        <v>55</v>
      </c>
      <c r="E28" s="188">
        <v>6.9532237673830599E-2</v>
      </c>
      <c r="F28" s="189">
        <v>192</v>
      </c>
      <c r="G28" s="188">
        <v>9.4721262950172663E-2</v>
      </c>
      <c r="H28" s="189">
        <v>9</v>
      </c>
      <c r="I28" s="188">
        <v>6.2937062937062943E-2</v>
      </c>
      <c r="J28" s="189">
        <v>0</v>
      </c>
      <c r="K28" s="161">
        <v>0</v>
      </c>
      <c r="L28" s="160">
        <v>256</v>
      </c>
      <c r="M28" s="172">
        <v>8.6311530681051921E-2</v>
      </c>
      <c r="N28" s="281" t="s">
        <v>260</v>
      </c>
    </row>
    <row r="29" spans="2:14" x14ac:dyDescent="0.25">
      <c r="B29" s="156" t="s">
        <v>262</v>
      </c>
      <c r="C29" s="157" t="s">
        <v>263</v>
      </c>
      <c r="D29" s="187">
        <v>10</v>
      </c>
      <c r="E29" s="188">
        <v>1.2642225031605564E-2</v>
      </c>
      <c r="F29" s="189">
        <v>23</v>
      </c>
      <c r="G29" s="188">
        <v>1.1346817957572768E-2</v>
      </c>
      <c r="H29" s="189">
        <v>2</v>
      </c>
      <c r="I29" s="188">
        <v>1.3986013986013988E-2</v>
      </c>
      <c r="J29" s="189">
        <v>1</v>
      </c>
      <c r="K29" s="161">
        <v>0.2</v>
      </c>
      <c r="L29" s="160">
        <v>36</v>
      </c>
      <c r="M29" s="172">
        <v>1.2137559002022926E-2</v>
      </c>
      <c r="N29" s="281" t="s">
        <v>262</v>
      </c>
    </row>
    <row r="30" spans="2:14" x14ac:dyDescent="0.25">
      <c r="B30" s="156" t="s">
        <v>264</v>
      </c>
      <c r="C30" s="157" t="s">
        <v>265</v>
      </c>
      <c r="D30" s="187">
        <v>0</v>
      </c>
      <c r="E30" s="188">
        <v>0</v>
      </c>
      <c r="F30" s="189">
        <v>2</v>
      </c>
      <c r="G30" s="188">
        <v>9.8667982239763205E-4</v>
      </c>
      <c r="H30" s="189">
        <v>1</v>
      </c>
      <c r="I30" s="188">
        <v>6.9930069930069939E-3</v>
      </c>
      <c r="J30" s="189">
        <v>0</v>
      </c>
      <c r="K30" s="161">
        <v>0</v>
      </c>
      <c r="L30" s="160">
        <v>3</v>
      </c>
      <c r="M30" s="172">
        <v>1.0114632501685772E-3</v>
      </c>
      <c r="N30" s="281" t="s">
        <v>264</v>
      </c>
    </row>
    <row r="31" spans="2:14" x14ac:dyDescent="0.25">
      <c r="B31" s="156" t="s">
        <v>266</v>
      </c>
      <c r="C31" s="162" t="s">
        <v>267</v>
      </c>
      <c r="D31" s="187">
        <v>1</v>
      </c>
      <c r="E31" s="188">
        <v>1.2642225031605564E-3</v>
      </c>
      <c r="F31" s="189">
        <v>0</v>
      </c>
      <c r="G31" s="188">
        <v>0</v>
      </c>
      <c r="H31" s="189">
        <v>0</v>
      </c>
      <c r="I31" s="188">
        <v>0</v>
      </c>
      <c r="J31" s="189">
        <v>0</v>
      </c>
      <c r="K31" s="161">
        <v>0</v>
      </c>
      <c r="L31" s="160">
        <v>1</v>
      </c>
      <c r="M31" s="172">
        <v>3.3715441672285906E-4</v>
      </c>
      <c r="N31" s="281" t="s">
        <v>266</v>
      </c>
    </row>
    <row r="32" spans="2:14" x14ac:dyDescent="0.25">
      <c r="B32" s="156" t="s">
        <v>268</v>
      </c>
      <c r="C32" s="162" t="s">
        <v>269</v>
      </c>
      <c r="D32" s="187">
        <v>1</v>
      </c>
      <c r="E32" s="188">
        <v>1.2642225031605564E-3</v>
      </c>
      <c r="F32" s="189">
        <v>1</v>
      </c>
      <c r="G32" s="188">
        <v>4.9333991119881603E-4</v>
      </c>
      <c r="H32" s="189">
        <v>0</v>
      </c>
      <c r="I32" s="188">
        <v>0</v>
      </c>
      <c r="J32" s="189">
        <v>0</v>
      </c>
      <c r="K32" s="161">
        <v>0</v>
      </c>
      <c r="L32" s="160">
        <v>2</v>
      </c>
      <c r="M32" s="172">
        <v>6.7430883344571813E-4</v>
      </c>
      <c r="N32" s="281" t="s">
        <v>268</v>
      </c>
    </row>
    <row r="33" spans="2:14" x14ac:dyDescent="0.25">
      <c r="B33" s="156" t="s">
        <v>270</v>
      </c>
      <c r="C33" s="162" t="s">
        <v>271</v>
      </c>
      <c r="D33" s="187">
        <v>0</v>
      </c>
      <c r="E33" s="188">
        <v>0</v>
      </c>
      <c r="F33" s="189">
        <v>0</v>
      </c>
      <c r="G33" s="188">
        <v>0</v>
      </c>
      <c r="H33" s="189">
        <v>0</v>
      </c>
      <c r="I33" s="188">
        <v>0</v>
      </c>
      <c r="J33" s="189">
        <v>0</v>
      </c>
      <c r="K33" s="161">
        <v>0</v>
      </c>
      <c r="L33" s="160">
        <v>0</v>
      </c>
      <c r="M33" s="172">
        <v>0</v>
      </c>
      <c r="N33" s="281" t="s">
        <v>270</v>
      </c>
    </row>
    <row r="34" spans="2:14" x14ac:dyDescent="0.25">
      <c r="B34" s="156">
        <v>93</v>
      </c>
      <c r="C34" s="157" t="s">
        <v>273</v>
      </c>
      <c r="D34" s="187">
        <v>1</v>
      </c>
      <c r="E34" s="188">
        <v>1.2642225031605564E-3</v>
      </c>
      <c r="F34" s="189">
        <v>2</v>
      </c>
      <c r="G34" s="188">
        <v>9.8667982239763205E-4</v>
      </c>
      <c r="H34" s="189">
        <v>0</v>
      </c>
      <c r="I34" s="188">
        <v>0</v>
      </c>
      <c r="J34" s="189">
        <v>0</v>
      </c>
      <c r="K34" s="161">
        <v>0</v>
      </c>
      <c r="L34" s="160">
        <v>3</v>
      </c>
      <c r="M34" s="172">
        <v>1.0114632501685772E-3</v>
      </c>
      <c r="N34" s="281" t="s">
        <v>272</v>
      </c>
    </row>
    <row r="35" spans="2:14" x14ac:dyDescent="0.25">
      <c r="B35" s="156">
        <v>96</v>
      </c>
      <c r="C35" s="157" t="s">
        <v>279</v>
      </c>
      <c r="D35" s="187">
        <v>0</v>
      </c>
      <c r="E35" s="188">
        <v>0</v>
      </c>
      <c r="F35" s="189">
        <v>0</v>
      </c>
      <c r="G35" s="188">
        <v>0</v>
      </c>
      <c r="H35" s="189">
        <v>0</v>
      </c>
      <c r="I35" s="188">
        <v>0</v>
      </c>
      <c r="J35" s="189">
        <v>0</v>
      </c>
      <c r="K35" s="161">
        <v>0</v>
      </c>
      <c r="L35" s="160">
        <v>0</v>
      </c>
      <c r="M35" s="172">
        <v>0</v>
      </c>
      <c r="N35" s="281" t="s">
        <v>278</v>
      </c>
    </row>
    <row r="36" spans="2:14" ht="15.75" thickBot="1" x14ac:dyDescent="0.3">
      <c r="B36" s="165" t="s">
        <v>284</v>
      </c>
      <c r="C36" s="166" t="s">
        <v>285</v>
      </c>
      <c r="D36" s="187">
        <v>1</v>
      </c>
      <c r="E36" s="188">
        <v>1.2642225031605564E-3</v>
      </c>
      <c r="F36" s="189">
        <v>7</v>
      </c>
      <c r="G36" s="188">
        <v>3.453379378391712E-3</v>
      </c>
      <c r="H36" s="189">
        <v>0</v>
      </c>
      <c r="I36" s="188">
        <v>0</v>
      </c>
      <c r="J36" s="189">
        <v>0</v>
      </c>
      <c r="K36" s="161">
        <v>0</v>
      </c>
      <c r="L36" s="160">
        <v>8</v>
      </c>
      <c r="M36" s="172">
        <v>2.6972353337828725E-3</v>
      </c>
      <c r="N36" s="281" t="s">
        <v>284</v>
      </c>
    </row>
    <row r="37" spans="2:14" ht="15.75" thickBot="1" x14ac:dyDescent="0.3">
      <c r="B37" s="359" t="s">
        <v>69</v>
      </c>
      <c r="C37" s="360"/>
      <c r="D37" s="176">
        <v>791</v>
      </c>
      <c r="E37" s="198">
        <v>1.0000000000000002</v>
      </c>
      <c r="F37" s="199">
        <v>2027</v>
      </c>
      <c r="G37" s="198">
        <v>1</v>
      </c>
      <c r="H37" s="199">
        <v>143</v>
      </c>
      <c r="I37" s="198">
        <v>0.99999999999999989</v>
      </c>
      <c r="J37" s="199">
        <v>5</v>
      </c>
      <c r="K37" s="177">
        <v>1</v>
      </c>
      <c r="L37" s="176">
        <v>2966</v>
      </c>
      <c r="M37" s="200">
        <v>1</v>
      </c>
      <c r="N37" s="281" t="s">
        <v>20</v>
      </c>
    </row>
    <row r="38" spans="2:14" ht="15.75" thickTop="1" x14ac:dyDescent="0.25">
      <c r="B38" s="178"/>
      <c r="C38" s="179"/>
      <c r="D38" s="180"/>
      <c r="E38" s="181"/>
      <c r="F38" s="180"/>
      <c r="G38" s="181"/>
      <c r="H38" s="180"/>
      <c r="I38" s="181"/>
      <c r="J38" s="180"/>
      <c r="K38" s="181"/>
      <c r="L38" s="180"/>
      <c r="M38" s="181"/>
    </row>
    <row r="39" spans="2:14" ht="15.75" thickBot="1" x14ac:dyDescent="0.3">
      <c r="B39" s="178"/>
      <c r="C39" s="179"/>
      <c r="D39" s="180"/>
      <c r="E39" s="181"/>
      <c r="F39" s="180"/>
      <c r="G39" s="181"/>
      <c r="H39" s="180"/>
      <c r="I39" s="181"/>
      <c r="J39" s="180"/>
      <c r="K39" s="181"/>
      <c r="L39" s="180"/>
      <c r="M39" s="181"/>
    </row>
    <row r="40" spans="2:14" ht="15.75" thickTop="1" x14ac:dyDescent="0.25">
      <c r="B40" s="54" t="s">
        <v>948</v>
      </c>
      <c r="C40" s="55"/>
      <c r="D40" s="55"/>
      <c r="E40" s="56"/>
      <c r="F40" s="180"/>
      <c r="G40" s="181"/>
      <c r="H40" s="180"/>
      <c r="I40" s="181"/>
      <c r="J40" s="180"/>
      <c r="K40" s="181"/>
      <c r="L40" s="180"/>
      <c r="M40" s="181"/>
    </row>
    <row r="41" spans="2:14" ht="15.75" thickBot="1" x14ac:dyDescent="0.3">
      <c r="B41" s="57" t="s">
        <v>1034</v>
      </c>
      <c r="C41" s="58"/>
      <c r="D41" s="58"/>
      <c r="E41" s="59"/>
      <c r="F41" s="180"/>
      <c r="G41" s="181"/>
      <c r="H41" s="180"/>
      <c r="I41" s="181"/>
      <c r="J41" s="180"/>
      <c r="K41" s="181"/>
      <c r="L41" s="180"/>
      <c r="M41" s="181"/>
    </row>
    <row r="42" spans="2:14" ht="15.75" thickTop="1" x14ac:dyDescent="0.25">
      <c r="B42" s="178"/>
      <c r="C42" s="179"/>
      <c r="D42" s="180"/>
      <c r="E42" s="181"/>
      <c r="F42" s="180"/>
      <c r="G42" s="181"/>
      <c r="H42" s="180"/>
      <c r="I42" s="181"/>
      <c r="J42" s="180"/>
      <c r="K42" s="181"/>
      <c r="L42" s="180"/>
      <c r="M42" s="181"/>
    </row>
    <row r="43" spans="2:14" x14ac:dyDescent="0.25">
      <c r="B43" s="178"/>
      <c r="C43" s="179"/>
      <c r="D43" s="180"/>
      <c r="E43" s="181"/>
      <c r="F43" s="180"/>
      <c r="G43" s="181"/>
      <c r="H43" s="180"/>
      <c r="I43" s="181"/>
      <c r="J43" s="180"/>
      <c r="K43" s="181"/>
      <c r="L43" s="180"/>
      <c r="M43" s="181"/>
    </row>
    <row r="44" spans="2:14" x14ac:dyDescent="0.25">
      <c r="B44" s="178"/>
      <c r="C44" s="179"/>
      <c r="D44" s="180"/>
      <c r="E44" s="181"/>
      <c r="F44" s="180"/>
      <c r="G44" s="181"/>
      <c r="H44" s="180"/>
      <c r="I44" s="181"/>
      <c r="J44" s="180"/>
      <c r="K44" s="181"/>
      <c r="L44" s="180"/>
      <c r="M44" s="181"/>
    </row>
    <row r="45" spans="2:14" x14ac:dyDescent="0.25">
      <c r="B45" s="178"/>
      <c r="C45" s="179"/>
      <c r="D45" s="180"/>
      <c r="E45" s="181"/>
      <c r="F45" s="180"/>
      <c r="G45" s="181"/>
      <c r="H45" s="180"/>
      <c r="I45" s="181"/>
      <c r="J45" s="180"/>
      <c r="K45" s="181"/>
      <c r="L45" s="180"/>
      <c r="M45" s="181"/>
    </row>
    <row r="46" spans="2:14" x14ac:dyDescent="0.25">
      <c r="B46" s="178"/>
      <c r="C46" s="179"/>
      <c r="D46" s="180"/>
      <c r="E46" s="181"/>
      <c r="F46" s="180"/>
      <c r="G46" s="181"/>
      <c r="H46" s="180"/>
      <c r="I46" s="181"/>
      <c r="J46" s="180"/>
      <c r="K46" s="181"/>
      <c r="L46" s="180"/>
      <c r="M46" s="181"/>
    </row>
    <row r="47" spans="2:14" x14ac:dyDescent="0.25">
      <c r="B47" s="178"/>
      <c r="C47" s="179"/>
      <c r="D47" s="180"/>
      <c r="E47" s="181"/>
      <c r="F47" s="180"/>
      <c r="G47" s="181"/>
      <c r="H47" s="180"/>
      <c r="I47" s="181"/>
      <c r="J47" s="180"/>
      <c r="K47" s="181"/>
      <c r="L47" s="180"/>
      <c r="M47" s="181"/>
    </row>
    <row r="48" spans="2:14" x14ac:dyDescent="0.25">
      <c r="B48" s="178"/>
      <c r="C48" s="179"/>
      <c r="D48" s="180"/>
      <c r="E48" s="181"/>
      <c r="F48" s="180"/>
      <c r="G48" s="181"/>
      <c r="H48" s="180"/>
      <c r="I48" s="181"/>
      <c r="J48" s="180"/>
      <c r="K48" s="181"/>
      <c r="L48" s="180"/>
      <c r="M48" s="181"/>
    </row>
    <row r="49" spans="2:13" x14ac:dyDescent="0.25">
      <c r="B49" s="178"/>
      <c r="C49" s="179"/>
      <c r="D49" s="180"/>
      <c r="E49" s="181"/>
      <c r="F49" s="180"/>
      <c r="G49" s="181"/>
      <c r="H49" s="180"/>
      <c r="I49" s="181"/>
      <c r="J49" s="180"/>
      <c r="K49" s="181"/>
      <c r="L49" s="180"/>
      <c r="M49" s="181"/>
    </row>
    <row r="50" spans="2:13" x14ac:dyDescent="0.25">
      <c r="B50" s="178"/>
      <c r="C50" s="179"/>
      <c r="D50" s="180"/>
      <c r="E50" s="181"/>
      <c r="F50" s="180"/>
      <c r="G50" s="181"/>
      <c r="H50" s="180"/>
      <c r="I50" s="181"/>
      <c r="J50" s="180"/>
      <c r="K50" s="181"/>
      <c r="L50" s="180"/>
      <c r="M50" s="181"/>
    </row>
    <row r="51" spans="2:13" x14ac:dyDescent="0.25">
      <c r="B51" s="178"/>
      <c r="C51" s="179"/>
      <c r="D51" s="180"/>
      <c r="E51" s="181"/>
      <c r="F51" s="180"/>
      <c r="G51" s="181"/>
      <c r="H51" s="180"/>
      <c r="I51" s="181"/>
      <c r="J51" s="180"/>
      <c r="K51" s="181"/>
      <c r="L51" s="180"/>
      <c r="M51" s="181"/>
    </row>
    <row r="52" spans="2:13" x14ac:dyDescent="0.25">
      <c r="B52" s="178"/>
      <c r="C52" s="179"/>
      <c r="D52" s="180"/>
      <c r="E52" s="181"/>
      <c r="F52" s="180"/>
      <c r="G52" s="181"/>
      <c r="H52" s="180"/>
      <c r="I52" s="181"/>
      <c r="J52" s="180"/>
      <c r="K52" s="181"/>
      <c r="L52" s="180"/>
      <c r="M52" s="181"/>
    </row>
    <row r="53" spans="2:13" x14ac:dyDescent="0.25">
      <c r="B53" s="178"/>
      <c r="C53" s="179"/>
      <c r="D53" s="180"/>
      <c r="E53" s="181"/>
      <c r="F53" s="180"/>
      <c r="G53" s="181"/>
      <c r="H53" s="180"/>
      <c r="I53" s="181"/>
      <c r="J53" s="180"/>
      <c r="K53" s="181"/>
      <c r="L53" s="180"/>
      <c r="M53" s="181"/>
    </row>
    <row r="54" spans="2:13" x14ac:dyDescent="0.25">
      <c r="B54" s="178"/>
      <c r="C54" s="179"/>
      <c r="D54" s="180"/>
      <c r="E54" s="181"/>
      <c r="F54" s="180"/>
      <c r="G54" s="181"/>
      <c r="H54" s="180"/>
      <c r="I54" s="181"/>
      <c r="J54" s="180"/>
      <c r="K54" s="181"/>
      <c r="L54" s="180"/>
      <c r="M54" s="181"/>
    </row>
    <row r="55" spans="2:13" x14ac:dyDescent="0.25">
      <c r="B55" s="178"/>
      <c r="C55" s="179"/>
      <c r="D55" s="180"/>
      <c r="E55" s="181"/>
      <c r="F55" s="180"/>
      <c r="G55" s="181"/>
      <c r="H55" s="180"/>
      <c r="I55" s="181"/>
      <c r="J55" s="180"/>
      <c r="K55" s="181"/>
      <c r="L55" s="180"/>
      <c r="M55" s="181"/>
    </row>
    <row r="56" spans="2:13" x14ac:dyDescent="0.25">
      <c r="B56" s="178"/>
      <c r="C56" s="179"/>
      <c r="D56" s="180"/>
      <c r="E56" s="181"/>
      <c r="F56" s="180"/>
      <c r="G56" s="181"/>
      <c r="H56" s="180"/>
      <c r="I56" s="181"/>
      <c r="J56" s="180"/>
      <c r="K56" s="181"/>
      <c r="L56" s="180"/>
      <c r="M56" s="181"/>
    </row>
    <row r="57" spans="2:13" x14ac:dyDescent="0.25">
      <c r="B57" s="178"/>
      <c r="C57" s="179"/>
      <c r="D57" s="180"/>
      <c r="E57" s="181"/>
      <c r="F57" s="180"/>
      <c r="G57" s="181"/>
      <c r="H57" s="180"/>
      <c r="I57" s="181"/>
      <c r="J57" s="180"/>
      <c r="K57" s="181"/>
      <c r="L57" s="180"/>
      <c r="M57" s="181"/>
    </row>
    <row r="58" spans="2:13" x14ac:dyDescent="0.25">
      <c r="B58" s="178"/>
      <c r="C58" s="179"/>
      <c r="D58" s="180"/>
      <c r="E58" s="181"/>
      <c r="F58" s="180"/>
      <c r="G58" s="181"/>
      <c r="H58" s="180"/>
      <c r="I58" s="181"/>
      <c r="J58" s="180"/>
      <c r="K58" s="181"/>
      <c r="L58" s="180"/>
      <c r="M58" s="181"/>
    </row>
    <row r="59" spans="2:13" x14ac:dyDescent="0.25">
      <c r="B59" s="178"/>
      <c r="C59" s="179"/>
      <c r="D59" s="180"/>
      <c r="E59" s="181"/>
      <c r="F59" s="180"/>
      <c r="G59" s="181"/>
      <c r="H59" s="180"/>
      <c r="I59" s="181"/>
      <c r="J59" s="180"/>
      <c r="K59" s="181"/>
      <c r="L59" s="180"/>
      <c r="M59" s="181"/>
    </row>
  </sheetData>
  <mergeCells count="10">
    <mergeCell ref="B37:C3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8"/>
  <sheetViews>
    <sheetView zoomScaleNormal="100" workbookViewId="0"/>
  </sheetViews>
  <sheetFormatPr defaultRowHeight="15" x14ac:dyDescent="0.25"/>
  <cols>
    <col min="1" max="1" width="2.7109375" style="3" customWidth="1"/>
    <col min="2" max="2" width="30.42578125" style="3" customWidth="1"/>
    <col min="3" max="6" width="14.7109375" style="3" hidden="1" customWidth="1"/>
    <col min="7" max="15" width="19.140625" style="3" customWidth="1"/>
    <col min="16" max="16" width="9.140625" style="276" customWidth="1"/>
    <col min="17" max="16384" width="9.140625" style="3"/>
  </cols>
  <sheetData>
    <row r="1" spans="2:17" ht="15.75" thickBot="1" x14ac:dyDescent="0.3"/>
    <row r="2" spans="2:17" ht="25.15" customHeight="1" thickTop="1" thickBot="1" x14ac:dyDescent="0.3">
      <c r="B2" s="287" t="s">
        <v>1037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9"/>
    </row>
    <row r="3" spans="2:17" ht="52.5" customHeight="1" thickTop="1" thickBot="1" x14ac:dyDescent="0.3">
      <c r="B3" s="287" t="s">
        <v>1038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</row>
    <row r="4" spans="2:17" ht="25.15" customHeight="1" thickTop="1" thickBot="1" x14ac:dyDescent="0.3">
      <c r="B4" s="290" t="s">
        <v>14</v>
      </c>
      <c r="C4" s="292" t="s">
        <v>15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  <c r="O4" s="295" t="s">
        <v>1001</v>
      </c>
    </row>
    <row r="5" spans="2:17" ht="25.15" customHeight="1" x14ac:dyDescent="0.25">
      <c r="B5" s="290"/>
      <c r="C5" s="285">
        <v>2012</v>
      </c>
      <c r="D5" s="286"/>
      <c r="E5" s="285">
        <v>2013</v>
      </c>
      <c r="F5" s="286"/>
      <c r="G5" s="285">
        <v>2017</v>
      </c>
      <c r="H5" s="286"/>
      <c r="I5" s="285">
        <v>2018</v>
      </c>
      <c r="J5" s="286"/>
      <c r="K5" s="285">
        <v>2019</v>
      </c>
      <c r="L5" s="286"/>
      <c r="M5" s="285">
        <v>2020</v>
      </c>
      <c r="N5" s="286"/>
      <c r="O5" s="295"/>
    </row>
    <row r="6" spans="2:17" ht="25.15" customHeight="1" thickBot="1" x14ac:dyDescent="0.3">
      <c r="B6" s="291"/>
      <c r="C6" s="4" t="s">
        <v>17</v>
      </c>
      <c r="D6" s="5" t="s">
        <v>16</v>
      </c>
      <c r="E6" s="4" t="s">
        <v>17</v>
      </c>
      <c r="F6" s="5" t="s">
        <v>16</v>
      </c>
      <c r="G6" s="4" t="s">
        <v>17</v>
      </c>
      <c r="H6" s="5" t="s">
        <v>16</v>
      </c>
      <c r="I6" s="4" t="s">
        <v>17</v>
      </c>
      <c r="J6" s="5" t="s">
        <v>16</v>
      </c>
      <c r="K6" s="4" t="s">
        <v>17</v>
      </c>
      <c r="L6" s="5" t="s">
        <v>16</v>
      </c>
      <c r="M6" s="4" t="s">
        <v>17</v>
      </c>
      <c r="N6" s="5" t="s">
        <v>16</v>
      </c>
      <c r="O6" s="296"/>
    </row>
    <row r="7" spans="2:17" ht="15.75" thickTop="1" x14ac:dyDescent="0.25">
      <c r="B7" s="21" t="s">
        <v>18</v>
      </c>
      <c r="C7" s="6">
        <v>827</v>
      </c>
      <c r="D7" s="7">
        <v>0.35281569965870307</v>
      </c>
      <c r="E7" s="6">
        <v>888</v>
      </c>
      <c r="F7" s="7">
        <v>0.37185929648241206</v>
      </c>
      <c r="G7" s="6">
        <v>1067</v>
      </c>
      <c r="H7" s="7">
        <v>0.26600000000000001</v>
      </c>
      <c r="I7" s="6">
        <v>1052</v>
      </c>
      <c r="J7" s="7">
        <v>0.2611717974180735</v>
      </c>
      <c r="K7" s="6">
        <v>1103</v>
      </c>
      <c r="L7" s="7">
        <v>0.26143635932685472</v>
      </c>
      <c r="M7" s="6">
        <v>791</v>
      </c>
      <c r="N7" s="264">
        <v>0.26668914362778151</v>
      </c>
      <c r="O7" s="268">
        <v>-0.28286491387126023</v>
      </c>
      <c r="P7" s="277" t="s">
        <v>567</v>
      </c>
      <c r="Q7" s="8"/>
    </row>
    <row r="8" spans="2:17" x14ac:dyDescent="0.25">
      <c r="B8" s="21" t="s">
        <v>862</v>
      </c>
      <c r="C8" s="9">
        <v>1213</v>
      </c>
      <c r="D8" s="10">
        <v>0.51749146757679176</v>
      </c>
      <c r="E8" s="9">
        <v>1168</v>
      </c>
      <c r="F8" s="10">
        <v>0.48911222780569513</v>
      </c>
      <c r="G8" s="9">
        <v>2789</v>
      </c>
      <c r="H8" s="10">
        <v>0.69599999999999995</v>
      </c>
      <c r="I8" s="9">
        <v>2800</v>
      </c>
      <c r="J8" s="10">
        <v>0.69513406156901691</v>
      </c>
      <c r="K8" s="9">
        <v>2939</v>
      </c>
      <c r="L8" s="10">
        <v>0.69661057122540881</v>
      </c>
      <c r="M8" s="9">
        <v>2027</v>
      </c>
      <c r="N8" s="265">
        <v>0.68341200269723534</v>
      </c>
      <c r="O8" s="269">
        <v>-0.31030962912555293</v>
      </c>
      <c r="P8" s="277" t="s">
        <v>943</v>
      </c>
    </row>
    <row r="9" spans="2:17" x14ac:dyDescent="0.25">
      <c r="B9" s="21" t="s">
        <v>294</v>
      </c>
      <c r="C9" s="9">
        <v>295</v>
      </c>
      <c r="D9" s="10">
        <v>0.12585324232081913</v>
      </c>
      <c r="E9" s="9">
        <v>314</v>
      </c>
      <c r="F9" s="10">
        <v>0.13149078726968175</v>
      </c>
      <c r="G9" s="9">
        <v>146</v>
      </c>
      <c r="H9" s="10">
        <v>3.5999999999999997E-2</v>
      </c>
      <c r="I9" s="9">
        <v>170</v>
      </c>
      <c r="J9" s="10">
        <v>4.2204568023833169E-2</v>
      </c>
      <c r="K9" s="9">
        <v>168</v>
      </c>
      <c r="L9" s="10">
        <v>3.9819862526665084E-2</v>
      </c>
      <c r="M9" s="9">
        <v>143</v>
      </c>
      <c r="N9" s="265">
        <v>4.8213081591368848E-2</v>
      </c>
      <c r="O9" s="269">
        <v>-0.14880952380952381</v>
      </c>
      <c r="P9" s="277" t="s">
        <v>944</v>
      </c>
    </row>
    <row r="10" spans="2:17" ht="15.75" thickBot="1" x14ac:dyDescent="0.3">
      <c r="B10" s="21" t="s">
        <v>19</v>
      </c>
      <c r="C10" s="11">
        <v>9</v>
      </c>
      <c r="D10" s="12">
        <v>3.8395904436860067E-3</v>
      </c>
      <c r="E10" s="11">
        <v>18</v>
      </c>
      <c r="F10" s="12">
        <v>7.537688442211055E-3</v>
      </c>
      <c r="G10" s="11">
        <v>6</v>
      </c>
      <c r="H10" s="261">
        <v>1E-3</v>
      </c>
      <c r="I10" s="11">
        <v>6</v>
      </c>
      <c r="J10" s="261">
        <v>1.4895729890764648E-3</v>
      </c>
      <c r="K10" s="11">
        <v>9</v>
      </c>
      <c r="L10" s="261">
        <v>2.1332069210713441E-3</v>
      </c>
      <c r="M10" s="11">
        <v>5</v>
      </c>
      <c r="N10" s="266">
        <v>1.6857720836142953E-3</v>
      </c>
      <c r="O10" s="270">
        <v>-0.44444444444444442</v>
      </c>
      <c r="P10" s="277" t="s">
        <v>568</v>
      </c>
    </row>
    <row r="11" spans="2:17" ht="16.5" customHeight="1" thickTop="1" thickBot="1" x14ac:dyDescent="0.3">
      <c r="B11" s="13" t="s">
        <v>69</v>
      </c>
      <c r="C11" s="14">
        <v>2344</v>
      </c>
      <c r="D11" s="15">
        <v>1</v>
      </c>
      <c r="E11" s="14">
        <v>2388</v>
      </c>
      <c r="F11" s="15">
        <v>1</v>
      </c>
      <c r="G11" s="262">
        <v>4008</v>
      </c>
      <c r="H11" s="263">
        <v>1</v>
      </c>
      <c r="I11" s="262">
        <v>4028</v>
      </c>
      <c r="J11" s="263">
        <v>1</v>
      </c>
      <c r="K11" s="262">
        <v>4219</v>
      </c>
      <c r="L11" s="263">
        <v>1</v>
      </c>
      <c r="M11" s="262">
        <v>2966</v>
      </c>
      <c r="N11" s="267">
        <v>1</v>
      </c>
      <c r="O11" s="271">
        <v>-0.29698980801137709</v>
      </c>
      <c r="P11" s="278" t="s">
        <v>20</v>
      </c>
    </row>
    <row r="12" spans="2:17" ht="16.5" thickTop="1" thickBot="1" x14ac:dyDescent="0.3"/>
    <row r="13" spans="2:17" ht="15.75" thickTop="1" x14ac:dyDescent="0.25">
      <c r="B13" s="16" t="s">
        <v>948</v>
      </c>
      <c r="C13" s="17"/>
      <c r="D13" s="16"/>
      <c r="E13" s="17"/>
      <c r="F13" s="16"/>
      <c r="G13" s="17"/>
    </row>
    <row r="14" spans="2:17" ht="15.75" thickBot="1" x14ac:dyDescent="0.3">
      <c r="B14" s="18" t="s">
        <v>1034</v>
      </c>
      <c r="C14" s="19"/>
      <c r="D14" s="18" t="s">
        <v>949</v>
      </c>
      <c r="E14" s="19"/>
      <c r="F14" s="18" t="s">
        <v>949</v>
      </c>
      <c r="G14" s="19"/>
    </row>
    <row r="15" spans="2:17" ht="15.75" thickTop="1" x14ac:dyDescent="0.25">
      <c r="G15" s="20"/>
      <c r="I15" s="20"/>
      <c r="K15" s="20"/>
      <c r="M15" s="20"/>
    </row>
    <row r="16" spans="2:17" x14ac:dyDescent="0.25">
      <c r="G16" s="20"/>
      <c r="I16" s="20"/>
      <c r="K16" s="20"/>
      <c r="M16" s="20"/>
    </row>
    <row r="17" spans="7:13" x14ac:dyDescent="0.25">
      <c r="G17" s="20"/>
      <c r="I17" s="20"/>
      <c r="K17" s="20"/>
      <c r="M17" s="20"/>
    </row>
    <row r="18" spans="7:13" x14ac:dyDescent="0.25">
      <c r="G18" s="20"/>
      <c r="I18" s="20"/>
      <c r="K18" s="20"/>
      <c r="M18" s="20"/>
    </row>
  </sheetData>
  <mergeCells count="11">
    <mergeCell ref="C5:D5"/>
    <mergeCell ref="E5:F5"/>
    <mergeCell ref="G5:H5"/>
    <mergeCell ref="M5:N5"/>
    <mergeCell ref="I5:J5"/>
    <mergeCell ref="K5:L5"/>
    <mergeCell ref="B2:O2"/>
    <mergeCell ref="B3:O3"/>
    <mergeCell ref="B4:B6"/>
    <mergeCell ref="C4:N4"/>
    <mergeCell ref="O4:O6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27"/>
  <sheetViews>
    <sheetView zoomScale="80" zoomScaleNormal="80" workbookViewId="0">
      <selection activeCell="E20" sqref="E20"/>
    </sheetView>
  </sheetViews>
  <sheetFormatPr defaultRowHeight="15" x14ac:dyDescent="0.25"/>
  <cols>
    <col min="1" max="1" width="2" style="3" customWidth="1"/>
    <col min="2" max="2" width="27.7109375" style="3" customWidth="1"/>
    <col min="3" max="17" width="14.28515625" style="3" customWidth="1"/>
    <col min="18" max="18" width="9.140625" style="276" customWidth="1"/>
    <col min="19" max="16384" width="9.140625" style="3"/>
  </cols>
  <sheetData>
    <row r="1" spans="2:18" ht="15.75" thickBot="1" x14ac:dyDescent="0.3"/>
    <row r="2" spans="2:18" ht="22.15" customHeight="1" thickTop="1" thickBot="1" x14ac:dyDescent="0.3">
      <c r="B2" s="342" t="s">
        <v>924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4"/>
    </row>
    <row r="3" spans="2:18" ht="22.15" customHeight="1" thickTop="1" thickBot="1" x14ac:dyDescent="0.3">
      <c r="B3" s="345" t="s">
        <v>1019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7"/>
    </row>
    <row r="4" spans="2:18" ht="22.15" customHeight="1" thickTop="1" thickBot="1" x14ac:dyDescent="0.3">
      <c r="B4" s="386" t="s">
        <v>286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83" t="s">
        <v>1001</v>
      </c>
    </row>
    <row r="5" spans="2:18" ht="22.15" customHeight="1" x14ac:dyDescent="0.25">
      <c r="B5" s="386"/>
      <c r="C5" s="382">
        <v>2014</v>
      </c>
      <c r="D5" s="385"/>
      <c r="E5" s="381">
        <v>2015</v>
      </c>
      <c r="F5" s="385"/>
      <c r="G5" s="381">
        <v>2016</v>
      </c>
      <c r="H5" s="385"/>
      <c r="I5" s="381">
        <v>2017</v>
      </c>
      <c r="J5" s="385"/>
      <c r="K5" s="381">
        <v>2018</v>
      </c>
      <c r="L5" s="385"/>
      <c r="M5" s="381">
        <v>2019</v>
      </c>
      <c r="N5" s="382"/>
      <c r="O5" s="381">
        <v>2020</v>
      </c>
      <c r="P5" s="382"/>
      <c r="Q5" s="383"/>
    </row>
    <row r="6" spans="2:18" ht="22.15" customHeight="1" thickBot="1" x14ac:dyDescent="0.3">
      <c r="B6" s="387"/>
      <c r="C6" s="239" t="s">
        <v>17</v>
      </c>
      <c r="D6" s="170" t="s">
        <v>16</v>
      </c>
      <c r="E6" s="144" t="s">
        <v>17</v>
      </c>
      <c r="F6" s="147" t="s">
        <v>16</v>
      </c>
      <c r="G6" s="203" t="s">
        <v>17</v>
      </c>
      <c r="H6" s="170" t="s">
        <v>16</v>
      </c>
      <c r="I6" s="203" t="s">
        <v>17</v>
      </c>
      <c r="J6" s="170" t="s">
        <v>16</v>
      </c>
      <c r="K6" s="203" t="s">
        <v>17</v>
      </c>
      <c r="L6" s="170" t="s">
        <v>16</v>
      </c>
      <c r="M6" s="203" t="s">
        <v>17</v>
      </c>
      <c r="N6" s="168" t="s">
        <v>16</v>
      </c>
      <c r="O6" s="203" t="s">
        <v>17</v>
      </c>
      <c r="P6" s="168" t="s">
        <v>16</v>
      </c>
      <c r="Q6" s="384"/>
    </row>
    <row r="7" spans="2:18" ht="22.15" customHeight="1" x14ac:dyDescent="0.25">
      <c r="B7" s="246" t="s">
        <v>287</v>
      </c>
      <c r="C7" s="240">
        <v>2300</v>
      </c>
      <c r="D7" s="153">
        <v>0.63343431561553287</v>
      </c>
      <c r="E7" s="152">
        <v>1419</v>
      </c>
      <c r="F7" s="153">
        <v>0.38382472274817414</v>
      </c>
      <c r="G7" s="152">
        <v>1714</v>
      </c>
      <c r="H7" s="153">
        <v>0.43381422424702604</v>
      </c>
      <c r="I7" s="152">
        <v>1075</v>
      </c>
      <c r="J7" s="153">
        <v>0.26821357285429143</v>
      </c>
      <c r="K7" s="152">
        <v>1135</v>
      </c>
      <c r="L7" s="153">
        <v>0.28177755710029789</v>
      </c>
      <c r="M7" s="152">
        <v>1200</v>
      </c>
      <c r="N7" s="238">
        <v>0.28442758947617919</v>
      </c>
      <c r="O7" s="152">
        <v>796</v>
      </c>
      <c r="P7" s="238">
        <v>0.26837491571139582</v>
      </c>
      <c r="Q7" s="241">
        <v>-0.33666666666666667</v>
      </c>
      <c r="R7" s="277" t="s">
        <v>639</v>
      </c>
    </row>
    <row r="8" spans="2:18" ht="22.15" customHeight="1" x14ac:dyDescent="0.25">
      <c r="B8" s="247" t="s">
        <v>288</v>
      </c>
      <c r="C8" s="158">
        <v>299</v>
      </c>
      <c r="D8" s="161">
        <v>8.2346461030019261E-2</v>
      </c>
      <c r="E8" s="160">
        <v>583</v>
      </c>
      <c r="F8" s="161">
        <v>0.15769542872599404</v>
      </c>
      <c r="G8" s="160">
        <v>606</v>
      </c>
      <c r="H8" s="161">
        <v>0.15337889141989369</v>
      </c>
      <c r="I8" s="160">
        <v>861</v>
      </c>
      <c r="J8" s="161">
        <v>0.21482035928143711</v>
      </c>
      <c r="K8" s="160">
        <v>809</v>
      </c>
      <c r="L8" s="161">
        <v>0.20084409136047665</v>
      </c>
      <c r="M8" s="160">
        <v>812</v>
      </c>
      <c r="N8" s="159">
        <v>0.19246266887888125</v>
      </c>
      <c r="O8" s="160">
        <v>537</v>
      </c>
      <c r="P8" s="159">
        <v>0.18105192178017532</v>
      </c>
      <c r="Q8" s="242">
        <v>-0.33866995073891626</v>
      </c>
      <c r="R8" s="277" t="s">
        <v>640</v>
      </c>
    </row>
    <row r="9" spans="2:18" ht="22.15" customHeight="1" x14ac:dyDescent="0.25">
      <c r="B9" s="247" t="s">
        <v>289</v>
      </c>
      <c r="C9" s="158">
        <v>337</v>
      </c>
      <c r="D9" s="161">
        <v>9.2811897548884609E-2</v>
      </c>
      <c r="E9" s="160">
        <v>435</v>
      </c>
      <c r="F9" s="161">
        <v>0.11766296997565594</v>
      </c>
      <c r="G9" s="160">
        <v>426</v>
      </c>
      <c r="H9" s="161">
        <v>0.10782080485952923</v>
      </c>
      <c r="I9" s="160">
        <v>531</v>
      </c>
      <c r="J9" s="161">
        <v>0.13248502994011976</v>
      </c>
      <c r="K9" s="160">
        <v>522</v>
      </c>
      <c r="L9" s="161">
        <v>0.12959285004965243</v>
      </c>
      <c r="M9" s="160">
        <v>562</v>
      </c>
      <c r="N9" s="159">
        <v>0.13320692107134391</v>
      </c>
      <c r="O9" s="160">
        <v>412</v>
      </c>
      <c r="P9" s="159">
        <v>0.13890761968981793</v>
      </c>
      <c r="Q9" s="242">
        <v>-0.2669039145907473</v>
      </c>
      <c r="R9" s="277" t="s">
        <v>641</v>
      </c>
    </row>
    <row r="10" spans="2:18" ht="22.15" customHeight="1" x14ac:dyDescent="0.25">
      <c r="B10" s="247" t="s">
        <v>290</v>
      </c>
      <c r="C10" s="158">
        <v>355</v>
      </c>
      <c r="D10" s="161">
        <v>9.7769209584136596E-2</v>
      </c>
      <c r="E10" s="160">
        <v>391</v>
      </c>
      <c r="F10" s="161">
        <v>0.10576142818501488</v>
      </c>
      <c r="G10" s="160">
        <v>407</v>
      </c>
      <c r="H10" s="161">
        <v>0.10301189572260187</v>
      </c>
      <c r="I10" s="160">
        <v>509</v>
      </c>
      <c r="J10" s="161">
        <v>0.12699600798403193</v>
      </c>
      <c r="K10" s="160">
        <v>494</v>
      </c>
      <c r="L10" s="161">
        <v>0.12264150943396226</v>
      </c>
      <c r="M10" s="160">
        <v>528</v>
      </c>
      <c r="N10" s="159">
        <v>0.12514813936951885</v>
      </c>
      <c r="O10" s="160">
        <v>358</v>
      </c>
      <c r="P10" s="159">
        <v>0.12070128118678354</v>
      </c>
      <c r="Q10" s="242">
        <v>-0.32196969696969696</v>
      </c>
      <c r="R10" s="277" t="s">
        <v>642</v>
      </c>
    </row>
    <row r="11" spans="2:18" ht="22.15" customHeight="1" x14ac:dyDescent="0.25">
      <c r="B11" s="247" t="s">
        <v>291</v>
      </c>
      <c r="C11" s="158">
        <v>174</v>
      </c>
      <c r="D11" s="161">
        <v>4.7920683007435967E-2</v>
      </c>
      <c r="E11" s="160">
        <v>216</v>
      </c>
      <c r="F11" s="161">
        <v>5.842575060860157E-2</v>
      </c>
      <c r="G11" s="160">
        <v>185</v>
      </c>
      <c r="H11" s="161">
        <v>4.6823588964819036E-2</v>
      </c>
      <c r="I11" s="160">
        <v>307</v>
      </c>
      <c r="J11" s="161">
        <v>7.6596806387225547E-2</v>
      </c>
      <c r="K11" s="160">
        <v>284</v>
      </c>
      <c r="L11" s="161">
        <v>7.0506454816285993E-2</v>
      </c>
      <c r="M11" s="160">
        <v>315</v>
      </c>
      <c r="N11" s="159">
        <v>7.466224223749704E-2</v>
      </c>
      <c r="O11" s="160">
        <v>259</v>
      </c>
      <c r="P11" s="159">
        <v>8.7322993931220505E-2</v>
      </c>
      <c r="Q11" s="242">
        <v>-0.17777777777777778</v>
      </c>
      <c r="R11" s="277" t="s">
        <v>643</v>
      </c>
    </row>
    <row r="12" spans="2:18" ht="22.15" customHeight="1" x14ac:dyDescent="0.25">
      <c r="B12" s="247" t="s">
        <v>292</v>
      </c>
      <c r="C12" s="158">
        <v>145</v>
      </c>
      <c r="D12" s="161">
        <v>3.9933902506196634E-2</v>
      </c>
      <c r="E12" s="160">
        <v>349</v>
      </c>
      <c r="F12" s="161">
        <v>9.4400865566675679E-2</v>
      </c>
      <c r="G12" s="160">
        <v>372</v>
      </c>
      <c r="H12" s="161">
        <v>9.4153378891419892E-2</v>
      </c>
      <c r="I12" s="160">
        <v>411</v>
      </c>
      <c r="J12" s="161">
        <v>0.10254491017964072</v>
      </c>
      <c r="K12" s="160">
        <v>429</v>
      </c>
      <c r="L12" s="161">
        <v>0.10650446871896722</v>
      </c>
      <c r="M12" s="160">
        <v>439</v>
      </c>
      <c r="N12" s="159">
        <v>0.10405309315003555</v>
      </c>
      <c r="O12" s="160">
        <v>332</v>
      </c>
      <c r="P12" s="159">
        <v>0.11193526635198921</v>
      </c>
      <c r="Q12" s="242">
        <v>-0.24373576309794989</v>
      </c>
      <c r="R12" s="277" t="s">
        <v>644</v>
      </c>
    </row>
    <row r="13" spans="2:18" ht="22.15" customHeight="1" x14ac:dyDescent="0.25">
      <c r="B13" s="247" t="s">
        <v>293</v>
      </c>
      <c r="C13" s="158">
        <v>14</v>
      </c>
      <c r="D13" s="161">
        <v>3.8556871385293308E-3</v>
      </c>
      <c r="E13" s="160">
        <v>168</v>
      </c>
      <c r="F13" s="161">
        <v>4.5442250473356774E-2</v>
      </c>
      <c r="G13" s="160">
        <v>148</v>
      </c>
      <c r="H13" s="161">
        <v>3.7458871171855229E-2</v>
      </c>
      <c r="I13" s="160">
        <v>168</v>
      </c>
      <c r="J13" s="161">
        <v>4.1916167664670656E-2</v>
      </c>
      <c r="K13" s="160">
        <v>187</v>
      </c>
      <c r="L13" s="161">
        <v>4.6425024826216486E-2</v>
      </c>
      <c r="M13" s="160">
        <v>196</v>
      </c>
      <c r="N13" s="159">
        <v>4.6456506281109269E-2</v>
      </c>
      <c r="O13" s="160">
        <v>129</v>
      </c>
      <c r="P13" s="159">
        <v>4.3492919757248817E-2</v>
      </c>
      <c r="Q13" s="242">
        <v>-0.34183673469387754</v>
      </c>
      <c r="R13" s="277" t="s">
        <v>645</v>
      </c>
    </row>
    <row r="14" spans="2:18" ht="22.15" customHeight="1" thickBot="1" x14ac:dyDescent="0.3">
      <c r="B14" s="247" t="s">
        <v>294</v>
      </c>
      <c r="C14" s="158">
        <v>7</v>
      </c>
      <c r="D14" s="161">
        <v>1.9278435692646654E-3</v>
      </c>
      <c r="E14" s="160">
        <v>136</v>
      </c>
      <c r="F14" s="161">
        <v>3.6786583716526912E-2</v>
      </c>
      <c r="G14" s="160">
        <v>93</v>
      </c>
      <c r="H14" s="161">
        <v>2.3538344722854973E-2</v>
      </c>
      <c r="I14" s="160">
        <v>146</v>
      </c>
      <c r="J14" s="161">
        <v>3.6427145708582832E-2</v>
      </c>
      <c r="K14" s="160">
        <v>168</v>
      </c>
      <c r="L14" s="161">
        <v>4.1708043694141016E-2</v>
      </c>
      <c r="M14" s="160">
        <v>167</v>
      </c>
      <c r="N14" s="159">
        <v>3.9582839535434934E-2</v>
      </c>
      <c r="O14" s="160">
        <v>143</v>
      </c>
      <c r="P14" s="159">
        <v>4.8213081591368848E-2</v>
      </c>
      <c r="Q14" s="242">
        <v>-0.1437125748502994</v>
      </c>
      <c r="R14" s="277" t="s">
        <v>646</v>
      </c>
    </row>
    <row r="15" spans="2:18" ht="22.15" customHeight="1" thickBot="1" x14ac:dyDescent="0.3">
      <c r="B15" s="248" t="s">
        <v>69</v>
      </c>
      <c r="C15" s="244">
        <v>3631</v>
      </c>
      <c r="D15" s="177">
        <v>1</v>
      </c>
      <c r="E15" s="176">
        <v>3697</v>
      </c>
      <c r="F15" s="177">
        <v>1</v>
      </c>
      <c r="G15" s="176">
        <v>3951</v>
      </c>
      <c r="H15" s="177">
        <v>1</v>
      </c>
      <c r="I15" s="176">
        <v>4008</v>
      </c>
      <c r="J15" s="177">
        <v>1</v>
      </c>
      <c r="K15" s="176">
        <v>4028</v>
      </c>
      <c r="L15" s="177">
        <v>1</v>
      </c>
      <c r="M15" s="176">
        <v>4219</v>
      </c>
      <c r="N15" s="245">
        <v>1</v>
      </c>
      <c r="O15" s="176">
        <v>2966</v>
      </c>
      <c r="P15" s="245">
        <v>1.0000000000000002</v>
      </c>
      <c r="Q15" s="243">
        <v>-0.29698980801137709</v>
      </c>
      <c r="R15" s="278" t="s">
        <v>20</v>
      </c>
    </row>
    <row r="16" spans="2:18" ht="22.15" customHeight="1" thickTop="1" x14ac:dyDescent="0.25">
      <c r="B16" s="178"/>
      <c r="C16" s="181"/>
      <c r="D16" s="181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3:17" x14ac:dyDescent="0.25">
      <c r="I17" s="52"/>
      <c r="K17" s="52"/>
      <c r="M17" s="52"/>
      <c r="O17" s="52"/>
    </row>
    <row r="18" spans="3:17" x14ac:dyDescent="0.25">
      <c r="C18" s="52"/>
      <c r="E18" s="52"/>
      <c r="G18" s="52"/>
      <c r="I18" s="52"/>
      <c r="J18" s="52"/>
      <c r="K18" s="52"/>
      <c r="L18" s="52"/>
      <c r="M18" s="52"/>
      <c r="N18" s="52"/>
      <c r="O18" s="52"/>
      <c r="P18" s="52"/>
      <c r="Q18" s="20"/>
    </row>
    <row r="19" spans="3:17" x14ac:dyDescent="0.25">
      <c r="I19" s="20"/>
      <c r="J19" s="52"/>
      <c r="K19" s="20"/>
      <c r="L19" s="52"/>
      <c r="M19" s="20"/>
      <c r="N19" s="52"/>
      <c r="O19" s="20"/>
      <c r="P19" s="52"/>
      <c r="Q19" s="20"/>
    </row>
    <row r="20" spans="3:17" x14ac:dyDescent="0.25">
      <c r="I20" s="20"/>
      <c r="K20" s="20"/>
      <c r="M20" s="20"/>
      <c r="O20" s="20"/>
      <c r="Q20" s="20"/>
    </row>
    <row r="21" spans="3:17" x14ac:dyDescent="0.25">
      <c r="I21" s="20"/>
      <c r="K21" s="20"/>
      <c r="M21" s="20"/>
      <c r="O21" s="20"/>
      <c r="Q21" s="20"/>
    </row>
    <row r="22" spans="3:17" x14ac:dyDescent="0.25">
      <c r="I22" s="20"/>
      <c r="K22" s="20"/>
      <c r="M22" s="20"/>
      <c r="O22" s="20"/>
      <c r="Q22" s="20"/>
    </row>
    <row r="23" spans="3:17" x14ac:dyDescent="0.25">
      <c r="I23" s="20"/>
      <c r="K23" s="20"/>
      <c r="M23" s="20"/>
      <c r="O23" s="20"/>
      <c r="Q23" s="20"/>
    </row>
    <row r="24" spans="3:17" x14ac:dyDescent="0.25">
      <c r="I24" s="20"/>
      <c r="K24" s="20"/>
      <c r="M24" s="20"/>
      <c r="O24" s="20"/>
      <c r="Q24" s="20"/>
    </row>
    <row r="25" spans="3:17" x14ac:dyDescent="0.25">
      <c r="I25" s="20"/>
      <c r="J25" s="52"/>
      <c r="K25" s="20"/>
      <c r="L25" s="52"/>
      <c r="M25" s="20"/>
      <c r="N25" s="52"/>
      <c r="O25" s="20"/>
      <c r="P25" s="52"/>
      <c r="Q25" s="20"/>
    </row>
    <row r="26" spans="3:17" x14ac:dyDescent="0.25">
      <c r="Q26" s="20"/>
    </row>
    <row r="27" spans="3:17" x14ac:dyDescent="0.25">
      <c r="J27" s="52"/>
      <c r="L27" s="52"/>
      <c r="N27" s="52"/>
      <c r="P27" s="52"/>
      <c r="Q27" s="20"/>
    </row>
  </sheetData>
  <mergeCells count="12">
    <mergeCell ref="B4:B6"/>
    <mergeCell ref="G5:H5"/>
    <mergeCell ref="C4:P4"/>
    <mergeCell ref="M5:N5"/>
    <mergeCell ref="Q4:Q6"/>
    <mergeCell ref="B2:Q2"/>
    <mergeCell ref="B3:Q3"/>
    <mergeCell ref="E5:F5"/>
    <mergeCell ref="O5:P5"/>
    <mergeCell ref="C5:D5"/>
    <mergeCell ref="I5:J5"/>
    <mergeCell ref="K5:L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83"/>
  <sheetViews>
    <sheetView workbookViewId="0">
      <selection activeCell="C6" sqref="C6:L14"/>
    </sheetView>
  </sheetViews>
  <sheetFormatPr defaultRowHeight="15" x14ac:dyDescent="0.25"/>
  <cols>
    <col min="1" max="1" width="2.7109375" style="3" customWidth="1"/>
    <col min="2" max="2" width="20.7109375" style="2" customWidth="1"/>
    <col min="3" max="12" width="13.7109375" style="2" customWidth="1"/>
    <col min="13" max="13" width="9.140625" style="276" customWidth="1"/>
    <col min="14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87" t="s">
        <v>1020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2.15" customHeight="1" thickTop="1" thickBot="1" x14ac:dyDescent="0.3">
      <c r="B3" s="297" t="s">
        <v>286</v>
      </c>
      <c r="C3" s="301" t="s">
        <v>91</v>
      </c>
      <c r="D3" s="301"/>
      <c r="E3" s="301"/>
      <c r="F3" s="301"/>
      <c r="G3" s="301"/>
      <c r="H3" s="301"/>
      <c r="I3" s="301"/>
      <c r="J3" s="301"/>
      <c r="K3" s="302" t="s">
        <v>20</v>
      </c>
      <c r="L3" s="303"/>
    </row>
    <row r="4" spans="2:13" ht="22.15" customHeight="1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22" t="s">
        <v>19</v>
      </c>
      <c r="J4" s="322"/>
      <c r="K4" s="312"/>
      <c r="L4" s="305"/>
    </row>
    <row r="5" spans="2:13" ht="22.15" customHeight="1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7" t="s">
        <v>16</v>
      </c>
      <c r="K5" s="218" t="s">
        <v>17</v>
      </c>
      <c r="L5" s="228" t="s">
        <v>16</v>
      </c>
    </row>
    <row r="6" spans="2:13" ht="22.15" customHeight="1" thickTop="1" x14ac:dyDescent="0.25">
      <c r="B6" s="21" t="s">
        <v>287</v>
      </c>
      <c r="C6" s="22">
        <v>791</v>
      </c>
      <c r="D6" s="23">
        <v>1</v>
      </c>
      <c r="E6" s="24">
        <v>0</v>
      </c>
      <c r="F6" s="23">
        <v>0</v>
      </c>
      <c r="G6" s="24">
        <v>0</v>
      </c>
      <c r="H6" s="23">
        <v>0</v>
      </c>
      <c r="I6" s="24">
        <v>5</v>
      </c>
      <c r="J6" s="25">
        <v>1</v>
      </c>
      <c r="K6" s="26">
        <v>796</v>
      </c>
      <c r="L6" s="27">
        <v>0.26837491571139582</v>
      </c>
      <c r="M6" s="280" t="s">
        <v>639</v>
      </c>
    </row>
    <row r="7" spans="2:13" ht="22.15" customHeight="1" x14ac:dyDescent="0.25">
      <c r="B7" s="21" t="s">
        <v>288</v>
      </c>
      <c r="C7" s="22">
        <v>0</v>
      </c>
      <c r="D7" s="23">
        <v>0</v>
      </c>
      <c r="E7" s="24">
        <v>537</v>
      </c>
      <c r="F7" s="23">
        <v>0.2649235323137642</v>
      </c>
      <c r="G7" s="24">
        <v>0</v>
      </c>
      <c r="H7" s="23">
        <v>0</v>
      </c>
      <c r="I7" s="24">
        <v>0</v>
      </c>
      <c r="J7" s="25">
        <v>0</v>
      </c>
      <c r="K7" s="26">
        <v>537</v>
      </c>
      <c r="L7" s="27">
        <v>0.18105192178017532</v>
      </c>
      <c r="M7" s="280" t="s">
        <v>640</v>
      </c>
    </row>
    <row r="8" spans="2:13" ht="22.15" customHeight="1" x14ac:dyDescent="0.25">
      <c r="B8" s="21" t="s">
        <v>289</v>
      </c>
      <c r="C8" s="22">
        <v>0</v>
      </c>
      <c r="D8" s="23">
        <v>0</v>
      </c>
      <c r="E8" s="24">
        <v>412</v>
      </c>
      <c r="F8" s="23">
        <v>0.20325604341391218</v>
      </c>
      <c r="G8" s="24">
        <v>0</v>
      </c>
      <c r="H8" s="23">
        <v>0</v>
      </c>
      <c r="I8" s="24">
        <v>0</v>
      </c>
      <c r="J8" s="25">
        <v>0</v>
      </c>
      <c r="K8" s="26">
        <v>412</v>
      </c>
      <c r="L8" s="27">
        <v>0.13890761968981793</v>
      </c>
      <c r="M8" s="280" t="s">
        <v>641</v>
      </c>
    </row>
    <row r="9" spans="2:13" ht="22.15" customHeight="1" x14ac:dyDescent="0.25">
      <c r="B9" s="21" t="s">
        <v>290</v>
      </c>
      <c r="C9" s="22">
        <v>0</v>
      </c>
      <c r="D9" s="23">
        <v>0</v>
      </c>
      <c r="E9" s="24">
        <v>358</v>
      </c>
      <c r="F9" s="23">
        <v>0.17661568820917611</v>
      </c>
      <c r="G9" s="24">
        <v>0</v>
      </c>
      <c r="H9" s="23">
        <v>0</v>
      </c>
      <c r="I9" s="24">
        <v>0</v>
      </c>
      <c r="J9" s="25">
        <v>0</v>
      </c>
      <c r="K9" s="26">
        <v>358</v>
      </c>
      <c r="L9" s="27">
        <v>0.12070128118678354</v>
      </c>
      <c r="M9" s="280" t="s">
        <v>642</v>
      </c>
    </row>
    <row r="10" spans="2:13" ht="22.15" customHeight="1" x14ac:dyDescent="0.25">
      <c r="B10" s="21" t="s">
        <v>291</v>
      </c>
      <c r="C10" s="22">
        <v>0</v>
      </c>
      <c r="D10" s="23">
        <v>0</v>
      </c>
      <c r="E10" s="24">
        <v>259</v>
      </c>
      <c r="F10" s="23">
        <v>0.12777503700049334</v>
      </c>
      <c r="G10" s="24">
        <v>0</v>
      </c>
      <c r="H10" s="23">
        <v>0</v>
      </c>
      <c r="I10" s="24">
        <v>0</v>
      </c>
      <c r="J10" s="25">
        <v>0</v>
      </c>
      <c r="K10" s="26">
        <v>259</v>
      </c>
      <c r="L10" s="27">
        <v>8.7322993931220505E-2</v>
      </c>
      <c r="M10" s="280" t="s">
        <v>643</v>
      </c>
    </row>
    <row r="11" spans="2:13" ht="22.15" customHeight="1" x14ac:dyDescent="0.25">
      <c r="B11" s="21" t="s">
        <v>292</v>
      </c>
      <c r="C11" s="22">
        <v>0</v>
      </c>
      <c r="D11" s="23">
        <v>0</v>
      </c>
      <c r="E11" s="24">
        <v>332</v>
      </c>
      <c r="F11" s="23">
        <v>0.1637888505180069</v>
      </c>
      <c r="G11" s="24">
        <v>0</v>
      </c>
      <c r="H11" s="23">
        <v>0</v>
      </c>
      <c r="I11" s="24">
        <v>0</v>
      </c>
      <c r="J11" s="25">
        <v>0</v>
      </c>
      <c r="K11" s="26">
        <v>332</v>
      </c>
      <c r="L11" s="27">
        <v>0.11193526635198921</v>
      </c>
      <c r="M11" s="280" t="s">
        <v>644</v>
      </c>
    </row>
    <row r="12" spans="2:13" ht="22.15" customHeight="1" x14ac:dyDescent="0.25">
      <c r="B12" s="21" t="s">
        <v>293</v>
      </c>
      <c r="C12" s="22">
        <v>0</v>
      </c>
      <c r="D12" s="23">
        <v>0</v>
      </c>
      <c r="E12" s="24">
        <v>129</v>
      </c>
      <c r="F12" s="23">
        <v>6.3640848544647258E-2</v>
      </c>
      <c r="G12" s="24">
        <v>0</v>
      </c>
      <c r="H12" s="23">
        <v>0</v>
      </c>
      <c r="I12" s="24">
        <v>0</v>
      </c>
      <c r="J12" s="25">
        <v>0</v>
      </c>
      <c r="K12" s="26">
        <v>129</v>
      </c>
      <c r="L12" s="27">
        <v>4.3492919757248817E-2</v>
      </c>
      <c r="M12" s="280" t="s">
        <v>645</v>
      </c>
    </row>
    <row r="13" spans="2:13" ht="22.15" customHeight="1" thickBot="1" x14ac:dyDescent="0.3">
      <c r="B13" s="21" t="s">
        <v>294</v>
      </c>
      <c r="C13" s="22">
        <v>0</v>
      </c>
      <c r="D13" s="23">
        <v>0</v>
      </c>
      <c r="E13" s="24">
        <v>0</v>
      </c>
      <c r="F13" s="23">
        <v>0</v>
      </c>
      <c r="G13" s="24">
        <v>143</v>
      </c>
      <c r="H13" s="23">
        <v>1</v>
      </c>
      <c r="I13" s="24">
        <v>0</v>
      </c>
      <c r="J13" s="25">
        <v>0</v>
      </c>
      <c r="K13" s="26">
        <v>143</v>
      </c>
      <c r="L13" s="27">
        <v>4.8213081591368848E-2</v>
      </c>
      <c r="M13" s="280" t="s">
        <v>646</v>
      </c>
    </row>
    <row r="14" spans="2:13" ht="22.15" customHeight="1" thickTop="1" thickBot="1" x14ac:dyDescent="0.3">
      <c r="B14" s="47" t="s">
        <v>69</v>
      </c>
      <c r="C14" s="29">
        <v>791</v>
      </c>
      <c r="D14" s="30">
        <v>1</v>
      </c>
      <c r="E14" s="31">
        <v>2027</v>
      </c>
      <c r="F14" s="30">
        <v>0.99999999999999989</v>
      </c>
      <c r="G14" s="31">
        <v>143</v>
      </c>
      <c r="H14" s="30">
        <v>1</v>
      </c>
      <c r="I14" s="31">
        <v>5</v>
      </c>
      <c r="J14" s="32">
        <v>1</v>
      </c>
      <c r="K14" s="29">
        <v>2966</v>
      </c>
      <c r="L14" s="33">
        <v>1.0000000000000002</v>
      </c>
      <c r="M14" s="278" t="s">
        <v>20</v>
      </c>
    </row>
    <row r="15" spans="2:13" ht="16.5" thickTop="1" thickBot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3" ht="22.15" customHeight="1" thickTop="1" x14ac:dyDescent="0.25">
      <c r="B16" s="54" t="s">
        <v>948</v>
      </c>
      <c r="C16" s="56"/>
      <c r="D16" s="82"/>
      <c r="E16" s="82"/>
      <c r="F16" s="82"/>
      <c r="G16" s="82"/>
      <c r="H16" s="82"/>
      <c r="I16" s="82"/>
      <c r="J16" s="82"/>
      <c r="K16" s="52"/>
      <c r="L16" s="3"/>
    </row>
    <row r="17" spans="2:12" ht="22.15" customHeight="1" thickBot="1" x14ac:dyDescent="0.3">
      <c r="B17" s="67" t="s">
        <v>950</v>
      </c>
      <c r="C17" s="68"/>
      <c r="D17" s="83"/>
      <c r="E17" s="83"/>
      <c r="F17" s="83"/>
      <c r="G17" s="83"/>
      <c r="H17" s="83"/>
      <c r="I17" s="83"/>
      <c r="J17" s="83"/>
      <c r="K17" s="3"/>
      <c r="L17" s="3"/>
    </row>
    <row r="18" spans="2:12" ht="15.75" thickTop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Z559"/>
  <sheetViews>
    <sheetView topLeftCell="H23" zoomScale="70" zoomScaleNormal="70" workbookViewId="0">
      <selection activeCell="T7" sqref="T7:V43"/>
    </sheetView>
  </sheetViews>
  <sheetFormatPr defaultRowHeight="15" x14ac:dyDescent="0.25"/>
  <cols>
    <col min="1" max="1" width="2.7109375" style="3" customWidth="1"/>
    <col min="2" max="2" width="9.5703125" style="2" customWidth="1"/>
    <col min="3" max="3" width="104.42578125" style="2" customWidth="1"/>
    <col min="4" max="7" width="12.28515625" style="2" hidden="1" customWidth="1"/>
    <col min="8" max="22" width="13.7109375" style="2" customWidth="1"/>
    <col min="23" max="23" width="11.42578125" style="276" customWidth="1"/>
    <col min="24" max="16384" width="9.140625" style="3"/>
  </cols>
  <sheetData>
    <row r="1" spans="2:25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5" ht="22.15" customHeight="1" thickTop="1" thickBot="1" x14ac:dyDescent="0.3">
      <c r="B2" s="313" t="s">
        <v>925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</row>
    <row r="3" spans="2:25" ht="22.15" customHeight="1" thickTop="1" thickBot="1" x14ac:dyDescent="0.3">
      <c r="B3" s="287" t="s">
        <v>1022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9"/>
    </row>
    <row r="4" spans="2:25" ht="22.15" customHeight="1" thickTop="1" thickBot="1" x14ac:dyDescent="0.3">
      <c r="B4" s="391" t="s">
        <v>295</v>
      </c>
      <c r="C4" s="309" t="s">
        <v>296</v>
      </c>
      <c r="D4" s="300" t="s">
        <v>15</v>
      </c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16" t="s">
        <v>1021</v>
      </c>
    </row>
    <row r="5" spans="2:25" ht="22.15" customHeight="1" thickTop="1" x14ac:dyDescent="0.25">
      <c r="B5" s="392"/>
      <c r="C5" s="394"/>
      <c r="D5" s="322">
        <v>2012</v>
      </c>
      <c r="E5" s="322"/>
      <c r="F5" s="322">
        <v>2013</v>
      </c>
      <c r="G5" s="322"/>
      <c r="H5" s="388">
        <v>2014</v>
      </c>
      <c r="I5" s="338"/>
      <c r="J5" s="338">
        <v>2015</v>
      </c>
      <c r="K5" s="338"/>
      <c r="L5" s="338">
        <v>2016</v>
      </c>
      <c r="M5" s="338"/>
      <c r="N5" s="338">
        <v>2017</v>
      </c>
      <c r="O5" s="338"/>
      <c r="P5" s="338">
        <v>2018</v>
      </c>
      <c r="Q5" s="338"/>
      <c r="R5" s="338">
        <v>2019</v>
      </c>
      <c r="S5" s="338"/>
      <c r="T5" s="338">
        <v>2020</v>
      </c>
      <c r="U5" s="339"/>
      <c r="V5" s="317"/>
    </row>
    <row r="6" spans="2:25" ht="22.15" customHeight="1" thickBot="1" x14ac:dyDescent="0.3">
      <c r="B6" s="393"/>
      <c r="C6" s="395"/>
      <c r="D6" s="37" t="s">
        <v>17</v>
      </c>
      <c r="E6" s="84" t="s">
        <v>16</v>
      </c>
      <c r="F6" s="37" t="s">
        <v>17</v>
      </c>
      <c r="G6" s="84" t="s">
        <v>16</v>
      </c>
      <c r="H6" s="38" t="s">
        <v>17</v>
      </c>
      <c r="I6" s="85" t="s">
        <v>16</v>
      </c>
      <c r="J6" s="119" t="s">
        <v>17</v>
      </c>
      <c r="K6" s="85" t="s">
        <v>16</v>
      </c>
      <c r="L6" s="119" t="s">
        <v>17</v>
      </c>
      <c r="M6" s="38" t="s">
        <v>16</v>
      </c>
      <c r="N6" s="119" t="s">
        <v>17</v>
      </c>
      <c r="O6" s="37" t="s">
        <v>16</v>
      </c>
      <c r="P6" s="119" t="s">
        <v>17</v>
      </c>
      <c r="Q6" s="204" t="s">
        <v>16</v>
      </c>
      <c r="R6" s="119" t="s">
        <v>17</v>
      </c>
      <c r="S6" s="212" t="s">
        <v>16</v>
      </c>
      <c r="T6" s="119" t="s">
        <v>17</v>
      </c>
      <c r="U6" s="37" t="s">
        <v>16</v>
      </c>
      <c r="V6" s="318"/>
    </row>
    <row r="7" spans="2:25" ht="22.15" customHeight="1" thickTop="1" thickBot="1" x14ac:dyDescent="0.3">
      <c r="B7" s="86" t="s">
        <v>297</v>
      </c>
      <c r="C7" s="87" t="s">
        <v>298</v>
      </c>
      <c r="D7" s="88">
        <v>185</v>
      </c>
      <c r="E7" s="89">
        <v>7.8924914675767913E-2</v>
      </c>
      <c r="F7" s="88">
        <v>197</v>
      </c>
      <c r="G7" s="89">
        <v>8.2495812395309884E-2</v>
      </c>
      <c r="H7" s="90">
        <v>45</v>
      </c>
      <c r="I7" s="91">
        <v>1.2393280088129992E-2</v>
      </c>
      <c r="J7" s="92">
        <v>122</v>
      </c>
      <c r="K7" s="91">
        <v>3.2999729510413849E-2</v>
      </c>
      <c r="L7" s="92">
        <v>116</v>
      </c>
      <c r="M7" s="91">
        <v>2.9359655783345987E-2</v>
      </c>
      <c r="N7" s="92">
        <v>164</v>
      </c>
      <c r="O7" s="89">
        <v>4.1000000000000002E-2</v>
      </c>
      <c r="P7" s="92">
        <v>164</v>
      </c>
      <c r="Q7" s="89">
        <v>4.0714995034756701E-2</v>
      </c>
      <c r="R7" s="92">
        <v>189</v>
      </c>
      <c r="S7" s="89">
        <v>4.479734534249822E-2</v>
      </c>
      <c r="T7" s="92">
        <f>IFERROR(VLOOKUP(W7,[1]Sheet1!$A$353:$C$382,2,FALSE),0)</f>
        <v>138</v>
      </c>
      <c r="U7" s="89">
        <f>T7/$T$43</f>
        <v>4.652730950775455E-2</v>
      </c>
      <c r="V7" s="93">
        <f>IFERROR((T7-R7)/R7,0)</f>
        <v>-0.26984126984126983</v>
      </c>
      <c r="W7" s="276" t="s">
        <v>647</v>
      </c>
      <c r="X7" s="94"/>
      <c r="Y7" s="95"/>
    </row>
    <row r="8" spans="2:25" ht="22.15" customHeight="1" thickTop="1" thickBot="1" x14ac:dyDescent="0.3">
      <c r="B8" s="86">
        <v>10</v>
      </c>
      <c r="C8" s="87" t="s">
        <v>299</v>
      </c>
      <c r="D8" s="88">
        <v>38</v>
      </c>
      <c r="E8" s="89">
        <v>1.6211604095563138E-2</v>
      </c>
      <c r="F8" s="88">
        <v>39</v>
      </c>
      <c r="G8" s="89">
        <v>1.6331658291457288E-2</v>
      </c>
      <c r="H8" s="90">
        <v>1</v>
      </c>
      <c r="I8" s="91">
        <v>2.754062241806665E-4</v>
      </c>
      <c r="J8" s="92">
        <v>1</v>
      </c>
      <c r="K8" s="91">
        <v>2.7048958615093319E-4</v>
      </c>
      <c r="L8" s="92">
        <v>2</v>
      </c>
      <c r="M8" s="91">
        <v>5.0620096178182741E-4</v>
      </c>
      <c r="N8" s="92">
        <v>2</v>
      </c>
      <c r="O8" s="89">
        <v>0</v>
      </c>
      <c r="P8" s="92">
        <v>2</v>
      </c>
      <c r="Q8" s="89">
        <v>4.965243296921549E-4</v>
      </c>
      <c r="R8" s="92">
        <v>7</v>
      </c>
      <c r="S8" s="89">
        <v>1.6591609386110452E-3</v>
      </c>
      <c r="T8" s="92">
        <f>IFERROR(VLOOKUP(W8,[1]Sheet1!$A$353:$C$382,2,FALSE),0)</f>
        <v>5</v>
      </c>
      <c r="U8" s="89">
        <f t="shared" ref="U8:U42" si="0">T8/$T$43</f>
        <v>1.6857720836142953E-3</v>
      </c>
      <c r="V8" s="93">
        <f t="shared" ref="V8:V42" si="1">IFERROR((T8-R8)/R8,0)</f>
        <v>-0.2857142857142857</v>
      </c>
      <c r="W8" s="276" t="s">
        <v>648</v>
      </c>
      <c r="X8" s="94"/>
      <c r="Y8" s="95"/>
    </row>
    <row r="9" spans="2:25" ht="22.15" customHeight="1" thickTop="1" x14ac:dyDescent="0.25">
      <c r="B9" s="96">
        <v>11</v>
      </c>
      <c r="C9" s="97" t="s">
        <v>300</v>
      </c>
      <c r="D9" s="40">
        <v>75</v>
      </c>
      <c r="E9" s="98">
        <v>3.1996587030716721E-2</v>
      </c>
      <c r="F9" s="40">
        <v>60</v>
      </c>
      <c r="G9" s="98">
        <v>2.5125628140703519E-2</v>
      </c>
      <c r="H9" s="41">
        <v>6</v>
      </c>
      <c r="I9" s="99">
        <v>1.6524373450839988E-3</v>
      </c>
      <c r="J9" s="24">
        <v>4</v>
      </c>
      <c r="K9" s="99">
        <v>1.0819583446037328E-3</v>
      </c>
      <c r="L9" s="24">
        <v>3</v>
      </c>
      <c r="M9" s="99">
        <v>7.5930144267274111E-4</v>
      </c>
      <c r="N9" s="24">
        <v>3</v>
      </c>
      <c r="O9" s="98">
        <v>1E-3</v>
      </c>
      <c r="P9" s="24">
        <v>7</v>
      </c>
      <c r="Q9" s="98">
        <v>1.7378351539225421E-3</v>
      </c>
      <c r="R9" s="24">
        <v>1</v>
      </c>
      <c r="S9" s="98">
        <v>2.3702299123014932E-4</v>
      </c>
      <c r="T9" s="24">
        <f>IFERROR(VLOOKUP(W9,[1]Sheet1!$A$353:$C$382,2,FALSE),0)</f>
        <v>2</v>
      </c>
      <c r="U9" s="98">
        <f t="shared" si="0"/>
        <v>6.7430883344571813E-4</v>
      </c>
      <c r="V9" s="100">
        <f t="shared" si="1"/>
        <v>1</v>
      </c>
      <c r="W9" s="276" t="s">
        <v>649</v>
      </c>
      <c r="X9" s="94"/>
      <c r="Y9" s="95"/>
    </row>
    <row r="10" spans="2:25" ht="22.15" customHeight="1" x14ac:dyDescent="0.25">
      <c r="B10" s="96">
        <v>12</v>
      </c>
      <c r="C10" s="97" t="s">
        <v>301</v>
      </c>
      <c r="D10" s="40">
        <v>26</v>
      </c>
      <c r="E10" s="98">
        <v>1.1092150170648464E-2</v>
      </c>
      <c r="F10" s="40">
        <v>32</v>
      </c>
      <c r="G10" s="98">
        <v>1.340033500837521E-2</v>
      </c>
      <c r="H10" s="41">
        <v>0</v>
      </c>
      <c r="I10" s="99">
        <v>0</v>
      </c>
      <c r="J10" s="24">
        <v>2</v>
      </c>
      <c r="K10" s="99">
        <v>5.4097917230186638E-4</v>
      </c>
      <c r="L10" s="24">
        <v>0</v>
      </c>
      <c r="M10" s="99">
        <v>0</v>
      </c>
      <c r="N10" s="24">
        <v>2</v>
      </c>
      <c r="O10" s="98">
        <v>0</v>
      </c>
      <c r="P10" s="24">
        <v>0</v>
      </c>
      <c r="Q10" s="98">
        <v>0</v>
      </c>
      <c r="R10" s="24">
        <v>1</v>
      </c>
      <c r="S10" s="98">
        <v>2.3702299123014932E-4</v>
      </c>
      <c r="T10" s="24">
        <f>IFERROR(VLOOKUP(W10,[1]Sheet1!$A$353:$C$382,2,FALSE),0)</f>
        <v>1</v>
      </c>
      <c r="U10" s="98">
        <f t="shared" si="0"/>
        <v>3.3715441672285906E-4</v>
      </c>
      <c r="V10" s="100">
        <f t="shared" si="1"/>
        <v>0</v>
      </c>
      <c r="W10" s="276" t="s">
        <v>650</v>
      </c>
      <c r="X10" s="94"/>
      <c r="Y10" s="95"/>
    </row>
    <row r="11" spans="2:25" ht="22.15" customHeight="1" thickBot="1" x14ac:dyDescent="0.3">
      <c r="B11" s="96">
        <v>19</v>
      </c>
      <c r="C11" s="97" t="s">
        <v>302</v>
      </c>
      <c r="D11" s="40">
        <v>10</v>
      </c>
      <c r="E11" s="98">
        <v>4.2662116040955633E-3</v>
      </c>
      <c r="F11" s="40">
        <v>7</v>
      </c>
      <c r="G11" s="98">
        <v>2.9313232830820769E-3</v>
      </c>
      <c r="H11" s="41">
        <v>0</v>
      </c>
      <c r="I11" s="99">
        <v>0</v>
      </c>
      <c r="J11" s="24">
        <v>0</v>
      </c>
      <c r="K11" s="99">
        <v>0</v>
      </c>
      <c r="L11" s="24">
        <v>1</v>
      </c>
      <c r="M11" s="99">
        <v>2.531004808909137E-4</v>
      </c>
      <c r="N11" s="24">
        <v>1</v>
      </c>
      <c r="O11" s="98">
        <v>0</v>
      </c>
      <c r="P11" s="24">
        <v>0</v>
      </c>
      <c r="Q11" s="98">
        <v>0</v>
      </c>
      <c r="R11" s="24">
        <v>1</v>
      </c>
      <c r="S11" s="98">
        <v>2.3702299123014932E-4</v>
      </c>
      <c r="T11" s="24">
        <f>IFERROR(VLOOKUP(W11,[1]Sheet1!$A$353:$C$382,2,FALSE),0)</f>
        <v>2</v>
      </c>
      <c r="U11" s="98">
        <f t="shared" si="0"/>
        <v>6.7430883344571813E-4</v>
      </c>
      <c r="V11" s="100">
        <f t="shared" si="1"/>
        <v>1</v>
      </c>
      <c r="W11" s="276" t="s">
        <v>651</v>
      </c>
      <c r="X11" s="94"/>
      <c r="Y11" s="95"/>
    </row>
    <row r="12" spans="2:25" ht="22.15" customHeight="1" thickTop="1" thickBot="1" x14ac:dyDescent="0.3">
      <c r="B12" s="86">
        <v>20</v>
      </c>
      <c r="C12" s="87" t="s">
        <v>303</v>
      </c>
      <c r="D12" s="88">
        <v>5</v>
      </c>
      <c r="E12" s="89">
        <v>2.1331058020477816E-3</v>
      </c>
      <c r="F12" s="88">
        <v>10</v>
      </c>
      <c r="G12" s="89">
        <v>4.1876046901172526E-3</v>
      </c>
      <c r="H12" s="90">
        <v>0</v>
      </c>
      <c r="I12" s="91">
        <v>0</v>
      </c>
      <c r="J12" s="92">
        <v>1</v>
      </c>
      <c r="K12" s="91">
        <v>2.7048958615093319E-4</v>
      </c>
      <c r="L12" s="92">
        <v>2</v>
      </c>
      <c r="M12" s="91">
        <v>5.0620096178182741E-4</v>
      </c>
      <c r="N12" s="92">
        <v>1</v>
      </c>
      <c r="O12" s="89">
        <v>0</v>
      </c>
      <c r="P12" s="92">
        <v>1</v>
      </c>
      <c r="Q12" s="89">
        <v>2.4826216484607745E-4</v>
      </c>
      <c r="R12" s="92">
        <v>2</v>
      </c>
      <c r="S12" s="89">
        <v>4.7404598246029864E-4</v>
      </c>
      <c r="T12" s="92">
        <f>IFERROR(VLOOKUP(W12,[1]Sheet1!$A$353:$C$382,2,FALSE),0)</f>
        <v>0</v>
      </c>
      <c r="U12" s="89">
        <f t="shared" si="0"/>
        <v>0</v>
      </c>
      <c r="V12" s="93">
        <f t="shared" si="1"/>
        <v>-1</v>
      </c>
      <c r="W12" s="276" t="s">
        <v>652</v>
      </c>
      <c r="X12" s="94"/>
      <c r="Y12" s="95"/>
    </row>
    <row r="13" spans="2:25" ht="22.15" customHeight="1" thickTop="1" x14ac:dyDescent="0.25">
      <c r="B13" s="96">
        <v>21</v>
      </c>
      <c r="C13" s="97" t="s">
        <v>304</v>
      </c>
      <c r="D13" s="40">
        <v>6</v>
      </c>
      <c r="E13" s="98">
        <v>2.5597269624573378E-3</v>
      </c>
      <c r="F13" s="40">
        <v>6</v>
      </c>
      <c r="G13" s="98">
        <v>2.5125628140703518E-3</v>
      </c>
      <c r="H13" s="41">
        <v>0</v>
      </c>
      <c r="I13" s="99">
        <v>0</v>
      </c>
      <c r="J13" s="24">
        <v>0</v>
      </c>
      <c r="K13" s="99">
        <v>0</v>
      </c>
      <c r="L13" s="24">
        <v>0</v>
      </c>
      <c r="M13" s="99">
        <v>0</v>
      </c>
      <c r="N13" s="24">
        <v>0</v>
      </c>
      <c r="O13" s="98">
        <v>0</v>
      </c>
      <c r="P13" s="24">
        <v>0</v>
      </c>
      <c r="Q13" s="98">
        <v>0</v>
      </c>
      <c r="R13" s="24">
        <v>0</v>
      </c>
      <c r="S13" s="98">
        <v>0</v>
      </c>
      <c r="T13" s="24">
        <f>IFERROR(VLOOKUP(W13,[1]Sheet1!$A$353:$C$382,2,FALSE),0)</f>
        <v>0</v>
      </c>
      <c r="U13" s="98">
        <f t="shared" si="0"/>
        <v>0</v>
      </c>
      <c r="V13" s="100">
        <f t="shared" si="1"/>
        <v>0</v>
      </c>
      <c r="W13" s="276" t="s">
        <v>653</v>
      </c>
      <c r="X13" s="94"/>
      <c r="Y13" s="95"/>
    </row>
    <row r="14" spans="2:25" ht="22.15" customHeight="1" x14ac:dyDescent="0.25">
      <c r="B14" s="96">
        <v>22</v>
      </c>
      <c r="C14" s="97" t="s">
        <v>305</v>
      </c>
      <c r="D14" s="40">
        <v>17</v>
      </c>
      <c r="E14" s="98">
        <v>7.2525597269624577E-3</v>
      </c>
      <c r="F14" s="40">
        <v>16</v>
      </c>
      <c r="G14" s="98">
        <v>6.7001675041876048E-3</v>
      </c>
      <c r="H14" s="41">
        <v>0</v>
      </c>
      <c r="I14" s="99">
        <v>0</v>
      </c>
      <c r="J14" s="24">
        <v>0</v>
      </c>
      <c r="K14" s="99">
        <v>0</v>
      </c>
      <c r="L14" s="24">
        <v>0</v>
      </c>
      <c r="M14" s="99">
        <v>0</v>
      </c>
      <c r="N14" s="24">
        <v>2</v>
      </c>
      <c r="O14" s="98">
        <v>0</v>
      </c>
      <c r="P14" s="24">
        <v>4</v>
      </c>
      <c r="Q14" s="98">
        <v>9.930486593843098E-4</v>
      </c>
      <c r="R14" s="24">
        <v>0</v>
      </c>
      <c r="S14" s="98">
        <v>0</v>
      </c>
      <c r="T14" s="24">
        <f>IFERROR(VLOOKUP(W14,[1]Sheet1!$A$353:$C$382,2,FALSE),0)</f>
        <v>0</v>
      </c>
      <c r="U14" s="98">
        <f t="shared" si="0"/>
        <v>0</v>
      </c>
      <c r="V14" s="100">
        <f t="shared" si="1"/>
        <v>0</v>
      </c>
      <c r="W14" s="276" t="s">
        <v>654</v>
      </c>
      <c r="X14" s="94"/>
      <c r="Y14" s="95"/>
    </row>
    <row r="15" spans="2:25" ht="22.15" customHeight="1" x14ac:dyDescent="0.25">
      <c r="B15" s="96">
        <v>23</v>
      </c>
      <c r="C15" s="97" t="s">
        <v>306</v>
      </c>
      <c r="D15" s="40">
        <v>8</v>
      </c>
      <c r="E15" s="98">
        <v>3.4129692832764505E-3</v>
      </c>
      <c r="F15" s="40">
        <v>2</v>
      </c>
      <c r="G15" s="98">
        <v>8.375209380234506E-4</v>
      </c>
      <c r="H15" s="41">
        <v>0</v>
      </c>
      <c r="I15" s="99">
        <v>0</v>
      </c>
      <c r="J15" s="24">
        <v>0</v>
      </c>
      <c r="K15" s="99">
        <v>0</v>
      </c>
      <c r="L15" s="24">
        <v>0</v>
      </c>
      <c r="M15" s="99">
        <v>0</v>
      </c>
      <c r="N15" s="24">
        <v>4</v>
      </c>
      <c r="O15" s="98">
        <v>1E-3</v>
      </c>
      <c r="P15" s="24">
        <v>0</v>
      </c>
      <c r="Q15" s="98">
        <v>0</v>
      </c>
      <c r="R15" s="24">
        <v>0</v>
      </c>
      <c r="S15" s="98">
        <v>0</v>
      </c>
      <c r="T15" s="24">
        <f>IFERROR(VLOOKUP(W15,[1]Sheet1!$A$353:$C$382,2,FALSE),0)</f>
        <v>0</v>
      </c>
      <c r="U15" s="98">
        <f t="shared" si="0"/>
        <v>0</v>
      </c>
      <c r="V15" s="100">
        <f t="shared" si="1"/>
        <v>0</v>
      </c>
      <c r="W15" s="276" t="s">
        <v>655</v>
      </c>
      <c r="X15" s="94"/>
      <c r="Y15" s="95"/>
    </row>
    <row r="16" spans="2:25" ht="22.15" customHeight="1" x14ac:dyDescent="0.25">
      <c r="B16" s="96">
        <v>24</v>
      </c>
      <c r="C16" s="97" t="s">
        <v>307</v>
      </c>
      <c r="D16" s="40">
        <v>19</v>
      </c>
      <c r="E16" s="98">
        <v>8.1058020477815691E-3</v>
      </c>
      <c r="F16" s="40">
        <v>21</v>
      </c>
      <c r="G16" s="98">
        <v>8.7939698492462311E-3</v>
      </c>
      <c r="H16" s="41">
        <v>5</v>
      </c>
      <c r="I16" s="99">
        <v>1.3770311209033324E-3</v>
      </c>
      <c r="J16" s="24">
        <v>2</v>
      </c>
      <c r="K16" s="99">
        <v>5.4097917230186638E-4</v>
      </c>
      <c r="L16" s="24">
        <v>4</v>
      </c>
      <c r="M16" s="99">
        <v>1.0124019235636548E-3</v>
      </c>
      <c r="N16" s="24">
        <v>3</v>
      </c>
      <c r="O16" s="98">
        <v>1E-3</v>
      </c>
      <c r="P16" s="24">
        <v>6</v>
      </c>
      <c r="Q16" s="98">
        <v>1.4895729890764648E-3</v>
      </c>
      <c r="R16" s="24">
        <v>5</v>
      </c>
      <c r="S16" s="98">
        <v>1.1851149561507466E-3</v>
      </c>
      <c r="T16" s="24">
        <f>IFERROR(VLOOKUP(W16,[1]Sheet1!$A$353:$C$382,2,FALSE),0)</f>
        <v>8</v>
      </c>
      <c r="U16" s="98">
        <f t="shared" si="0"/>
        <v>2.6972353337828725E-3</v>
      </c>
      <c r="V16" s="100">
        <f t="shared" si="1"/>
        <v>0.6</v>
      </c>
      <c r="W16" s="276" t="s">
        <v>656</v>
      </c>
      <c r="X16" s="94"/>
      <c r="Y16" s="95"/>
    </row>
    <row r="17" spans="2:26" ht="22.15" customHeight="1" x14ac:dyDescent="0.25">
      <c r="B17" s="96">
        <v>25</v>
      </c>
      <c r="C17" s="97" t="s">
        <v>308</v>
      </c>
      <c r="D17" s="40">
        <v>1</v>
      </c>
      <c r="E17" s="98">
        <v>4.2662116040955632E-4</v>
      </c>
      <c r="F17" s="40">
        <v>0</v>
      </c>
      <c r="G17" s="98">
        <v>0</v>
      </c>
      <c r="H17" s="41">
        <v>0</v>
      </c>
      <c r="I17" s="99">
        <v>0</v>
      </c>
      <c r="J17" s="24">
        <v>0</v>
      </c>
      <c r="K17" s="99">
        <v>0</v>
      </c>
      <c r="L17" s="24">
        <v>0</v>
      </c>
      <c r="M17" s="99">
        <v>0</v>
      </c>
      <c r="N17" s="24"/>
      <c r="O17" s="98"/>
      <c r="P17" s="24">
        <v>0</v>
      </c>
      <c r="Q17" s="98">
        <v>0</v>
      </c>
      <c r="R17" s="24">
        <v>0</v>
      </c>
      <c r="S17" s="98">
        <v>0</v>
      </c>
      <c r="T17" s="24">
        <f>IFERROR(VLOOKUP(W17,[1]Sheet1!$A$353:$C$382,2,FALSE),0)</f>
        <v>0</v>
      </c>
      <c r="U17" s="98">
        <f t="shared" si="0"/>
        <v>0</v>
      </c>
      <c r="V17" s="100">
        <f t="shared" si="1"/>
        <v>0</v>
      </c>
      <c r="W17" s="276" t="s">
        <v>869</v>
      </c>
      <c r="X17" s="94"/>
      <c r="Y17" s="95"/>
    </row>
    <row r="18" spans="2:26" ht="22.15" customHeight="1" thickBot="1" x14ac:dyDescent="0.3">
      <c r="B18" s="96">
        <v>29</v>
      </c>
      <c r="C18" s="97" t="s">
        <v>309</v>
      </c>
      <c r="D18" s="40">
        <v>3</v>
      </c>
      <c r="E18" s="98">
        <v>1.2798634812286689E-3</v>
      </c>
      <c r="F18" s="40">
        <v>6</v>
      </c>
      <c r="G18" s="98">
        <v>2.5125628140703518E-3</v>
      </c>
      <c r="H18" s="41">
        <v>2</v>
      </c>
      <c r="I18" s="99">
        <v>5.50812448361333E-4</v>
      </c>
      <c r="J18" s="24">
        <v>1</v>
      </c>
      <c r="K18" s="99">
        <v>2.7048958615093319E-4</v>
      </c>
      <c r="L18" s="24">
        <v>3</v>
      </c>
      <c r="M18" s="99">
        <v>7.5930144267274111E-4</v>
      </c>
      <c r="N18" s="24">
        <v>2</v>
      </c>
      <c r="O18" s="98">
        <v>0</v>
      </c>
      <c r="P18" s="24">
        <v>1</v>
      </c>
      <c r="Q18" s="98">
        <v>2.4826216484607745E-4</v>
      </c>
      <c r="R18" s="24">
        <v>0</v>
      </c>
      <c r="S18" s="98">
        <v>0</v>
      </c>
      <c r="T18" s="24">
        <f>IFERROR(VLOOKUP(W18,[1]Sheet1!$A$353:$C$382,2,FALSE),0)</f>
        <v>0</v>
      </c>
      <c r="U18" s="98">
        <f t="shared" si="0"/>
        <v>0</v>
      </c>
      <c r="V18" s="100">
        <f t="shared" si="1"/>
        <v>0</v>
      </c>
      <c r="W18" s="276" t="s">
        <v>657</v>
      </c>
      <c r="X18" s="94"/>
      <c r="Y18" s="95"/>
    </row>
    <row r="19" spans="2:26" ht="22.15" customHeight="1" thickTop="1" thickBot="1" x14ac:dyDescent="0.3">
      <c r="B19" s="86">
        <v>30</v>
      </c>
      <c r="C19" s="87" t="s">
        <v>310</v>
      </c>
      <c r="D19" s="88">
        <v>1</v>
      </c>
      <c r="E19" s="89">
        <v>4.2662116040955632E-4</v>
      </c>
      <c r="F19" s="88">
        <v>0</v>
      </c>
      <c r="G19" s="89">
        <v>0</v>
      </c>
      <c r="H19" s="90">
        <v>5</v>
      </c>
      <c r="I19" s="91">
        <v>1.3770311209033324E-3</v>
      </c>
      <c r="J19" s="92">
        <v>9</v>
      </c>
      <c r="K19" s="91">
        <v>2.4344062753583993E-3</v>
      </c>
      <c r="L19" s="92">
        <v>2</v>
      </c>
      <c r="M19" s="91">
        <v>5.0620096178182741E-4</v>
      </c>
      <c r="N19" s="92">
        <v>6</v>
      </c>
      <c r="O19" s="89">
        <v>1E-3</v>
      </c>
      <c r="P19" s="92">
        <v>7</v>
      </c>
      <c r="Q19" s="89">
        <v>1.7378351539225421E-3</v>
      </c>
      <c r="R19" s="92">
        <v>4</v>
      </c>
      <c r="S19" s="89">
        <v>9.4809196492059728E-4</v>
      </c>
      <c r="T19" s="92">
        <f>IFERROR(VLOOKUP(W19,[1]Sheet1!$A$353:$C$382,2,FALSE),0)</f>
        <v>6</v>
      </c>
      <c r="U19" s="89">
        <f t="shared" si="0"/>
        <v>2.0229265003371545E-3</v>
      </c>
      <c r="V19" s="93">
        <f t="shared" si="1"/>
        <v>0.5</v>
      </c>
      <c r="W19" s="276" t="s">
        <v>856</v>
      </c>
      <c r="X19" s="94"/>
      <c r="Y19" s="95"/>
    </row>
    <row r="20" spans="2:26" ht="22.15" customHeight="1" thickTop="1" x14ac:dyDescent="0.25">
      <c r="B20" s="96">
        <v>31</v>
      </c>
      <c r="C20" s="97" t="s">
        <v>311</v>
      </c>
      <c r="D20" s="40">
        <v>2</v>
      </c>
      <c r="E20" s="98">
        <v>8.5324232081911264E-4</v>
      </c>
      <c r="F20" s="40">
        <v>0</v>
      </c>
      <c r="G20" s="98">
        <v>0</v>
      </c>
      <c r="H20" s="41">
        <v>0</v>
      </c>
      <c r="I20" s="99">
        <v>0</v>
      </c>
      <c r="J20" s="24">
        <v>1</v>
      </c>
      <c r="K20" s="99">
        <v>2.7048958615093319E-4</v>
      </c>
      <c r="L20" s="24">
        <v>0</v>
      </c>
      <c r="M20" s="99">
        <v>0</v>
      </c>
      <c r="N20" s="24">
        <v>1</v>
      </c>
      <c r="O20" s="98">
        <v>0</v>
      </c>
      <c r="P20" s="24">
        <v>0</v>
      </c>
      <c r="Q20" s="98">
        <v>0</v>
      </c>
      <c r="R20" s="24">
        <v>0</v>
      </c>
      <c r="S20" s="98">
        <v>0</v>
      </c>
      <c r="T20" s="24">
        <f>IFERROR(VLOOKUP(W20,[1]Sheet1!$A$353:$C$382,2,FALSE),0)</f>
        <v>0</v>
      </c>
      <c r="U20" s="98">
        <f t="shared" si="0"/>
        <v>0</v>
      </c>
      <c r="V20" s="100">
        <f t="shared" si="1"/>
        <v>0</v>
      </c>
      <c r="W20" s="276" t="s">
        <v>658</v>
      </c>
      <c r="X20" s="94"/>
      <c r="Y20" s="95"/>
    </row>
    <row r="21" spans="2:26" ht="22.15" customHeight="1" x14ac:dyDescent="0.25">
      <c r="B21" s="96">
        <v>32</v>
      </c>
      <c r="C21" s="97" t="s">
        <v>312</v>
      </c>
      <c r="D21" s="40">
        <v>7</v>
      </c>
      <c r="E21" s="98">
        <v>2.9863481228668944E-3</v>
      </c>
      <c r="F21" s="40">
        <v>7</v>
      </c>
      <c r="G21" s="98">
        <v>2.9313232830820769E-3</v>
      </c>
      <c r="H21" s="41">
        <v>1</v>
      </c>
      <c r="I21" s="99">
        <v>2.754062241806665E-4</v>
      </c>
      <c r="J21" s="24">
        <v>3</v>
      </c>
      <c r="K21" s="99">
        <v>8.1146875845279967E-4</v>
      </c>
      <c r="L21" s="24">
        <v>4</v>
      </c>
      <c r="M21" s="99">
        <v>1.0124019235636548E-3</v>
      </c>
      <c r="N21" s="24">
        <v>3</v>
      </c>
      <c r="O21" s="98">
        <v>1E-3</v>
      </c>
      <c r="P21" s="24">
        <v>2</v>
      </c>
      <c r="Q21" s="98">
        <v>4.965243296921549E-4</v>
      </c>
      <c r="R21" s="24">
        <v>3</v>
      </c>
      <c r="S21" s="98">
        <v>7.1106897369044796E-4</v>
      </c>
      <c r="T21" s="24">
        <f>IFERROR(VLOOKUP(W21,[1]Sheet1!$A$353:$C$382,2,FALSE),0)</f>
        <v>2</v>
      </c>
      <c r="U21" s="98">
        <f t="shared" si="0"/>
        <v>6.7430883344571813E-4</v>
      </c>
      <c r="V21" s="100">
        <f t="shared" si="1"/>
        <v>-0.33333333333333331</v>
      </c>
      <c r="W21" s="276" t="s">
        <v>659</v>
      </c>
      <c r="X21" s="94"/>
      <c r="Y21" s="95"/>
    </row>
    <row r="22" spans="2:26" ht="22.15" customHeight="1" x14ac:dyDescent="0.25">
      <c r="B22" s="96">
        <v>33</v>
      </c>
      <c r="C22" s="97" t="s">
        <v>313</v>
      </c>
      <c r="D22" s="40">
        <v>4</v>
      </c>
      <c r="E22" s="98">
        <v>1.7064846416382253E-3</v>
      </c>
      <c r="F22" s="40">
        <v>0</v>
      </c>
      <c r="G22" s="98">
        <v>0</v>
      </c>
      <c r="H22" s="41">
        <v>0</v>
      </c>
      <c r="I22" s="99">
        <v>0</v>
      </c>
      <c r="J22" s="24">
        <v>0</v>
      </c>
      <c r="K22" s="99">
        <v>0</v>
      </c>
      <c r="L22" s="24">
        <v>0</v>
      </c>
      <c r="M22" s="99">
        <v>0</v>
      </c>
      <c r="N22" s="24">
        <v>0</v>
      </c>
      <c r="O22" s="98">
        <v>0</v>
      </c>
      <c r="P22" s="24">
        <v>0</v>
      </c>
      <c r="Q22" s="98">
        <v>0</v>
      </c>
      <c r="R22" s="24">
        <v>1</v>
      </c>
      <c r="S22" s="98">
        <v>2.3702299123014932E-4</v>
      </c>
      <c r="T22" s="24">
        <f>IFERROR(VLOOKUP(W22,[1]Sheet1!$A$353:$C$382,2,FALSE),0)</f>
        <v>1</v>
      </c>
      <c r="U22" s="98">
        <f t="shared" si="0"/>
        <v>3.3715441672285906E-4</v>
      </c>
      <c r="V22" s="100">
        <f t="shared" si="1"/>
        <v>0</v>
      </c>
      <c r="W22" s="276" t="s">
        <v>660</v>
      </c>
      <c r="X22" s="94"/>
      <c r="Y22" s="95"/>
    </row>
    <row r="23" spans="2:26" ht="22.15" customHeight="1" x14ac:dyDescent="0.25">
      <c r="B23" s="96">
        <v>34</v>
      </c>
      <c r="C23" s="97" t="s">
        <v>314</v>
      </c>
      <c r="D23" s="40">
        <v>1</v>
      </c>
      <c r="E23" s="98">
        <v>4.2662116040955632E-4</v>
      </c>
      <c r="F23" s="40">
        <v>0</v>
      </c>
      <c r="G23" s="98">
        <v>0</v>
      </c>
      <c r="H23" s="41">
        <v>0</v>
      </c>
      <c r="I23" s="99">
        <v>0</v>
      </c>
      <c r="J23" s="24">
        <v>1</v>
      </c>
      <c r="K23" s="99">
        <v>2.7048958615093319E-4</v>
      </c>
      <c r="L23" s="24">
        <v>2</v>
      </c>
      <c r="M23" s="99">
        <v>5.0620096178182741E-4</v>
      </c>
      <c r="N23" s="24">
        <v>0</v>
      </c>
      <c r="O23" s="98">
        <v>0</v>
      </c>
      <c r="P23" s="24">
        <v>0</v>
      </c>
      <c r="Q23" s="98">
        <v>0</v>
      </c>
      <c r="R23" s="24">
        <v>2</v>
      </c>
      <c r="S23" s="98">
        <v>4.7404598246029864E-4</v>
      </c>
      <c r="T23" s="24">
        <f>IFERROR(VLOOKUP(W23,[1]Sheet1!$A$353:$C$382,2,FALSE),0)</f>
        <v>1</v>
      </c>
      <c r="U23" s="98">
        <f t="shared" si="0"/>
        <v>3.3715441672285906E-4</v>
      </c>
      <c r="V23" s="100">
        <f t="shared" si="1"/>
        <v>-0.5</v>
      </c>
      <c r="W23" s="276" t="s">
        <v>857</v>
      </c>
      <c r="X23" s="94"/>
      <c r="Y23" s="95"/>
    </row>
    <row r="24" spans="2:26" ht="22.15" customHeight="1" x14ac:dyDescent="0.25">
      <c r="B24" s="96">
        <v>35</v>
      </c>
      <c r="C24" s="97" t="s">
        <v>315</v>
      </c>
      <c r="D24" s="40">
        <v>0</v>
      </c>
      <c r="E24" s="98">
        <v>0</v>
      </c>
      <c r="F24" s="40">
        <v>0</v>
      </c>
      <c r="G24" s="98">
        <v>0</v>
      </c>
      <c r="H24" s="41">
        <v>0</v>
      </c>
      <c r="I24" s="99">
        <v>0</v>
      </c>
      <c r="J24" s="24">
        <v>0</v>
      </c>
      <c r="K24" s="99">
        <v>0</v>
      </c>
      <c r="L24" s="24">
        <v>1</v>
      </c>
      <c r="M24" s="99">
        <v>0</v>
      </c>
      <c r="N24" s="24">
        <v>0</v>
      </c>
      <c r="O24" s="98">
        <v>0</v>
      </c>
      <c r="P24" s="24">
        <v>0</v>
      </c>
      <c r="Q24" s="98">
        <v>0</v>
      </c>
      <c r="R24" s="24">
        <v>0</v>
      </c>
      <c r="S24" s="98">
        <v>0</v>
      </c>
      <c r="T24" s="24">
        <f>IFERROR(VLOOKUP(W24,[1]Sheet1!$A$353:$C$382,2,FALSE),0)</f>
        <v>0</v>
      </c>
      <c r="U24" s="98">
        <f t="shared" si="0"/>
        <v>0</v>
      </c>
      <c r="V24" s="100">
        <f t="shared" si="1"/>
        <v>0</v>
      </c>
      <c r="X24" s="94"/>
      <c r="Y24" s="95"/>
    </row>
    <row r="25" spans="2:26" ht="22.15" customHeight="1" thickBot="1" x14ac:dyDescent="0.3">
      <c r="B25" s="96">
        <v>39</v>
      </c>
      <c r="C25" s="97" t="s">
        <v>316</v>
      </c>
      <c r="D25" s="40">
        <v>0</v>
      </c>
      <c r="E25" s="98">
        <v>0</v>
      </c>
      <c r="F25" s="40">
        <v>5</v>
      </c>
      <c r="G25" s="98">
        <v>2.0938023450586263E-3</v>
      </c>
      <c r="H25" s="41">
        <v>12</v>
      </c>
      <c r="I25" s="99">
        <v>3.3048746901679976E-3</v>
      </c>
      <c r="J25" s="24">
        <v>1</v>
      </c>
      <c r="K25" s="99">
        <v>2.7048958615093319E-4</v>
      </c>
      <c r="L25" s="24">
        <v>5</v>
      </c>
      <c r="M25" s="99">
        <v>1.2655024044545685E-3</v>
      </c>
      <c r="N25" s="24">
        <v>4</v>
      </c>
      <c r="O25" s="98">
        <v>1E-3</v>
      </c>
      <c r="P25" s="24">
        <v>4</v>
      </c>
      <c r="Q25" s="98">
        <v>9.930486593843098E-4</v>
      </c>
      <c r="R25" s="24">
        <v>5</v>
      </c>
      <c r="S25" s="98">
        <v>1.1851149561507466E-3</v>
      </c>
      <c r="T25" s="24">
        <f>IFERROR(VLOOKUP(W25,[1]Sheet1!$A$353:$C$382,2,FALSE),0)</f>
        <v>0</v>
      </c>
      <c r="U25" s="98">
        <f t="shared" si="0"/>
        <v>0</v>
      </c>
      <c r="V25" s="100">
        <f t="shared" si="1"/>
        <v>-1</v>
      </c>
      <c r="W25" s="276" t="s">
        <v>858</v>
      </c>
      <c r="X25" s="94"/>
      <c r="Y25" s="95"/>
    </row>
    <row r="26" spans="2:26" ht="22.15" customHeight="1" thickTop="1" thickBot="1" x14ac:dyDescent="0.3">
      <c r="B26" s="86">
        <v>40</v>
      </c>
      <c r="C26" s="87" t="s">
        <v>317</v>
      </c>
      <c r="D26" s="88">
        <v>96</v>
      </c>
      <c r="E26" s="89">
        <v>4.0955631399317405E-2</v>
      </c>
      <c r="F26" s="88">
        <v>133</v>
      </c>
      <c r="G26" s="89">
        <v>5.5695142378559465E-2</v>
      </c>
      <c r="H26" s="90">
        <v>46</v>
      </c>
      <c r="I26" s="91">
        <v>1.2668686312310657E-2</v>
      </c>
      <c r="J26" s="92">
        <v>38</v>
      </c>
      <c r="K26" s="91">
        <v>1.0278604273735462E-2</v>
      </c>
      <c r="L26" s="92">
        <v>41</v>
      </c>
      <c r="M26" s="91">
        <v>1.0377119716527461E-2</v>
      </c>
      <c r="N26" s="92">
        <v>37</v>
      </c>
      <c r="O26" s="89">
        <v>8.9999999999999993E-3</v>
      </c>
      <c r="P26" s="92">
        <v>44</v>
      </c>
      <c r="Q26" s="89">
        <v>1.0923535253227408E-2</v>
      </c>
      <c r="R26" s="92">
        <v>71</v>
      </c>
      <c r="S26" s="89">
        <v>1.6828632377340603E-2</v>
      </c>
      <c r="T26" s="92">
        <f>IFERROR(VLOOKUP(W26,[1]Sheet1!$A$353:$C$382,2,FALSE),0)</f>
        <v>28</v>
      </c>
      <c r="U26" s="89">
        <f t="shared" si="0"/>
        <v>9.440323668240054E-3</v>
      </c>
      <c r="V26" s="93">
        <f t="shared" si="1"/>
        <v>-0.60563380281690138</v>
      </c>
      <c r="W26" s="276" t="s">
        <v>661</v>
      </c>
      <c r="X26" s="94"/>
      <c r="Y26" s="95"/>
    </row>
    <row r="27" spans="2:26" ht="22.15" customHeight="1" thickTop="1" x14ac:dyDescent="0.25">
      <c r="B27" s="96">
        <v>41</v>
      </c>
      <c r="C27" s="97" t="s">
        <v>318</v>
      </c>
      <c r="D27" s="40">
        <v>205</v>
      </c>
      <c r="E27" s="98">
        <v>8.7457337883959041E-2</v>
      </c>
      <c r="F27" s="40">
        <v>210</v>
      </c>
      <c r="G27" s="98">
        <v>8.7939698492462318E-2</v>
      </c>
      <c r="H27" s="41">
        <v>253</v>
      </c>
      <c r="I27" s="99">
        <v>6.9677774717708627E-2</v>
      </c>
      <c r="J27" s="24">
        <v>236</v>
      </c>
      <c r="K27" s="99">
        <v>6.3835542331620213E-2</v>
      </c>
      <c r="L27" s="24">
        <v>278</v>
      </c>
      <c r="M27" s="99">
        <v>7.0361933687674003E-2</v>
      </c>
      <c r="N27" s="24">
        <v>259</v>
      </c>
      <c r="O27" s="98">
        <v>6.5000000000000002E-2</v>
      </c>
      <c r="P27" s="24">
        <v>239</v>
      </c>
      <c r="Q27" s="98">
        <v>5.9334657398212511E-2</v>
      </c>
      <c r="R27" s="24">
        <v>324</v>
      </c>
      <c r="S27" s="98">
        <v>7.6795449158568382E-2</v>
      </c>
      <c r="T27" s="24">
        <f>IFERROR(VLOOKUP(W27,[1]Sheet1!$A$353:$C$382,2,FALSE),0)</f>
        <v>265</v>
      </c>
      <c r="U27" s="98">
        <f t="shared" si="0"/>
        <v>8.934592043155766E-2</v>
      </c>
      <c r="V27" s="100">
        <f t="shared" si="1"/>
        <v>-0.18209876543209877</v>
      </c>
      <c r="W27" s="276" t="s">
        <v>662</v>
      </c>
      <c r="X27" s="94"/>
      <c r="Y27" s="95"/>
    </row>
    <row r="28" spans="2:26" ht="22.15" customHeight="1" x14ac:dyDescent="0.25">
      <c r="B28" s="96">
        <v>42</v>
      </c>
      <c r="C28" s="97" t="s">
        <v>319</v>
      </c>
      <c r="D28" s="40">
        <v>96</v>
      </c>
      <c r="E28" s="98">
        <v>4.0955631399317405E-2</v>
      </c>
      <c r="F28" s="40">
        <v>78</v>
      </c>
      <c r="G28" s="98">
        <v>3.2663316582914576E-2</v>
      </c>
      <c r="H28" s="41">
        <v>1307</v>
      </c>
      <c r="I28" s="99">
        <v>0.35995593500413109</v>
      </c>
      <c r="J28" s="24">
        <v>1181</v>
      </c>
      <c r="K28" s="99">
        <v>0.31944820124425211</v>
      </c>
      <c r="L28" s="24">
        <v>1183</v>
      </c>
      <c r="M28" s="99">
        <v>0.29941786889395089</v>
      </c>
      <c r="N28" s="24">
        <v>1214</v>
      </c>
      <c r="O28" s="98">
        <v>0.30199999999999999</v>
      </c>
      <c r="P28" s="24">
        <v>1319</v>
      </c>
      <c r="Q28" s="98">
        <v>0.32745779543197617</v>
      </c>
      <c r="R28" s="24">
        <v>1336</v>
      </c>
      <c r="S28" s="98">
        <v>0.31666271628347947</v>
      </c>
      <c r="T28" s="24">
        <f>IFERROR(VLOOKUP(W28,[1]Sheet1!$A$353:$C$382,2,FALSE),0)</f>
        <v>1015</v>
      </c>
      <c r="U28" s="98">
        <f t="shared" si="0"/>
        <v>0.34221173297370194</v>
      </c>
      <c r="V28" s="100">
        <f t="shared" si="1"/>
        <v>-0.2402694610778443</v>
      </c>
      <c r="W28" s="276" t="s">
        <v>663</v>
      </c>
      <c r="X28" s="94"/>
      <c r="Y28" s="95"/>
    </row>
    <row r="29" spans="2:26" ht="22.15" customHeight="1" x14ac:dyDescent="0.25">
      <c r="B29" s="96">
        <v>43</v>
      </c>
      <c r="C29" s="97" t="s">
        <v>320</v>
      </c>
      <c r="D29" s="40">
        <v>141</v>
      </c>
      <c r="E29" s="98">
        <v>6.015358361774744E-2</v>
      </c>
      <c r="F29" s="40">
        <v>136</v>
      </c>
      <c r="G29" s="98">
        <v>5.6951423785594639E-2</v>
      </c>
      <c r="H29" s="41">
        <v>13</v>
      </c>
      <c r="I29" s="99">
        <v>3.5802809143486648E-3</v>
      </c>
      <c r="J29" s="24">
        <v>4</v>
      </c>
      <c r="K29" s="99">
        <v>1.0819583446037328E-3</v>
      </c>
      <c r="L29" s="24">
        <v>2</v>
      </c>
      <c r="M29" s="99">
        <v>5.0620096178182741E-4</v>
      </c>
      <c r="N29" s="24">
        <v>2</v>
      </c>
      <c r="O29" s="98">
        <v>0</v>
      </c>
      <c r="P29" s="24">
        <v>5</v>
      </c>
      <c r="Q29" s="98">
        <v>1.2413108242303873E-3</v>
      </c>
      <c r="R29" s="24">
        <v>1</v>
      </c>
      <c r="S29" s="98">
        <v>2.3702299123014932E-4</v>
      </c>
      <c r="T29" s="24">
        <f>IFERROR(VLOOKUP(W29,[1]Sheet1!$A$353:$C$382,2,FALSE),0)</f>
        <v>2</v>
      </c>
      <c r="U29" s="98">
        <f t="shared" si="0"/>
        <v>6.7430883344571813E-4</v>
      </c>
      <c r="V29" s="100">
        <f t="shared" si="1"/>
        <v>1</v>
      </c>
      <c r="W29" s="276" t="s">
        <v>664</v>
      </c>
      <c r="X29" s="94"/>
      <c r="Y29" s="95"/>
    </row>
    <row r="30" spans="2:26" ht="22.15" customHeight="1" thickBot="1" x14ac:dyDescent="0.3">
      <c r="B30" s="96">
        <v>49</v>
      </c>
      <c r="C30" s="97" t="s">
        <v>321</v>
      </c>
      <c r="D30" s="40">
        <v>15</v>
      </c>
      <c r="E30" s="98">
        <v>6.3993174061433445E-3</v>
      </c>
      <c r="F30" s="40">
        <v>10</v>
      </c>
      <c r="G30" s="98">
        <v>4.1876046901172526E-3</v>
      </c>
      <c r="H30" s="41">
        <v>26</v>
      </c>
      <c r="I30" s="99">
        <v>7.1605618286973297E-3</v>
      </c>
      <c r="J30" s="24">
        <v>29</v>
      </c>
      <c r="K30" s="99">
        <v>7.8441979983770622E-3</v>
      </c>
      <c r="L30" s="24">
        <v>36</v>
      </c>
      <c r="M30" s="99">
        <v>9.1116173120728925E-3</v>
      </c>
      <c r="N30" s="24">
        <v>31</v>
      </c>
      <c r="O30" s="98">
        <v>8.0000000000000002E-3</v>
      </c>
      <c r="P30" s="24">
        <v>25</v>
      </c>
      <c r="Q30" s="98">
        <v>6.2065541211519361E-3</v>
      </c>
      <c r="R30" s="24">
        <v>27</v>
      </c>
      <c r="S30" s="98">
        <v>6.3996207632140319E-3</v>
      </c>
      <c r="T30" s="24">
        <f>IFERROR(VLOOKUP(W30,[1]Sheet1!$A$353:$C$382,2,FALSE),0)</f>
        <v>19</v>
      </c>
      <c r="U30" s="98">
        <f t="shared" si="0"/>
        <v>6.4059339177343225E-3</v>
      </c>
      <c r="V30" s="100">
        <f t="shared" si="1"/>
        <v>-0.29629629629629628</v>
      </c>
      <c r="W30" s="276" t="s">
        <v>665</v>
      </c>
      <c r="X30" s="94"/>
      <c r="Y30" s="95"/>
    </row>
    <row r="31" spans="2:26" ht="22.15" customHeight="1" thickTop="1" thickBot="1" x14ac:dyDescent="0.3">
      <c r="B31" s="86">
        <v>50</v>
      </c>
      <c r="C31" s="87" t="s">
        <v>322</v>
      </c>
      <c r="D31" s="88">
        <v>3</v>
      </c>
      <c r="E31" s="89">
        <v>1.2798634812286689E-3</v>
      </c>
      <c r="F31" s="88">
        <v>3</v>
      </c>
      <c r="G31" s="89">
        <v>1.2562814070351759E-3</v>
      </c>
      <c r="H31" s="90">
        <v>2</v>
      </c>
      <c r="I31" s="91">
        <v>5.50812448361333E-4</v>
      </c>
      <c r="J31" s="92">
        <v>2</v>
      </c>
      <c r="K31" s="91">
        <v>5.4097917230186638E-4</v>
      </c>
      <c r="L31" s="92">
        <v>3</v>
      </c>
      <c r="M31" s="91">
        <v>7.5930144267274111E-4</v>
      </c>
      <c r="N31" s="92">
        <v>6</v>
      </c>
      <c r="O31" s="89">
        <v>1E-3</v>
      </c>
      <c r="P31" s="92">
        <v>1</v>
      </c>
      <c r="Q31" s="89">
        <v>2.4826216484607745E-4</v>
      </c>
      <c r="R31" s="92">
        <v>2</v>
      </c>
      <c r="S31" s="89">
        <v>4.7404598246029864E-4</v>
      </c>
      <c r="T31" s="92">
        <f>IFERROR(VLOOKUP(W31,[1]Sheet1!$A$353:$C$382,2,FALSE),0)</f>
        <v>8</v>
      </c>
      <c r="U31" s="89">
        <f t="shared" si="0"/>
        <v>2.6972353337828725E-3</v>
      </c>
      <c r="V31" s="93">
        <f t="shared" si="1"/>
        <v>3</v>
      </c>
      <c r="W31" s="276" t="s">
        <v>666</v>
      </c>
      <c r="X31" s="94"/>
      <c r="Y31" s="95"/>
    </row>
    <row r="32" spans="2:26" ht="22.15" customHeight="1" thickTop="1" x14ac:dyDescent="0.25">
      <c r="B32" s="96">
        <v>51</v>
      </c>
      <c r="C32" s="97" t="s">
        <v>323</v>
      </c>
      <c r="D32" s="40">
        <v>39</v>
      </c>
      <c r="E32" s="98">
        <v>1.6638225255972697E-2</v>
      </c>
      <c r="F32" s="40">
        <v>70</v>
      </c>
      <c r="G32" s="98">
        <v>2.9313232830820771E-2</v>
      </c>
      <c r="H32" s="41">
        <v>4</v>
      </c>
      <c r="I32" s="99">
        <v>1.101624896722666E-3</v>
      </c>
      <c r="J32" s="24">
        <v>4</v>
      </c>
      <c r="K32" s="99">
        <v>1.0819583446037328E-3</v>
      </c>
      <c r="L32" s="24">
        <v>8</v>
      </c>
      <c r="M32" s="99">
        <v>2.0248038471273096E-3</v>
      </c>
      <c r="N32" s="24">
        <v>5</v>
      </c>
      <c r="O32" s="98">
        <v>1E-3</v>
      </c>
      <c r="P32" s="24">
        <v>2</v>
      </c>
      <c r="Q32" s="98">
        <v>4.965243296921549E-4</v>
      </c>
      <c r="R32" s="24">
        <v>10</v>
      </c>
      <c r="S32" s="98">
        <v>2.3702299123014932E-3</v>
      </c>
      <c r="T32" s="24">
        <f>IFERROR(VLOOKUP(W32,[1]Sheet1!$A$353:$C$382,2,FALSE),0)</f>
        <v>1</v>
      </c>
      <c r="U32" s="98">
        <f t="shared" si="0"/>
        <v>3.3715441672285906E-4</v>
      </c>
      <c r="V32" s="100">
        <f t="shared" si="1"/>
        <v>-0.9</v>
      </c>
      <c r="W32" s="276" t="s">
        <v>667</v>
      </c>
      <c r="Y32" s="101"/>
      <c r="Z32" s="95"/>
    </row>
    <row r="33" spans="2:23" ht="22.15" customHeight="1" x14ac:dyDescent="0.25">
      <c r="B33" s="96">
        <v>52</v>
      </c>
      <c r="C33" s="97" t="s">
        <v>324</v>
      </c>
      <c r="D33" s="40">
        <v>35</v>
      </c>
      <c r="E33" s="98">
        <v>1.4931740614334471E-2</v>
      </c>
      <c r="F33" s="40">
        <v>30</v>
      </c>
      <c r="G33" s="98">
        <v>1.2562814070351759E-2</v>
      </c>
      <c r="H33" s="41">
        <v>18</v>
      </c>
      <c r="I33" s="99">
        <v>4.9573120352519968E-3</v>
      </c>
      <c r="J33" s="24">
        <v>19</v>
      </c>
      <c r="K33" s="99">
        <v>5.1393021368677308E-3</v>
      </c>
      <c r="L33" s="24">
        <v>19</v>
      </c>
      <c r="M33" s="99">
        <v>4.8089091369273602E-3</v>
      </c>
      <c r="N33" s="24">
        <v>22</v>
      </c>
      <c r="O33" s="98">
        <v>5.0000000000000001E-3</v>
      </c>
      <c r="P33" s="24">
        <v>16</v>
      </c>
      <c r="Q33" s="98">
        <v>3.9721946375372392E-3</v>
      </c>
      <c r="R33" s="24">
        <v>24</v>
      </c>
      <c r="S33" s="98">
        <v>5.6885517895235837E-3</v>
      </c>
      <c r="T33" s="24">
        <f>IFERROR(VLOOKUP(W33,[1]Sheet1!$A$353:$C$382,2,FALSE),0)</f>
        <v>16</v>
      </c>
      <c r="U33" s="98">
        <f t="shared" si="0"/>
        <v>5.394470667565745E-3</v>
      </c>
      <c r="V33" s="100">
        <f t="shared" si="1"/>
        <v>-0.33333333333333331</v>
      </c>
      <c r="W33" s="276" t="s">
        <v>668</v>
      </c>
    </row>
    <row r="34" spans="2:23" ht="22.15" customHeight="1" x14ac:dyDescent="0.25">
      <c r="B34" s="96">
        <v>53</v>
      </c>
      <c r="C34" s="97" t="s">
        <v>325</v>
      </c>
      <c r="D34" s="40">
        <v>42</v>
      </c>
      <c r="E34" s="98">
        <v>1.7918088737201365E-2</v>
      </c>
      <c r="F34" s="40">
        <v>47</v>
      </c>
      <c r="G34" s="98">
        <v>1.9681742043551088E-2</v>
      </c>
      <c r="H34" s="41">
        <v>55</v>
      </c>
      <c r="I34" s="99">
        <v>1.5147342329936657E-2</v>
      </c>
      <c r="J34" s="24">
        <v>36</v>
      </c>
      <c r="K34" s="99">
        <v>9.7376251014335974E-3</v>
      </c>
      <c r="L34" s="24">
        <v>48</v>
      </c>
      <c r="M34" s="99">
        <v>1.2148823082763858E-2</v>
      </c>
      <c r="N34" s="24">
        <v>41</v>
      </c>
      <c r="O34" s="98">
        <v>0.01</v>
      </c>
      <c r="P34" s="24">
        <v>34</v>
      </c>
      <c r="Q34" s="98">
        <v>8.4409136047666339E-3</v>
      </c>
      <c r="R34" s="24">
        <v>34</v>
      </c>
      <c r="S34" s="98">
        <v>8.0587817018250765E-3</v>
      </c>
      <c r="T34" s="24">
        <f>IFERROR(VLOOKUP(W34,[1]Sheet1!$A$353:$C$382,2,FALSE),0)</f>
        <v>32</v>
      </c>
      <c r="U34" s="98">
        <f t="shared" si="0"/>
        <v>1.078894133513149E-2</v>
      </c>
      <c r="V34" s="100">
        <f t="shared" si="1"/>
        <v>-5.8823529411764705E-2</v>
      </c>
      <c r="W34" s="276" t="s">
        <v>669</v>
      </c>
    </row>
    <row r="35" spans="2:23" ht="22.15" customHeight="1" x14ac:dyDescent="0.25">
      <c r="B35" s="96">
        <v>54</v>
      </c>
      <c r="C35" s="97" t="s">
        <v>326</v>
      </c>
      <c r="D35" s="40">
        <v>16</v>
      </c>
      <c r="E35" s="98">
        <v>6.8259385665529011E-3</v>
      </c>
      <c r="F35" s="40">
        <v>14</v>
      </c>
      <c r="G35" s="98">
        <v>5.8626465661641538E-3</v>
      </c>
      <c r="H35" s="41">
        <v>6</v>
      </c>
      <c r="I35" s="99">
        <v>1.6524373450839988E-3</v>
      </c>
      <c r="J35" s="24">
        <v>17</v>
      </c>
      <c r="K35" s="99">
        <v>4.598322964565864E-3</v>
      </c>
      <c r="L35" s="24">
        <v>24</v>
      </c>
      <c r="M35" s="99">
        <v>6.0744115413819289E-3</v>
      </c>
      <c r="N35" s="24">
        <v>24</v>
      </c>
      <c r="O35" s="98">
        <v>6.0000000000000001E-3</v>
      </c>
      <c r="P35" s="24">
        <v>32</v>
      </c>
      <c r="Q35" s="98">
        <v>7.9443892750744784E-3</v>
      </c>
      <c r="R35" s="24">
        <v>27</v>
      </c>
      <c r="S35" s="98">
        <v>6.3996207632140319E-3</v>
      </c>
      <c r="T35" s="24">
        <f>IFERROR(VLOOKUP(W35,[1]Sheet1!$A$353:$C$382,2,FALSE),0)</f>
        <v>14</v>
      </c>
      <c r="U35" s="98">
        <f t="shared" si="0"/>
        <v>4.720161834120027E-3</v>
      </c>
      <c r="V35" s="100">
        <f t="shared" si="1"/>
        <v>-0.48148148148148145</v>
      </c>
      <c r="W35" s="276" t="s">
        <v>670</v>
      </c>
    </row>
    <row r="36" spans="2:23" ht="22.15" customHeight="1" x14ac:dyDescent="0.25">
      <c r="B36" s="96">
        <v>55</v>
      </c>
      <c r="C36" s="97" t="s">
        <v>327</v>
      </c>
      <c r="D36" s="40">
        <v>16</v>
      </c>
      <c r="E36" s="98">
        <v>6.8259385665529011E-3</v>
      </c>
      <c r="F36" s="40">
        <v>12</v>
      </c>
      <c r="G36" s="98">
        <v>5.0251256281407036E-3</v>
      </c>
      <c r="H36" s="41">
        <v>18</v>
      </c>
      <c r="I36" s="99">
        <v>4.9573120352519968E-3</v>
      </c>
      <c r="J36" s="24">
        <v>16</v>
      </c>
      <c r="K36" s="99">
        <v>4.327833378414931E-3</v>
      </c>
      <c r="L36" s="24">
        <v>24</v>
      </c>
      <c r="M36" s="99">
        <v>6.0744115413819289E-3</v>
      </c>
      <c r="N36" s="24">
        <v>22</v>
      </c>
      <c r="O36" s="98">
        <v>5.0000000000000001E-3</v>
      </c>
      <c r="P36" s="24">
        <v>27</v>
      </c>
      <c r="Q36" s="98">
        <v>6.7030784508440916E-3</v>
      </c>
      <c r="R36" s="24">
        <v>25</v>
      </c>
      <c r="S36" s="98">
        <v>5.9255747807537328E-3</v>
      </c>
      <c r="T36" s="24">
        <f>IFERROR(VLOOKUP(W36,[1]Sheet1!$A$353:$C$382,2,FALSE),0)</f>
        <v>14</v>
      </c>
      <c r="U36" s="98">
        <f t="shared" si="0"/>
        <v>4.720161834120027E-3</v>
      </c>
      <c r="V36" s="100">
        <f t="shared" si="1"/>
        <v>-0.44</v>
      </c>
      <c r="W36" s="276" t="s">
        <v>671</v>
      </c>
    </row>
    <row r="37" spans="2:23" ht="22.15" customHeight="1" thickBot="1" x14ac:dyDescent="0.3">
      <c r="B37" s="96">
        <v>59</v>
      </c>
      <c r="C37" s="97" t="s">
        <v>328</v>
      </c>
      <c r="D37" s="40">
        <v>4</v>
      </c>
      <c r="E37" s="98">
        <v>1.7064846416382253E-3</v>
      </c>
      <c r="F37" s="40">
        <v>6</v>
      </c>
      <c r="G37" s="98">
        <v>2.5125628140703518E-3</v>
      </c>
      <c r="H37" s="41">
        <v>6</v>
      </c>
      <c r="I37" s="99">
        <v>1.6524373450839988E-3</v>
      </c>
      <c r="J37" s="24">
        <v>6</v>
      </c>
      <c r="K37" s="99">
        <v>1.6229375169055993E-3</v>
      </c>
      <c r="L37" s="24">
        <v>3</v>
      </c>
      <c r="M37" s="99">
        <v>7.5930144267274111E-4</v>
      </c>
      <c r="N37" s="24">
        <v>8</v>
      </c>
      <c r="O37" s="98">
        <v>2E-3</v>
      </c>
      <c r="P37" s="24">
        <v>4</v>
      </c>
      <c r="Q37" s="98">
        <v>9.930486593843098E-4</v>
      </c>
      <c r="R37" s="24">
        <v>4</v>
      </c>
      <c r="S37" s="98">
        <v>9.4809196492059728E-4</v>
      </c>
      <c r="T37" s="24">
        <f>IFERROR(VLOOKUP(W37,[1]Sheet1!$A$353:$C$382,2,FALSE),0)</f>
        <v>5</v>
      </c>
      <c r="U37" s="98">
        <f t="shared" si="0"/>
        <v>1.6857720836142953E-3</v>
      </c>
      <c r="V37" s="100">
        <f t="shared" si="1"/>
        <v>0.25</v>
      </c>
      <c r="W37" s="276" t="s">
        <v>672</v>
      </c>
    </row>
    <row r="38" spans="2:23" ht="22.15" customHeight="1" thickTop="1" thickBot="1" x14ac:dyDescent="0.3">
      <c r="B38" s="86">
        <v>60</v>
      </c>
      <c r="C38" s="87" t="s">
        <v>329</v>
      </c>
      <c r="D38" s="88">
        <v>70</v>
      </c>
      <c r="E38" s="89">
        <v>2.9863481228668942E-2</v>
      </c>
      <c r="F38" s="88">
        <v>49</v>
      </c>
      <c r="G38" s="89">
        <v>2.051926298157454E-2</v>
      </c>
      <c r="H38" s="90">
        <v>20</v>
      </c>
      <c r="I38" s="91">
        <v>5.5081244836133296E-3</v>
      </c>
      <c r="J38" s="92">
        <v>16</v>
      </c>
      <c r="K38" s="91">
        <v>4.327833378414931E-3</v>
      </c>
      <c r="L38" s="92">
        <v>21</v>
      </c>
      <c r="M38" s="91">
        <v>5.3151100987091872E-3</v>
      </c>
      <c r="N38" s="92">
        <v>24</v>
      </c>
      <c r="O38" s="89">
        <v>6.0000000000000001E-3</v>
      </c>
      <c r="P38" s="92">
        <v>28</v>
      </c>
      <c r="Q38" s="89">
        <v>6.9513406156901684E-3</v>
      </c>
      <c r="R38" s="92">
        <v>48</v>
      </c>
      <c r="S38" s="89">
        <v>1.1377103579047167E-2</v>
      </c>
      <c r="T38" s="92">
        <f>IFERROR(VLOOKUP(W38,[1]Sheet1!$A$353:$C$382,2,FALSE),0)</f>
        <v>20</v>
      </c>
      <c r="U38" s="89">
        <f t="shared" si="0"/>
        <v>6.7430883344571811E-3</v>
      </c>
      <c r="V38" s="93">
        <f t="shared" si="1"/>
        <v>-0.58333333333333337</v>
      </c>
      <c r="W38" s="276" t="s">
        <v>673</v>
      </c>
    </row>
    <row r="39" spans="2:23" ht="22.15" customHeight="1" thickTop="1" x14ac:dyDescent="0.25">
      <c r="B39" s="96">
        <v>61</v>
      </c>
      <c r="C39" s="97" t="s">
        <v>330</v>
      </c>
      <c r="D39" s="40">
        <v>1061</v>
      </c>
      <c r="E39" s="98">
        <v>0.45264505119453924</v>
      </c>
      <c r="F39" s="40">
        <v>1082</v>
      </c>
      <c r="G39" s="98">
        <v>0.45309882747068675</v>
      </c>
      <c r="H39" s="41">
        <v>1661</v>
      </c>
      <c r="I39" s="99">
        <v>0.45744973836408709</v>
      </c>
      <c r="J39" s="24">
        <v>1807</v>
      </c>
      <c r="K39" s="99">
        <v>0.4887746821747363</v>
      </c>
      <c r="L39" s="24">
        <v>2009</v>
      </c>
      <c r="M39" s="99">
        <v>0.50847886610984561</v>
      </c>
      <c r="N39" s="24">
        <v>1995</v>
      </c>
      <c r="O39" s="98">
        <v>0.498</v>
      </c>
      <c r="P39" s="24">
        <v>1916</v>
      </c>
      <c r="Q39" s="98">
        <v>0.47567030784508441</v>
      </c>
      <c r="R39" s="24">
        <v>1934</v>
      </c>
      <c r="S39" s="98">
        <v>0.45840246503910881</v>
      </c>
      <c r="T39" s="24">
        <f>IFERROR(VLOOKUP(W39,[1]Sheet1!$A$353:$C$382,2,FALSE),0)</f>
        <v>1271</v>
      </c>
      <c r="U39" s="98">
        <f t="shared" si="0"/>
        <v>0.42852326365475385</v>
      </c>
      <c r="V39" s="100">
        <f t="shared" si="1"/>
        <v>-0.34281282316442607</v>
      </c>
      <c r="W39" s="276" t="s">
        <v>674</v>
      </c>
    </row>
    <row r="40" spans="2:23" ht="22.15" customHeight="1" x14ac:dyDescent="0.25">
      <c r="B40" s="96">
        <v>62</v>
      </c>
      <c r="C40" s="97" t="s">
        <v>331</v>
      </c>
      <c r="D40" s="40">
        <v>10</v>
      </c>
      <c r="E40" s="98">
        <v>4.2662116040955633E-3</v>
      </c>
      <c r="F40" s="40">
        <v>5</v>
      </c>
      <c r="G40" s="98">
        <v>2.0938023450586263E-3</v>
      </c>
      <c r="H40" s="41">
        <v>9</v>
      </c>
      <c r="I40" s="99">
        <v>2.4786560176259984E-3</v>
      </c>
      <c r="J40" s="24">
        <v>3</v>
      </c>
      <c r="K40" s="99">
        <v>8.1146875845279967E-4</v>
      </c>
      <c r="L40" s="24">
        <v>3</v>
      </c>
      <c r="M40" s="99">
        <v>7.5930144267274111E-4</v>
      </c>
      <c r="N40" s="24">
        <v>6</v>
      </c>
      <c r="O40" s="98">
        <v>1E-3</v>
      </c>
      <c r="P40" s="24">
        <v>5</v>
      </c>
      <c r="Q40" s="98">
        <v>1.2413108242303873E-3</v>
      </c>
      <c r="R40" s="24">
        <v>8</v>
      </c>
      <c r="S40" s="98">
        <v>1.8961839298411946E-3</v>
      </c>
      <c r="T40" s="24">
        <f>IFERROR(VLOOKUP(W40,[1]Sheet1!$A$353:$C$382,2,FALSE),0)</f>
        <v>2</v>
      </c>
      <c r="U40" s="98">
        <f t="shared" si="0"/>
        <v>6.7430883344571813E-4</v>
      </c>
      <c r="V40" s="100">
        <f t="shared" si="1"/>
        <v>-0.75</v>
      </c>
      <c r="W40" s="276" t="s">
        <v>675</v>
      </c>
    </row>
    <row r="41" spans="2:23" ht="22.15" customHeight="1" thickBot="1" x14ac:dyDescent="0.3">
      <c r="B41" s="96">
        <v>69</v>
      </c>
      <c r="C41" s="97" t="s">
        <v>332</v>
      </c>
      <c r="D41" s="40">
        <v>2</v>
      </c>
      <c r="E41" s="98">
        <v>8.5324232081911264E-4</v>
      </c>
      <c r="F41" s="40">
        <v>3</v>
      </c>
      <c r="G41" s="98">
        <v>1.2562814070351759E-3</v>
      </c>
      <c r="H41" s="41">
        <v>0</v>
      </c>
      <c r="I41" s="99">
        <v>0</v>
      </c>
      <c r="J41" s="24">
        <v>3</v>
      </c>
      <c r="K41" s="99">
        <v>8.1146875845279967E-4</v>
      </c>
      <c r="L41" s="24">
        <v>2</v>
      </c>
      <c r="M41" s="99">
        <v>5.0620096178182741E-4</v>
      </c>
      <c r="N41" s="24">
        <v>5</v>
      </c>
      <c r="O41" s="98">
        <v>1E-3</v>
      </c>
      <c r="P41" s="24">
        <v>2</v>
      </c>
      <c r="Q41" s="98">
        <v>4.965243296921549E-4</v>
      </c>
      <c r="R41" s="24">
        <v>2</v>
      </c>
      <c r="S41" s="98">
        <v>4.7404598246029864E-4</v>
      </c>
      <c r="T41" s="24">
        <f>IFERROR(VLOOKUP(W41,[1]Sheet1!$A$353:$C$382,2,FALSE),0)</f>
        <v>2</v>
      </c>
      <c r="U41" s="98">
        <f t="shared" si="0"/>
        <v>6.7430883344571813E-4</v>
      </c>
      <c r="V41" s="100">
        <f t="shared" si="1"/>
        <v>0</v>
      </c>
      <c r="W41" s="276" t="s">
        <v>676</v>
      </c>
    </row>
    <row r="42" spans="2:23" ht="22.15" customHeight="1" thickTop="1" thickBot="1" x14ac:dyDescent="0.3">
      <c r="B42" s="86">
        <v>99</v>
      </c>
      <c r="C42" s="87" t="s">
        <v>333</v>
      </c>
      <c r="D42" s="88">
        <v>85</v>
      </c>
      <c r="E42" s="89">
        <v>3.6262798634812285E-2</v>
      </c>
      <c r="F42" s="88">
        <v>92</v>
      </c>
      <c r="G42" s="89">
        <v>3.8525963149078725E-2</v>
      </c>
      <c r="H42" s="90">
        <v>110</v>
      </c>
      <c r="I42" s="91">
        <v>3.0294684659873315E-2</v>
      </c>
      <c r="J42" s="92">
        <v>132</v>
      </c>
      <c r="K42" s="91">
        <v>3.5704625371923183E-2</v>
      </c>
      <c r="L42" s="92">
        <v>102</v>
      </c>
      <c r="M42" s="91">
        <v>2.5816249050873197E-2</v>
      </c>
      <c r="N42" s="92">
        <v>109</v>
      </c>
      <c r="O42" s="89">
        <v>2.7E-2</v>
      </c>
      <c r="P42" s="92">
        <v>131</v>
      </c>
      <c r="Q42" s="89">
        <v>3.2522343594836148E-2</v>
      </c>
      <c r="R42" s="92">
        <v>121</v>
      </c>
      <c r="S42" s="89">
        <v>2.8679781938848067E-2</v>
      </c>
      <c r="T42" s="92">
        <f>IFERROR(VLOOKUP(W42,[1]Sheet1!$A$353:$C$382,2,FALSE),0)</f>
        <v>86</v>
      </c>
      <c r="U42" s="89">
        <f t="shared" si="0"/>
        <v>2.8995279838165879E-2</v>
      </c>
      <c r="V42" s="93">
        <f t="shared" si="1"/>
        <v>-0.28925619834710742</v>
      </c>
      <c r="W42" s="276" t="s">
        <v>677</v>
      </c>
    </row>
    <row r="43" spans="2:23" ht="22.15" customHeight="1" thickTop="1" thickBot="1" x14ac:dyDescent="0.3">
      <c r="B43" s="389" t="s">
        <v>69</v>
      </c>
      <c r="C43" s="390"/>
      <c r="D43" s="48">
        <v>2344</v>
      </c>
      <c r="E43" s="102">
        <v>1</v>
      </c>
      <c r="F43" s="48">
        <v>2388</v>
      </c>
      <c r="G43" s="102">
        <v>1</v>
      </c>
      <c r="H43" s="49">
        <f>SUM(H7:H42)</f>
        <v>3631</v>
      </c>
      <c r="I43" s="103">
        <f t="shared" ref="I43:U43" si="2">SUM(I7:I42)</f>
        <v>1.0000000000000002</v>
      </c>
      <c r="J43" s="31">
        <f t="shared" si="2"/>
        <v>3697</v>
      </c>
      <c r="K43" s="103">
        <f t="shared" si="2"/>
        <v>1</v>
      </c>
      <c r="L43" s="31">
        <f t="shared" si="2"/>
        <v>3951</v>
      </c>
      <c r="M43" s="103">
        <f t="shared" si="2"/>
        <v>0.99974689951910911</v>
      </c>
      <c r="N43" s="31">
        <f t="shared" si="2"/>
        <v>4008</v>
      </c>
      <c r="O43" s="102">
        <f t="shared" si="2"/>
        <v>0.99400000000000011</v>
      </c>
      <c r="P43" s="31">
        <v>4028</v>
      </c>
      <c r="Q43" s="102">
        <v>1</v>
      </c>
      <c r="R43" s="31">
        <v>4219</v>
      </c>
      <c r="S43" s="102">
        <v>0.99999999999999978</v>
      </c>
      <c r="T43" s="31">
        <f t="shared" si="2"/>
        <v>2966</v>
      </c>
      <c r="U43" s="102">
        <f t="shared" si="2"/>
        <v>1</v>
      </c>
      <c r="V43" s="104">
        <f>IFERROR((T43-R43)/R43,0)</f>
        <v>-0.29698980801137709</v>
      </c>
      <c r="W43" s="276" t="s">
        <v>20</v>
      </c>
    </row>
    <row r="44" spans="2:23" ht="15.75" thickTop="1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2:23" x14ac:dyDescent="0.25">
      <c r="B45" s="51"/>
      <c r="C45" s="51"/>
      <c r="D45" s="51"/>
      <c r="E45" s="51"/>
      <c r="F45" s="51"/>
      <c r="G45" s="51"/>
      <c r="H45" s="105"/>
      <c r="I45" s="51"/>
      <c r="J45" s="51"/>
      <c r="K45" s="51"/>
      <c r="L45" s="51"/>
      <c r="M45" s="51"/>
      <c r="N45" s="105"/>
      <c r="O45" s="51"/>
      <c r="P45" s="105"/>
      <c r="Q45" s="51"/>
      <c r="R45" s="105"/>
      <c r="S45" s="51"/>
      <c r="T45" s="105"/>
      <c r="U45" s="51"/>
      <c r="V45" s="51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</sheetData>
  <mergeCells count="16">
    <mergeCell ref="B43:C43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P5:Q5"/>
    <mergeCell ref="N5:O5"/>
    <mergeCell ref="D5:E5"/>
    <mergeCell ref="F5:G5"/>
    <mergeCell ref="H5:I5"/>
    <mergeCell ref="R5:S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25"/>
  <sheetViews>
    <sheetView topLeftCell="D22" zoomScale="70" zoomScaleNormal="70" workbookViewId="0">
      <selection activeCell="D6" sqref="D6:M42"/>
    </sheetView>
  </sheetViews>
  <sheetFormatPr defaultRowHeight="15" x14ac:dyDescent="0.25"/>
  <cols>
    <col min="1" max="1" width="2.7109375" style="3" customWidth="1"/>
    <col min="2" max="2" width="7.7109375" style="2" customWidth="1"/>
    <col min="3" max="3" width="164" style="2" bestFit="1" customWidth="1"/>
    <col min="4" max="13" width="9.7109375" style="2" customWidth="1"/>
    <col min="14" max="14" width="11.42578125" style="276" customWidth="1"/>
    <col min="15" max="16384" width="9.1406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87" t="s">
        <v>1023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</row>
    <row r="3" spans="2:14" ht="22.15" customHeight="1" thickTop="1" thickBot="1" x14ac:dyDescent="0.3">
      <c r="B3" s="391" t="s">
        <v>295</v>
      </c>
      <c r="C3" s="309" t="s">
        <v>296</v>
      </c>
      <c r="D3" s="300" t="s">
        <v>91</v>
      </c>
      <c r="E3" s="301"/>
      <c r="F3" s="301"/>
      <c r="G3" s="301"/>
      <c r="H3" s="301"/>
      <c r="I3" s="301"/>
      <c r="J3" s="301"/>
      <c r="K3" s="301"/>
      <c r="L3" s="302" t="s">
        <v>20</v>
      </c>
      <c r="M3" s="303"/>
    </row>
    <row r="4" spans="2:14" ht="22.15" customHeight="1" thickTop="1" x14ac:dyDescent="0.25">
      <c r="B4" s="392"/>
      <c r="C4" s="394"/>
      <c r="D4" s="306" t="s">
        <v>18</v>
      </c>
      <c r="E4" s="307"/>
      <c r="F4" s="310" t="s">
        <v>862</v>
      </c>
      <c r="G4" s="307"/>
      <c r="H4" s="310" t="s">
        <v>294</v>
      </c>
      <c r="I4" s="307"/>
      <c r="J4" s="322" t="s">
        <v>19</v>
      </c>
      <c r="K4" s="322"/>
      <c r="L4" s="304"/>
      <c r="M4" s="305"/>
    </row>
    <row r="5" spans="2:14" ht="22.15" customHeight="1" thickBot="1" x14ac:dyDescent="0.3">
      <c r="B5" s="393"/>
      <c r="C5" s="395"/>
      <c r="D5" s="213" t="s">
        <v>17</v>
      </c>
      <c r="E5" s="249" t="s">
        <v>16</v>
      </c>
      <c r="F5" s="215" t="s">
        <v>17</v>
      </c>
      <c r="G5" s="249" t="s">
        <v>16</v>
      </c>
      <c r="H5" s="215" t="s">
        <v>17</v>
      </c>
      <c r="I5" s="249" t="s">
        <v>16</v>
      </c>
      <c r="J5" s="215" t="s">
        <v>17</v>
      </c>
      <c r="K5" s="250" t="s">
        <v>16</v>
      </c>
      <c r="L5" s="213" t="s">
        <v>17</v>
      </c>
      <c r="M5" s="251" t="s">
        <v>16</v>
      </c>
    </row>
    <row r="6" spans="2:14" ht="22.15" customHeight="1" thickTop="1" thickBot="1" x14ac:dyDescent="0.3">
      <c r="B6" s="107" t="s">
        <v>297</v>
      </c>
      <c r="C6" s="108" t="s">
        <v>298</v>
      </c>
      <c r="D6" s="109">
        <f>IFERROR(VLOOKUP(N6,[1]Sheet1!$A$387:$K$416,2,FALSE),0)</f>
        <v>43</v>
      </c>
      <c r="E6" s="91">
        <f>IFERROR(VLOOKUP(N6,[1]Sheet1!$A$387:$K$416,3,FALSE)/100,0)</f>
        <v>5.4361567635903919E-2</v>
      </c>
      <c r="F6" s="92">
        <f>IFERROR(VLOOKUP(N6,[1]Sheet1!$A$387:$K$416,4,FALSE),0)</f>
        <v>90</v>
      </c>
      <c r="G6" s="91">
        <f>IFERROR(VLOOKUP(N6,[1]Sheet1!$A$387:$K$416,5,FALSE)/100,0)</f>
        <v>4.4400592007893439E-2</v>
      </c>
      <c r="H6" s="92">
        <f>IFERROR(VLOOKUP(N6,[1]Sheet1!$A$387:$K$416,6,FALSE),0)</f>
        <v>5</v>
      </c>
      <c r="I6" s="91">
        <f>IFERROR(VLOOKUP(N6,[1]Sheet1!$A$387:$K$416,7,FALSE)/100,0)</f>
        <v>3.4965034965034968E-2</v>
      </c>
      <c r="J6" s="92">
        <f>IFERROR(VLOOKUP(N6,[1]Sheet1!$A$387:$K$416,8,FALSE),0)</f>
        <v>0</v>
      </c>
      <c r="K6" s="89">
        <f>IFERROR(VLOOKUP(N6,[1]Sheet1!$A$387:$K$416,9,FALSE)/100,0)</f>
        <v>0</v>
      </c>
      <c r="L6" s="77">
        <f>IFERROR(VLOOKUP(N6,[1]Sheet1!$A$387:$K$416,10,FALSE),0)</f>
        <v>138</v>
      </c>
      <c r="M6" s="110">
        <f>IFERROR(VLOOKUP(N6,[1]Sheet1!$A$387:$K$416,11,FALSE)/100,0)</f>
        <v>4.652730950775455E-2</v>
      </c>
      <c r="N6" s="276" t="s">
        <v>647</v>
      </c>
    </row>
    <row r="7" spans="2:14" ht="22.15" customHeight="1" thickTop="1" thickBot="1" x14ac:dyDescent="0.3">
      <c r="B7" s="86">
        <v>10</v>
      </c>
      <c r="C7" s="87" t="s">
        <v>299</v>
      </c>
      <c r="D7" s="109">
        <f>IFERROR(VLOOKUP(N7,[1]Sheet1!$A$387:$K$416,2,FALSE),0)</f>
        <v>0</v>
      </c>
      <c r="E7" s="91">
        <f>IFERROR(VLOOKUP(N7,[1]Sheet1!$A$387:$K$416,3,FALSE)/100,0)</f>
        <v>0</v>
      </c>
      <c r="F7" s="92">
        <f>IFERROR(VLOOKUP(N7,[1]Sheet1!$A$387:$K$416,4,FALSE),0)</f>
        <v>5</v>
      </c>
      <c r="G7" s="91">
        <f>IFERROR(VLOOKUP(N7,[1]Sheet1!$A$387:$K$416,5,FALSE)/100,0)</f>
        <v>2.4666995559940795E-3</v>
      </c>
      <c r="H7" s="92">
        <f>IFERROR(VLOOKUP(N7,[1]Sheet1!$A$387:$K$416,6,FALSE),0)</f>
        <v>0</v>
      </c>
      <c r="I7" s="91">
        <f>IFERROR(VLOOKUP(N7,[1]Sheet1!$A$387:$K$416,7,FALSE)/100,0)</f>
        <v>0</v>
      </c>
      <c r="J7" s="92">
        <f>IFERROR(VLOOKUP(N7,[1]Sheet1!$A$387:$K$416,8,FALSE),0)</f>
        <v>0</v>
      </c>
      <c r="K7" s="89">
        <f>IFERROR(VLOOKUP(N7,[1]Sheet1!$A$387:$K$416,9,FALSE)/100,0)</f>
        <v>0</v>
      </c>
      <c r="L7" s="77">
        <f>IFERROR(VLOOKUP(N7,[1]Sheet1!$A$387:$K$416,10,FALSE),0)</f>
        <v>5</v>
      </c>
      <c r="M7" s="110">
        <f>IFERROR(VLOOKUP(N7,[1]Sheet1!$A$387:$K$416,11,FALSE)/100,0)</f>
        <v>1.6857720836142953E-3</v>
      </c>
      <c r="N7" s="276" t="s">
        <v>648</v>
      </c>
    </row>
    <row r="8" spans="2:14" ht="22.15" customHeight="1" thickTop="1" x14ac:dyDescent="0.25">
      <c r="B8" s="96">
        <v>11</v>
      </c>
      <c r="C8" s="97" t="s">
        <v>300</v>
      </c>
      <c r="D8" s="22">
        <f>IFERROR(VLOOKUP(N8,[1]Sheet1!$A$387:$K$416,2,FALSE),0)</f>
        <v>0</v>
      </c>
      <c r="E8" s="99">
        <f>IFERROR(VLOOKUP(N8,[1]Sheet1!$A$387:$K$416,3,FALSE)/100,0)</f>
        <v>0</v>
      </c>
      <c r="F8" s="24">
        <f>IFERROR(VLOOKUP(N8,[1]Sheet1!$A$387:$K$416,4,FALSE),0)</f>
        <v>2</v>
      </c>
      <c r="G8" s="99">
        <f>IFERROR(VLOOKUP(N8,[1]Sheet1!$A$387:$K$416,5,FALSE)/100,0)</f>
        <v>9.8667982239763205E-4</v>
      </c>
      <c r="H8" s="24">
        <f>IFERROR(VLOOKUP(N8,[1]Sheet1!$A$387:$K$416,6,FALSE),0)</f>
        <v>0</v>
      </c>
      <c r="I8" s="99">
        <f>IFERROR(VLOOKUP(N8,[1]Sheet1!$A$387:$K$416,7,FALSE)/100,0)</f>
        <v>0</v>
      </c>
      <c r="J8" s="24">
        <f>IFERROR(VLOOKUP(N8,[1]Sheet1!$A$387:$K$416,8,FALSE),0)</f>
        <v>0</v>
      </c>
      <c r="K8" s="98">
        <f>IFERROR(VLOOKUP(N8,[1]Sheet1!$A$387:$K$416,9,FALSE)/100,0)</f>
        <v>0</v>
      </c>
      <c r="L8" s="26">
        <f>IFERROR(VLOOKUP(N8,[1]Sheet1!$A$387:$K$416,10,FALSE),0)</f>
        <v>2</v>
      </c>
      <c r="M8" s="111">
        <f>IFERROR(VLOOKUP(N8,[1]Sheet1!$A$387:$K$416,11,FALSE)/100,0)</f>
        <v>6.7430883344571813E-4</v>
      </c>
      <c r="N8" s="276" t="s">
        <v>649</v>
      </c>
    </row>
    <row r="9" spans="2:14" ht="22.15" customHeight="1" x14ac:dyDescent="0.25">
      <c r="B9" s="96">
        <v>12</v>
      </c>
      <c r="C9" s="97" t="s">
        <v>301</v>
      </c>
      <c r="D9" s="22">
        <f>IFERROR(VLOOKUP(N9,[1]Sheet1!$A$387:$K$416,2,FALSE),0)</f>
        <v>0</v>
      </c>
      <c r="E9" s="99">
        <f>IFERROR(VLOOKUP(N9,[1]Sheet1!$A$387:$K$416,3,FALSE)/100,0)</f>
        <v>0</v>
      </c>
      <c r="F9" s="24">
        <f>IFERROR(VLOOKUP(N9,[1]Sheet1!$A$387:$K$416,4,FALSE),0)</f>
        <v>1</v>
      </c>
      <c r="G9" s="99">
        <f>IFERROR(VLOOKUP(N9,[1]Sheet1!$A$387:$K$416,5,FALSE)/100,0)</f>
        <v>4.9333991119881603E-4</v>
      </c>
      <c r="H9" s="24">
        <f>IFERROR(VLOOKUP(N9,[1]Sheet1!$A$387:$K$416,6,FALSE),0)</f>
        <v>0</v>
      </c>
      <c r="I9" s="99">
        <f>IFERROR(VLOOKUP(N9,[1]Sheet1!$A$387:$K$416,7,FALSE)/100,0)</f>
        <v>0</v>
      </c>
      <c r="J9" s="24">
        <f>IFERROR(VLOOKUP(N9,[1]Sheet1!$A$387:$K$416,8,FALSE),0)</f>
        <v>0</v>
      </c>
      <c r="K9" s="98">
        <f>IFERROR(VLOOKUP(N9,[1]Sheet1!$A$387:$K$416,9,FALSE)/100,0)</f>
        <v>0</v>
      </c>
      <c r="L9" s="26">
        <f>IFERROR(VLOOKUP(N9,[1]Sheet1!$A$387:$K$416,10,FALSE),0)</f>
        <v>1</v>
      </c>
      <c r="M9" s="111">
        <f>IFERROR(VLOOKUP(N9,[1]Sheet1!$A$387:$K$416,11,FALSE)/100,0)</f>
        <v>3.3715441672285906E-4</v>
      </c>
      <c r="N9" s="276" t="s">
        <v>650</v>
      </c>
    </row>
    <row r="10" spans="2:14" ht="22.15" customHeight="1" thickBot="1" x14ac:dyDescent="0.3">
      <c r="B10" s="96">
        <v>19</v>
      </c>
      <c r="C10" s="97" t="s">
        <v>302</v>
      </c>
      <c r="D10" s="22">
        <f>IFERROR(VLOOKUP(N10,[1]Sheet1!$A$387:$K$416,2,FALSE),0)</f>
        <v>0</v>
      </c>
      <c r="E10" s="99">
        <f>IFERROR(VLOOKUP(N10,[1]Sheet1!$A$387:$K$416,3,FALSE)/100,0)</f>
        <v>0</v>
      </c>
      <c r="F10" s="24">
        <f>IFERROR(VLOOKUP(N10,[1]Sheet1!$A$387:$K$416,4,FALSE),0)</f>
        <v>2</v>
      </c>
      <c r="G10" s="99">
        <f>IFERROR(VLOOKUP(N10,[1]Sheet1!$A$387:$K$416,5,FALSE)/100,0)</f>
        <v>9.8667982239763205E-4</v>
      </c>
      <c r="H10" s="24">
        <f>IFERROR(VLOOKUP(N10,[1]Sheet1!$A$387:$K$416,6,FALSE),0)</f>
        <v>0</v>
      </c>
      <c r="I10" s="99">
        <f>IFERROR(VLOOKUP(N10,[1]Sheet1!$A$387:$K$416,7,FALSE)/100,0)</f>
        <v>0</v>
      </c>
      <c r="J10" s="24">
        <f>IFERROR(VLOOKUP(N10,[1]Sheet1!$A$387:$K$416,8,FALSE),0)</f>
        <v>0</v>
      </c>
      <c r="K10" s="98">
        <f>IFERROR(VLOOKUP(N10,[1]Sheet1!$A$387:$K$416,9,FALSE)/100,0)</f>
        <v>0</v>
      </c>
      <c r="L10" s="26">
        <f>IFERROR(VLOOKUP(N10,[1]Sheet1!$A$387:$K$416,10,FALSE),0)</f>
        <v>2</v>
      </c>
      <c r="M10" s="111">
        <f>IFERROR(VLOOKUP(N10,[1]Sheet1!$A$387:$K$416,11,FALSE)/100,0)</f>
        <v>6.7430883344571813E-4</v>
      </c>
      <c r="N10" s="276" t="s">
        <v>651</v>
      </c>
    </row>
    <row r="11" spans="2:14" ht="22.15" customHeight="1" thickTop="1" thickBot="1" x14ac:dyDescent="0.3">
      <c r="B11" s="86">
        <v>20</v>
      </c>
      <c r="C11" s="87" t="s">
        <v>303</v>
      </c>
      <c r="D11" s="109">
        <f>IFERROR(VLOOKUP(N11,[1]Sheet1!$A$387:$K$416,2,FALSE),0)</f>
        <v>0</v>
      </c>
      <c r="E11" s="91">
        <f>IFERROR(VLOOKUP(N11,[1]Sheet1!$A$387:$K$416,3,FALSE)/100,0)</f>
        <v>0</v>
      </c>
      <c r="F11" s="92">
        <f>IFERROR(VLOOKUP(N11,[1]Sheet1!$A$387:$K$416,4,FALSE),0)</f>
        <v>0</v>
      </c>
      <c r="G11" s="91">
        <f>IFERROR(VLOOKUP(N11,[1]Sheet1!$A$387:$K$416,5,FALSE)/100,0)</f>
        <v>0</v>
      </c>
      <c r="H11" s="92">
        <f>IFERROR(VLOOKUP(N11,[1]Sheet1!$A$387:$K$416,6,FALSE),0)</f>
        <v>0</v>
      </c>
      <c r="I11" s="91">
        <f>IFERROR(VLOOKUP(N11,[1]Sheet1!$A$387:$K$416,7,FALSE)/100,0)</f>
        <v>0</v>
      </c>
      <c r="J11" s="92">
        <f>IFERROR(VLOOKUP(N11,[1]Sheet1!$A$387:$K$416,8,FALSE),0)</f>
        <v>0</v>
      </c>
      <c r="K11" s="89">
        <f>IFERROR(VLOOKUP(N11,[1]Sheet1!$A$387:$K$416,9,FALSE)/100,0)</f>
        <v>0</v>
      </c>
      <c r="L11" s="77">
        <f>IFERROR(VLOOKUP(N11,[1]Sheet1!$A$387:$K$416,10,FALSE),0)</f>
        <v>0</v>
      </c>
      <c r="M11" s="110">
        <f>IFERROR(VLOOKUP(N11,[1]Sheet1!$A$387:$K$416,11,FALSE)/100,0)</f>
        <v>0</v>
      </c>
      <c r="N11" s="276" t="s">
        <v>652</v>
      </c>
    </row>
    <row r="12" spans="2:14" ht="22.15" customHeight="1" thickTop="1" x14ac:dyDescent="0.25">
      <c r="B12" s="96">
        <v>21</v>
      </c>
      <c r="C12" s="97" t="s">
        <v>304</v>
      </c>
      <c r="D12" s="22">
        <f>IFERROR(VLOOKUP(N12,[1]Sheet1!$A$387:$K$416,2,FALSE),0)</f>
        <v>0</v>
      </c>
      <c r="E12" s="99">
        <f>IFERROR(VLOOKUP(N12,[1]Sheet1!$A$387:$K$416,3,FALSE)/100,0)</f>
        <v>0</v>
      </c>
      <c r="F12" s="24">
        <f>IFERROR(VLOOKUP(N12,[1]Sheet1!$A$387:$K$416,4,FALSE),0)</f>
        <v>0</v>
      </c>
      <c r="G12" s="99">
        <f>IFERROR(VLOOKUP(N12,[1]Sheet1!$A$387:$K$416,5,FALSE)/100,0)</f>
        <v>0</v>
      </c>
      <c r="H12" s="24">
        <f>IFERROR(VLOOKUP(N12,[1]Sheet1!$A$387:$K$416,6,FALSE),0)</f>
        <v>0</v>
      </c>
      <c r="I12" s="99">
        <f>IFERROR(VLOOKUP(N12,[1]Sheet1!$A$387:$K$416,7,FALSE)/100,0)</f>
        <v>0</v>
      </c>
      <c r="J12" s="24">
        <f>IFERROR(VLOOKUP(N12,[1]Sheet1!$A$387:$K$416,8,FALSE),0)</f>
        <v>0</v>
      </c>
      <c r="K12" s="98">
        <f>IFERROR(VLOOKUP(N12,[1]Sheet1!$A$387:$K$416,9,FALSE)/100,0)</f>
        <v>0</v>
      </c>
      <c r="L12" s="26">
        <f>IFERROR(VLOOKUP(N12,[1]Sheet1!$A$387:$K$416,10,FALSE),0)</f>
        <v>0</v>
      </c>
      <c r="M12" s="111">
        <f>IFERROR(VLOOKUP(N12,[1]Sheet1!$A$387:$K$416,11,FALSE)/100,0)</f>
        <v>0</v>
      </c>
      <c r="N12" s="276" t="s">
        <v>653</v>
      </c>
    </row>
    <row r="13" spans="2:14" ht="22.15" customHeight="1" x14ac:dyDescent="0.25">
      <c r="B13" s="96">
        <v>22</v>
      </c>
      <c r="C13" s="97" t="s">
        <v>305</v>
      </c>
      <c r="D13" s="22">
        <f>IFERROR(VLOOKUP(N13,[1]Sheet1!$A$387:$K$416,2,FALSE),0)</f>
        <v>0</v>
      </c>
      <c r="E13" s="99">
        <f>IFERROR(VLOOKUP(N13,[1]Sheet1!$A$387:$K$416,3,FALSE)/100,0)</f>
        <v>0</v>
      </c>
      <c r="F13" s="24">
        <f>IFERROR(VLOOKUP(N13,[1]Sheet1!$A$387:$K$416,4,FALSE),0)</f>
        <v>0</v>
      </c>
      <c r="G13" s="99">
        <f>IFERROR(VLOOKUP(N13,[1]Sheet1!$A$387:$K$416,5,FALSE)/100,0)</f>
        <v>0</v>
      </c>
      <c r="H13" s="24">
        <f>IFERROR(VLOOKUP(N13,[1]Sheet1!$A$387:$K$416,6,FALSE),0)</f>
        <v>0</v>
      </c>
      <c r="I13" s="99">
        <f>IFERROR(VLOOKUP(N13,[1]Sheet1!$A$387:$K$416,7,FALSE)/100,0)</f>
        <v>0</v>
      </c>
      <c r="J13" s="24">
        <f>IFERROR(VLOOKUP(N13,[1]Sheet1!$A$387:$K$416,8,FALSE),0)</f>
        <v>0</v>
      </c>
      <c r="K13" s="98">
        <f>IFERROR(VLOOKUP(N13,[1]Sheet1!$A$387:$K$416,9,FALSE)/100,0)</f>
        <v>0</v>
      </c>
      <c r="L13" s="26">
        <f>IFERROR(VLOOKUP(N13,[1]Sheet1!$A$387:$K$416,10,FALSE),0)</f>
        <v>0</v>
      </c>
      <c r="M13" s="111">
        <f>IFERROR(VLOOKUP(N13,[1]Sheet1!$A$387:$K$416,11,FALSE)/100,0)</f>
        <v>0</v>
      </c>
      <c r="N13" s="276" t="s">
        <v>654</v>
      </c>
    </row>
    <row r="14" spans="2:14" ht="22.15" customHeight="1" x14ac:dyDescent="0.25">
      <c r="B14" s="96">
        <v>23</v>
      </c>
      <c r="C14" s="97" t="s">
        <v>306</v>
      </c>
      <c r="D14" s="22">
        <f>IFERROR(VLOOKUP(N14,[1]Sheet1!$A$387:$K$416,2,FALSE),0)</f>
        <v>0</v>
      </c>
      <c r="E14" s="99">
        <f>IFERROR(VLOOKUP(N14,[1]Sheet1!$A$387:$K$416,3,FALSE)/100,0)</f>
        <v>0</v>
      </c>
      <c r="F14" s="24">
        <f>IFERROR(VLOOKUP(N14,[1]Sheet1!$A$387:$K$416,4,FALSE),0)</f>
        <v>0</v>
      </c>
      <c r="G14" s="99">
        <f>IFERROR(VLOOKUP(N14,[1]Sheet1!$A$387:$K$416,5,FALSE)/100,0)</f>
        <v>0</v>
      </c>
      <c r="H14" s="24">
        <f>IFERROR(VLOOKUP(N14,[1]Sheet1!$A$387:$K$416,6,FALSE),0)</f>
        <v>0</v>
      </c>
      <c r="I14" s="99">
        <f>IFERROR(VLOOKUP(N14,[1]Sheet1!$A$387:$K$416,7,FALSE)/100,0)</f>
        <v>0</v>
      </c>
      <c r="J14" s="24">
        <f>IFERROR(VLOOKUP(N14,[1]Sheet1!$A$387:$K$416,8,FALSE),0)</f>
        <v>0</v>
      </c>
      <c r="K14" s="98">
        <f>IFERROR(VLOOKUP(N14,[1]Sheet1!$A$387:$K$416,9,FALSE)/100,0)</f>
        <v>0</v>
      </c>
      <c r="L14" s="26">
        <f>IFERROR(VLOOKUP(N14,[1]Sheet1!$A$387:$K$416,10,FALSE),0)</f>
        <v>0</v>
      </c>
      <c r="M14" s="111">
        <f>IFERROR(VLOOKUP(N14,[1]Sheet1!$A$387:$K$416,11,FALSE)/100,0)</f>
        <v>0</v>
      </c>
      <c r="N14" s="276" t="s">
        <v>655</v>
      </c>
    </row>
    <row r="15" spans="2:14" ht="22.15" customHeight="1" x14ac:dyDescent="0.25">
      <c r="B15" s="96">
        <v>24</v>
      </c>
      <c r="C15" s="97" t="s">
        <v>307</v>
      </c>
      <c r="D15" s="22">
        <f>IFERROR(VLOOKUP(N15,[1]Sheet1!$A$387:$K$416,2,FALSE),0)</f>
        <v>1</v>
      </c>
      <c r="E15" s="99">
        <f>IFERROR(VLOOKUP(N15,[1]Sheet1!$A$387:$K$416,3,FALSE)/100,0)</f>
        <v>1.2642225031605564E-3</v>
      </c>
      <c r="F15" s="24">
        <f>IFERROR(VLOOKUP(N15,[1]Sheet1!$A$387:$K$416,4,FALSE),0)</f>
        <v>7</v>
      </c>
      <c r="G15" s="99">
        <f>IFERROR(VLOOKUP(N15,[1]Sheet1!$A$387:$K$416,5,FALSE)/100,0)</f>
        <v>3.453379378391712E-3</v>
      </c>
      <c r="H15" s="24">
        <f>IFERROR(VLOOKUP(N15,[1]Sheet1!$A$387:$K$416,6,FALSE),0)</f>
        <v>0</v>
      </c>
      <c r="I15" s="99">
        <f>IFERROR(VLOOKUP(N15,[1]Sheet1!$A$387:$K$416,7,FALSE)/100,0)</f>
        <v>0</v>
      </c>
      <c r="J15" s="24">
        <f>IFERROR(VLOOKUP(N15,[1]Sheet1!$A$387:$K$416,8,FALSE),0)</f>
        <v>0</v>
      </c>
      <c r="K15" s="98">
        <f>IFERROR(VLOOKUP(N15,[1]Sheet1!$A$387:$K$416,9,FALSE)/100,0)</f>
        <v>0</v>
      </c>
      <c r="L15" s="26">
        <f>IFERROR(VLOOKUP(N15,[1]Sheet1!$A$387:$K$416,10,FALSE),0)</f>
        <v>8</v>
      </c>
      <c r="M15" s="111">
        <f>IFERROR(VLOOKUP(N15,[1]Sheet1!$A$387:$K$416,11,FALSE)/100,0)</f>
        <v>2.6972353337828725E-3</v>
      </c>
      <c r="N15" s="276" t="s">
        <v>656</v>
      </c>
    </row>
    <row r="16" spans="2:14" ht="22.15" customHeight="1" x14ac:dyDescent="0.25">
      <c r="B16" s="96">
        <v>25</v>
      </c>
      <c r="C16" s="97" t="s">
        <v>308</v>
      </c>
      <c r="D16" s="22">
        <f>IFERROR(VLOOKUP(N16,[1]Sheet1!$A$387:$K$416,2,FALSE),0)</f>
        <v>0</v>
      </c>
      <c r="E16" s="99">
        <f>IFERROR(VLOOKUP(N16,[1]Sheet1!$A$387:$K$416,3,FALSE)/100,0)</f>
        <v>0</v>
      </c>
      <c r="F16" s="24">
        <f>IFERROR(VLOOKUP(N16,[1]Sheet1!$A$387:$K$416,4,FALSE),0)</f>
        <v>0</v>
      </c>
      <c r="G16" s="99">
        <f>IFERROR(VLOOKUP(N16,[1]Sheet1!$A$387:$K$416,5,FALSE)/100,0)</f>
        <v>0</v>
      </c>
      <c r="H16" s="24">
        <f>IFERROR(VLOOKUP(N16,[1]Sheet1!$A$387:$K$416,6,FALSE),0)</f>
        <v>0</v>
      </c>
      <c r="I16" s="99">
        <f>IFERROR(VLOOKUP(N16,[1]Sheet1!$A$387:$K$416,7,FALSE)/100,0)</f>
        <v>0</v>
      </c>
      <c r="J16" s="24">
        <f>IFERROR(VLOOKUP(N16,[1]Sheet1!$A$387:$K$416,8,FALSE),0)</f>
        <v>0</v>
      </c>
      <c r="K16" s="98">
        <f>IFERROR(VLOOKUP(N16,[1]Sheet1!$A$387:$K$416,9,FALSE)/100,0)</f>
        <v>0</v>
      </c>
      <c r="L16" s="26">
        <f>IFERROR(VLOOKUP(N16,[1]Sheet1!$A$387:$K$416,10,FALSE),0)</f>
        <v>0</v>
      </c>
      <c r="M16" s="111">
        <f>IFERROR(VLOOKUP(N16,[1]Sheet1!$A$387:$K$416,11,FALSE)/100,0)</f>
        <v>0</v>
      </c>
      <c r="N16" s="276" t="s">
        <v>869</v>
      </c>
    </row>
    <row r="17" spans="2:14" ht="22.15" customHeight="1" thickBot="1" x14ac:dyDescent="0.3">
      <c r="B17" s="96">
        <v>29</v>
      </c>
      <c r="C17" s="97" t="s">
        <v>309</v>
      </c>
      <c r="D17" s="22">
        <f>IFERROR(VLOOKUP(N17,[1]Sheet1!$A$387:$K$416,2,FALSE),0)</f>
        <v>0</v>
      </c>
      <c r="E17" s="99">
        <f>IFERROR(VLOOKUP(N17,[1]Sheet1!$A$387:$K$416,3,FALSE)/100,0)</f>
        <v>0</v>
      </c>
      <c r="F17" s="24">
        <f>IFERROR(VLOOKUP(N17,[1]Sheet1!$A$387:$K$416,4,FALSE),0)</f>
        <v>0</v>
      </c>
      <c r="G17" s="99">
        <f>IFERROR(VLOOKUP(N17,[1]Sheet1!$A$387:$K$416,5,FALSE)/100,0)</f>
        <v>0</v>
      </c>
      <c r="H17" s="24">
        <f>IFERROR(VLOOKUP(N17,[1]Sheet1!$A$387:$K$416,6,FALSE),0)</f>
        <v>0</v>
      </c>
      <c r="I17" s="99">
        <f>IFERROR(VLOOKUP(N17,[1]Sheet1!$A$387:$K$416,7,FALSE)/100,0)</f>
        <v>0</v>
      </c>
      <c r="J17" s="24">
        <f>IFERROR(VLOOKUP(N17,[1]Sheet1!$A$387:$K$416,8,FALSE),0)</f>
        <v>0</v>
      </c>
      <c r="K17" s="98">
        <f>IFERROR(VLOOKUP(N17,[1]Sheet1!$A$387:$K$416,9,FALSE)/100,0)</f>
        <v>0</v>
      </c>
      <c r="L17" s="26">
        <f>IFERROR(VLOOKUP(N17,[1]Sheet1!$A$387:$K$416,10,FALSE),0)</f>
        <v>0</v>
      </c>
      <c r="M17" s="111">
        <f>IFERROR(VLOOKUP(N17,[1]Sheet1!$A$387:$K$416,11,FALSE)/100,0)</f>
        <v>0</v>
      </c>
      <c r="N17" s="276" t="s">
        <v>657</v>
      </c>
    </row>
    <row r="18" spans="2:14" ht="22.15" customHeight="1" thickTop="1" thickBot="1" x14ac:dyDescent="0.3">
      <c r="B18" s="86">
        <v>30</v>
      </c>
      <c r="C18" s="87" t="s">
        <v>310</v>
      </c>
      <c r="D18" s="109">
        <f>IFERROR(VLOOKUP(N18,[1]Sheet1!$A$387:$K$416,2,FALSE),0)</f>
        <v>0</v>
      </c>
      <c r="E18" s="91">
        <f>IFERROR(VLOOKUP(N18,[1]Sheet1!$A$387:$K$416,3,FALSE)/100,0)</f>
        <v>0</v>
      </c>
      <c r="F18" s="92">
        <f>IFERROR(VLOOKUP(N18,[1]Sheet1!$A$387:$K$416,4,FALSE),0)</f>
        <v>5</v>
      </c>
      <c r="G18" s="91">
        <f>IFERROR(VLOOKUP(N18,[1]Sheet1!$A$387:$K$416,5,FALSE)/100,0)</f>
        <v>2.4666995559940795E-3</v>
      </c>
      <c r="H18" s="92">
        <f>IFERROR(VLOOKUP(N18,[1]Sheet1!$A$387:$K$416,6,FALSE),0)</f>
        <v>1</v>
      </c>
      <c r="I18" s="91">
        <f>IFERROR(VLOOKUP(N18,[1]Sheet1!$A$387:$K$416,7,FALSE)/100,0)</f>
        <v>6.9930069930069939E-3</v>
      </c>
      <c r="J18" s="92">
        <f>IFERROR(VLOOKUP(N18,[1]Sheet1!$A$387:$K$416,8,FALSE),0)</f>
        <v>0</v>
      </c>
      <c r="K18" s="89">
        <f>IFERROR(VLOOKUP(N18,[1]Sheet1!$A$387:$K$416,9,FALSE)/100,0)</f>
        <v>0</v>
      </c>
      <c r="L18" s="77">
        <f>IFERROR(VLOOKUP(N18,[1]Sheet1!$A$387:$K$416,10,FALSE),0)</f>
        <v>6</v>
      </c>
      <c r="M18" s="110">
        <f>IFERROR(VLOOKUP(N18,[1]Sheet1!$A$387:$K$416,11,FALSE)/100,0)</f>
        <v>2.0229265003371545E-3</v>
      </c>
      <c r="N18" s="276" t="s">
        <v>856</v>
      </c>
    </row>
    <row r="19" spans="2:14" ht="22.15" customHeight="1" thickTop="1" x14ac:dyDescent="0.25">
      <c r="B19" s="96">
        <v>31</v>
      </c>
      <c r="C19" s="97" t="s">
        <v>311</v>
      </c>
      <c r="D19" s="22">
        <f>IFERROR(VLOOKUP(N19,[1]Sheet1!$A$387:$K$416,2,FALSE),0)</f>
        <v>0</v>
      </c>
      <c r="E19" s="99">
        <f>IFERROR(VLOOKUP(N19,[1]Sheet1!$A$387:$K$416,3,FALSE)/100,0)</f>
        <v>0</v>
      </c>
      <c r="F19" s="24">
        <f>IFERROR(VLOOKUP(N19,[1]Sheet1!$A$387:$K$416,4,FALSE),0)</f>
        <v>0</v>
      </c>
      <c r="G19" s="99">
        <f>IFERROR(VLOOKUP(N19,[1]Sheet1!$A$387:$K$416,5,FALSE)/100,0)</f>
        <v>0</v>
      </c>
      <c r="H19" s="24">
        <f>IFERROR(VLOOKUP(N19,[1]Sheet1!$A$387:$K$416,6,FALSE),0)</f>
        <v>0</v>
      </c>
      <c r="I19" s="99">
        <f>IFERROR(VLOOKUP(N19,[1]Sheet1!$A$387:$K$416,7,FALSE)/100,0)</f>
        <v>0</v>
      </c>
      <c r="J19" s="24">
        <f>IFERROR(VLOOKUP(N19,[1]Sheet1!$A$387:$K$416,8,FALSE),0)</f>
        <v>0</v>
      </c>
      <c r="K19" s="98">
        <f>IFERROR(VLOOKUP(N19,[1]Sheet1!$A$387:$K$416,9,FALSE)/100,0)</f>
        <v>0</v>
      </c>
      <c r="L19" s="26">
        <f>IFERROR(VLOOKUP(N19,[1]Sheet1!$A$387:$K$416,10,FALSE),0)</f>
        <v>0</v>
      </c>
      <c r="M19" s="111">
        <f>IFERROR(VLOOKUP(N19,[1]Sheet1!$A$387:$K$416,11,FALSE)/100,0)</f>
        <v>0</v>
      </c>
      <c r="N19" s="276" t="s">
        <v>658</v>
      </c>
    </row>
    <row r="20" spans="2:14" ht="22.15" customHeight="1" x14ac:dyDescent="0.25">
      <c r="B20" s="96">
        <v>32</v>
      </c>
      <c r="C20" s="97" t="s">
        <v>312</v>
      </c>
      <c r="D20" s="22">
        <f>IFERROR(VLOOKUP(N20,[1]Sheet1!$A$387:$K$416,2,FALSE),0)</f>
        <v>0</v>
      </c>
      <c r="E20" s="99">
        <f>IFERROR(VLOOKUP(N20,[1]Sheet1!$A$387:$K$416,3,FALSE)/100,0)</f>
        <v>0</v>
      </c>
      <c r="F20" s="24">
        <f>IFERROR(VLOOKUP(N20,[1]Sheet1!$A$387:$K$416,4,FALSE),0)</f>
        <v>2</v>
      </c>
      <c r="G20" s="99">
        <f>IFERROR(VLOOKUP(N20,[1]Sheet1!$A$387:$K$416,5,FALSE)/100,0)</f>
        <v>9.8667982239763205E-4</v>
      </c>
      <c r="H20" s="24">
        <f>IFERROR(VLOOKUP(N20,[1]Sheet1!$A$387:$K$416,6,FALSE),0)</f>
        <v>0</v>
      </c>
      <c r="I20" s="99">
        <f>IFERROR(VLOOKUP(N20,[1]Sheet1!$A$387:$K$416,7,FALSE)/100,0)</f>
        <v>0</v>
      </c>
      <c r="J20" s="24">
        <f>IFERROR(VLOOKUP(N20,[1]Sheet1!$A$387:$K$416,8,FALSE),0)</f>
        <v>0</v>
      </c>
      <c r="K20" s="98">
        <f>IFERROR(VLOOKUP(N20,[1]Sheet1!$A$387:$K$416,9,FALSE)/100,0)</f>
        <v>0</v>
      </c>
      <c r="L20" s="26">
        <f>IFERROR(VLOOKUP(N20,[1]Sheet1!$A$387:$K$416,10,FALSE),0)</f>
        <v>2</v>
      </c>
      <c r="M20" s="111">
        <f>IFERROR(VLOOKUP(N20,[1]Sheet1!$A$387:$K$416,11,FALSE)/100,0)</f>
        <v>6.7430883344571813E-4</v>
      </c>
      <c r="N20" s="276" t="s">
        <v>659</v>
      </c>
    </row>
    <row r="21" spans="2:14" ht="22.15" customHeight="1" x14ac:dyDescent="0.25">
      <c r="B21" s="96">
        <v>33</v>
      </c>
      <c r="C21" s="97" t="s">
        <v>313</v>
      </c>
      <c r="D21" s="22">
        <f>IFERROR(VLOOKUP(N21,[1]Sheet1!$A$387:$K$416,2,FALSE),0)</f>
        <v>0</v>
      </c>
      <c r="E21" s="99">
        <f>IFERROR(VLOOKUP(N21,[1]Sheet1!$A$387:$K$416,3,FALSE)/100,0)</f>
        <v>0</v>
      </c>
      <c r="F21" s="24">
        <f>IFERROR(VLOOKUP(N21,[1]Sheet1!$A$387:$K$416,4,FALSE),0)</f>
        <v>1</v>
      </c>
      <c r="G21" s="99">
        <f>IFERROR(VLOOKUP(N21,[1]Sheet1!$A$387:$K$416,5,FALSE)/100,0)</f>
        <v>4.9333991119881603E-4</v>
      </c>
      <c r="H21" s="24">
        <f>IFERROR(VLOOKUP(N21,[1]Sheet1!$A$387:$K$416,6,FALSE),0)</f>
        <v>0</v>
      </c>
      <c r="I21" s="99">
        <f>IFERROR(VLOOKUP(N21,[1]Sheet1!$A$387:$K$416,7,FALSE)/100,0)</f>
        <v>0</v>
      </c>
      <c r="J21" s="24">
        <f>IFERROR(VLOOKUP(N21,[1]Sheet1!$A$387:$K$416,8,FALSE),0)</f>
        <v>0</v>
      </c>
      <c r="K21" s="98">
        <f>IFERROR(VLOOKUP(N21,[1]Sheet1!$A$387:$K$416,9,FALSE)/100,0)</f>
        <v>0</v>
      </c>
      <c r="L21" s="26">
        <f>IFERROR(VLOOKUP(N21,[1]Sheet1!$A$387:$K$416,10,FALSE),0)</f>
        <v>1</v>
      </c>
      <c r="M21" s="111">
        <f>IFERROR(VLOOKUP(N21,[1]Sheet1!$A$387:$K$416,11,FALSE)/100,0)</f>
        <v>3.3715441672285906E-4</v>
      </c>
      <c r="N21" s="276" t="s">
        <v>660</v>
      </c>
    </row>
    <row r="22" spans="2:14" ht="22.15" customHeight="1" x14ac:dyDescent="0.25">
      <c r="B22" s="96">
        <v>34</v>
      </c>
      <c r="C22" s="97" t="s">
        <v>314</v>
      </c>
      <c r="D22" s="22">
        <f>IFERROR(VLOOKUP(N22,[1]Sheet1!$A$387:$K$416,2,FALSE),0)</f>
        <v>0</v>
      </c>
      <c r="E22" s="99">
        <f>IFERROR(VLOOKUP(N22,[1]Sheet1!$A$387:$K$416,3,FALSE)/100,0)</f>
        <v>0</v>
      </c>
      <c r="F22" s="24">
        <f>IFERROR(VLOOKUP(N22,[1]Sheet1!$A$387:$K$416,4,FALSE),0)</f>
        <v>1</v>
      </c>
      <c r="G22" s="99">
        <f>IFERROR(VLOOKUP(N22,[1]Sheet1!$A$387:$K$416,5,FALSE)/100,0)</f>
        <v>4.9333991119881603E-4</v>
      </c>
      <c r="H22" s="24">
        <f>IFERROR(VLOOKUP(N22,[1]Sheet1!$A$387:$K$416,6,FALSE),0)</f>
        <v>0</v>
      </c>
      <c r="I22" s="99">
        <f>IFERROR(VLOOKUP(N22,[1]Sheet1!$A$387:$K$416,7,FALSE)/100,0)</f>
        <v>0</v>
      </c>
      <c r="J22" s="24">
        <f>IFERROR(VLOOKUP(N22,[1]Sheet1!$A$387:$K$416,8,FALSE),0)</f>
        <v>0</v>
      </c>
      <c r="K22" s="98">
        <f>IFERROR(VLOOKUP(N22,[1]Sheet1!$A$387:$K$416,9,FALSE)/100,0)</f>
        <v>0</v>
      </c>
      <c r="L22" s="26">
        <f>IFERROR(VLOOKUP(N22,[1]Sheet1!$A$387:$K$416,10,FALSE),0)</f>
        <v>1</v>
      </c>
      <c r="M22" s="111">
        <f>IFERROR(VLOOKUP(N22,[1]Sheet1!$A$387:$K$416,11,FALSE)/100,0)</f>
        <v>3.3715441672285906E-4</v>
      </c>
      <c r="N22" s="276" t="s">
        <v>857</v>
      </c>
    </row>
    <row r="23" spans="2:14" ht="22.15" customHeight="1" x14ac:dyDescent="0.25">
      <c r="B23" s="96">
        <v>35</v>
      </c>
      <c r="C23" s="97" t="s">
        <v>315</v>
      </c>
      <c r="D23" s="22">
        <f>IFERROR(VLOOKUP(N23,[1]Sheet1!$A$387:$K$416,2,FALSE),0)</f>
        <v>0</v>
      </c>
      <c r="E23" s="99">
        <f>IFERROR(VLOOKUP(N23,[1]Sheet1!$A$387:$K$416,3,FALSE)/100,0)</f>
        <v>0</v>
      </c>
      <c r="F23" s="24">
        <f>IFERROR(VLOOKUP(N23,[1]Sheet1!$A$387:$K$416,4,FALSE),0)</f>
        <v>0</v>
      </c>
      <c r="G23" s="99">
        <f>IFERROR(VLOOKUP(N23,[1]Sheet1!$A$387:$K$416,5,FALSE)/100,0)</f>
        <v>0</v>
      </c>
      <c r="H23" s="24">
        <f>IFERROR(VLOOKUP(N23,[1]Sheet1!$A$387:$K$416,6,FALSE),0)</f>
        <v>0</v>
      </c>
      <c r="I23" s="99">
        <f>IFERROR(VLOOKUP(N23,[1]Sheet1!$A$387:$K$416,7,FALSE)/100,0)</f>
        <v>0</v>
      </c>
      <c r="J23" s="24">
        <f>IFERROR(VLOOKUP(N23,[1]Sheet1!$A$387:$K$416,8,FALSE),0)</f>
        <v>0</v>
      </c>
      <c r="K23" s="98">
        <f>IFERROR(VLOOKUP(N23,[1]Sheet1!$A$387:$K$416,9,FALSE)/100,0)</f>
        <v>0</v>
      </c>
      <c r="L23" s="26">
        <f>IFERROR(VLOOKUP(N23,[1]Sheet1!$A$387:$K$416,10,FALSE),0)</f>
        <v>0</v>
      </c>
      <c r="M23" s="111">
        <f>IFERROR(VLOOKUP(N23,[1]Sheet1!$A$387:$K$416,11,FALSE)/100,0)</f>
        <v>0</v>
      </c>
    </row>
    <row r="24" spans="2:14" ht="22.15" customHeight="1" thickBot="1" x14ac:dyDescent="0.3">
      <c r="B24" s="96">
        <v>39</v>
      </c>
      <c r="C24" s="97" t="s">
        <v>316</v>
      </c>
      <c r="D24" s="22">
        <f>IFERROR(VLOOKUP(N24,[1]Sheet1!$A$387:$K$416,2,FALSE),0)</f>
        <v>0</v>
      </c>
      <c r="E24" s="99">
        <f>IFERROR(VLOOKUP(N24,[1]Sheet1!$A$387:$K$416,3,FALSE)/100,0)</f>
        <v>0</v>
      </c>
      <c r="F24" s="24">
        <f>IFERROR(VLOOKUP(N24,[1]Sheet1!$A$387:$K$416,4,FALSE),0)</f>
        <v>0</v>
      </c>
      <c r="G24" s="99">
        <f>IFERROR(VLOOKUP(N24,[1]Sheet1!$A$387:$K$416,5,FALSE)/100,0)</f>
        <v>0</v>
      </c>
      <c r="H24" s="24">
        <f>IFERROR(VLOOKUP(N24,[1]Sheet1!$A$387:$K$416,6,FALSE),0)</f>
        <v>0</v>
      </c>
      <c r="I24" s="99">
        <f>IFERROR(VLOOKUP(N24,[1]Sheet1!$A$387:$K$416,7,FALSE)/100,0)</f>
        <v>0</v>
      </c>
      <c r="J24" s="24">
        <f>IFERROR(VLOOKUP(N24,[1]Sheet1!$A$387:$K$416,8,FALSE),0)</f>
        <v>0</v>
      </c>
      <c r="K24" s="98">
        <f>IFERROR(VLOOKUP(N24,[1]Sheet1!$A$387:$K$416,9,FALSE)/100,0)</f>
        <v>0</v>
      </c>
      <c r="L24" s="26">
        <f>IFERROR(VLOOKUP(N24,[1]Sheet1!$A$387:$K$416,10,FALSE),0)</f>
        <v>0</v>
      </c>
      <c r="M24" s="111">
        <f>IFERROR(VLOOKUP(N24,[1]Sheet1!$A$387:$K$416,11,FALSE)/100,0)</f>
        <v>0</v>
      </c>
      <c r="N24" s="276" t="s">
        <v>858</v>
      </c>
    </row>
    <row r="25" spans="2:14" ht="22.15" customHeight="1" thickTop="1" thickBot="1" x14ac:dyDescent="0.3">
      <c r="B25" s="86">
        <v>40</v>
      </c>
      <c r="C25" s="87" t="s">
        <v>317</v>
      </c>
      <c r="D25" s="109">
        <f>IFERROR(VLOOKUP(N25,[1]Sheet1!$A$387:$K$416,2,FALSE),0)</f>
        <v>4</v>
      </c>
      <c r="E25" s="91">
        <f>IFERROR(VLOOKUP(N25,[1]Sheet1!$A$387:$K$416,3,FALSE)/100,0)</f>
        <v>5.0568900126422255E-3</v>
      </c>
      <c r="F25" s="92">
        <f>IFERROR(VLOOKUP(N25,[1]Sheet1!$A$387:$K$416,4,FALSE),0)</f>
        <v>24</v>
      </c>
      <c r="G25" s="91">
        <f>IFERROR(VLOOKUP(N25,[1]Sheet1!$A$387:$K$416,5,FALSE)/100,0)</f>
        <v>1.1840157868771583E-2</v>
      </c>
      <c r="H25" s="92">
        <f>IFERROR(VLOOKUP(N25,[1]Sheet1!$A$387:$K$416,6,FALSE),0)</f>
        <v>0</v>
      </c>
      <c r="I25" s="91">
        <f>IFERROR(VLOOKUP(N25,[1]Sheet1!$A$387:$K$416,7,FALSE)/100,0)</f>
        <v>0</v>
      </c>
      <c r="J25" s="92">
        <f>IFERROR(VLOOKUP(N25,[1]Sheet1!$A$387:$K$416,8,FALSE),0)</f>
        <v>0</v>
      </c>
      <c r="K25" s="89">
        <f>IFERROR(VLOOKUP(N25,[1]Sheet1!$A$387:$K$416,9,FALSE)/100,0)</f>
        <v>0</v>
      </c>
      <c r="L25" s="77">
        <f>IFERROR(VLOOKUP(N25,[1]Sheet1!$A$387:$K$416,10,FALSE),0)</f>
        <v>28</v>
      </c>
      <c r="M25" s="110">
        <f>IFERROR(VLOOKUP(N25,[1]Sheet1!$A$387:$K$416,11,FALSE)/100,0)</f>
        <v>9.440323668240054E-3</v>
      </c>
      <c r="N25" s="276" t="s">
        <v>661</v>
      </c>
    </row>
    <row r="26" spans="2:14" ht="22.15" customHeight="1" thickTop="1" x14ac:dyDescent="0.25">
      <c r="B26" s="96">
        <v>41</v>
      </c>
      <c r="C26" s="97" t="s">
        <v>318</v>
      </c>
      <c r="D26" s="22">
        <f>IFERROR(VLOOKUP(N26,[1]Sheet1!$A$387:$K$416,2,FALSE),0)</f>
        <v>59</v>
      </c>
      <c r="E26" s="99">
        <f>IFERROR(VLOOKUP(N26,[1]Sheet1!$A$387:$K$416,3,FALSE)/100,0)</f>
        <v>7.4589127686472814E-2</v>
      </c>
      <c r="F26" s="24">
        <f>IFERROR(VLOOKUP(N26,[1]Sheet1!$A$387:$K$416,4,FALSE),0)</f>
        <v>190</v>
      </c>
      <c r="G26" s="99">
        <f>IFERROR(VLOOKUP(N26,[1]Sheet1!$A$387:$K$416,5,FALSE)/100,0)</f>
        <v>9.3734583127775023E-2</v>
      </c>
      <c r="H26" s="24">
        <f>IFERROR(VLOOKUP(N26,[1]Sheet1!$A$387:$K$416,6,FALSE),0)</f>
        <v>15</v>
      </c>
      <c r="I26" s="99">
        <f>IFERROR(VLOOKUP(N26,[1]Sheet1!$A$387:$K$416,7,FALSE)/100,0)</f>
        <v>0.1048951048951049</v>
      </c>
      <c r="J26" s="24">
        <f>IFERROR(VLOOKUP(N26,[1]Sheet1!$A$387:$K$416,8,FALSE),0)</f>
        <v>1</v>
      </c>
      <c r="K26" s="98">
        <f>IFERROR(VLOOKUP(N26,[1]Sheet1!$A$387:$K$416,9,FALSE)/100,0)</f>
        <v>0.2</v>
      </c>
      <c r="L26" s="26">
        <f>IFERROR(VLOOKUP(N26,[1]Sheet1!$A$387:$K$416,10,FALSE),0)</f>
        <v>265</v>
      </c>
      <c r="M26" s="111">
        <f>IFERROR(VLOOKUP(N26,[1]Sheet1!$A$387:$K$416,11,FALSE)/100,0)</f>
        <v>8.934592043155766E-2</v>
      </c>
      <c r="N26" s="276" t="s">
        <v>662</v>
      </c>
    </row>
    <row r="27" spans="2:14" ht="22.15" customHeight="1" x14ac:dyDescent="0.25">
      <c r="B27" s="96">
        <v>42</v>
      </c>
      <c r="C27" s="97" t="s">
        <v>319</v>
      </c>
      <c r="D27" s="22">
        <f>IFERROR(VLOOKUP(N27,[1]Sheet1!$A$387:$K$416,2,FALSE),0)</f>
        <v>393</v>
      </c>
      <c r="E27" s="99">
        <f>IFERROR(VLOOKUP(N27,[1]Sheet1!$A$387:$K$416,3,FALSE)/100,0)</f>
        <v>0.4968394437420986</v>
      </c>
      <c r="F27" s="24">
        <f>IFERROR(VLOOKUP(N27,[1]Sheet1!$A$387:$K$416,4,FALSE),0)</f>
        <v>580</v>
      </c>
      <c r="G27" s="99">
        <f>IFERROR(VLOOKUP(N27,[1]Sheet1!$A$387:$K$416,5,FALSE)/100,0)</f>
        <v>0.2861371484953133</v>
      </c>
      <c r="H27" s="24">
        <f>IFERROR(VLOOKUP(N27,[1]Sheet1!$A$387:$K$416,6,FALSE),0)</f>
        <v>42</v>
      </c>
      <c r="I27" s="99">
        <f>IFERROR(VLOOKUP(N27,[1]Sheet1!$A$387:$K$416,7,FALSE)/100,0)</f>
        <v>0.29370629370629375</v>
      </c>
      <c r="J27" s="24">
        <f>IFERROR(VLOOKUP(N27,[1]Sheet1!$A$387:$K$416,8,FALSE),0)</f>
        <v>0</v>
      </c>
      <c r="K27" s="98">
        <f>IFERROR(VLOOKUP(N27,[1]Sheet1!$A$387:$K$416,9,FALSE)/100,0)</f>
        <v>0</v>
      </c>
      <c r="L27" s="26">
        <f>IFERROR(VLOOKUP(N27,[1]Sheet1!$A$387:$K$416,10,FALSE),0)</f>
        <v>1015</v>
      </c>
      <c r="M27" s="111">
        <f>IFERROR(VLOOKUP(N27,[1]Sheet1!$A$387:$K$416,11,FALSE)/100,0)</f>
        <v>0.34221173297370194</v>
      </c>
      <c r="N27" s="276" t="s">
        <v>663</v>
      </c>
    </row>
    <row r="28" spans="2:14" ht="22.15" customHeight="1" x14ac:dyDescent="0.25">
      <c r="B28" s="96">
        <v>43</v>
      </c>
      <c r="C28" s="97" t="s">
        <v>320</v>
      </c>
      <c r="D28" s="22">
        <f>IFERROR(VLOOKUP(N28,[1]Sheet1!$A$387:$K$416,2,FALSE),0)</f>
        <v>0</v>
      </c>
      <c r="E28" s="99">
        <f>IFERROR(VLOOKUP(N28,[1]Sheet1!$A$387:$K$416,3,FALSE)/100,0)</f>
        <v>0</v>
      </c>
      <c r="F28" s="24">
        <f>IFERROR(VLOOKUP(N28,[1]Sheet1!$A$387:$K$416,4,FALSE),0)</f>
        <v>2</v>
      </c>
      <c r="G28" s="99">
        <f>IFERROR(VLOOKUP(N28,[1]Sheet1!$A$387:$K$416,5,FALSE)/100,0)</f>
        <v>9.8667982239763205E-4</v>
      </c>
      <c r="H28" s="24">
        <f>IFERROR(VLOOKUP(N28,[1]Sheet1!$A$387:$K$416,6,FALSE),0)</f>
        <v>0</v>
      </c>
      <c r="I28" s="99">
        <f>IFERROR(VLOOKUP(N28,[1]Sheet1!$A$387:$K$416,7,FALSE)/100,0)</f>
        <v>0</v>
      </c>
      <c r="J28" s="24">
        <f>IFERROR(VLOOKUP(N28,[1]Sheet1!$A$387:$K$416,8,FALSE),0)</f>
        <v>0</v>
      </c>
      <c r="K28" s="98">
        <f>IFERROR(VLOOKUP(N28,[1]Sheet1!$A$387:$K$416,9,FALSE)/100,0)</f>
        <v>0</v>
      </c>
      <c r="L28" s="26">
        <f>IFERROR(VLOOKUP(N28,[1]Sheet1!$A$387:$K$416,10,FALSE),0)</f>
        <v>2</v>
      </c>
      <c r="M28" s="111">
        <f>IFERROR(VLOOKUP(N28,[1]Sheet1!$A$387:$K$416,11,FALSE)/100,0)</f>
        <v>6.7430883344571813E-4</v>
      </c>
      <c r="N28" s="276" t="s">
        <v>664</v>
      </c>
    </row>
    <row r="29" spans="2:14" ht="22.15" customHeight="1" thickBot="1" x14ac:dyDescent="0.3">
      <c r="B29" s="96">
        <v>49</v>
      </c>
      <c r="C29" s="97" t="s">
        <v>321</v>
      </c>
      <c r="D29" s="22">
        <f>IFERROR(VLOOKUP(N29,[1]Sheet1!$A$387:$K$416,2,FALSE),0)</f>
        <v>5</v>
      </c>
      <c r="E29" s="99">
        <f>IFERROR(VLOOKUP(N29,[1]Sheet1!$A$387:$K$416,3,FALSE)/100,0)</f>
        <v>6.3211125158027818E-3</v>
      </c>
      <c r="F29" s="24">
        <f>IFERROR(VLOOKUP(N29,[1]Sheet1!$A$387:$K$416,4,FALSE),0)</f>
        <v>11</v>
      </c>
      <c r="G29" s="99">
        <f>IFERROR(VLOOKUP(N29,[1]Sheet1!$A$387:$K$416,5,FALSE)/100,0)</f>
        <v>5.4267390231869765E-3</v>
      </c>
      <c r="H29" s="24">
        <f>IFERROR(VLOOKUP(N29,[1]Sheet1!$A$387:$K$416,6,FALSE),0)</f>
        <v>3</v>
      </c>
      <c r="I29" s="99">
        <f>IFERROR(VLOOKUP(N29,[1]Sheet1!$A$387:$K$416,7,FALSE)/100,0)</f>
        <v>2.097902097902098E-2</v>
      </c>
      <c r="J29" s="24">
        <f>IFERROR(VLOOKUP(N29,[1]Sheet1!$A$387:$K$416,8,FALSE),0)</f>
        <v>0</v>
      </c>
      <c r="K29" s="98">
        <f>IFERROR(VLOOKUP(N29,[1]Sheet1!$A$387:$K$416,9,FALSE)/100,0)</f>
        <v>0</v>
      </c>
      <c r="L29" s="26">
        <f>IFERROR(VLOOKUP(N29,[1]Sheet1!$A$387:$K$416,10,FALSE),0)</f>
        <v>19</v>
      </c>
      <c r="M29" s="111">
        <f>IFERROR(VLOOKUP(N29,[1]Sheet1!$A$387:$K$416,11,FALSE)/100,0)</f>
        <v>6.4059339177343225E-3</v>
      </c>
      <c r="N29" s="276" t="s">
        <v>665</v>
      </c>
    </row>
    <row r="30" spans="2:14" ht="22.15" customHeight="1" thickTop="1" thickBot="1" x14ac:dyDescent="0.3">
      <c r="B30" s="86">
        <v>50</v>
      </c>
      <c r="C30" s="87" t="s">
        <v>322</v>
      </c>
      <c r="D30" s="109">
        <f>IFERROR(VLOOKUP(N30,[1]Sheet1!$A$387:$K$416,2,FALSE),0)</f>
        <v>1</v>
      </c>
      <c r="E30" s="91">
        <f>IFERROR(VLOOKUP(N30,[1]Sheet1!$A$387:$K$416,3,FALSE)/100,0)</f>
        <v>1.2642225031605564E-3</v>
      </c>
      <c r="F30" s="92">
        <f>IFERROR(VLOOKUP(N30,[1]Sheet1!$A$387:$K$416,4,FALSE),0)</f>
        <v>5</v>
      </c>
      <c r="G30" s="91">
        <f>IFERROR(VLOOKUP(N30,[1]Sheet1!$A$387:$K$416,5,FALSE)/100,0)</f>
        <v>2.4666995559940795E-3</v>
      </c>
      <c r="H30" s="92">
        <f>IFERROR(VLOOKUP(N30,[1]Sheet1!$A$387:$K$416,6,FALSE),0)</f>
        <v>2</v>
      </c>
      <c r="I30" s="91">
        <f>IFERROR(VLOOKUP(N30,[1]Sheet1!$A$387:$K$416,7,FALSE)/100,0)</f>
        <v>1.3986013986013988E-2</v>
      </c>
      <c r="J30" s="92">
        <f>IFERROR(VLOOKUP(N30,[1]Sheet1!$A$387:$K$416,8,FALSE),0)</f>
        <v>0</v>
      </c>
      <c r="K30" s="89">
        <f>IFERROR(VLOOKUP(N30,[1]Sheet1!$A$387:$K$416,9,FALSE)/100,0)</f>
        <v>0</v>
      </c>
      <c r="L30" s="77">
        <f>IFERROR(VLOOKUP(N30,[1]Sheet1!$A$387:$K$416,10,FALSE),0)</f>
        <v>8</v>
      </c>
      <c r="M30" s="110">
        <f>IFERROR(VLOOKUP(N30,[1]Sheet1!$A$387:$K$416,11,FALSE)/100,0)</f>
        <v>2.6972353337828725E-3</v>
      </c>
      <c r="N30" s="276" t="s">
        <v>666</v>
      </c>
    </row>
    <row r="31" spans="2:14" ht="22.15" customHeight="1" thickTop="1" x14ac:dyDescent="0.25">
      <c r="B31" s="96">
        <v>51</v>
      </c>
      <c r="C31" s="97" t="s">
        <v>323</v>
      </c>
      <c r="D31" s="22">
        <f>IFERROR(VLOOKUP(N31,[1]Sheet1!$A$387:$K$416,2,FALSE),0)</f>
        <v>0</v>
      </c>
      <c r="E31" s="99">
        <f>IFERROR(VLOOKUP(N31,[1]Sheet1!$A$387:$K$416,3,FALSE)/100,0)</f>
        <v>0</v>
      </c>
      <c r="F31" s="24">
        <f>IFERROR(VLOOKUP(N31,[1]Sheet1!$A$387:$K$416,4,FALSE),0)</f>
        <v>0</v>
      </c>
      <c r="G31" s="99">
        <f>IFERROR(VLOOKUP(N31,[1]Sheet1!$A$387:$K$416,5,FALSE)/100,0)</f>
        <v>0</v>
      </c>
      <c r="H31" s="24">
        <f>IFERROR(VLOOKUP(N31,[1]Sheet1!$A$387:$K$416,6,FALSE),0)</f>
        <v>1</v>
      </c>
      <c r="I31" s="99">
        <f>IFERROR(VLOOKUP(N31,[1]Sheet1!$A$387:$K$416,7,FALSE)/100,0)</f>
        <v>6.9930069930069939E-3</v>
      </c>
      <c r="J31" s="24">
        <f>IFERROR(VLOOKUP(N31,[1]Sheet1!$A$387:$K$416,8,FALSE),0)</f>
        <v>0</v>
      </c>
      <c r="K31" s="98">
        <f>IFERROR(VLOOKUP(N31,[1]Sheet1!$A$387:$K$416,9,FALSE)/100,0)</f>
        <v>0</v>
      </c>
      <c r="L31" s="26">
        <f>IFERROR(VLOOKUP(N31,[1]Sheet1!$A$387:$K$416,10,FALSE),0)</f>
        <v>1</v>
      </c>
      <c r="M31" s="111">
        <f>IFERROR(VLOOKUP(N31,[1]Sheet1!$A$387:$K$416,11,FALSE)/100,0)</f>
        <v>3.3715441672285906E-4</v>
      </c>
      <c r="N31" s="276" t="s">
        <v>667</v>
      </c>
    </row>
    <row r="32" spans="2:14" ht="22.15" customHeight="1" x14ac:dyDescent="0.25">
      <c r="B32" s="96">
        <v>52</v>
      </c>
      <c r="C32" s="97" t="s">
        <v>324</v>
      </c>
      <c r="D32" s="22">
        <f>IFERROR(VLOOKUP(N32,[1]Sheet1!$A$387:$K$416,2,FALSE),0)</f>
        <v>1</v>
      </c>
      <c r="E32" s="99">
        <f>IFERROR(VLOOKUP(N32,[1]Sheet1!$A$387:$K$416,3,FALSE)/100,0)</f>
        <v>1.2642225031605564E-3</v>
      </c>
      <c r="F32" s="24">
        <f>IFERROR(VLOOKUP(N32,[1]Sheet1!$A$387:$K$416,4,FALSE),0)</f>
        <v>13</v>
      </c>
      <c r="G32" s="99">
        <f>IFERROR(VLOOKUP(N32,[1]Sheet1!$A$387:$K$416,5,FALSE)/100,0)</f>
        <v>6.413418845584609E-3</v>
      </c>
      <c r="H32" s="24">
        <f>IFERROR(VLOOKUP(N32,[1]Sheet1!$A$387:$K$416,6,FALSE),0)</f>
        <v>2</v>
      </c>
      <c r="I32" s="99">
        <f>IFERROR(VLOOKUP(N32,[1]Sheet1!$A$387:$K$416,7,FALSE)/100,0)</f>
        <v>1.3986013986013988E-2</v>
      </c>
      <c r="J32" s="24">
        <f>IFERROR(VLOOKUP(N32,[1]Sheet1!$A$387:$K$416,8,FALSE),0)</f>
        <v>0</v>
      </c>
      <c r="K32" s="98">
        <f>IFERROR(VLOOKUP(N32,[1]Sheet1!$A$387:$K$416,9,FALSE)/100,0)</f>
        <v>0</v>
      </c>
      <c r="L32" s="26">
        <f>IFERROR(VLOOKUP(N32,[1]Sheet1!$A$387:$K$416,10,FALSE),0)</f>
        <v>16</v>
      </c>
      <c r="M32" s="111">
        <f>IFERROR(VLOOKUP(N32,[1]Sheet1!$A$387:$K$416,11,FALSE)/100,0)</f>
        <v>5.394470667565745E-3</v>
      </c>
      <c r="N32" s="276" t="s">
        <v>668</v>
      </c>
    </row>
    <row r="33" spans="2:14" ht="22.15" customHeight="1" x14ac:dyDescent="0.25">
      <c r="B33" s="96">
        <v>53</v>
      </c>
      <c r="C33" s="97" t="s">
        <v>325</v>
      </c>
      <c r="D33" s="22">
        <f>IFERROR(VLOOKUP(N33,[1]Sheet1!$A$387:$K$416,2,FALSE),0)</f>
        <v>3</v>
      </c>
      <c r="E33" s="99">
        <f>IFERROR(VLOOKUP(N33,[1]Sheet1!$A$387:$K$416,3,FALSE)/100,0)</f>
        <v>3.7926675094816687E-3</v>
      </c>
      <c r="F33" s="24">
        <f>IFERROR(VLOOKUP(N33,[1]Sheet1!$A$387:$K$416,4,FALSE),0)</f>
        <v>29</v>
      </c>
      <c r="G33" s="99">
        <f>IFERROR(VLOOKUP(N33,[1]Sheet1!$A$387:$K$416,5,FALSE)/100,0)</f>
        <v>1.4306857424765663E-2</v>
      </c>
      <c r="H33" s="24">
        <f>IFERROR(VLOOKUP(N33,[1]Sheet1!$A$387:$K$416,6,FALSE),0)</f>
        <v>0</v>
      </c>
      <c r="I33" s="99">
        <f>IFERROR(VLOOKUP(N33,[1]Sheet1!$A$387:$K$416,7,FALSE)/100,0)</f>
        <v>0</v>
      </c>
      <c r="J33" s="24">
        <f>IFERROR(VLOOKUP(N33,[1]Sheet1!$A$387:$K$416,8,FALSE),0)</f>
        <v>0</v>
      </c>
      <c r="K33" s="98">
        <f>IFERROR(VLOOKUP(N33,[1]Sheet1!$A$387:$K$416,9,FALSE)/100,0)</f>
        <v>0</v>
      </c>
      <c r="L33" s="26">
        <f>IFERROR(VLOOKUP(N33,[1]Sheet1!$A$387:$K$416,10,FALSE),0)</f>
        <v>32</v>
      </c>
      <c r="M33" s="111">
        <f>IFERROR(VLOOKUP(N33,[1]Sheet1!$A$387:$K$416,11,FALSE)/100,0)</f>
        <v>1.078894133513149E-2</v>
      </c>
      <c r="N33" s="276" t="s">
        <v>669</v>
      </c>
    </row>
    <row r="34" spans="2:14" ht="22.15" customHeight="1" x14ac:dyDescent="0.25">
      <c r="B34" s="96">
        <v>54</v>
      </c>
      <c r="C34" s="97" t="s">
        <v>326</v>
      </c>
      <c r="D34" s="22">
        <f>IFERROR(VLOOKUP(N34,[1]Sheet1!$A$387:$K$416,2,FALSE),0)</f>
        <v>2</v>
      </c>
      <c r="E34" s="99">
        <f>IFERROR(VLOOKUP(N34,[1]Sheet1!$A$387:$K$416,3,FALSE)/100,0)</f>
        <v>2.5284450063211127E-3</v>
      </c>
      <c r="F34" s="24">
        <f>IFERROR(VLOOKUP(N34,[1]Sheet1!$A$387:$K$416,4,FALSE),0)</f>
        <v>12</v>
      </c>
      <c r="G34" s="99">
        <f>IFERROR(VLOOKUP(N34,[1]Sheet1!$A$387:$K$416,5,FALSE)/100,0)</f>
        <v>5.9200789343857915E-3</v>
      </c>
      <c r="H34" s="24">
        <f>IFERROR(VLOOKUP(N34,[1]Sheet1!$A$387:$K$416,6,FALSE),0)</f>
        <v>0</v>
      </c>
      <c r="I34" s="99">
        <f>IFERROR(VLOOKUP(N34,[1]Sheet1!$A$387:$K$416,7,FALSE)/100,0)</f>
        <v>0</v>
      </c>
      <c r="J34" s="24">
        <f>IFERROR(VLOOKUP(N34,[1]Sheet1!$A$387:$K$416,8,FALSE),0)</f>
        <v>0</v>
      </c>
      <c r="K34" s="98">
        <f>IFERROR(VLOOKUP(N34,[1]Sheet1!$A$387:$K$416,9,FALSE)/100,0)</f>
        <v>0</v>
      </c>
      <c r="L34" s="26">
        <f>IFERROR(VLOOKUP(N34,[1]Sheet1!$A$387:$K$416,10,FALSE),0)</f>
        <v>14</v>
      </c>
      <c r="M34" s="111">
        <f>IFERROR(VLOOKUP(N34,[1]Sheet1!$A$387:$K$416,11,FALSE)/100,0)</f>
        <v>4.720161834120027E-3</v>
      </c>
      <c r="N34" s="276" t="s">
        <v>670</v>
      </c>
    </row>
    <row r="35" spans="2:14" ht="22.15" customHeight="1" x14ac:dyDescent="0.25">
      <c r="B35" s="96">
        <v>55</v>
      </c>
      <c r="C35" s="97" t="s">
        <v>327</v>
      </c>
      <c r="D35" s="22">
        <f>IFERROR(VLOOKUP(N35,[1]Sheet1!$A$387:$K$416,2,FALSE),0)</f>
        <v>2</v>
      </c>
      <c r="E35" s="99">
        <f>IFERROR(VLOOKUP(N35,[1]Sheet1!$A$387:$K$416,3,FALSE)/100,0)</f>
        <v>2.5284450063211127E-3</v>
      </c>
      <c r="F35" s="24">
        <f>IFERROR(VLOOKUP(N35,[1]Sheet1!$A$387:$K$416,4,FALSE),0)</f>
        <v>12</v>
      </c>
      <c r="G35" s="99">
        <f>IFERROR(VLOOKUP(N35,[1]Sheet1!$A$387:$K$416,5,FALSE)/100,0)</f>
        <v>5.9200789343857915E-3</v>
      </c>
      <c r="H35" s="24">
        <f>IFERROR(VLOOKUP(N35,[1]Sheet1!$A$387:$K$416,6,FALSE),0)</f>
        <v>0</v>
      </c>
      <c r="I35" s="99">
        <f>IFERROR(VLOOKUP(N35,[1]Sheet1!$A$387:$K$416,7,FALSE)/100,0)</f>
        <v>0</v>
      </c>
      <c r="J35" s="24">
        <f>IFERROR(VLOOKUP(N35,[1]Sheet1!$A$387:$K$416,8,FALSE),0)</f>
        <v>0</v>
      </c>
      <c r="K35" s="98">
        <f>IFERROR(VLOOKUP(N35,[1]Sheet1!$A$387:$K$416,9,FALSE)/100,0)</f>
        <v>0</v>
      </c>
      <c r="L35" s="26">
        <f>IFERROR(VLOOKUP(N35,[1]Sheet1!$A$387:$K$416,10,FALSE),0)</f>
        <v>14</v>
      </c>
      <c r="M35" s="111">
        <f>IFERROR(VLOOKUP(N35,[1]Sheet1!$A$387:$K$416,11,FALSE)/100,0)</f>
        <v>4.720161834120027E-3</v>
      </c>
      <c r="N35" s="276" t="s">
        <v>671</v>
      </c>
    </row>
    <row r="36" spans="2:14" ht="22.15" customHeight="1" thickBot="1" x14ac:dyDescent="0.3">
      <c r="B36" s="96">
        <v>59</v>
      </c>
      <c r="C36" s="97" t="s">
        <v>328</v>
      </c>
      <c r="D36" s="22">
        <f>IFERROR(VLOOKUP(N36,[1]Sheet1!$A$387:$K$416,2,FALSE),0)</f>
        <v>1</v>
      </c>
      <c r="E36" s="99">
        <f>IFERROR(VLOOKUP(N36,[1]Sheet1!$A$387:$K$416,3,FALSE)/100,0)</f>
        <v>1.2642225031605564E-3</v>
      </c>
      <c r="F36" s="24">
        <f>IFERROR(VLOOKUP(N36,[1]Sheet1!$A$387:$K$416,4,FALSE),0)</f>
        <v>4</v>
      </c>
      <c r="G36" s="99">
        <f>IFERROR(VLOOKUP(N36,[1]Sheet1!$A$387:$K$416,5,FALSE)/100,0)</f>
        <v>1.9733596447952641E-3</v>
      </c>
      <c r="H36" s="24">
        <f>IFERROR(VLOOKUP(N36,[1]Sheet1!$A$387:$K$416,6,FALSE),0)</f>
        <v>0</v>
      </c>
      <c r="I36" s="99">
        <f>IFERROR(VLOOKUP(N36,[1]Sheet1!$A$387:$K$416,7,FALSE)/100,0)</f>
        <v>0</v>
      </c>
      <c r="J36" s="24">
        <f>IFERROR(VLOOKUP(N36,[1]Sheet1!$A$387:$K$416,8,FALSE),0)</f>
        <v>0</v>
      </c>
      <c r="K36" s="98">
        <f>IFERROR(VLOOKUP(N36,[1]Sheet1!$A$387:$K$416,9,FALSE)/100,0)</f>
        <v>0</v>
      </c>
      <c r="L36" s="26">
        <f>IFERROR(VLOOKUP(N36,[1]Sheet1!$A$387:$K$416,10,FALSE),0)</f>
        <v>5</v>
      </c>
      <c r="M36" s="111">
        <f>IFERROR(VLOOKUP(N36,[1]Sheet1!$A$387:$K$416,11,FALSE)/100,0)</f>
        <v>1.6857720836142953E-3</v>
      </c>
      <c r="N36" s="276" t="s">
        <v>672</v>
      </c>
    </row>
    <row r="37" spans="2:14" ht="22.15" customHeight="1" thickTop="1" thickBot="1" x14ac:dyDescent="0.3">
      <c r="B37" s="86">
        <v>60</v>
      </c>
      <c r="C37" s="87" t="s">
        <v>329</v>
      </c>
      <c r="D37" s="109">
        <f>IFERROR(VLOOKUP(N37,[1]Sheet1!$A$387:$K$416,2,FALSE),0)</f>
        <v>7</v>
      </c>
      <c r="E37" s="91">
        <f>IFERROR(VLOOKUP(N37,[1]Sheet1!$A$387:$K$416,3,FALSE)/100,0)</f>
        <v>8.8495575221238937E-3</v>
      </c>
      <c r="F37" s="92">
        <f>IFERROR(VLOOKUP(N37,[1]Sheet1!$A$387:$K$416,4,FALSE),0)</f>
        <v>10</v>
      </c>
      <c r="G37" s="91">
        <f>IFERROR(VLOOKUP(N37,[1]Sheet1!$A$387:$K$416,5,FALSE)/100,0)</f>
        <v>4.933399111988159E-3</v>
      </c>
      <c r="H37" s="92">
        <f>IFERROR(VLOOKUP(N37,[1]Sheet1!$A$387:$K$416,6,FALSE),0)</f>
        <v>3</v>
      </c>
      <c r="I37" s="91">
        <f>IFERROR(VLOOKUP(N37,[1]Sheet1!$A$387:$K$416,7,FALSE)/100,0)</f>
        <v>2.097902097902098E-2</v>
      </c>
      <c r="J37" s="92">
        <f>IFERROR(VLOOKUP(N37,[1]Sheet1!$A$387:$K$416,8,FALSE),0)</f>
        <v>0</v>
      </c>
      <c r="K37" s="89">
        <f>IFERROR(VLOOKUP(N37,[1]Sheet1!$A$387:$K$416,9,FALSE)/100,0)</f>
        <v>0</v>
      </c>
      <c r="L37" s="77">
        <f>IFERROR(VLOOKUP(N37,[1]Sheet1!$A$387:$K$416,10,FALSE),0)</f>
        <v>20</v>
      </c>
      <c r="M37" s="110">
        <f>IFERROR(VLOOKUP(N37,[1]Sheet1!$A$387:$K$416,11,FALSE)/100,0)</f>
        <v>6.7430883344571811E-3</v>
      </c>
      <c r="N37" s="276" t="s">
        <v>673</v>
      </c>
    </row>
    <row r="38" spans="2:14" ht="22.15" customHeight="1" thickTop="1" x14ac:dyDescent="0.25">
      <c r="B38" s="96">
        <v>61</v>
      </c>
      <c r="C38" s="97" t="s">
        <v>330</v>
      </c>
      <c r="D38" s="22">
        <f>IFERROR(VLOOKUP(N38,[1]Sheet1!$A$387:$K$416,2,FALSE),0)</f>
        <v>248</v>
      </c>
      <c r="E38" s="99">
        <f>IFERROR(VLOOKUP(N38,[1]Sheet1!$A$387:$K$416,3,FALSE)/100,0)</f>
        <v>0.31352718078381797</v>
      </c>
      <c r="F38" s="24">
        <f>IFERROR(VLOOKUP(N38,[1]Sheet1!$A$387:$K$416,4,FALSE),0)</f>
        <v>954</v>
      </c>
      <c r="G38" s="99">
        <f>IFERROR(VLOOKUP(N38,[1]Sheet1!$A$387:$K$416,5,FALSE)/100,0)</f>
        <v>0.47064627528367031</v>
      </c>
      <c r="H38" s="24">
        <f>IFERROR(VLOOKUP(N38,[1]Sheet1!$A$387:$K$416,6,FALSE),0)</f>
        <v>66</v>
      </c>
      <c r="I38" s="99">
        <f>IFERROR(VLOOKUP(N38,[1]Sheet1!$A$387:$K$416,7,FALSE)/100,0)</f>
        <v>0.46153846153846151</v>
      </c>
      <c r="J38" s="24">
        <f>IFERROR(VLOOKUP(N38,[1]Sheet1!$A$387:$K$416,8,FALSE),0)</f>
        <v>3</v>
      </c>
      <c r="K38" s="98">
        <f>IFERROR(VLOOKUP(N38,[1]Sheet1!$A$387:$K$416,9,FALSE)/100,0)</f>
        <v>0.6</v>
      </c>
      <c r="L38" s="26">
        <f>IFERROR(VLOOKUP(N38,[1]Sheet1!$A$387:$K$416,10,FALSE),0)</f>
        <v>1271</v>
      </c>
      <c r="M38" s="111">
        <f>IFERROR(VLOOKUP(N38,[1]Sheet1!$A$387:$K$416,11,FALSE)/100,0)</f>
        <v>0.42852326365475385</v>
      </c>
      <c r="N38" s="276" t="s">
        <v>674</v>
      </c>
    </row>
    <row r="39" spans="2:14" ht="22.15" customHeight="1" x14ac:dyDescent="0.25">
      <c r="B39" s="96">
        <v>62</v>
      </c>
      <c r="C39" s="97" t="s">
        <v>331</v>
      </c>
      <c r="D39" s="22">
        <f>IFERROR(VLOOKUP(N39,[1]Sheet1!$A$387:$K$416,2,FALSE),0)</f>
        <v>1</v>
      </c>
      <c r="E39" s="99">
        <f>IFERROR(VLOOKUP(N39,[1]Sheet1!$A$387:$K$416,3,FALSE)/100,0)</f>
        <v>1.2642225031605564E-3</v>
      </c>
      <c r="F39" s="24">
        <f>IFERROR(VLOOKUP(N39,[1]Sheet1!$A$387:$K$416,4,FALSE),0)</f>
        <v>0</v>
      </c>
      <c r="G39" s="99">
        <f>IFERROR(VLOOKUP(N39,[1]Sheet1!$A$387:$K$416,5,FALSE)/100,0)</f>
        <v>0</v>
      </c>
      <c r="H39" s="24">
        <f>IFERROR(VLOOKUP(N39,[1]Sheet1!$A$387:$K$416,6,FALSE),0)</f>
        <v>1</v>
      </c>
      <c r="I39" s="99">
        <f>IFERROR(VLOOKUP(N39,[1]Sheet1!$A$387:$K$416,7,FALSE)/100,0)</f>
        <v>6.9930069930069939E-3</v>
      </c>
      <c r="J39" s="24">
        <f>IFERROR(VLOOKUP(N39,[1]Sheet1!$A$387:$K$416,8,FALSE),0)</f>
        <v>0</v>
      </c>
      <c r="K39" s="98">
        <f>IFERROR(VLOOKUP(N39,[1]Sheet1!$A$387:$K$416,9,FALSE)/100,0)</f>
        <v>0</v>
      </c>
      <c r="L39" s="26">
        <f>IFERROR(VLOOKUP(N39,[1]Sheet1!$A$387:$K$416,10,FALSE),0)</f>
        <v>2</v>
      </c>
      <c r="M39" s="111">
        <f>IFERROR(VLOOKUP(N39,[1]Sheet1!$A$387:$K$416,11,FALSE)/100,0)</f>
        <v>6.7430883344571813E-4</v>
      </c>
      <c r="N39" s="276" t="s">
        <v>675</v>
      </c>
    </row>
    <row r="40" spans="2:14" ht="22.15" customHeight="1" thickBot="1" x14ac:dyDescent="0.3">
      <c r="B40" s="96">
        <v>69</v>
      </c>
      <c r="C40" s="97" t="s">
        <v>332</v>
      </c>
      <c r="D40" s="22">
        <f>IFERROR(VLOOKUP(N40,[1]Sheet1!$A$387:$K$416,2,FALSE),0)</f>
        <v>0</v>
      </c>
      <c r="E40" s="99">
        <f>IFERROR(VLOOKUP(N40,[1]Sheet1!$A$387:$K$416,3,FALSE)/100,0)</f>
        <v>0</v>
      </c>
      <c r="F40" s="24">
        <f>IFERROR(VLOOKUP(N40,[1]Sheet1!$A$387:$K$416,4,FALSE),0)</f>
        <v>2</v>
      </c>
      <c r="G40" s="99">
        <f>IFERROR(VLOOKUP(N40,[1]Sheet1!$A$387:$K$416,5,FALSE)/100,0)</f>
        <v>9.8667982239763205E-4</v>
      </c>
      <c r="H40" s="24">
        <f>IFERROR(VLOOKUP(N40,[1]Sheet1!$A$387:$K$416,6,FALSE),0)</f>
        <v>0</v>
      </c>
      <c r="I40" s="99">
        <f>IFERROR(VLOOKUP(N40,[1]Sheet1!$A$387:$K$416,7,FALSE)/100,0)</f>
        <v>0</v>
      </c>
      <c r="J40" s="24">
        <f>IFERROR(VLOOKUP(N40,[1]Sheet1!$A$387:$K$416,8,FALSE),0)</f>
        <v>0</v>
      </c>
      <c r="K40" s="98">
        <f>IFERROR(VLOOKUP(N40,[1]Sheet1!$A$387:$K$416,9,FALSE)/100,0)</f>
        <v>0</v>
      </c>
      <c r="L40" s="26">
        <f>IFERROR(VLOOKUP(N40,[1]Sheet1!$A$387:$K$416,10,FALSE),0)</f>
        <v>2</v>
      </c>
      <c r="M40" s="111">
        <f>IFERROR(VLOOKUP(N40,[1]Sheet1!$A$387:$K$416,11,FALSE)/100,0)</f>
        <v>6.7430883344571813E-4</v>
      </c>
      <c r="N40" s="276" t="s">
        <v>676</v>
      </c>
    </row>
    <row r="41" spans="2:14" ht="22.15" customHeight="1" thickTop="1" thickBot="1" x14ac:dyDescent="0.3">
      <c r="B41" s="86">
        <v>99</v>
      </c>
      <c r="C41" s="87" t="s">
        <v>333</v>
      </c>
      <c r="D41" s="109">
        <f>IFERROR(VLOOKUP(N41,[1]Sheet1!$A$387:$K$416,2,FALSE),0)</f>
        <v>20</v>
      </c>
      <c r="E41" s="91">
        <f>IFERROR(VLOOKUP(N41,[1]Sheet1!$A$387:$K$416,3,FALSE)/100,0)</f>
        <v>2.5284450063211127E-2</v>
      </c>
      <c r="F41" s="92">
        <f>IFERROR(VLOOKUP(N41,[1]Sheet1!$A$387:$K$416,4,FALSE),0)</f>
        <v>63</v>
      </c>
      <c r="G41" s="91">
        <f>IFERROR(VLOOKUP(N41,[1]Sheet1!$A$387:$K$416,5,FALSE)/100,0)</f>
        <v>3.1080414405525406E-2</v>
      </c>
      <c r="H41" s="92">
        <f>IFERROR(VLOOKUP(N41,[1]Sheet1!$A$387:$K$416,6,FALSE),0)</f>
        <v>2</v>
      </c>
      <c r="I41" s="91">
        <f>IFERROR(VLOOKUP(N41,[1]Sheet1!$A$387:$K$416,7,FALSE)/100,0)</f>
        <v>1.3986013986013988E-2</v>
      </c>
      <c r="J41" s="92">
        <f>IFERROR(VLOOKUP(N41,[1]Sheet1!$A$387:$K$416,8,FALSE),0)</f>
        <v>1</v>
      </c>
      <c r="K41" s="89">
        <f>IFERROR(VLOOKUP(N41,[1]Sheet1!$A$387:$K$416,9,FALSE)/100,0)</f>
        <v>0.2</v>
      </c>
      <c r="L41" s="77">
        <f>IFERROR(VLOOKUP(N41,[1]Sheet1!$A$387:$K$416,10,FALSE),0)</f>
        <v>86</v>
      </c>
      <c r="M41" s="110">
        <f>IFERROR(VLOOKUP(N41,[1]Sheet1!$A$387:$K$416,11,FALSE)/100,0)</f>
        <v>2.8995279838165883E-2</v>
      </c>
      <c r="N41" s="276" t="s">
        <v>677</v>
      </c>
    </row>
    <row r="42" spans="2:14" ht="22.15" customHeight="1" thickTop="1" thickBot="1" x14ac:dyDescent="0.3">
      <c r="B42" s="389" t="s">
        <v>69</v>
      </c>
      <c r="C42" s="390"/>
      <c r="D42" s="29">
        <f t="shared" ref="D42:M42" si="0">SUM(D6:D41)</f>
        <v>791</v>
      </c>
      <c r="E42" s="103">
        <f t="shared" si="0"/>
        <v>1.0000000000000002</v>
      </c>
      <c r="F42" s="31">
        <f t="shared" si="0"/>
        <v>2027</v>
      </c>
      <c r="G42" s="103">
        <f t="shared" si="0"/>
        <v>1</v>
      </c>
      <c r="H42" s="31">
        <f t="shared" si="0"/>
        <v>143</v>
      </c>
      <c r="I42" s="103">
        <f t="shared" si="0"/>
        <v>1.0000000000000002</v>
      </c>
      <c r="J42" s="31">
        <f t="shared" si="0"/>
        <v>5</v>
      </c>
      <c r="K42" s="112">
        <f t="shared" si="0"/>
        <v>1</v>
      </c>
      <c r="L42" s="113">
        <f t="shared" si="0"/>
        <v>2966</v>
      </c>
      <c r="M42" s="114">
        <f t="shared" si="0"/>
        <v>1</v>
      </c>
      <c r="N42" s="276" t="s">
        <v>20</v>
      </c>
    </row>
    <row r="43" spans="2:14" ht="22.15" customHeight="1" thickTop="1" thickBo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4" ht="22.15" customHeight="1" thickTop="1" x14ac:dyDescent="0.25">
      <c r="B44" s="54" t="s">
        <v>948</v>
      </c>
      <c r="C44" s="55"/>
      <c r="D44" s="55"/>
      <c r="E44" s="56"/>
      <c r="F44" s="82"/>
      <c r="G44" s="82"/>
      <c r="H44" s="82"/>
      <c r="I44" s="82"/>
      <c r="J44" s="82"/>
      <c r="K44" s="52"/>
      <c r="L44" s="3"/>
      <c r="M44" s="3"/>
    </row>
    <row r="45" spans="2:14" ht="22.15" customHeight="1" thickBot="1" x14ac:dyDescent="0.3">
      <c r="B45" s="57" t="s">
        <v>1034</v>
      </c>
      <c r="C45" s="58"/>
      <c r="D45" s="58"/>
      <c r="E45" s="59"/>
      <c r="F45" s="83"/>
      <c r="G45" s="83"/>
      <c r="H45" s="83"/>
      <c r="I45" s="83"/>
      <c r="J45" s="83"/>
      <c r="K45" s="3"/>
      <c r="L45" s="3"/>
      <c r="M45" s="3"/>
    </row>
    <row r="46" spans="2:14" ht="15.75" thickTop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A562"/>
  <sheetViews>
    <sheetView topLeftCell="H35" zoomScale="60" zoomScaleNormal="60" workbookViewId="0">
      <selection activeCell="T7" sqref="T7:V59"/>
    </sheetView>
  </sheetViews>
  <sheetFormatPr defaultRowHeight="15" x14ac:dyDescent="0.25"/>
  <cols>
    <col min="1" max="1" width="2.7109375" style="3" customWidth="1"/>
    <col min="2" max="2" width="10.85546875" style="1" customWidth="1"/>
    <col min="3" max="3" width="166.7109375" style="1" customWidth="1"/>
    <col min="4" max="7" width="14" style="1" hidden="1" customWidth="1"/>
    <col min="8" max="21" width="11.7109375" style="1" customWidth="1"/>
    <col min="22" max="22" width="19.5703125" style="1" customWidth="1"/>
    <col min="23" max="23" width="11.42578125" style="276" customWidth="1"/>
    <col min="24" max="16384" width="9.140625" style="3"/>
  </cols>
  <sheetData>
    <row r="1" spans="2:27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7" ht="22.15" customHeight="1" thickTop="1" thickBot="1" x14ac:dyDescent="0.3">
      <c r="B2" s="313" t="s">
        <v>926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</row>
    <row r="3" spans="2:27" ht="22.15" customHeight="1" thickTop="1" thickBot="1" x14ac:dyDescent="0.3">
      <c r="B3" s="287" t="s">
        <v>1024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9"/>
    </row>
    <row r="4" spans="2:27" ht="22.15" customHeight="1" thickTop="1" thickBot="1" x14ac:dyDescent="0.3">
      <c r="B4" s="391" t="s">
        <v>295</v>
      </c>
      <c r="C4" s="396" t="s">
        <v>334</v>
      </c>
      <c r="D4" s="300" t="s">
        <v>15</v>
      </c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11"/>
      <c r="V4" s="316" t="s">
        <v>1021</v>
      </c>
    </row>
    <row r="5" spans="2:27" ht="22.15" customHeight="1" thickTop="1" x14ac:dyDescent="0.25">
      <c r="B5" s="392"/>
      <c r="C5" s="397"/>
      <c r="D5" s="321">
        <v>2012</v>
      </c>
      <c r="E5" s="322"/>
      <c r="F5" s="322">
        <v>2013</v>
      </c>
      <c r="G5" s="322"/>
      <c r="H5" s="306">
        <v>2014</v>
      </c>
      <c r="I5" s="307"/>
      <c r="J5" s="310">
        <v>2015</v>
      </c>
      <c r="K5" s="307"/>
      <c r="L5" s="310">
        <v>2016</v>
      </c>
      <c r="M5" s="307"/>
      <c r="N5" s="308">
        <v>2017</v>
      </c>
      <c r="O5" s="308"/>
      <c r="P5" s="310">
        <v>2018</v>
      </c>
      <c r="Q5" s="308"/>
      <c r="R5" s="336">
        <v>2019</v>
      </c>
      <c r="S5" s="334"/>
      <c r="T5" s="336">
        <v>2020</v>
      </c>
      <c r="U5" s="335"/>
      <c r="V5" s="317"/>
    </row>
    <row r="6" spans="2:27" ht="22.15" customHeight="1" thickBot="1" x14ac:dyDescent="0.3">
      <c r="B6" s="393"/>
      <c r="C6" s="398"/>
      <c r="D6" s="36" t="s">
        <v>17</v>
      </c>
      <c r="E6" s="84" t="s">
        <v>16</v>
      </c>
      <c r="F6" s="106" t="s">
        <v>17</v>
      </c>
      <c r="G6" s="84" t="s">
        <v>16</v>
      </c>
      <c r="H6" s="223" t="s">
        <v>17</v>
      </c>
      <c r="I6" s="249" t="s">
        <v>16</v>
      </c>
      <c r="J6" s="215" t="s">
        <v>17</v>
      </c>
      <c r="K6" s="223" t="s">
        <v>16</v>
      </c>
      <c r="L6" s="215" t="s">
        <v>17</v>
      </c>
      <c r="M6" s="249" t="s">
        <v>16</v>
      </c>
      <c r="N6" s="215" t="s">
        <v>17</v>
      </c>
      <c r="O6" s="250" t="s">
        <v>16</v>
      </c>
      <c r="P6" s="215" t="s">
        <v>17</v>
      </c>
      <c r="Q6" s="250" t="s">
        <v>16</v>
      </c>
      <c r="R6" s="215" t="s">
        <v>17</v>
      </c>
      <c r="S6" s="250" t="s">
        <v>16</v>
      </c>
      <c r="T6" s="215" t="s">
        <v>17</v>
      </c>
      <c r="U6" s="251" t="s">
        <v>16</v>
      </c>
      <c r="V6" s="318"/>
    </row>
    <row r="7" spans="2:27" ht="22.15" customHeight="1" thickTop="1" thickBot="1" x14ac:dyDescent="0.3">
      <c r="B7" s="86" t="s">
        <v>297</v>
      </c>
      <c r="C7" s="87" t="s">
        <v>298</v>
      </c>
      <c r="D7" s="88">
        <v>108</v>
      </c>
      <c r="E7" s="71">
        <v>4.607508532423208E-2</v>
      </c>
      <c r="F7" s="88">
        <v>116</v>
      </c>
      <c r="G7" s="71">
        <v>4.8576214405360134E-2</v>
      </c>
      <c r="H7" s="90">
        <v>140</v>
      </c>
      <c r="I7" s="73">
        <v>3.8556871385293311E-2</v>
      </c>
      <c r="J7" s="92">
        <v>147</v>
      </c>
      <c r="K7" s="73">
        <v>3.9761969164187179E-2</v>
      </c>
      <c r="L7" s="92">
        <v>133</v>
      </c>
      <c r="M7" s="73">
        <v>3.3662363958491523E-2</v>
      </c>
      <c r="N7" s="92">
        <v>176</v>
      </c>
      <c r="O7" s="71">
        <v>4.0918163672654689E-2</v>
      </c>
      <c r="P7" s="92">
        <v>156</v>
      </c>
      <c r="Q7" s="71">
        <v>3.8728897715988087E-2</v>
      </c>
      <c r="R7" s="92">
        <v>218</v>
      </c>
      <c r="S7" s="71">
        <v>5.1671012088172548E-2</v>
      </c>
      <c r="T7" s="92">
        <f>IFERROR(VLOOKUP(W7,[1]Sheet1!$A$421:$C$461,2,FALSE),0)</f>
        <v>136</v>
      </c>
      <c r="U7" s="71">
        <f>IFERROR(VLOOKUP(W7,[1]Sheet1!$A$421:$C$461,3,FALSE)/100,0)</f>
        <v>4.5853000674308836E-2</v>
      </c>
      <c r="V7" s="75">
        <f>IFERROR((T7-R7)/R7,0)</f>
        <v>-0.37614678899082571</v>
      </c>
      <c r="W7" s="280" t="s">
        <v>647</v>
      </c>
      <c r="Y7" s="94"/>
      <c r="Z7" s="95"/>
      <c r="AA7" s="115"/>
    </row>
    <row r="8" spans="2:27" ht="22.15" customHeight="1" thickTop="1" thickBot="1" x14ac:dyDescent="0.3">
      <c r="B8" s="86">
        <v>10</v>
      </c>
      <c r="C8" s="87" t="s">
        <v>335</v>
      </c>
      <c r="D8" s="88">
        <v>0</v>
      </c>
      <c r="E8" s="71">
        <v>0</v>
      </c>
      <c r="F8" s="88">
        <v>1</v>
      </c>
      <c r="G8" s="71">
        <v>4.187604690117253E-4</v>
      </c>
      <c r="H8" s="90">
        <v>0</v>
      </c>
      <c r="I8" s="73">
        <v>0</v>
      </c>
      <c r="J8" s="92">
        <v>0</v>
      </c>
      <c r="K8" s="73">
        <v>0</v>
      </c>
      <c r="L8" s="92">
        <v>0</v>
      </c>
      <c r="M8" s="73">
        <v>0</v>
      </c>
      <c r="N8" s="92">
        <v>0</v>
      </c>
      <c r="O8" s="71">
        <v>0</v>
      </c>
      <c r="P8" s="92">
        <v>0</v>
      </c>
      <c r="Q8" s="71">
        <v>0</v>
      </c>
      <c r="R8" s="92">
        <v>0</v>
      </c>
      <c r="S8" s="71">
        <v>0</v>
      </c>
      <c r="T8" s="92">
        <f>IFERROR(VLOOKUP(W8,[1]Sheet1!$A$421:$C$461,2,FALSE),0)</f>
        <v>0</v>
      </c>
      <c r="U8" s="71">
        <f>IFERROR(VLOOKUP(W8,[1]Sheet1!$A$421:$C$461,3,FALSE)/100,0)</f>
        <v>0</v>
      </c>
      <c r="V8" s="75">
        <f t="shared" ref="V8:V59" si="0">IFERROR((T8-R8)/R8,0)</f>
        <v>0</v>
      </c>
      <c r="Y8" s="94"/>
      <c r="Z8" s="95"/>
      <c r="AA8" s="115"/>
    </row>
    <row r="9" spans="2:27" ht="22.15" customHeight="1" thickTop="1" x14ac:dyDescent="0.25">
      <c r="B9" s="96">
        <v>11</v>
      </c>
      <c r="C9" s="97" t="s">
        <v>336</v>
      </c>
      <c r="D9" s="40">
        <v>0</v>
      </c>
      <c r="E9" s="25">
        <v>0</v>
      </c>
      <c r="F9" s="40">
        <v>0</v>
      </c>
      <c r="G9" s="25">
        <v>0</v>
      </c>
      <c r="H9" s="41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f>IFERROR(VLOOKUP(W9,[1]Sheet1!$A$421:$C$461,2,FALSE),0)</f>
        <v>0</v>
      </c>
      <c r="U9" s="25">
        <f>IFERROR(VLOOKUP(W9,[1]Sheet1!$A$421:$C$461,3,FALSE)/100,0)</f>
        <v>0</v>
      </c>
      <c r="V9" s="44">
        <f t="shared" si="0"/>
        <v>0</v>
      </c>
      <c r="W9" s="280" t="s">
        <v>678</v>
      </c>
      <c r="Y9" s="94"/>
      <c r="Z9" s="95"/>
      <c r="AA9" s="115"/>
    </row>
    <row r="10" spans="2:27" ht="22.15" customHeight="1" x14ac:dyDescent="0.25">
      <c r="B10" s="96">
        <v>12</v>
      </c>
      <c r="C10" s="97" t="s">
        <v>337</v>
      </c>
      <c r="D10" s="40">
        <v>0</v>
      </c>
      <c r="E10" s="25">
        <v>0</v>
      </c>
      <c r="F10" s="40">
        <v>1</v>
      </c>
      <c r="G10" s="25">
        <v>4.187604690117253E-4</v>
      </c>
      <c r="H10" s="41">
        <v>0</v>
      </c>
      <c r="I10" s="23">
        <v>0</v>
      </c>
      <c r="J10" s="24">
        <v>1</v>
      </c>
      <c r="K10" s="23">
        <v>2.7048958615093319E-4</v>
      </c>
      <c r="L10" s="24">
        <v>0</v>
      </c>
      <c r="M10" s="23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f>IFERROR(VLOOKUP(W10,[1]Sheet1!$A$421:$C$461,2,FALSE),0)</f>
        <v>0</v>
      </c>
      <c r="U10" s="25">
        <f>IFERROR(VLOOKUP(W10,[1]Sheet1!$A$421:$C$461,3,FALSE)/100,0)</f>
        <v>0</v>
      </c>
      <c r="V10" s="44">
        <f t="shared" si="0"/>
        <v>0</v>
      </c>
      <c r="W10" s="276" t="s">
        <v>861</v>
      </c>
      <c r="Y10" s="94"/>
      <c r="Z10" s="95"/>
      <c r="AA10" s="115"/>
    </row>
    <row r="11" spans="2:27" ht="22.15" customHeight="1" x14ac:dyDescent="0.25">
      <c r="B11" s="96">
        <v>13</v>
      </c>
      <c r="C11" s="97" t="s">
        <v>338</v>
      </c>
      <c r="D11" s="40">
        <v>1</v>
      </c>
      <c r="E11" s="25">
        <v>4.2662116040955632E-4</v>
      </c>
      <c r="F11" s="40">
        <v>0</v>
      </c>
      <c r="G11" s="25">
        <v>0</v>
      </c>
      <c r="H11" s="41">
        <v>0</v>
      </c>
      <c r="I11" s="23">
        <v>0</v>
      </c>
      <c r="J11" s="24">
        <v>0</v>
      </c>
      <c r="K11" s="23">
        <v>0</v>
      </c>
      <c r="L11" s="24">
        <v>1</v>
      </c>
      <c r="M11" s="23">
        <v>2.531004808909137E-4</v>
      </c>
      <c r="N11" s="24">
        <v>0</v>
      </c>
      <c r="O11" s="25">
        <v>0</v>
      </c>
      <c r="P11" s="24">
        <v>0</v>
      </c>
      <c r="Q11" s="25">
        <v>0</v>
      </c>
      <c r="R11" s="24">
        <v>1</v>
      </c>
      <c r="S11" s="25">
        <v>2.3702299123014932E-4</v>
      </c>
      <c r="T11" s="24">
        <f>IFERROR(VLOOKUP(W11,[1]Sheet1!$A$421:$C$461,2,FALSE),0)</f>
        <v>0</v>
      </c>
      <c r="U11" s="25">
        <f>IFERROR(VLOOKUP(W11,[1]Sheet1!$A$421:$C$461,3,FALSE)/100,0)</f>
        <v>0</v>
      </c>
      <c r="V11" s="44">
        <f t="shared" si="0"/>
        <v>-1</v>
      </c>
      <c r="W11" s="280" t="s">
        <v>679</v>
      </c>
      <c r="Y11" s="94"/>
      <c r="Z11" s="95"/>
      <c r="AA11" s="115"/>
    </row>
    <row r="12" spans="2:27" ht="22.15" customHeight="1" x14ac:dyDescent="0.25">
      <c r="B12" s="96">
        <v>14</v>
      </c>
      <c r="C12" s="97" t="s">
        <v>339</v>
      </c>
      <c r="D12" s="40">
        <v>0</v>
      </c>
      <c r="E12" s="25">
        <v>0</v>
      </c>
      <c r="F12" s="40">
        <v>0</v>
      </c>
      <c r="G12" s="25">
        <v>0</v>
      </c>
      <c r="H12" s="41">
        <v>0</v>
      </c>
      <c r="I12" s="23">
        <v>0</v>
      </c>
      <c r="J12" s="24">
        <v>0</v>
      </c>
      <c r="K12" s="23">
        <v>0</v>
      </c>
      <c r="L12" s="24">
        <v>0</v>
      </c>
      <c r="M12" s="23">
        <v>0</v>
      </c>
      <c r="N12" s="24">
        <v>0</v>
      </c>
      <c r="O12" s="25">
        <v>0</v>
      </c>
      <c r="P12" s="24">
        <v>0</v>
      </c>
      <c r="Q12" s="25">
        <v>0</v>
      </c>
      <c r="R12" s="24">
        <v>0</v>
      </c>
      <c r="S12" s="25">
        <v>0</v>
      </c>
      <c r="T12" s="24">
        <f>IFERROR(VLOOKUP(W12,[1]Sheet1!$A$421:$C$461,2,FALSE),0)</f>
        <v>0</v>
      </c>
      <c r="U12" s="25">
        <f>IFERROR(VLOOKUP(W12,[1]Sheet1!$A$421:$C$461,3,FALSE)/100,0)</f>
        <v>0</v>
      </c>
      <c r="V12" s="44">
        <f t="shared" si="0"/>
        <v>0</v>
      </c>
      <c r="W12" s="280" t="s">
        <v>680</v>
      </c>
      <c r="Y12" s="94"/>
      <c r="Z12" s="95"/>
      <c r="AA12" s="115"/>
    </row>
    <row r="13" spans="2:27" ht="22.15" customHeight="1" thickBot="1" x14ac:dyDescent="0.3">
      <c r="B13" s="96">
        <v>19</v>
      </c>
      <c r="C13" s="97" t="s">
        <v>340</v>
      </c>
      <c r="D13" s="40">
        <v>8</v>
      </c>
      <c r="E13" s="25">
        <v>3.4129692832764505E-3</v>
      </c>
      <c r="F13" s="40">
        <v>13</v>
      </c>
      <c r="G13" s="25">
        <v>5.4438860971524287E-3</v>
      </c>
      <c r="H13" s="41">
        <v>0</v>
      </c>
      <c r="I13" s="23">
        <v>0</v>
      </c>
      <c r="J13" s="24">
        <v>1</v>
      </c>
      <c r="K13" s="23">
        <v>2.7048958615093319E-4</v>
      </c>
      <c r="L13" s="24">
        <v>1</v>
      </c>
      <c r="M13" s="23">
        <v>2.531004808909137E-4</v>
      </c>
      <c r="N13" s="24">
        <v>0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f>IFERROR(VLOOKUP(W13,[1]Sheet1!$A$421:$C$461,2,FALSE),0)</f>
        <v>1</v>
      </c>
      <c r="U13" s="25">
        <f>IFERROR(VLOOKUP(W13,[1]Sheet1!$A$421:$C$461,3,FALSE)/100,0)</f>
        <v>3.3715441672285906E-4</v>
      </c>
      <c r="V13" s="44">
        <f t="shared" si="0"/>
        <v>0</v>
      </c>
      <c r="W13" s="280" t="s">
        <v>681</v>
      </c>
      <c r="Y13" s="94"/>
      <c r="Z13" s="95"/>
      <c r="AA13" s="115"/>
    </row>
    <row r="14" spans="2:27" ht="22.15" customHeight="1" thickTop="1" thickBot="1" x14ac:dyDescent="0.3">
      <c r="B14" s="86">
        <v>20</v>
      </c>
      <c r="C14" s="87" t="s">
        <v>341</v>
      </c>
      <c r="D14" s="88">
        <v>1</v>
      </c>
      <c r="E14" s="71">
        <v>4.2662116040955632E-4</v>
      </c>
      <c r="F14" s="88">
        <v>0</v>
      </c>
      <c r="G14" s="71">
        <v>0</v>
      </c>
      <c r="H14" s="90">
        <v>1</v>
      </c>
      <c r="I14" s="73">
        <v>2.754062241806665E-4</v>
      </c>
      <c r="J14" s="92">
        <v>1</v>
      </c>
      <c r="K14" s="73">
        <v>2.7048958615093319E-4</v>
      </c>
      <c r="L14" s="92">
        <v>3</v>
      </c>
      <c r="M14" s="73">
        <v>7.5930144267274111E-4</v>
      </c>
      <c r="N14" s="92">
        <v>3</v>
      </c>
      <c r="O14" s="71">
        <v>7.4850299401197609E-4</v>
      </c>
      <c r="P14" s="92">
        <v>1</v>
      </c>
      <c r="Q14" s="71">
        <v>2.4826216484607745E-4</v>
      </c>
      <c r="R14" s="92">
        <v>1</v>
      </c>
      <c r="S14" s="71">
        <v>2.3702299123014932E-4</v>
      </c>
      <c r="T14" s="92">
        <f>IFERROR(VLOOKUP(W14,[1]Sheet1!$A$421:$C$461,2,FALSE),0)</f>
        <v>1</v>
      </c>
      <c r="U14" s="71">
        <f>IFERROR(VLOOKUP(W14,[1]Sheet1!$A$421:$C$461,3,FALSE)/100,0)</f>
        <v>3.3715441672285906E-4</v>
      </c>
      <c r="V14" s="75">
        <f t="shared" si="0"/>
        <v>0</v>
      </c>
      <c r="W14" s="280" t="s">
        <v>682</v>
      </c>
      <c r="Y14" s="94"/>
      <c r="Z14" s="95"/>
      <c r="AA14" s="115"/>
    </row>
    <row r="15" spans="2:27" ht="22.15" customHeight="1" thickTop="1" x14ac:dyDescent="0.25">
      <c r="B15" s="96">
        <v>21</v>
      </c>
      <c r="C15" s="97" t="s">
        <v>342</v>
      </c>
      <c r="D15" s="40">
        <v>2</v>
      </c>
      <c r="E15" s="25">
        <v>8.5324232081911264E-4</v>
      </c>
      <c r="F15" s="40">
        <v>2</v>
      </c>
      <c r="G15" s="25">
        <v>8.375209380234506E-4</v>
      </c>
      <c r="H15" s="41">
        <v>1</v>
      </c>
      <c r="I15" s="23">
        <v>2.754062241806665E-4</v>
      </c>
      <c r="J15" s="24">
        <v>0</v>
      </c>
      <c r="K15" s="23">
        <v>0</v>
      </c>
      <c r="L15" s="24">
        <v>0</v>
      </c>
      <c r="M15" s="23">
        <v>0</v>
      </c>
      <c r="N15" s="24">
        <v>1</v>
      </c>
      <c r="O15" s="25">
        <v>2.4950099800399199E-4</v>
      </c>
      <c r="P15" s="24">
        <v>1</v>
      </c>
      <c r="Q15" s="25">
        <v>2.4826216484607745E-4</v>
      </c>
      <c r="R15" s="24">
        <v>1</v>
      </c>
      <c r="S15" s="25">
        <v>2.3702299123014932E-4</v>
      </c>
      <c r="T15" s="24">
        <f>IFERROR(VLOOKUP(W15,[1]Sheet1!$A$421:$C$461,2,FALSE),0)</f>
        <v>0</v>
      </c>
      <c r="U15" s="25">
        <f>IFERROR(VLOOKUP(W15,[1]Sheet1!$A$421:$C$461,3,FALSE)/100,0)</f>
        <v>0</v>
      </c>
      <c r="V15" s="44">
        <f t="shared" si="0"/>
        <v>-1</v>
      </c>
      <c r="W15" s="280" t="s">
        <v>683</v>
      </c>
      <c r="Y15" s="94"/>
      <c r="Z15" s="95"/>
      <c r="AA15" s="115"/>
    </row>
    <row r="16" spans="2:27" ht="22.15" customHeight="1" x14ac:dyDescent="0.25">
      <c r="B16" s="96">
        <v>22</v>
      </c>
      <c r="C16" s="97" t="s">
        <v>343</v>
      </c>
      <c r="D16" s="40">
        <v>0</v>
      </c>
      <c r="E16" s="25">
        <v>0</v>
      </c>
      <c r="F16" s="40">
        <v>1</v>
      </c>
      <c r="G16" s="25">
        <v>4.187604690117253E-4</v>
      </c>
      <c r="H16" s="41">
        <v>0</v>
      </c>
      <c r="I16" s="23">
        <v>0</v>
      </c>
      <c r="J16" s="24">
        <v>0</v>
      </c>
      <c r="K16" s="23">
        <v>0</v>
      </c>
      <c r="L16" s="24">
        <v>1</v>
      </c>
      <c r="M16" s="23">
        <v>2.531004808909137E-4</v>
      </c>
      <c r="N16" s="24">
        <v>1</v>
      </c>
      <c r="O16" s="25">
        <v>2.4950099800399199E-4</v>
      </c>
      <c r="P16" s="24">
        <v>0</v>
      </c>
      <c r="Q16" s="25">
        <v>0</v>
      </c>
      <c r="R16" s="24">
        <v>0</v>
      </c>
      <c r="S16" s="25">
        <v>0</v>
      </c>
      <c r="T16" s="24">
        <f>IFERROR(VLOOKUP(W16,[1]Sheet1!$A$421:$C$461,2,FALSE),0)</f>
        <v>0</v>
      </c>
      <c r="U16" s="25">
        <f>IFERROR(VLOOKUP(W16,[1]Sheet1!$A$421:$C$461,3,FALSE)/100,0)</f>
        <v>0</v>
      </c>
      <c r="V16" s="44">
        <f t="shared" si="0"/>
        <v>0</v>
      </c>
      <c r="W16" s="280" t="s">
        <v>684</v>
      </c>
      <c r="Y16" s="94"/>
      <c r="Z16" s="95"/>
      <c r="AA16" s="115"/>
    </row>
    <row r="17" spans="2:27" ht="22.15" customHeight="1" x14ac:dyDescent="0.25">
      <c r="B17" s="96">
        <v>23</v>
      </c>
      <c r="C17" s="97" t="s">
        <v>344</v>
      </c>
      <c r="D17" s="40">
        <v>0</v>
      </c>
      <c r="E17" s="25">
        <v>0</v>
      </c>
      <c r="F17" s="40">
        <v>0</v>
      </c>
      <c r="G17" s="25">
        <v>0</v>
      </c>
      <c r="H17" s="41">
        <v>0</v>
      </c>
      <c r="I17" s="23">
        <v>0</v>
      </c>
      <c r="J17" s="24">
        <v>0</v>
      </c>
      <c r="K17" s="23">
        <v>0</v>
      </c>
      <c r="L17" s="24">
        <v>0</v>
      </c>
      <c r="M17" s="23">
        <v>0</v>
      </c>
      <c r="N17" s="24">
        <v>0</v>
      </c>
      <c r="O17" s="25">
        <v>0</v>
      </c>
      <c r="P17" s="24">
        <v>1</v>
      </c>
      <c r="Q17" s="25">
        <v>2.4826216484607745E-4</v>
      </c>
      <c r="R17" s="24">
        <v>0</v>
      </c>
      <c r="S17" s="25">
        <v>0</v>
      </c>
      <c r="T17" s="24">
        <f>IFERROR(VLOOKUP(W17,[1]Sheet1!$A$421:$C$461,2,FALSE),0)</f>
        <v>0</v>
      </c>
      <c r="U17" s="25">
        <f>IFERROR(VLOOKUP(W17,[1]Sheet1!$A$421:$C$461,3,FALSE)/100,0)</f>
        <v>0</v>
      </c>
      <c r="V17" s="44">
        <f t="shared" si="0"/>
        <v>0</v>
      </c>
      <c r="W17" s="280" t="s">
        <v>685</v>
      </c>
      <c r="Y17" s="94"/>
      <c r="Z17" s="95"/>
      <c r="AA17" s="115"/>
    </row>
    <row r="18" spans="2:27" ht="22.15" customHeight="1" x14ac:dyDescent="0.25">
      <c r="B18" s="96">
        <v>24</v>
      </c>
      <c r="C18" s="97" t="s">
        <v>345</v>
      </c>
      <c r="D18" s="40">
        <v>2</v>
      </c>
      <c r="E18" s="25">
        <v>8.5324232081911264E-4</v>
      </c>
      <c r="F18" s="40">
        <v>2</v>
      </c>
      <c r="G18" s="25">
        <v>8.375209380234506E-4</v>
      </c>
      <c r="H18" s="41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4">
        <v>0</v>
      </c>
      <c r="O18" s="25">
        <v>0</v>
      </c>
      <c r="P18" s="24">
        <v>0</v>
      </c>
      <c r="Q18" s="25">
        <v>0</v>
      </c>
      <c r="R18" s="24">
        <v>0</v>
      </c>
      <c r="S18" s="25">
        <v>0</v>
      </c>
      <c r="T18" s="24">
        <f>IFERROR(VLOOKUP(W18,[1]Sheet1!$A$421:$C$461,2,FALSE),0)</f>
        <v>0</v>
      </c>
      <c r="U18" s="25">
        <f>IFERROR(VLOOKUP(W18,[1]Sheet1!$A$421:$C$461,3,FALSE)/100,0)</f>
        <v>0</v>
      </c>
      <c r="V18" s="44">
        <f t="shared" si="0"/>
        <v>0</v>
      </c>
      <c r="W18" s="280" t="s">
        <v>686</v>
      </c>
      <c r="Y18" s="94"/>
      <c r="Z18" s="95"/>
      <c r="AA18" s="115"/>
    </row>
    <row r="19" spans="2:27" ht="22.15" customHeight="1" thickBot="1" x14ac:dyDescent="0.3">
      <c r="B19" s="96">
        <v>29</v>
      </c>
      <c r="C19" s="97" t="s">
        <v>346</v>
      </c>
      <c r="D19" s="40">
        <v>0</v>
      </c>
      <c r="E19" s="25">
        <v>0</v>
      </c>
      <c r="F19" s="40">
        <v>0</v>
      </c>
      <c r="G19" s="25">
        <v>0</v>
      </c>
      <c r="H19" s="41">
        <v>2</v>
      </c>
      <c r="I19" s="23">
        <v>5.50812448361333E-4</v>
      </c>
      <c r="J19" s="24">
        <v>2</v>
      </c>
      <c r="K19" s="23">
        <v>5.4097917230186638E-4</v>
      </c>
      <c r="L19" s="24">
        <v>0</v>
      </c>
      <c r="M19" s="23">
        <v>0</v>
      </c>
      <c r="N19" s="24">
        <v>2</v>
      </c>
      <c r="O19" s="25">
        <v>4.9900199600798399E-4</v>
      </c>
      <c r="P19" s="24">
        <v>0</v>
      </c>
      <c r="Q19" s="25">
        <v>0</v>
      </c>
      <c r="R19" s="24">
        <v>1</v>
      </c>
      <c r="S19" s="25">
        <v>2.3702299123014932E-4</v>
      </c>
      <c r="T19" s="24">
        <f>IFERROR(VLOOKUP(W19,[1]Sheet1!$A$421:$C$461,2,FALSE),0)</f>
        <v>0</v>
      </c>
      <c r="U19" s="25">
        <f>IFERROR(VLOOKUP(W19,[1]Sheet1!$A$421:$C$461,3,FALSE)/100,0)</f>
        <v>0</v>
      </c>
      <c r="V19" s="44">
        <f t="shared" si="0"/>
        <v>-1</v>
      </c>
      <c r="W19" s="280" t="s">
        <v>687</v>
      </c>
      <c r="Y19" s="94"/>
      <c r="Z19" s="95"/>
      <c r="AA19" s="115"/>
    </row>
    <row r="20" spans="2:27" ht="22.15" customHeight="1" thickTop="1" thickBot="1" x14ac:dyDescent="0.3">
      <c r="B20" s="86">
        <v>30</v>
      </c>
      <c r="C20" s="87" t="s">
        <v>347</v>
      </c>
      <c r="D20" s="88">
        <v>4</v>
      </c>
      <c r="E20" s="71">
        <v>1.7064846416382253E-3</v>
      </c>
      <c r="F20" s="88">
        <v>7</v>
      </c>
      <c r="G20" s="71">
        <v>2.9313232830820769E-3</v>
      </c>
      <c r="H20" s="90">
        <v>10</v>
      </c>
      <c r="I20" s="73">
        <v>2.7540622418066648E-3</v>
      </c>
      <c r="J20" s="92">
        <v>7</v>
      </c>
      <c r="K20" s="73">
        <v>1.8934271030565323E-3</v>
      </c>
      <c r="L20" s="92">
        <v>12</v>
      </c>
      <c r="M20" s="73">
        <v>3.0372057706909645E-3</v>
      </c>
      <c r="N20" s="92">
        <v>6</v>
      </c>
      <c r="O20" s="71">
        <v>1.4970059880239522E-3</v>
      </c>
      <c r="P20" s="92">
        <v>19</v>
      </c>
      <c r="Q20" s="71">
        <v>4.7169811320754715E-3</v>
      </c>
      <c r="R20" s="92">
        <v>16</v>
      </c>
      <c r="S20" s="71">
        <v>3.7923678596823891E-3</v>
      </c>
      <c r="T20" s="92">
        <f>IFERROR(VLOOKUP(W20,[1]Sheet1!$A$421:$C$461,2,FALSE),0)</f>
        <v>12</v>
      </c>
      <c r="U20" s="71">
        <f>IFERROR(VLOOKUP(W20,[1]Sheet1!$A$421:$C$461,3,FALSE)/100,0)</f>
        <v>4.045853000674309E-3</v>
      </c>
      <c r="V20" s="75">
        <f t="shared" si="0"/>
        <v>-0.25</v>
      </c>
      <c r="W20" s="280" t="s">
        <v>688</v>
      </c>
      <c r="Y20" s="94"/>
      <c r="Z20" s="95"/>
      <c r="AA20" s="115"/>
    </row>
    <row r="21" spans="2:27" ht="22.15" customHeight="1" thickTop="1" x14ac:dyDescent="0.25">
      <c r="B21" s="96">
        <v>31</v>
      </c>
      <c r="C21" s="97" t="s">
        <v>348</v>
      </c>
      <c r="D21" s="40">
        <v>2</v>
      </c>
      <c r="E21" s="25">
        <v>8.5324232081911264E-4</v>
      </c>
      <c r="F21" s="40">
        <v>0</v>
      </c>
      <c r="G21" s="25">
        <v>0</v>
      </c>
      <c r="H21" s="41">
        <v>0</v>
      </c>
      <c r="I21" s="23">
        <v>0</v>
      </c>
      <c r="J21" s="24">
        <v>1</v>
      </c>
      <c r="K21" s="23">
        <v>2.7048958615093319E-4</v>
      </c>
      <c r="L21" s="24">
        <v>0</v>
      </c>
      <c r="M21" s="23">
        <v>0</v>
      </c>
      <c r="N21" s="24">
        <v>5</v>
      </c>
      <c r="O21" s="25">
        <v>1.2475049900199601E-3</v>
      </c>
      <c r="P21" s="24">
        <v>1</v>
      </c>
      <c r="Q21" s="25">
        <v>2.4826216484607745E-4</v>
      </c>
      <c r="R21" s="24">
        <v>0</v>
      </c>
      <c r="S21" s="25">
        <v>0</v>
      </c>
      <c r="T21" s="24">
        <f>IFERROR(VLOOKUP(W21,[1]Sheet1!$A$421:$C$461,2,FALSE),0)</f>
        <v>1</v>
      </c>
      <c r="U21" s="25">
        <f>IFERROR(VLOOKUP(W21,[1]Sheet1!$A$421:$C$461,3,FALSE)/100,0)</f>
        <v>3.3715441672285906E-4</v>
      </c>
      <c r="V21" s="44">
        <f t="shared" si="0"/>
        <v>0</v>
      </c>
      <c r="W21" s="276" t="s">
        <v>859</v>
      </c>
      <c r="Y21" s="94"/>
      <c r="Z21" s="95"/>
      <c r="AA21" s="115"/>
    </row>
    <row r="22" spans="2:27" ht="22.15" customHeight="1" x14ac:dyDescent="0.25">
      <c r="B22" s="96">
        <v>32</v>
      </c>
      <c r="C22" s="97" t="s">
        <v>349</v>
      </c>
      <c r="D22" s="40">
        <v>8</v>
      </c>
      <c r="E22" s="25">
        <v>3.4129692832764505E-3</v>
      </c>
      <c r="F22" s="40">
        <v>8</v>
      </c>
      <c r="G22" s="25">
        <v>3.3500837520938024E-3</v>
      </c>
      <c r="H22" s="41">
        <v>3</v>
      </c>
      <c r="I22" s="23">
        <v>8.262186725419994E-4</v>
      </c>
      <c r="J22" s="24">
        <v>1</v>
      </c>
      <c r="K22" s="23">
        <v>2.7048958615093319E-4</v>
      </c>
      <c r="L22" s="24">
        <v>2</v>
      </c>
      <c r="M22" s="23">
        <v>5.0620096178182741E-4</v>
      </c>
      <c r="N22" s="24">
        <v>2</v>
      </c>
      <c r="O22" s="25">
        <v>4.9900199600798399E-4</v>
      </c>
      <c r="P22" s="24">
        <v>3</v>
      </c>
      <c r="Q22" s="25">
        <v>7.4478649453823241E-4</v>
      </c>
      <c r="R22" s="24">
        <v>1</v>
      </c>
      <c r="S22" s="25">
        <v>2.3702299123014932E-4</v>
      </c>
      <c r="T22" s="24">
        <f>IFERROR(VLOOKUP(W22,[1]Sheet1!$A$421:$C$461,2,FALSE),0)</f>
        <v>2</v>
      </c>
      <c r="U22" s="25">
        <f>IFERROR(VLOOKUP(W22,[1]Sheet1!$A$421:$C$461,3,FALSE)/100,0)</f>
        <v>6.7430883344571813E-4</v>
      </c>
      <c r="V22" s="44">
        <f t="shared" si="0"/>
        <v>1</v>
      </c>
      <c r="W22" s="280" t="s">
        <v>689</v>
      </c>
      <c r="Y22" s="94"/>
      <c r="Z22" s="95"/>
      <c r="AA22" s="115"/>
    </row>
    <row r="23" spans="2:27" ht="22.15" customHeight="1" x14ac:dyDescent="0.25">
      <c r="B23" s="96">
        <v>33</v>
      </c>
      <c r="C23" s="97" t="s">
        <v>350</v>
      </c>
      <c r="D23" s="40">
        <v>9</v>
      </c>
      <c r="E23" s="25">
        <v>3.8395904436860067E-3</v>
      </c>
      <c r="F23" s="40">
        <v>9</v>
      </c>
      <c r="G23" s="25">
        <v>3.7688442211055275E-3</v>
      </c>
      <c r="H23" s="41">
        <v>9</v>
      </c>
      <c r="I23" s="23">
        <v>2.4786560176259984E-3</v>
      </c>
      <c r="J23" s="24">
        <v>12</v>
      </c>
      <c r="K23" s="23">
        <v>3.2458750338111987E-3</v>
      </c>
      <c r="L23" s="24">
        <v>16</v>
      </c>
      <c r="M23" s="23">
        <v>4.0496076942546193E-3</v>
      </c>
      <c r="N23" s="24">
        <v>16</v>
      </c>
      <c r="O23" s="25">
        <v>3.9920159680638719E-3</v>
      </c>
      <c r="P23" s="24">
        <v>10</v>
      </c>
      <c r="Q23" s="25">
        <v>2.4826216484607751E-3</v>
      </c>
      <c r="R23" s="24">
        <v>12</v>
      </c>
      <c r="S23" s="25">
        <v>2.8442758947617918E-3</v>
      </c>
      <c r="T23" s="24">
        <f>IFERROR(VLOOKUP(W23,[1]Sheet1!$A$421:$C$461,2,FALSE),0)</f>
        <v>7</v>
      </c>
      <c r="U23" s="25">
        <f>IFERROR(VLOOKUP(W23,[1]Sheet1!$A$421:$C$461,3,FALSE)/100,0)</f>
        <v>2.3600809170600135E-3</v>
      </c>
      <c r="V23" s="44">
        <f t="shared" si="0"/>
        <v>-0.41666666666666669</v>
      </c>
      <c r="W23" s="280" t="s">
        <v>690</v>
      </c>
      <c r="Y23" s="94"/>
      <c r="Z23" s="95"/>
      <c r="AA23" s="115"/>
    </row>
    <row r="24" spans="2:27" ht="22.15" customHeight="1" x14ac:dyDescent="0.25">
      <c r="B24" s="96">
        <v>34</v>
      </c>
      <c r="C24" s="97" t="s">
        <v>351</v>
      </c>
      <c r="D24" s="40">
        <v>7</v>
      </c>
      <c r="E24" s="25">
        <v>2.9863481228668944E-3</v>
      </c>
      <c r="F24" s="40">
        <v>5</v>
      </c>
      <c r="G24" s="25">
        <v>2.0938023450586263E-3</v>
      </c>
      <c r="H24" s="41">
        <v>18</v>
      </c>
      <c r="I24" s="23">
        <v>4.9573120352519968E-3</v>
      </c>
      <c r="J24" s="24">
        <v>19</v>
      </c>
      <c r="K24" s="23">
        <v>5.1393021368677308E-3</v>
      </c>
      <c r="L24" s="24">
        <v>11</v>
      </c>
      <c r="M24" s="23">
        <v>2.7841052898000505E-3</v>
      </c>
      <c r="N24" s="24">
        <v>15</v>
      </c>
      <c r="O24" s="25">
        <v>3.7425149700598802E-3</v>
      </c>
      <c r="P24" s="24">
        <v>23</v>
      </c>
      <c r="Q24" s="25">
        <v>5.7100297914597815E-3</v>
      </c>
      <c r="R24" s="24">
        <v>21</v>
      </c>
      <c r="S24" s="25">
        <v>4.9774828158331355E-3</v>
      </c>
      <c r="T24" s="24">
        <f>IFERROR(VLOOKUP(W24,[1]Sheet1!$A$421:$C$461,2,FALSE),0)</f>
        <v>12</v>
      </c>
      <c r="U24" s="25">
        <f>IFERROR(VLOOKUP(W24,[1]Sheet1!$A$421:$C$461,3,FALSE)/100,0)</f>
        <v>4.045853000674309E-3</v>
      </c>
      <c r="V24" s="44">
        <f t="shared" si="0"/>
        <v>-0.42857142857142855</v>
      </c>
      <c r="W24" s="280" t="s">
        <v>691</v>
      </c>
      <c r="Y24" s="94"/>
      <c r="Z24" s="95"/>
      <c r="AA24" s="115"/>
    </row>
    <row r="25" spans="2:27" ht="22.15" customHeight="1" x14ac:dyDescent="0.25">
      <c r="B25" s="96">
        <v>35</v>
      </c>
      <c r="C25" s="97" t="s">
        <v>352</v>
      </c>
      <c r="D25" s="40">
        <v>18</v>
      </c>
      <c r="E25" s="25">
        <v>7.6791808873720134E-3</v>
      </c>
      <c r="F25" s="40">
        <v>24</v>
      </c>
      <c r="G25" s="25">
        <v>1.0050251256281407E-2</v>
      </c>
      <c r="H25" s="41">
        <v>32</v>
      </c>
      <c r="I25" s="23">
        <v>8.812999173781328E-3</v>
      </c>
      <c r="J25" s="24">
        <v>38</v>
      </c>
      <c r="K25" s="23">
        <v>1.0278604273735462E-2</v>
      </c>
      <c r="L25" s="24">
        <v>30</v>
      </c>
      <c r="M25" s="23">
        <v>7.5930144267274098E-3</v>
      </c>
      <c r="N25" s="24">
        <v>39</v>
      </c>
      <c r="O25" s="25">
        <v>9.730538922155689E-3</v>
      </c>
      <c r="P25" s="24">
        <v>25</v>
      </c>
      <c r="Q25" s="25">
        <v>6.2065541211519361E-3</v>
      </c>
      <c r="R25" s="24">
        <v>27</v>
      </c>
      <c r="S25" s="25">
        <v>6.3996207632140319E-3</v>
      </c>
      <c r="T25" s="24">
        <f>IFERROR(VLOOKUP(W25,[1]Sheet1!$A$421:$C$461,2,FALSE),0)</f>
        <v>29</v>
      </c>
      <c r="U25" s="25">
        <f>IFERROR(VLOOKUP(W25,[1]Sheet1!$A$421:$C$461,3,FALSE)/100,0)</f>
        <v>9.7774780849629126E-3</v>
      </c>
      <c r="V25" s="44">
        <f t="shared" si="0"/>
        <v>7.407407407407407E-2</v>
      </c>
      <c r="W25" s="280" t="s">
        <v>692</v>
      </c>
      <c r="Y25" s="94"/>
      <c r="Z25" s="95"/>
      <c r="AA25" s="115"/>
    </row>
    <row r="26" spans="2:27" ht="22.15" customHeight="1" thickBot="1" x14ac:dyDescent="0.3">
      <c r="B26" s="96">
        <v>39</v>
      </c>
      <c r="C26" s="97" t="s">
        <v>353</v>
      </c>
      <c r="D26" s="40">
        <v>5</v>
      </c>
      <c r="E26" s="25">
        <v>2.1331058020477816E-3</v>
      </c>
      <c r="F26" s="40">
        <v>2</v>
      </c>
      <c r="G26" s="25">
        <v>8.375209380234506E-4</v>
      </c>
      <c r="H26" s="41">
        <v>6</v>
      </c>
      <c r="I26" s="23">
        <v>1.6524373450839988E-3</v>
      </c>
      <c r="J26" s="24">
        <v>2</v>
      </c>
      <c r="K26" s="23">
        <v>5.4097917230186638E-4</v>
      </c>
      <c r="L26" s="24">
        <v>6</v>
      </c>
      <c r="M26" s="23">
        <v>1.5186028853454822E-3</v>
      </c>
      <c r="N26" s="24">
        <v>5</v>
      </c>
      <c r="O26" s="25">
        <v>1.2475049900199601E-3</v>
      </c>
      <c r="P26" s="24">
        <v>10</v>
      </c>
      <c r="Q26" s="25">
        <v>2.4826216484607751E-3</v>
      </c>
      <c r="R26" s="24">
        <v>5</v>
      </c>
      <c r="S26" s="25">
        <v>1.1851149561507466E-3</v>
      </c>
      <c r="T26" s="24">
        <f>IFERROR(VLOOKUP(W26,[1]Sheet1!$A$421:$C$461,2,FALSE),0)</f>
        <v>3</v>
      </c>
      <c r="U26" s="25">
        <f>IFERROR(VLOOKUP(W26,[1]Sheet1!$A$421:$C$461,3,FALSE)/100,0)</f>
        <v>1.0114632501685772E-3</v>
      </c>
      <c r="V26" s="44">
        <f t="shared" si="0"/>
        <v>-0.4</v>
      </c>
      <c r="W26" s="280" t="s">
        <v>693</v>
      </c>
      <c r="Y26" s="94"/>
      <c r="Z26" s="95"/>
      <c r="AA26" s="115"/>
    </row>
    <row r="27" spans="2:27" ht="29.25" customHeight="1" thickTop="1" thickBot="1" x14ac:dyDescent="0.3">
      <c r="B27" s="86">
        <v>40</v>
      </c>
      <c r="C27" s="87" t="s">
        <v>354</v>
      </c>
      <c r="D27" s="88">
        <v>102</v>
      </c>
      <c r="E27" s="71">
        <v>4.3515358361774746E-2</v>
      </c>
      <c r="F27" s="88">
        <v>137</v>
      </c>
      <c r="G27" s="71">
        <v>5.7370184254606368E-2</v>
      </c>
      <c r="H27" s="90">
        <v>353</v>
      </c>
      <c r="I27" s="73">
        <v>9.7218397135775264E-2</v>
      </c>
      <c r="J27" s="92">
        <v>397</v>
      </c>
      <c r="K27" s="73">
        <v>0.10738436570192049</v>
      </c>
      <c r="L27" s="92">
        <v>436</v>
      </c>
      <c r="M27" s="73">
        <v>0.11035180966843836</v>
      </c>
      <c r="N27" s="92">
        <v>363</v>
      </c>
      <c r="O27" s="71">
        <v>9.0568862275449108E-2</v>
      </c>
      <c r="P27" s="92">
        <v>518</v>
      </c>
      <c r="Q27" s="71">
        <v>0.12859980139026814</v>
      </c>
      <c r="R27" s="92">
        <v>391</v>
      </c>
      <c r="S27" s="71">
        <v>9.2675989570988382E-2</v>
      </c>
      <c r="T27" s="92">
        <f>IFERROR(VLOOKUP(W27,[1]Sheet1!$A$421:$C$461,2,FALSE),0)</f>
        <v>233</v>
      </c>
      <c r="U27" s="71">
        <f>IFERROR(VLOOKUP(W27,[1]Sheet1!$A$421:$C$461,3,FALSE)/100,0)</f>
        <v>7.8556979096426158E-2</v>
      </c>
      <c r="V27" s="75">
        <f t="shared" si="0"/>
        <v>-0.40409207161125321</v>
      </c>
      <c r="W27" s="280" t="s">
        <v>694</v>
      </c>
      <c r="Y27" s="94"/>
      <c r="Z27" s="95"/>
      <c r="AA27" s="115"/>
    </row>
    <row r="28" spans="2:27" ht="25.5" customHeight="1" thickTop="1" x14ac:dyDescent="0.25">
      <c r="B28" s="96">
        <v>41</v>
      </c>
      <c r="C28" s="97" t="s">
        <v>355</v>
      </c>
      <c r="D28" s="40">
        <v>8</v>
      </c>
      <c r="E28" s="25">
        <v>3.4129692832764505E-3</v>
      </c>
      <c r="F28" s="40">
        <v>7</v>
      </c>
      <c r="G28" s="25">
        <v>2.9313232830820769E-3</v>
      </c>
      <c r="H28" s="41">
        <v>12</v>
      </c>
      <c r="I28" s="23">
        <v>3.3048746901679976E-3</v>
      </c>
      <c r="J28" s="24">
        <v>12</v>
      </c>
      <c r="K28" s="23">
        <v>3.2458750338111987E-3</v>
      </c>
      <c r="L28" s="24">
        <v>9</v>
      </c>
      <c r="M28" s="23">
        <v>2.2779043280182231E-3</v>
      </c>
      <c r="N28" s="24">
        <v>11</v>
      </c>
      <c r="O28" s="25">
        <v>2.7445109780439127E-3</v>
      </c>
      <c r="P28" s="24">
        <v>4</v>
      </c>
      <c r="Q28" s="25">
        <v>9.930486593843098E-4</v>
      </c>
      <c r="R28" s="24">
        <v>8</v>
      </c>
      <c r="S28" s="25">
        <v>1.8961839298411946E-3</v>
      </c>
      <c r="T28" s="24">
        <f>IFERROR(VLOOKUP(W28,[1]Sheet1!$A$421:$C$461,2,FALSE),0)</f>
        <v>7</v>
      </c>
      <c r="U28" s="25">
        <f>IFERROR(VLOOKUP(W28,[1]Sheet1!$A$421:$C$461,3,FALSE)/100,0)</f>
        <v>2.3600809170600135E-3</v>
      </c>
      <c r="V28" s="44">
        <f t="shared" si="0"/>
        <v>-0.125</v>
      </c>
      <c r="W28" s="280" t="s">
        <v>695</v>
      </c>
      <c r="Y28" s="94"/>
      <c r="Z28" s="95"/>
      <c r="AA28" s="115"/>
    </row>
    <row r="29" spans="2:27" ht="22.15" customHeight="1" x14ac:dyDescent="0.25">
      <c r="B29" s="96">
        <v>42</v>
      </c>
      <c r="C29" s="97" t="s">
        <v>356</v>
      </c>
      <c r="D29" s="40">
        <v>1174</v>
      </c>
      <c r="E29" s="25">
        <v>0.50085324232081907</v>
      </c>
      <c r="F29" s="40">
        <v>1183</v>
      </c>
      <c r="G29" s="25">
        <v>0.49539363484087101</v>
      </c>
      <c r="H29" s="41">
        <v>1506</v>
      </c>
      <c r="I29" s="23">
        <v>0.41476177361608374</v>
      </c>
      <c r="J29" s="24">
        <v>1592</v>
      </c>
      <c r="K29" s="23">
        <v>0.43061942115228563</v>
      </c>
      <c r="L29" s="24">
        <v>1696</v>
      </c>
      <c r="M29" s="23">
        <v>0.42925841559098965</v>
      </c>
      <c r="N29" s="24">
        <v>1712</v>
      </c>
      <c r="O29" s="25">
        <v>0.42714570858283446</v>
      </c>
      <c r="P29" s="24">
        <v>1547</v>
      </c>
      <c r="Q29" s="25">
        <v>0.38406156901688182</v>
      </c>
      <c r="R29" s="24">
        <v>1671</v>
      </c>
      <c r="S29" s="25">
        <v>0.39606541834557951</v>
      </c>
      <c r="T29" s="24">
        <f>IFERROR(VLOOKUP(W29,[1]Sheet1!$A$421:$C$461,2,FALSE),0)</f>
        <v>1437</v>
      </c>
      <c r="U29" s="25">
        <f>IFERROR(VLOOKUP(W29,[1]Sheet1!$A$421:$C$461,3,FALSE)/100,0)</f>
        <v>0.48449089683074847</v>
      </c>
      <c r="V29" s="44">
        <f t="shared" si="0"/>
        <v>-0.14003590664272891</v>
      </c>
      <c r="W29" s="280" t="s">
        <v>696</v>
      </c>
      <c r="Y29" s="94"/>
      <c r="Z29" s="95"/>
      <c r="AA29" s="115"/>
    </row>
    <row r="30" spans="2:27" ht="22.15" customHeight="1" x14ac:dyDescent="0.25">
      <c r="B30" s="96">
        <v>43</v>
      </c>
      <c r="C30" s="97" t="s">
        <v>357</v>
      </c>
      <c r="D30" s="40">
        <v>6</v>
      </c>
      <c r="E30" s="25">
        <v>2.5597269624573378E-3</v>
      </c>
      <c r="F30" s="40">
        <v>8</v>
      </c>
      <c r="G30" s="25">
        <v>3.3500837520938024E-3</v>
      </c>
      <c r="H30" s="41">
        <v>3</v>
      </c>
      <c r="I30" s="23">
        <v>8.262186725419994E-4</v>
      </c>
      <c r="J30" s="24">
        <v>1</v>
      </c>
      <c r="K30" s="23">
        <v>2.7048958615093319E-4</v>
      </c>
      <c r="L30" s="24">
        <v>2</v>
      </c>
      <c r="M30" s="23">
        <v>5.0620096178182741E-4</v>
      </c>
      <c r="N30" s="24">
        <v>4</v>
      </c>
      <c r="O30" s="25">
        <v>9.9800399201596798E-4</v>
      </c>
      <c r="P30" s="24">
        <v>1</v>
      </c>
      <c r="Q30" s="25">
        <v>2.4826216484607745E-4</v>
      </c>
      <c r="R30" s="24">
        <v>4</v>
      </c>
      <c r="S30" s="25">
        <v>9.4809196492059728E-4</v>
      </c>
      <c r="T30" s="24">
        <f>IFERROR(VLOOKUP(W30,[1]Sheet1!$A$421:$C$461,2,FALSE),0)</f>
        <v>2</v>
      </c>
      <c r="U30" s="25">
        <f>IFERROR(VLOOKUP(W30,[1]Sheet1!$A$421:$C$461,3,FALSE)/100,0)</f>
        <v>6.7430883344571813E-4</v>
      </c>
      <c r="V30" s="44">
        <f t="shared" si="0"/>
        <v>-0.5</v>
      </c>
      <c r="W30" s="280" t="s">
        <v>697</v>
      </c>
      <c r="Y30" s="94"/>
      <c r="Z30" s="95"/>
      <c r="AA30" s="115"/>
    </row>
    <row r="31" spans="2:27" ht="22.15" customHeight="1" x14ac:dyDescent="0.25">
      <c r="B31" s="96">
        <v>44</v>
      </c>
      <c r="C31" s="97" t="s">
        <v>358</v>
      </c>
      <c r="D31" s="40">
        <v>24</v>
      </c>
      <c r="E31" s="25">
        <v>1.0238907849829351E-2</v>
      </c>
      <c r="F31" s="40">
        <v>31</v>
      </c>
      <c r="G31" s="25">
        <v>1.2981574539363484E-2</v>
      </c>
      <c r="H31" s="41">
        <v>12</v>
      </c>
      <c r="I31" s="23">
        <v>3.3048746901679976E-3</v>
      </c>
      <c r="J31" s="24">
        <v>11</v>
      </c>
      <c r="K31" s="23">
        <v>2.9753854476602653E-3</v>
      </c>
      <c r="L31" s="24">
        <v>14</v>
      </c>
      <c r="M31" s="23">
        <v>3.5434067324727919E-3</v>
      </c>
      <c r="N31" s="24">
        <v>13</v>
      </c>
      <c r="O31" s="25">
        <v>3.243512974051896E-3</v>
      </c>
      <c r="P31" s="24">
        <v>15</v>
      </c>
      <c r="Q31" s="25">
        <v>3.7239324726911619E-3</v>
      </c>
      <c r="R31" s="24">
        <v>10</v>
      </c>
      <c r="S31" s="25">
        <v>2.3702299123014932E-3</v>
      </c>
      <c r="T31" s="24">
        <f>IFERROR(VLOOKUP(W31,[1]Sheet1!$A$421:$C$461,2,FALSE),0)</f>
        <v>14</v>
      </c>
      <c r="U31" s="25">
        <f>IFERROR(VLOOKUP(W31,[1]Sheet1!$A$421:$C$461,3,FALSE)/100,0)</f>
        <v>4.720161834120027E-3</v>
      </c>
      <c r="V31" s="44">
        <f t="shared" si="0"/>
        <v>0.4</v>
      </c>
      <c r="W31" s="280" t="s">
        <v>698</v>
      </c>
      <c r="Y31" s="94"/>
      <c r="Z31" s="95"/>
      <c r="AA31" s="115"/>
    </row>
    <row r="32" spans="2:27" ht="22.15" customHeight="1" x14ac:dyDescent="0.25">
      <c r="B32" s="96">
        <v>45</v>
      </c>
      <c r="C32" s="97" t="s">
        <v>359</v>
      </c>
      <c r="D32" s="40">
        <v>1</v>
      </c>
      <c r="E32" s="25">
        <v>4.2662116040955632E-4</v>
      </c>
      <c r="F32" s="40">
        <v>2</v>
      </c>
      <c r="G32" s="25">
        <v>8.375209380234506E-4</v>
      </c>
      <c r="H32" s="41">
        <v>1</v>
      </c>
      <c r="I32" s="23">
        <v>2.754062241806665E-4</v>
      </c>
      <c r="J32" s="24">
        <v>1</v>
      </c>
      <c r="K32" s="23">
        <v>2.7048958615093319E-4</v>
      </c>
      <c r="L32" s="24">
        <v>3</v>
      </c>
      <c r="M32" s="23">
        <v>7.5930144267274111E-4</v>
      </c>
      <c r="N32" s="24">
        <v>0</v>
      </c>
      <c r="O32" s="25">
        <v>0</v>
      </c>
      <c r="P32" s="24">
        <v>4</v>
      </c>
      <c r="Q32" s="25">
        <v>9.930486593843098E-4</v>
      </c>
      <c r="R32" s="24">
        <v>4</v>
      </c>
      <c r="S32" s="25">
        <v>9.4809196492059728E-4</v>
      </c>
      <c r="T32" s="24">
        <f>IFERROR(VLOOKUP(W32,[1]Sheet1!$A$421:$C$461,2,FALSE),0)</f>
        <v>1</v>
      </c>
      <c r="U32" s="25">
        <f>IFERROR(VLOOKUP(W32,[1]Sheet1!$A$421:$C$461,3,FALSE)/100,0)</f>
        <v>3.3715441672285906E-4</v>
      </c>
      <c r="V32" s="44">
        <f t="shared" si="0"/>
        <v>-0.75</v>
      </c>
      <c r="W32" s="280" t="s">
        <v>699</v>
      </c>
      <c r="Y32" s="94"/>
      <c r="Z32" s="95"/>
      <c r="AA32" s="115"/>
    </row>
    <row r="33" spans="2:27" ht="22.15" customHeight="1" thickBot="1" x14ac:dyDescent="0.3">
      <c r="B33" s="96">
        <v>49</v>
      </c>
      <c r="C33" s="97" t="s">
        <v>360</v>
      </c>
      <c r="D33" s="40">
        <v>26</v>
      </c>
      <c r="E33" s="25">
        <v>1.1092150170648464E-2</v>
      </c>
      <c r="F33" s="40">
        <v>22</v>
      </c>
      <c r="G33" s="25">
        <v>9.212730318257957E-3</v>
      </c>
      <c r="H33" s="41">
        <v>59</v>
      </c>
      <c r="I33" s="23">
        <v>1.6248967226659323E-2</v>
      </c>
      <c r="J33" s="24">
        <v>70</v>
      </c>
      <c r="K33" s="23">
        <v>1.8934271030565324E-2</v>
      </c>
      <c r="L33" s="24">
        <v>45</v>
      </c>
      <c r="M33" s="23">
        <v>1.1389521640091115E-2</v>
      </c>
      <c r="N33" s="24">
        <v>58</v>
      </c>
      <c r="O33" s="25">
        <v>1.4471057884231539E-2</v>
      </c>
      <c r="P33" s="24">
        <v>47</v>
      </c>
      <c r="Q33" s="25">
        <v>1.166832174776564E-2</v>
      </c>
      <c r="R33" s="24">
        <v>57</v>
      </c>
      <c r="S33" s="25">
        <v>1.3510310500118512E-2</v>
      </c>
      <c r="T33" s="24">
        <f>IFERROR(VLOOKUP(W33,[1]Sheet1!$A$421:$C$461,2,FALSE),0)</f>
        <v>44</v>
      </c>
      <c r="U33" s="25">
        <f>IFERROR(VLOOKUP(W33,[1]Sheet1!$A$421:$C$461,3,FALSE)/100,0)</f>
        <v>1.4834794335805798E-2</v>
      </c>
      <c r="V33" s="44">
        <f t="shared" si="0"/>
        <v>-0.22807017543859648</v>
      </c>
      <c r="W33" s="280" t="s">
        <v>700</v>
      </c>
      <c r="Y33" s="94"/>
      <c r="Z33" s="95"/>
      <c r="AA33" s="115"/>
    </row>
    <row r="34" spans="2:27" ht="22.15" customHeight="1" thickTop="1" thickBot="1" x14ac:dyDescent="0.3">
      <c r="B34" s="86">
        <v>50</v>
      </c>
      <c r="C34" s="87" t="s">
        <v>361</v>
      </c>
      <c r="D34" s="88">
        <v>33</v>
      </c>
      <c r="E34" s="71">
        <v>1.4078498293515358E-2</v>
      </c>
      <c r="F34" s="88">
        <v>23</v>
      </c>
      <c r="G34" s="71">
        <v>9.6314907872696812E-3</v>
      </c>
      <c r="H34" s="90">
        <v>53</v>
      </c>
      <c r="I34" s="73">
        <v>1.4596529881575324E-2</v>
      </c>
      <c r="J34" s="92">
        <v>45</v>
      </c>
      <c r="K34" s="73">
        <v>1.2172031376791993E-2</v>
      </c>
      <c r="L34" s="92">
        <v>34</v>
      </c>
      <c r="M34" s="73">
        <v>8.6054163502910664E-3</v>
      </c>
      <c r="N34" s="92">
        <v>44</v>
      </c>
      <c r="O34" s="71">
        <v>1.0978043912175651E-2</v>
      </c>
      <c r="P34" s="92">
        <v>63</v>
      </c>
      <c r="Q34" s="71">
        <v>1.564051638530288E-2</v>
      </c>
      <c r="R34" s="92">
        <v>72</v>
      </c>
      <c r="S34" s="71">
        <v>1.7065655368570753E-2</v>
      </c>
      <c r="T34" s="92">
        <f>IFERROR(VLOOKUP(W34,[1]Sheet1!$A$421:$C$461,2,FALSE),0)</f>
        <v>47</v>
      </c>
      <c r="U34" s="71">
        <f>IFERROR(VLOOKUP(W34,[1]Sheet1!$A$421:$C$461,3,FALSE)/100,0)</f>
        <v>1.5846257585974372E-2</v>
      </c>
      <c r="V34" s="75">
        <f t="shared" si="0"/>
        <v>-0.34722222222222221</v>
      </c>
      <c r="W34" s="280" t="s">
        <v>701</v>
      </c>
      <c r="Y34" s="94"/>
      <c r="Z34" s="95"/>
      <c r="AA34" s="115"/>
    </row>
    <row r="35" spans="2:27" ht="22.15" customHeight="1" thickTop="1" x14ac:dyDescent="0.25">
      <c r="B35" s="96">
        <v>51</v>
      </c>
      <c r="C35" s="97" t="s">
        <v>362</v>
      </c>
      <c r="D35" s="40">
        <v>17</v>
      </c>
      <c r="E35" s="25">
        <v>7.2525597269624577E-3</v>
      </c>
      <c r="F35" s="40">
        <v>14</v>
      </c>
      <c r="G35" s="25">
        <v>5.8626465661641538E-3</v>
      </c>
      <c r="H35" s="41">
        <v>31</v>
      </c>
      <c r="I35" s="23">
        <v>8.5375929496006604E-3</v>
      </c>
      <c r="J35" s="24">
        <v>20</v>
      </c>
      <c r="K35" s="23">
        <v>5.4097917230186646E-3</v>
      </c>
      <c r="L35" s="24">
        <v>33</v>
      </c>
      <c r="M35" s="23">
        <v>8.3523158694001516E-3</v>
      </c>
      <c r="N35" s="24">
        <v>37</v>
      </c>
      <c r="O35" s="25">
        <v>9.2315369261477039E-3</v>
      </c>
      <c r="P35" s="24">
        <v>21</v>
      </c>
      <c r="Q35" s="25">
        <v>5.213505461767627E-3</v>
      </c>
      <c r="R35" s="24">
        <v>44</v>
      </c>
      <c r="S35" s="25">
        <v>1.0429011614126571E-2</v>
      </c>
      <c r="T35" s="24">
        <f>IFERROR(VLOOKUP(W35,[1]Sheet1!$A$421:$C$461,2,FALSE),0)</f>
        <v>30</v>
      </c>
      <c r="U35" s="25">
        <f>IFERROR(VLOOKUP(W35,[1]Sheet1!$A$421:$C$461,3,FALSE)/100,0)</f>
        <v>1.0114632501685771E-2</v>
      </c>
      <c r="V35" s="44">
        <f t="shared" si="0"/>
        <v>-0.31818181818181818</v>
      </c>
      <c r="W35" s="280" t="s">
        <v>702</v>
      </c>
      <c r="Y35" s="94"/>
      <c r="Z35" s="95"/>
      <c r="AA35" s="115"/>
    </row>
    <row r="36" spans="2:27" ht="22.15" customHeight="1" x14ac:dyDescent="0.25">
      <c r="B36" s="96">
        <v>52</v>
      </c>
      <c r="C36" s="97" t="s">
        <v>363</v>
      </c>
      <c r="D36" s="40">
        <v>82</v>
      </c>
      <c r="E36" s="25">
        <v>3.4982935153583618E-2</v>
      </c>
      <c r="F36" s="40">
        <v>93</v>
      </c>
      <c r="G36" s="25">
        <v>3.8944723618090454E-2</v>
      </c>
      <c r="H36" s="41">
        <v>102</v>
      </c>
      <c r="I36" s="23">
        <v>2.8091434866427976E-2</v>
      </c>
      <c r="J36" s="24">
        <v>130</v>
      </c>
      <c r="K36" s="23">
        <v>3.5163646199621312E-2</v>
      </c>
      <c r="L36" s="24">
        <v>99</v>
      </c>
      <c r="M36" s="23">
        <v>2.5056947608200451E-2</v>
      </c>
      <c r="N36" s="24">
        <v>151</v>
      </c>
      <c r="O36" s="25">
        <v>3.7674650698602805E-2</v>
      </c>
      <c r="P36" s="24">
        <v>132</v>
      </c>
      <c r="Q36" s="25">
        <v>3.2770605759682228E-2</v>
      </c>
      <c r="R36" s="24">
        <v>152</v>
      </c>
      <c r="S36" s="25">
        <v>3.6027494666982698E-2</v>
      </c>
      <c r="T36" s="24">
        <f>IFERROR(VLOOKUP(W36,[1]Sheet1!$A$421:$C$461,2,FALSE),0)</f>
        <v>118</v>
      </c>
      <c r="U36" s="25">
        <f>IFERROR(VLOOKUP(W36,[1]Sheet1!$A$421:$C$461,3,FALSE)/100,0)</f>
        <v>3.9784221173297371E-2</v>
      </c>
      <c r="V36" s="44">
        <f t="shared" si="0"/>
        <v>-0.22368421052631579</v>
      </c>
      <c r="W36" s="280" t="s">
        <v>703</v>
      </c>
      <c r="Y36" s="94"/>
      <c r="Z36" s="95"/>
      <c r="AA36" s="115"/>
    </row>
    <row r="37" spans="2:27" ht="22.15" customHeight="1" thickBot="1" x14ac:dyDescent="0.3">
      <c r="B37" s="96">
        <v>59</v>
      </c>
      <c r="C37" s="97" t="s">
        <v>364</v>
      </c>
      <c r="D37" s="40">
        <v>4</v>
      </c>
      <c r="E37" s="25">
        <v>1.7064846416382253E-3</v>
      </c>
      <c r="F37" s="40">
        <v>13</v>
      </c>
      <c r="G37" s="25">
        <v>5.4438860971524287E-3</v>
      </c>
      <c r="H37" s="41">
        <v>29</v>
      </c>
      <c r="I37" s="23">
        <v>7.9867805012393284E-3</v>
      </c>
      <c r="J37" s="24">
        <v>24</v>
      </c>
      <c r="K37" s="23">
        <v>6.4917500676223974E-3</v>
      </c>
      <c r="L37" s="24">
        <v>23</v>
      </c>
      <c r="M37" s="23">
        <v>5.8213110604910141E-3</v>
      </c>
      <c r="N37" s="24">
        <v>21</v>
      </c>
      <c r="O37" s="25">
        <v>5.239520958083832E-3</v>
      </c>
      <c r="P37" s="24">
        <v>18</v>
      </c>
      <c r="Q37" s="25">
        <v>4.4687189672293947E-3</v>
      </c>
      <c r="R37" s="24">
        <v>25</v>
      </c>
      <c r="S37" s="25">
        <v>5.9255747807537328E-3</v>
      </c>
      <c r="T37" s="24">
        <f>IFERROR(VLOOKUP(W37,[1]Sheet1!$A$421:$C$461,2,FALSE),0)</f>
        <v>20</v>
      </c>
      <c r="U37" s="25">
        <f>IFERROR(VLOOKUP(W37,[1]Sheet1!$A$421:$C$461,3,FALSE)/100,0)</f>
        <v>6.7430883344571811E-3</v>
      </c>
      <c r="V37" s="44">
        <f t="shared" si="0"/>
        <v>-0.2</v>
      </c>
      <c r="W37" s="280" t="s">
        <v>704</v>
      </c>
      <c r="Y37" s="94"/>
      <c r="Z37" s="95"/>
      <c r="AA37" s="115"/>
    </row>
    <row r="38" spans="2:27" ht="22.15" customHeight="1" thickTop="1" thickBot="1" x14ac:dyDescent="0.3">
      <c r="B38" s="86">
        <v>60</v>
      </c>
      <c r="C38" s="87" t="s">
        <v>365</v>
      </c>
      <c r="D38" s="88">
        <v>13</v>
      </c>
      <c r="E38" s="71">
        <v>5.5460750853242322E-3</v>
      </c>
      <c r="F38" s="88">
        <v>6</v>
      </c>
      <c r="G38" s="71">
        <v>2.5125628140703518E-3</v>
      </c>
      <c r="H38" s="90">
        <v>21</v>
      </c>
      <c r="I38" s="73">
        <v>5.7835307077939964E-3</v>
      </c>
      <c r="J38" s="92">
        <v>21</v>
      </c>
      <c r="K38" s="73">
        <v>5.6802813091695967E-3</v>
      </c>
      <c r="L38" s="92">
        <v>11</v>
      </c>
      <c r="M38" s="73">
        <v>2.7841052898000505E-3</v>
      </c>
      <c r="N38" s="92">
        <v>9</v>
      </c>
      <c r="O38" s="71">
        <v>2.2455089820359281E-3</v>
      </c>
      <c r="P38" s="92">
        <v>9</v>
      </c>
      <c r="Q38" s="71">
        <v>2.2343594836146973E-3</v>
      </c>
      <c r="R38" s="92">
        <v>10</v>
      </c>
      <c r="S38" s="71">
        <v>2.3702299123014932E-3</v>
      </c>
      <c r="T38" s="92">
        <f>IFERROR(VLOOKUP(W38,[1]Sheet1!$A$421:$C$461,2,FALSE),0)</f>
        <v>8</v>
      </c>
      <c r="U38" s="71">
        <f>IFERROR(VLOOKUP(W38,[1]Sheet1!$A$421:$C$461,3,FALSE)/100,0)</f>
        <v>2.6972353337828725E-3</v>
      </c>
      <c r="V38" s="75">
        <f t="shared" si="0"/>
        <v>-0.2</v>
      </c>
      <c r="W38" s="280" t="s">
        <v>705</v>
      </c>
      <c r="Y38" s="94"/>
      <c r="Z38" s="95"/>
      <c r="AA38" s="115"/>
    </row>
    <row r="39" spans="2:27" ht="22.15" customHeight="1" thickTop="1" x14ac:dyDescent="0.25">
      <c r="B39" s="96">
        <v>61</v>
      </c>
      <c r="C39" s="97" t="s">
        <v>366</v>
      </c>
      <c r="D39" s="40">
        <v>0</v>
      </c>
      <c r="E39" s="25">
        <v>0</v>
      </c>
      <c r="F39" s="40">
        <v>1</v>
      </c>
      <c r="G39" s="25">
        <v>4.187604690117253E-4</v>
      </c>
      <c r="H39" s="41">
        <v>2</v>
      </c>
      <c r="I39" s="23">
        <v>5.50812448361333E-4</v>
      </c>
      <c r="J39" s="24">
        <v>1</v>
      </c>
      <c r="K39" s="23">
        <v>0</v>
      </c>
      <c r="L39" s="24">
        <v>1</v>
      </c>
      <c r="M39" s="23">
        <v>0</v>
      </c>
      <c r="N39" s="24">
        <v>4</v>
      </c>
      <c r="O39" s="25">
        <v>9.9800399201596798E-4</v>
      </c>
      <c r="P39" s="24">
        <v>0</v>
      </c>
      <c r="Q39" s="25">
        <v>0</v>
      </c>
      <c r="R39" s="24">
        <v>2</v>
      </c>
      <c r="S39" s="25">
        <v>4.7404598246029864E-4</v>
      </c>
      <c r="T39" s="24">
        <f>IFERROR(VLOOKUP(W39,[1]Sheet1!$A$421:$C$461,2,FALSE),0)</f>
        <v>1</v>
      </c>
      <c r="U39" s="25">
        <f>IFERROR(VLOOKUP(W39,[1]Sheet1!$A$421:$C$461,3,FALSE)/100,0)</f>
        <v>3.3715441672285906E-4</v>
      </c>
      <c r="V39" s="44">
        <f t="shared" si="0"/>
        <v>-0.5</v>
      </c>
      <c r="W39" s="276" t="s">
        <v>870</v>
      </c>
      <c r="Y39" s="94"/>
      <c r="Z39" s="95"/>
      <c r="AA39" s="115"/>
    </row>
    <row r="40" spans="2:27" ht="22.15" customHeight="1" x14ac:dyDescent="0.25">
      <c r="B40" s="96">
        <v>62</v>
      </c>
      <c r="C40" s="97" t="s">
        <v>367</v>
      </c>
      <c r="D40" s="40">
        <v>1</v>
      </c>
      <c r="E40" s="25">
        <v>4.2662116040955632E-4</v>
      </c>
      <c r="F40" s="40">
        <v>0</v>
      </c>
      <c r="G40" s="25">
        <v>0</v>
      </c>
      <c r="H40" s="41">
        <v>1</v>
      </c>
      <c r="I40" s="23">
        <v>2.754062241806665E-4</v>
      </c>
      <c r="J40" s="24">
        <v>1</v>
      </c>
      <c r="K40" s="23">
        <v>2.7048958615093319E-4</v>
      </c>
      <c r="L40" s="24">
        <v>0</v>
      </c>
      <c r="M40" s="23">
        <v>0</v>
      </c>
      <c r="N40" s="24">
        <v>0</v>
      </c>
      <c r="O40" s="25">
        <v>0</v>
      </c>
      <c r="P40" s="24">
        <v>0</v>
      </c>
      <c r="Q40" s="25">
        <v>0</v>
      </c>
      <c r="R40" s="24">
        <v>1</v>
      </c>
      <c r="S40" s="25">
        <v>2.3702299123014932E-4</v>
      </c>
      <c r="T40" s="24">
        <f>IFERROR(VLOOKUP(W40,[1]Sheet1!$A$421:$C$461,2,FALSE),0)</f>
        <v>1</v>
      </c>
      <c r="U40" s="25">
        <f>IFERROR(VLOOKUP(W40,[1]Sheet1!$A$421:$C$461,3,FALSE)/100,0)</f>
        <v>3.3715441672285906E-4</v>
      </c>
      <c r="V40" s="44">
        <f t="shared" si="0"/>
        <v>0</v>
      </c>
      <c r="W40" s="276" t="s">
        <v>860</v>
      </c>
      <c r="Y40" s="94"/>
      <c r="Z40" s="95"/>
      <c r="AA40" s="115"/>
    </row>
    <row r="41" spans="2:27" ht="22.15" customHeight="1" x14ac:dyDescent="0.25">
      <c r="B41" s="96">
        <v>63</v>
      </c>
      <c r="C41" s="97" t="s">
        <v>368</v>
      </c>
      <c r="D41" s="40">
        <v>259</v>
      </c>
      <c r="E41" s="25">
        <v>0.11049488054607509</v>
      </c>
      <c r="F41" s="40">
        <v>284</v>
      </c>
      <c r="G41" s="25">
        <v>0.11892797319932999</v>
      </c>
      <c r="H41" s="41">
        <v>697</v>
      </c>
      <c r="I41" s="23">
        <v>0.19195813825392455</v>
      </c>
      <c r="J41" s="24">
        <v>556</v>
      </c>
      <c r="K41" s="23">
        <v>0.15039220989991886</v>
      </c>
      <c r="L41" s="24">
        <v>697</v>
      </c>
      <c r="M41" s="23">
        <v>0.17641103518096685</v>
      </c>
      <c r="N41" s="24">
        <v>665</v>
      </c>
      <c r="O41" s="25">
        <v>0.16591816367265469</v>
      </c>
      <c r="P41" s="24">
        <v>658</v>
      </c>
      <c r="Q41" s="25">
        <v>0.16335650446871897</v>
      </c>
      <c r="R41" s="24">
        <v>708</v>
      </c>
      <c r="S41" s="25">
        <v>0.16781227779094576</v>
      </c>
      <c r="T41" s="24">
        <f>IFERROR(VLOOKUP(W41,[1]Sheet1!$A$421:$C$461,2,FALSE),0)</f>
        <v>380</v>
      </c>
      <c r="U41" s="25">
        <f>IFERROR(VLOOKUP(W41,[1]Sheet1!$A$421:$C$461,3,FALSE)/100,0)</f>
        <v>0.12811867835468643</v>
      </c>
      <c r="V41" s="44">
        <f t="shared" si="0"/>
        <v>-0.4632768361581921</v>
      </c>
      <c r="W41" s="280" t="s">
        <v>706</v>
      </c>
      <c r="Y41" s="101"/>
      <c r="Z41" s="95"/>
      <c r="AA41" s="115"/>
    </row>
    <row r="42" spans="2:27" ht="22.15" customHeight="1" x14ac:dyDescent="0.25">
      <c r="B42" s="96">
        <v>64</v>
      </c>
      <c r="C42" s="97" t="s">
        <v>369</v>
      </c>
      <c r="D42" s="40">
        <v>38</v>
      </c>
      <c r="E42" s="25">
        <v>1.6211604095563138E-2</v>
      </c>
      <c r="F42" s="40">
        <v>42</v>
      </c>
      <c r="G42" s="25">
        <v>1.7587939698492462E-2</v>
      </c>
      <c r="H42" s="41">
        <v>24</v>
      </c>
      <c r="I42" s="23">
        <v>6.6097493803359952E-3</v>
      </c>
      <c r="J42" s="24">
        <v>26</v>
      </c>
      <c r="K42" s="23">
        <v>7.0327292399242633E-3</v>
      </c>
      <c r="L42" s="24">
        <v>30</v>
      </c>
      <c r="M42" s="23">
        <v>7.5930144267274098E-3</v>
      </c>
      <c r="N42" s="24">
        <v>15</v>
      </c>
      <c r="O42" s="25">
        <v>3.7425149700598802E-3</v>
      </c>
      <c r="P42" s="24">
        <v>55</v>
      </c>
      <c r="Q42" s="25">
        <v>1.365441906653426E-2</v>
      </c>
      <c r="R42" s="24">
        <v>41</v>
      </c>
      <c r="S42" s="25">
        <v>9.7179426404361228E-3</v>
      </c>
      <c r="T42" s="24">
        <f>IFERROR(VLOOKUP(W42,[1]Sheet1!$A$421:$C$461,2,FALSE),0)</f>
        <v>33</v>
      </c>
      <c r="U42" s="25">
        <f>IFERROR(VLOOKUP(W42,[1]Sheet1!$A$421:$C$461,3,FALSE)/100,0)</f>
        <v>1.1126095751854349E-2</v>
      </c>
      <c r="V42" s="44">
        <f t="shared" si="0"/>
        <v>-0.1951219512195122</v>
      </c>
      <c r="W42" s="280" t="s">
        <v>707</v>
      </c>
      <c r="Y42" s="94"/>
      <c r="Z42" s="95"/>
    </row>
    <row r="43" spans="2:27" ht="22.15" customHeight="1" thickBot="1" x14ac:dyDescent="0.3">
      <c r="B43" s="96">
        <v>69</v>
      </c>
      <c r="C43" s="97" t="s">
        <v>370</v>
      </c>
      <c r="D43" s="40">
        <v>9</v>
      </c>
      <c r="E43" s="25">
        <v>3.8395904436860067E-3</v>
      </c>
      <c r="F43" s="40">
        <v>6</v>
      </c>
      <c r="G43" s="25">
        <v>2.5125628140703518E-3</v>
      </c>
      <c r="H43" s="41">
        <v>20</v>
      </c>
      <c r="I43" s="23">
        <v>5.5081244836133296E-3</v>
      </c>
      <c r="J43" s="24">
        <v>33</v>
      </c>
      <c r="K43" s="23">
        <v>8.9261563429807959E-3</v>
      </c>
      <c r="L43" s="24">
        <v>35</v>
      </c>
      <c r="M43" s="23">
        <v>8.8585168311819795E-3</v>
      </c>
      <c r="N43" s="24">
        <v>29</v>
      </c>
      <c r="O43" s="25">
        <v>7.2355289421157697E-3</v>
      </c>
      <c r="P43" s="24">
        <v>23</v>
      </c>
      <c r="Q43" s="25">
        <v>5.7100297914597815E-3</v>
      </c>
      <c r="R43" s="24">
        <v>22</v>
      </c>
      <c r="S43" s="25">
        <v>5.2145058070632855E-3</v>
      </c>
      <c r="T43" s="24">
        <f>IFERROR(VLOOKUP(W43,[1]Sheet1!$A$421:$C$461,2,FALSE),0)</f>
        <v>21</v>
      </c>
      <c r="U43" s="25">
        <f>IFERROR(VLOOKUP(W43,[1]Sheet1!$A$421:$C$461,3,FALSE)/100,0)</f>
        <v>7.0802427511800405E-3</v>
      </c>
      <c r="V43" s="44">
        <f t="shared" si="0"/>
        <v>-4.5454545454545456E-2</v>
      </c>
      <c r="W43" s="280" t="s">
        <v>708</v>
      </c>
      <c r="Y43" s="94"/>
      <c r="Z43" s="95"/>
    </row>
    <row r="44" spans="2:27" ht="22.15" customHeight="1" thickTop="1" thickBot="1" x14ac:dyDescent="0.3">
      <c r="B44" s="86">
        <v>70</v>
      </c>
      <c r="C44" s="87" t="s">
        <v>371</v>
      </c>
      <c r="D44" s="88">
        <v>11</v>
      </c>
      <c r="E44" s="71">
        <v>4.6928327645051199E-3</v>
      </c>
      <c r="F44" s="88">
        <v>11</v>
      </c>
      <c r="G44" s="71">
        <v>4.6063651591289785E-3</v>
      </c>
      <c r="H44" s="90">
        <v>33</v>
      </c>
      <c r="I44" s="73">
        <v>9.088405397961994E-3</v>
      </c>
      <c r="J44" s="92">
        <v>25</v>
      </c>
      <c r="K44" s="73">
        <v>6.7622396537733295E-3</v>
      </c>
      <c r="L44" s="92">
        <v>29</v>
      </c>
      <c r="M44" s="73">
        <v>7.3399139458364968E-3</v>
      </c>
      <c r="N44" s="92">
        <v>24</v>
      </c>
      <c r="O44" s="71">
        <v>5.9880239520958087E-3</v>
      </c>
      <c r="P44" s="92">
        <v>27</v>
      </c>
      <c r="Q44" s="71">
        <v>6.7030784508440924E-3</v>
      </c>
      <c r="R44" s="92">
        <v>25</v>
      </c>
      <c r="S44" s="71">
        <v>5.9255747807537328E-3</v>
      </c>
      <c r="T44" s="92">
        <f>IFERROR(VLOOKUP(W44,[1]Sheet1!$A$421:$C$461,2,FALSE),0)</f>
        <v>25</v>
      </c>
      <c r="U44" s="71">
        <f>IFERROR(VLOOKUP(W44,[1]Sheet1!$A$421:$C$461,3,FALSE)/100,0)</f>
        <v>8.4288604180714766E-3</v>
      </c>
      <c r="V44" s="75">
        <f t="shared" si="0"/>
        <v>0</v>
      </c>
      <c r="W44" s="280" t="s">
        <v>709</v>
      </c>
      <c r="Y44" s="94"/>
      <c r="Z44" s="95"/>
    </row>
    <row r="45" spans="2:27" ht="22.15" customHeight="1" thickTop="1" x14ac:dyDescent="0.25">
      <c r="B45" s="96">
        <v>71</v>
      </c>
      <c r="C45" s="97" t="s">
        <v>372</v>
      </c>
      <c r="D45" s="40">
        <v>6</v>
      </c>
      <c r="E45" s="25">
        <v>2.5597269624573378E-3</v>
      </c>
      <c r="F45" s="40">
        <v>6</v>
      </c>
      <c r="G45" s="25">
        <v>2.5125628140703518E-3</v>
      </c>
      <c r="H45" s="41">
        <v>0</v>
      </c>
      <c r="I45" s="23">
        <v>0</v>
      </c>
      <c r="J45" s="24">
        <v>1</v>
      </c>
      <c r="K45" s="23">
        <v>2.7048958615093319E-4</v>
      </c>
      <c r="L45" s="24">
        <v>1</v>
      </c>
      <c r="M45" s="23">
        <v>2.531004808909137E-4</v>
      </c>
      <c r="N45" s="24">
        <v>0</v>
      </c>
      <c r="O45" s="25">
        <v>0</v>
      </c>
      <c r="P45" s="24">
        <v>2</v>
      </c>
      <c r="Q45" s="25">
        <v>4.965243296921549E-4</v>
      </c>
      <c r="R45" s="24">
        <v>0</v>
      </c>
      <c r="S45" s="25">
        <v>0</v>
      </c>
      <c r="T45" s="24">
        <f>IFERROR(VLOOKUP(W45,[1]Sheet1!$A$421:$C$461,2,FALSE),0)</f>
        <v>0</v>
      </c>
      <c r="U45" s="25">
        <f>IFERROR(VLOOKUP(W45,[1]Sheet1!$A$421:$C$461,3,FALSE)/100,0)</f>
        <v>0</v>
      </c>
      <c r="V45" s="44">
        <f t="shared" si="0"/>
        <v>0</v>
      </c>
      <c r="W45" s="280" t="s">
        <v>710</v>
      </c>
      <c r="Y45" s="94"/>
      <c r="Z45" s="95"/>
    </row>
    <row r="46" spans="2:27" ht="22.15" customHeight="1" x14ac:dyDescent="0.25">
      <c r="B46" s="96">
        <v>72</v>
      </c>
      <c r="C46" s="97" t="s">
        <v>373</v>
      </c>
      <c r="D46" s="40">
        <v>2</v>
      </c>
      <c r="E46" s="25">
        <v>8.5324232081911264E-4</v>
      </c>
      <c r="F46" s="40">
        <v>5</v>
      </c>
      <c r="G46" s="25">
        <v>2.0938023450586263E-3</v>
      </c>
      <c r="H46" s="41">
        <v>2</v>
      </c>
      <c r="I46" s="23">
        <v>5.50812448361333E-4</v>
      </c>
      <c r="J46" s="24">
        <v>2</v>
      </c>
      <c r="K46" s="23">
        <v>5.4097917230186638E-4</v>
      </c>
      <c r="L46" s="24">
        <v>2</v>
      </c>
      <c r="M46" s="23">
        <v>5.0620096178182741E-4</v>
      </c>
      <c r="N46" s="24">
        <v>3</v>
      </c>
      <c r="O46" s="25">
        <v>7.4850299401197609E-4</v>
      </c>
      <c r="P46" s="24">
        <v>1</v>
      </c>
      <c r="Q46" s="25">
        <v>2.4826216484607745E-4</v>
      </c>
      <c r="R46" s="24">
        <v>0</v>
      </c>
      <c r="S46" s="25">
        <v>0</v>
      </c>
      <c r="T46" s="24">
        <f>IFERROR(VLOOKUP(W46,[1]Sheet1!$A$421:$C$461,2,FALSE),0)</f>
        <v>1</v>
      </c>
      <c r="U46" s="25">
        <f>IFERROR(VLOOKUP(W46,[1]Sheet1!$A$421:$C$461,3,FALSE)/100,0)</f>
        <v>3.3715441672285906E-4</v>
      </c>
      <c r="V46" s="44">
        <f t="shared" si="0"/>
        <v>0</v>
      </c>
      <c r="W46" s="280" t="s">
        <v>711</v>
      </c>
      <c r="Y46" s="101"/>
      <c r="Z46" s="95"/>
    </row>
    <row r="47" spans="2:27" ht="22.15" customHeight="1" x14ac:dyDescent="0.25">
      <c r="B47" s="96">
        <v>73</v>
      </c>
      <c r="C47" s="97" t="s">
        <v>374</v>
      </c>
      <c r="D47" s="40">
        <v>4</v>
      </c>
      <c r="E47" s="25">
        <v>1.7064846416382253E-3</v>
      </c>
      <c r="F47" s="40">
        <v>0</v>
      </c>
      <c r="G47" s="25">
        <v>0</v>
      </c>
      <c r="H47" s="41">
        <v>0</v>
      </c>
      <c r="I47" s="23">
        <v>0</v>
      </c>
      <c r="J47" s="24">
        <v>1</v>
      </c>
      <c r="K47" s="23">
        <v>2.7048958615093319E-4</v>
      </c>
      <c r="L47" s="24">
        <v>0</v>
      </c>
      <c r="M47" s="23">
        <v>0</v>
      </c>
      <c r="N47" s="24">
        <v>0</v>
      </c>
      <c r="O47" s="25">
        <v>0</v>
      </c>
      <c r="P47" s="24">
        <v>1</v>
      </c>
      <c r="Q47" s="25">
        <v>2.4826216484607745E-4</v>
      </c>
      <c r="R47" s="24">
        <v>0</v>
      </c>
      <c r="S47" s="25">
        <v>0</v>
      </c>
      <c r="T47" s="24">
        <f>IFERROR(VLOOKUP(W47,[1]Sheet1!$A$421:$C$461,2,FALSE),0)</f>
        <v>0</v>
      </c>
      <c r="U47" s="25">
        <f>IFERROR(VLOOKUP(W47,[1]Sheet1!$A$421:$C$461,3,FALSE)/100,0)</f>
        <v>0</v>
      </c>
      <c r="V47" s="44">
        <f t="shared" si="0"/>
        <v>0</v>
      </c>
      <c r="W47" s="280" t="s">
        <v>712</v>
      </c>
    </row>
    <row r="48" spans="2:27" ht="22.15" customHeight="1" x14ac:dyDescent="0.25">
      <c r="B48" s="96">
        <v>74</v>
      </c>
      <c r="C48" s="97" t="s">
        <v>375</v>
      </c>
      <c r="D48" s="40">
        <v>5</v>
      </c>
      <c r="E48" s="25">
        <v>2.1331058020477816E-3</v>
      </c>
      <c r="F48" s="40">
        <v>0</v>
      </c>
      <c r="G48" s="25">
        <v>0</v>
      </c>
      <c r="H48" s="41">
        <v>1</v>
      </c>
      <c r="I48" s="23">
        <v>2.754062241806665E-4</v>
      </c>
      <c r="J48" s="24">
        <v>1</v>
      </c>
      <c r="K48" s="23">
        <v>2.7048958615093319E-4</v>
      </c>
      <c r="L48" s="24">
        <v>0</v>
      </c>
      <c r="M48" s="23">
        <v>0</v>
      </c>
      <c r="N48" s="24">
        <v>1</v>
      </c>
      <c r="O48" s="25">
        <v>2.4950099800399199E-4</v>
      </c>
      <c r="P48" s="24">
        <v>0</v>
      </c>
      <c r="Q48" s="25">
        <v>0</v>
      </c>
      <c r="R48" s="24">
        <v>4</v>
      </c>
      <c r="S48" s="25">
        <v>9.4809196492059728E-4</v>
      </c>
      <c r="T48" s="24">
        <f>IFERROR(VLOOKUP(W48,[1]Sheet1!$A$421:$C$461,2,FALSE),0)</f>
        <v>1</v>
      </c>
      <c r="U48" s="25">
        <f>IFERROR(VLOOKUP(W48,[1]Sheet1!$A$421:$C$461,3,FALSE)/100,0)</f>
        <v>3.3715441672285906E-4</v>
      </c>
      <c r="V48" s="44">
        <f t="shared" si="0"/>
        <v>-0.75</v>
      </c>
      <c r="W48" s="280" t="s">
        <v>713</v>
      </c>
    </row>
    <row r="49" spans="2:23" ht="22.15" customHeight="1" x14ac:dyDescent="0.25">
      <c r="B49" s="96">
        <v>75</v>
      </c>
      <c r="C49" s="97" t="s">
        <v>376</v>
      </c>
      <c r="D49" s="40">
        <v>19</v>
      </c>
      <c r="E49" s="25">
        <v>8.1058020477815691E-3</v>
      </c>
      <c r="F49" s="40">
        <v>22</v>
      </c>
      <c r="G49" s="25">
        <v>9.212730318257957E-3</v>
      </c>
      <c r="H49" s="41">
        <v>5</v>
      </c>
      <c r="I49" s="23">
        <v>1.3770311209033324E-3</v>
      </c>
      <c r="J49" s="24">
        <v>4</v>
      </c>
      <c r="K49" s="23">
        <v>1.0819583446037328E-3</v>
      </c>
      <c r="L49" s="24">
        <v>2</v>
      </c>
      <c r="M49" s="23">
        <v>5.0620096178182741E-4</v>
      </c>
      <c r="N49" s="24">
        <v>8</v>
      </c>
      <c r="O49" s="25">
        <v>1.996007984031936E-3</v>
      </c>
      <c r="P49" s="24">
        <v>9</v>
      </c>
      <c r="Q49" s="25">
        <v>2.2343594836146973E-3</v>
      </c>
      <c r="R49" s="24">
        <v>8</v>
      </c>
      <c r="S49" s="25">
        <v>1.8961839298411946E-3</v>
      </c>
      <c r="T49" s="24">
        <f>IFERROR(VLOOKUP(W49,[1]Sheet1!$A$421:$C$461,2,FALSE),0)</f>
        <v>8</v>
      </c>
      <c r="U49" s="25">
        <f>IFERROR(VLOOKUP(W49,[1]Sheet1!$A$421:$C$461,3,FALSE)/100,0)</f>
        <v>2.6972353337828725E-3</v>
      </c>
      <c r="V49" s="44">
        <f t="shared" si="0"/>
        <v>0</v>
      </c>
      <c r="W49" s="280" t="s">
        <v>714</v>
      </c>
    </row>
    <row r="50" spans="2:23" ht="22.15" customHeight="1" thickBot="1" x14ac:dyDescent="0.3">
      <c r="B50" s="96">
        <v>79</v>
      </c>
      <c r="C50" s="97" t="s">
        <v>377</v>
      </c>
      <c r="D50" s="40">
        <v>14</v>
      </c>
      <c r="E50" s="25">
        <v>5.9726962457337888E-3</v>
      </c>
      <c r="F50" s="40">
        <v>3</v>
      </c>
      <c r="G50" s="25">
        <v>1.2562814070351759E-3</v>
      </c>
      <c r="H50" s="41">
        <v>14</v>
      </c>
      <c r="I50" s="23">
        <v>3.8556871385293308E-3</v>
      </c>
      <c r="J50" s="24">
        <v>20</v>
      </c>
      <c r="K50" s="23">
        <v>5.4097917230186646E-3</v>
      </c>
      <c r="L50" s="24">
        <v>20</v>
      </c>
      <c r="M50" s="23">
        <v>5.0620096178182741E-3</v>
      </c>
      <c r="N50" s="24">
        <v>19</v>
      </c>
      <c r="O50" s="25">
        <v>4.7405189620758487E-3</v>
      </c>
      <c r="P50" s="24">
        <v>25</v>
      </c>
      <c r="Q50" s="25">
        <v>6.2065541211519361E-3</v>
      </c>
      <c r="R50" s="24">
        <v>14</v>
      </c>
      <c r="S50" s="25">
        <v>3.3183218772220901E-3</v>
      </c>
      <c r="T50" s="24">
        <f>IFERROR(VLOOKUP(W50,[1]Sheet1!$A$421:$C$461,2,FALSE),0)</f>
        <v>10</v>
      </c>
      <c r="U50" s="25">
        <f>IFERROR(VLOOKUP(W50,[1]Sheet1!$A$421:$C$461,3,FALSE)/100,0)</f>
        <v>3.3715441672285905E-3</v>
      </c>
      <c r="V50" s="44">
        <f t="shared" si="0"/>
        <v>-0.2857142857142857</v>
      </c>
      <c r="W50" s="280" t="s">
        <v>715</v>
      </c>
    </row>
    <row r="51" spans="2:23" ht="22.15" customHeight="1" thickTop="1" thickBot="1" x14ac:dyDescent="0.3">
      <c r="B51" s="86">
        <v>80</v>
      </c>
      <c r="C51" s="87" t="s">
        <v>378</v>
      </c>
      <c r="D51" s="88">
        <v>5</v>
      </c>
      <c r="E51" s="71">
        <v>2.1331058020477816E-3</v>
      </c>
      <c r="F51" s="88">
        <v>9</v>
      </c>
      <c r="G51" s="71">
        <v>3.7688442211055275E-3</v>
      </c>
      <c r="H51" s="90">
        <v>21</v>
      </c>
      <c r="I51" s="73">
        <v>5.7835307077939964E-3</v>
      </c>
      <c r="J51" s="92">
        <v>14</v>
      </c>
      <c r="K51" s="73">
        <v>3.7868542061130646E-3</v>
      </c>
      <c r="L51" s="92">
        <v>28</v>
      </c>
      <c r="M51" s="73">
        <v>7.0868134649455837E-3</v>
      </c>
      <c r="N51" s="92">
        <v>21</v>
      </c>
      <c r="O51" s="71">
        <v>5.239520958083832E-3</v>
      </c>
      <c r="P51" s="92">
        <v>22</v>
      </c>
      <c r="Q51" s="71">
        <v>5.4617676266137038E-3</v>
      </c>
      <c r="R51" s="92">
        <v>29</v>
      </c>
      <c r="S51" s="71">
        <v>6.8736667456743309E-3</v>
      </c>
      <c r="T51" s="92">
        <f>IFERROR(VLOOKUP(W51,[1]Sheet1!$A$421:$C$461,2,FALSE),0)</f>
        <v>20</v>
      </c>
      <c r="U51" s="71">
        <f>IFERROR(VLOOKUP(W51,[1]Sheet1!$A$421:$C$461,3,FALSE)/100,0)</f>
        <v>6.7430883344571811E-3</v>
      </c>
      <c r="V51" s="75">
        <f t="shared" si="0"/>
        <v>-0.31034482758620691</v>
      </c>
      <c r="W51" s="280" t="s">
        <v>716</v>
      </c>
    </row>
    <row r="52" spans="2:23" ht="22.15" customHeight="1" thickTop="1" x14ac:dyDescent="0.25">
      <c r="B52" s="96">
        <v>81</v>
      </c>
      <c r="C52" s="97" t="s">
        <v>379</v>
      </c>
      <c r="D52" s="40">
        <v>45</v>
      </c>
      <c r="E52" s="25">
        <v>1.9197952218430035E-2</v>
      </c>
      <c r="F52" s="40">
        <v>39</v>
      </c>
      <c r="G52" s="25">
        <v>1.6331658291457288E-2</v>
      </c>
      <c r="H52" s="41">
        <v>49</v>
      </c>
      <c r="I52" s="23">
        <v>1.3494904984852658E-2</v>
      </c>
      <c r="J52" s="24">
        <v>60</v>
      </c>
      <c r="K52" s="23">
        <v>1.6229375169055992E-2</v>
      </c>
      <c r="L52" s="24">
        <v>78</v>
      </c>
      <c r="M52" s="23">
        <v>1.9741837509491267E-2</v>
      </c>
      <c r="N52" s="24">
        <v>89</v>
      </c>
      <c r="O52" s="25">
        <v>2.220558882235529E-2</v>
      </c>
      <c r="P52" s="24">
        <v>80</v>
      </c>
      <c r="Q52" s="25">
        <v>1.98609731876862E-2</v>
      </c>
      <c r="R52" s="24">
        <v>88</v>
      </c>
      <c r="S52" s="25">
        <v>2.0858023228253142E-2</v>
      </c>
      <c r="T52" s="24">
        <f>IFERROR(VLOOKUP(W52,[1]Sheet1!$A$421:$C$461,2,FALSE),0)</f>
        <v>62</v>
      </c>
      <c r="U52" s="25">
        <f>IFERROR(VLOOKUP(W52,[1]Sheet1!$A$421:$C$461,3,FALSE)/100,0)</f>
        <v>2.0903573836817263E-2</v>
      </c>
      <c r="V52" s="44">
        <f t="shared" si="0"/>
        <v>-0.29545454545454547</v>
      </c>
      <c r="W52" s="280" t="s">
        <v>717</v>
      </c>
    </row>
    <row r="53" spans="2:23" ht="22.15" customHeight="1" x14ac:dyDescent="0.25">
      <c r="B53" s="96">
        <v>82</v>
      </c>
      <c r="C53" s="97" t="s">
        <v>380</v>
      </c>
      <c r="D53" s="40">
        <v>1</v>
      </c>
      <c r="E53" s="25">
        <v>4.2662116040955632E-4</v>
      </c>
      <c r="F53" s="40">
        <v>4</v>
      </c>
      <c r="G53" s="25">
        <v>1.6750418760469012E-3</v>
      </c>
      <c r="H53" s="41">
        <v>1</v>
      </c>
      <c r="I53" s="23">
        <v>2.754062241806665E-4</v>
      </c>
      <c r="J53" s="24">
        <v>0</v>
      </c>
      <c r="K53" s="23">
        <v>0</v>
      </c>
      <c r="L53" s="24">
        <v>1</v>
      </c>
      <c r="M53" s="23">
        <v>2.531004808909137E-4</v>
      </c>
      <c r="N53" s="24">
        <v>4</v>
      </c>
      <c r="O53" s="25">
        <v>9.9800399201596798E-4</v>
      </c>
      <c r="P53" s="24">
        <v>1</v>
      </c>
      <c r="Q53" s="25">
        <v>2.4826216484607745E-4</v>
      </c>
      <c r="R53" s="24">
        <v>3</v>
      </c>
      <c r="S53" s="25">
        <v>7.1106897369044796E-4</v>
      </c>
      <c r="T53" s="24">
        <f>IFERROR(VLOOKUP(W53,[1]Sheet1!$A$421:$C$461,2,FALSE),0)</f>
        <v>1</v>
      </c>
      <c r="U53" s="25">
        <f>IFERROR(VLOOKUP(W53,[1]Sheet1!$A$421:$C$461,3,FALSE)/100,0)</f>
        <v>3.3715441672285906E-4</v>
      </c>
      <c r="V53" s="44">
        <f t="shared" si="0"/>
        <v>-0.66666666666666663</v>
      </c>
      <c r="W53" s="280" t="s">
        <v>718</v>
      </c>
    </row>
    <row r="54" spans="2:23" ht="22.15" customHeight="1" x14ac:dyDescent="0.25">
      <c r="B54" s="96">
        <v>83</v>
      </c>
      <c r="C54" s="97" t="s">
        <v>381</v>
      </c>
      <c r="D54" s="40">
        <v>33</v>
      </c>
      <c r="E54" s="25">
        <v>1.4078498293515358E-2</v>
      </c>
      <c r="F54" s="40">
        <v>20</v>
      </c>
      <c r="G54" s="25">
        <v>8.3752093802345051E-3</v>
      </c>
      <c r="H54" s="41">
        <v>11</v>
      </c>
      <c r="I54" s="23">
        <v>3.0294684659873312E-3</v>
      </c>
      <c r="J54" s="24">
        <v>4</v>
      </c>
      <c r="K54" s="23">
        <v>1.0819583446037328E-3</v>
      </c>
      <c r="L54" s="24">
        <v>12</v>
      </c>
      <c r="M54" s="23">
        <v>3.0372057706909645E-3</v>
      </c>
      <c r="N54" s="24">
        <v>5</v>
      </c>
      <c r="O54" s="25">
        <v>1.2475049900199601E-3</v>
      </c>
      <c r="P54" s="24">
        <v>5</v>
      </c>
      <c r="Q54" s="25">
        <v>1.2413108242303875E-3</v>
      </c>
      <c r="R54" s="24">
        <v>13</v>
      </c>
      <c r="S54" s="25">
        <v>3.0812988859919414E-3</v>
      </c>
      <c r="T54" s="24">
        <f>IFERROR(VLOOKUP(W54,[1]Sheet1!$A$421:$C$461,2,FALSE),0)</f>
        <v>10</v>
      </c>
      <c r="U54" s="25">
        <f>IFERROR(VLOOKUP(W54,[1]Sheet1!$A$421:$C$461,3,FALSE)/100,0)</f>
        <v>3.3715441672285905E-3</v>
      </c>
      <c r="V54" s="44">
        <f t="shared" si="0"/>
        <v>-0.23076923076923078</v>
      </c>
      <c r="W54" s="280" t="s">
        <v>719</v>
      </c>
    </row>
    <row r="55" spans="2:23" ht="22.15" customHeight="1" x14ac:dyDescent="0.25">
      <c r="B55" s="96">
        <v>84</v>
      </c>
      <c r="C55" s="97" t="s">
        <v>382</v>
      </c>
      <c r="D55" s="40">
        <v>2</v>
      </c>
      <c r="E55" s="25">
        <v>8.5324232081911264E-4</v>
      </c>
      <c r="F55" s="40">
        <v>3</v>
      </c>
      <c r="G55" s="25">
        <v>1.2562814070351759E-3</v>
      </c>
      <c r="H55" s="41">
        <v>5</v>
      </c>
      <c r="I55" s="23">
        <v>1.3770311209033324E-3</v>
      </c>
      <c r="J55" s="24">
        <v>4</v>
      </c>
      <c r="K55" s="23">
        <v>1.0819583446037328E-3</v>
      </c>
      <c r="L55" s="24">
        <v>5</v>
      </c>
      <c r="M55" s="23">
        <v>1.2655024044545685E-3</v>
      </c>
      <c r="N55" s="24">
        <v>4</v>
      </c>
      <c r="O55" s="25">
        <v>9.9800399201596798E-4</v>
      </c>
      <c r="P55" s="24">
        <v>7</v>
      </c>
      <c r="Q55" s="25">
        <v>1.7378351539225421E-3</v>
      </c>
      <c r="R55" s="24">
        <v>4</v>
      </c>
      <c r="S55" s="25">
        <v>9.4809196492059728E-4</v>
      </c>
      <c r="T55" s="24">
        <f>IFERROR(VLOOKUP(W55,[1]Sheet1!$A$421:$C$461,2,FALSE),0)</f>
        <v>6</v>
      </c>
      <c r="U55" s="25">
        <f>IFERROR(VLOOKUP(W55,[1]Sheet1!$A$421:$C$461,3,FALSE)/100,0)</f>
        <v>2.0229265003371545E-3</v>
      </c>
      <c r="V55" s="44">
        <f t="shared" si="0"/>
        <v>0.5</v>
      </c>
      <c r="W55" s="280" t="s">
        <v>720</v>
      </c>
    </row>
    <row r="56" spans="2:23" ht="22.15" customHeight="1" x14ac:dyDescent="0.25">
      <c r="B56" s="96">
        <v>85</v>
      </c>
      <c r="C56" s="97" t="s">
        <v>383</v>
      </c>
      <c r="D56" s="40">
        <v>36</v>
      </c>
      <c r="E56" s="25">
        <v>1.5358361774744027E-2</v>
      </c>
      <c r="F56" s="40">
        <v>32</v>
      </c>
      <c r="G56" s="25">
        <v>1.340033500837521E-2</v>
      </c>
      <c r="H56" s="41">
        <v>35</v>
      </c>
      <c r="I56" s="23">
        <v>9.6392178463233277E-3</v>
      </c>
      <c r="J56" s="24">
        <v>31</v>
      </c>
      <c r="K56" s="23">
        <v>8.3851771706789282E-3</v>
      </c>
      <c r="L56" s="24">
        <v>23</v>
      </c>
      <c r="M56" s="23">
        <v>5.8213110604910141E-3</v>
      </c>
      <c r="N56" s="24">
        <v>21</v>
      </c>
      <c r="O56" s="25">
        <v>5.239520958083832E-3</v>
      </c>
      <c r="P56" s="24">
        <v>47</v>
      </c>
      <c r="Q56" s="25">
        <v>1.166832174776564E-2</v>
      </c>
      <c r="R56" s="24">
        <v>43</v>
      </c>
      <c r="S56" s="25">
        <v>1.0191988622896421E-2</v>
      </c>
      <c r="T56" s="24">
        <f>IFERROR(VLOOKUP(W56,[1]Sheet1!$A$421:$C$461,2,FALSE),0)</f>
        <v>24</v>
      </c>
      <c r="U56" s="25">
        <f>IFERROR(VLOOKUP(W56,[1]Sheet1!$A$421:$C$461,3,FALSE)/100,0)</f>
        <v>8.091706001348618E-3</v>
      </c>
      <c r="V56" s="44">
        <f t="shared" si="0"/>
        <v>-0.44186046511627908</v>
      </c>
      <c r="W56" s="280" t="s">
        <v>721</v>
      </c>
    </row>
    <row r="57" spans="2:23" ht="22.15" customHeight="1" thickBot="1" x14ac:dyDescent="0.3">
      <c r="B57" s="96">
        <v>89</v>
      </c>
      <c r="C57" s="97" t="s">
        <v>384</v>
      </c>
      <c r="D57" s="40">
        <v>8</v>
      </c>
      <c r="E57" s="25">
        <v>3.4129692832764505E-3</v>
      </c>
      <c r="F57" s="40">
        <v>9</v>
      </c>
      <c r="G57" s="25">
        <v>3.7688442211055275E-3</v>
      </c>
      <c r="H57" s="41">
        <v>23</v>
      </c>
      <c r="I57" s="23">
        <v>6.3343431561553283E-3</v>
      </c>
      <c r="J57" s="24">
        <v>13</v>
      </c>
      <c r="K57" s="23">
        <v>3.5163646199621317E-3</v>
      </c>
      <c r="L57" s="24">
        <v>14</v>
      </c>
      <c r="M57" s="23">
        <v>3.5434067324727919E-3</v>
      </c>
      <c r="N57" s="24">
        <v>21</v>
      </c>
      <c r="O57" s="25">
        <v>5.239520958083832E-3</v>
      </c>
      <c r="P57" s="24">
        <v>20</v>
      </c>
      <c r="Q57" s="25">
        <v>4.9652432969215501E-3</v>
      </c>
      <c r="R57" s="24">
        <v>20</v>
      </c>
      <c r="S57" s="25">
        <v>4.7404598246029864E-3</v>
      </c>
      <c r="T57" s="24">
        <f>IFERROR(VLOOKUP(W57,[1]Sheet1!$A$421:$C$461,2,FALSE),0)</f>
        <v>11</v>
      </c>
      <c r="U57" s="25">
        <f>IFERROR(VLOOKUP(W57,[1]Sheet1!$A$421:$C$461,3,FALSE)/100,0)</f>
        <v>3.7086985839514496E-3</v>
      </c>
      <c r="V57" s="44">
        <f t="shared" si="0"/>
        <v>-0.45</v>
      </c>
      <c r="W57" s="280" t="s">
        <v>722</v>
      </c>
    </row>
    <row r="58" spans="2:23" ht="22.15" customHeight="1" thickTop="1" thickBot="1" x14ac:dyDescent="0.3">
      <c r="B58" s="86">
        <v>99</v>
      </c>
      <c r="C58" s="87" t="s">
        <v>385</v>
      </c>
      <c r="D58" s="88">
        <v>181</v>
      </c>
      <c r="E58" s="71">
        <v>7.721843003412969E-2</v>
      </c>
      <c r="F58" s="88">
        <v>162</v>
      </c>
      <c r="G58" s="71">
        <v>6.78391959798995E-2</v>
      </c>
      <c r="H58" s="90">
        <v>283</v>
      </c>
      <c r="I58" s="73">
        <v>7.7939961443128619E-2</v>
      </c>
      <c r="J58" s="92">
        <v>344</v>
      </c>
      <c r="K58" s="73">
        <v>9.3048417635921019E-2</v>
      </c>
      <c r="L58" s="92">
        <v>352</v>
      </c>
      <c r="M58" s="73">
        <v>8.9091369273601617E-2</v>
      </c>
      <c r="N58" s="92">
        <v>381</v>
      </c>
      <c r="O58" s="71">
        <v>9.5059880239520958E-2</v>
      </c>
      <c r="P58" s="92">
        <v>416</v>
      </c>
      <c r="Q58" s="71">
        <v>0.10327706057596822</v>
      </c>
      <c r="R58" s="92">
        <v>442</v>
      </c>
      <c r="S58" s="71">
        <v>0.10476416212372602</v>
      </c>
      <c r="T58" s="92">
        <f>IFERROR(VLOOKUP(W58,[1]Sheet1!$A$421:$C$461,2,FALSE),0)</f>
        <v>186</v>
      </c>
      <c r="U58" s="71">
        <f>IFERROR(VLOOKUP(W58,[1]Sheet1!$A$421:$C$461,3,FALSE)/100,0)</f>
        <v>6.2710721510451789E-2</v>
      </c>
      <c r="V58" s="75">
        <f t="shared" si="0"/>
        <v>-0.579185520361991</v>
      </c>
      <c r="W58" s="280" t="s">
        <v>723</v>
      </c>
    </row>
    <row r="59" spans="2:23" ht="22.15" customHeight="1" thickTop="1" thickBot="1" x14ac:dyDescent="0.3">
      <c r="B59" s="389" t="s">
        <v>69</v>
      </c>
      <c r="C59" s="390"/>
      <c r="D59" s="116">
        <v>2344</v>
      </c>
      <c r="E59" s="117">
        <v>1</v>
      </c>
      <c r="F59" s="116">
        <v>2388</v>
      </c>
      <c r="G59" s="117">
        <v>1</v>
      </c>
      <c r="H59" s="118">
        <v>3631</v>
      </c>
      <c r="I59" s="30">
        <v>1</v>
      </c>
      <c r="J59" s="31">
        <v>3697</v>
      </c>
      <c r="K59" s="30">
        <v>1</v>
      </c>
      <c r="L59" s="31">
        <v>3951</v>
      </c>
      <c r="M59" s="30">
        <v>1</v>
      </c>
      <c r="N59" s="31">
        <v>4008</v>
      </c>
      <c r="O59" s="32">
        <v>1</v>
      </c>
      <c r="P59" s="31">
        <v>4028</v>
      </c>
      <c r="Q59" s="32">
        <v>1</v>
      </c>
      <c r="R59" s="31">
        <v>4219</v>
      </c>
      <c r="S59" s="32">
        <v>1.0000000000000002</v>
      </c>
      <c r="T59" s="31">
        <f>SUM(T7:T58)</f>
        <v>2966</v>
      </c>
      <c r="U59" s="32">
        <f>SUM(U7:U58)</f>
        <v>1</v>
      </c>
      <c r="V59" s="50">
        <f t="shared" si="0"/>
        <v>-0.29698980801137709</v>
      </c>
      <c r="W59" s="278" t="s">
        <v>20</v>
      </c>
    </row>
    <row r="60" spans="2:23" ht="15.75" thickTop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76">
        <f>SUM(W6:W57)</f>
        <v>0</v>
      </c>
    </row>
    <row r="61" spans="2:23" x14ac:dyDescent="0.25">
      <c r="B61" s="3"/>
      <c r="C61" s="3"/>
      <c r="D61" s="3"/>
      <c r="E61" s="3"/>
      <c r="F61" s="3"/>
      <c r="G61" s="3"/>
      <c r="H61" s="52"/>
      <c r="I61" s="3"/>
      <c r="J61" s="3"/>
      <c r="K61" s="3"/>
      <c r="L61" s="3"/>
      <c r="M61" s="3"/>
      <c r="N61" s="52"/>
      <c r="O61" s="3"/>
      <c r="P61" s="52"/>
      <c r="Q61" s="3"/>
      <c r="R61" s="52"/>
      <c r="S61" s="3"/>
      <c r="T61" s="52"/>
      <c r="U61" s="3"/>
      <c r="V61" s="3"/>
    </row>
    <row r="62" spans="2:2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</sheetData>
  <mergeCells count="16">
    <mergeCell ref="B59:C59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P5:Q5"/>
    <mergeCell ref="N5:O5"/>
    <mergeCell ref="D5:E5"/>
    <mergeCell ref="F5:G5"/>
    <mergeCell ref="H5:I5"/>
    <mergeCell ref="R5:S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59"/>
  <sheetViews>
    <sheetView topLeftCell="A34" zoomScale="60" zoomScaleNormal="60" workbookViewId="0">
      <selection activeCell="D6" sqref="D6:M58"/>
    </sheetView>
  </sheetViews>
  <sheetFormatPr defaultRowHeight="15" x14ac:dyDescent="0.25"/>
  <cols>
    <col min="1" max="1" width="2.7109375" style="3" customWidth="1"/>
    <col min="2" max="2" width="9.85546875" style="1" customWidth="1"/>
    <col min="3" max="3" width="172" style="1" customWidth="1"/>
    <col min="4" max="13" width="10.140625" style="1" customWidth="1"/>
    <col min="14" max="14" width="11.42578125" style="276" customWidth="1"/>
    <col min="15" max="16384" width="9.1406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87" t="s">
        <v>1025</v>
      </c>
      <c r="C2" s="288"/>
      <c r="D2" s="288"/>
      <c r="E2" s="288"/>
      <c r="F2" s="288"/>
      <c r="G2" s="288"/>
      <c r="H2" s="288"/>
      <c r="I2" s="288"/>
      <c r="J2" s="288"/>
      <c r="K2" s="288"/>
      <c r="L2" s="400"/>
      <c r="M2" s="401"/>
    </row>
    <row r="3" spans="2:14" ht="22.15" customHeight="1" thickTop="1" thickBot="1" x14ac:dyDescent="0.3">
      <c r="B3" s="392" t="s">
        <v>295</v>
      </c>
      <c r="C3" s="402" t="s">
        <v>334</v>
      </c>
      <c r="D3" s="300" t="s">
        <v>91</v>
      </c>
      <c r="E3" s="301"/>
      <c r="F3" s="301"/>
      <c r="G3" s="301"/>
      <c r="H3" s="301"/>
      <c r="I3" s="301"/>
      <c r="J3" s="301"/>
      <c r="K3" s="301"/>
      <c r="L3" s="302" t="s">
        <v>20</v>
      </c>
      <c r="M3" s="303"/>
    </row>
    <row r="4" spans="2:14" ht="22.15" customHeight="1" thickTop="1" x14ac:dyDescent="0.25">
      <c r="B4" s="392"/>
      <c r="C4" s="402"/>
      <c r="D4" s="306" t="s">
        <v>18</v>
      </c>
      <c r="E4" s="307"/>
      <c r="F4" s="310" t="s">
        <v>862</v>
      </c>
      <c r="G4" s="307"/>
      <c r="H4" s="310" t="s">
        <v>294</v>
      </c>
      <c r="I4" s="307"/>
      <c r="J4" s="308" t="s">
        <v>19</v>
      </c>
      <c r="K4" s="309"/>
      <c r="L4" s="312"/>
      <c r="M4" s="305"/>
    </row>
    <row r="5" spans="2:14" ht="22.15" customHeight="1" thickBot="1" x14ac:dyDescent="0.3">
      <c r="B5" s="393"/>
      <c r="C5" s="403"/>
      <c r="D5" s="213" t="s">
        <v>17</v>
      </c>
      <c r="E5" s="249" t="s">
        <v>16</v>
      </c>
      <c r="F5" s="215" t="s">
        <v>17</v>
      </c>
      <c r="G5" s="249" t="s">
        <v>16</v>
      </c>
      <c r="H5" s="215" t="s">
        <v>17</v>
      </c>
      <c r="I5" s="249" t="s">
        <v>16</v>
      </c>
      <c r="J5" s="215" t="s">
        <v>17</v>
      </c>
      <c r="K5" s="250" t="s">
        <v>16</v>
      </c>
      <c r="L5" s="213" t="s">
        <v>17</v>
      </c>
      <c r="M5" s="253" t="s">
        <v>16</v>
      </c>
    </row>
    <row r="6" spans="2:14" ht="22.15" customHeight="1" thickTop="1" thickBot="1" x14ac:dyDescent="0.3">
      <c r="B6" s="86" t="s">
        <v>297</v>
      </c>
      <c r="C6" s="120" t="s">
        <v>298</v>
      </c>
      <c r="D6" s="109">
        <f>IFERROR(VLOOKUP(N6,[1]Sheet1!$A$462:$K$502,2,FALSE),0)</f>
        <v>33</v>
      </c>
      <c r="E6" s="73">
        <f>IFERROR(VLOOKUP(N6,[1]Sheet1!$A$462:$K$502,3,FALSE)/100,0)</f>
        <v>4.1719342604298354E-2</v>
      </c>
      <c r="F6" s="92">
        <f>IFERROR(VLOOKUP(N6,[1]Sheet1!$A$462:$K$502,4,FALSE),0)</f>
        <v>94</v>
      </c>
      <c r="G6" s="73">
        <f>IFERROR(VLOOKUP(N6,[1]Sheet1!$A$462:$K$502,5,FALSE)/100,0)</f>
        <v>4.6373951652688705E-2</v>
      </c>
      <c r="H6" s="92">
        <f>IFERROR(VLOOKUP(N6,[1]Sheet1!$A$462:$K$502,6,FALSE),0)</f>
        <v>9</v>
      </c>
      <c r="I6" s="73">
        <f>IFERROR(VLOOKUP(N6,[1]Sheet1!$A$462:$K$502,7,FALSE)/100,0)</f>
        <v>6.2937062937062943E-2</v>
      </c>
      <c r="J6" s="92">
        <f>IFERROR(VLOOKUP(N6,[1]Sheet1!$A$462:$K$502,8,FALSE),0)</f>
        <v>0</v>
      </c>
      <c r="K6" s="78">
        <f>IFERROR(VLOOKUP(N6,[1]Sheet1!$A$462:$K$502,9,FALSE)/100,0)</f>
        <v>0</v>
      </c>
      <c r="L6" s="77">
        <f>IFERROR(VLOOKUP(N6,[1]Sheet1!$A$462:$K$502,10,FALSE),0)</f>
        <v>136</v>
      </c>
      <c r="M6" s="252">
        <f>IFERROR(VLOOKUP(N6,[1]Sheet1!$A$462:$K$502,11,FALSE)/100,0)</f>
        <v>4.5853000674308836E-2</v>
      </c>
      <c r="N6" s="280" t="s">
        <v>647</v>
      </c>
    </row>
    <row r="7" spans="2:14" ht="22.15" customHeight="1" thickTop="1" thickBot="1" x14ac:dyDescent="0.3">
      <c r="B7" s="86">
        <v>10</v>
      </c>
      <c r="C7" s="120" t="s">
        <v>335</v>
      </c>
      <c r="D7" s="109">
        <f>IFERROR(VLOOKUP(N7,[1]Sheet1!$A$462:$K$502,2,FALSE),0)</f>
        <v>0</v>
      </c>
      <c r="E7" s="73">
        <f>IFERROR(VLOOKUP(N7,[1]Sheet1!$A$462:$K$502,3,FALSE)/100,0)</f>
        <v>0</v>
      </c>
      <c r="F7" s="92">
        <f>IFERROR(VLOOKUP(N7,[1]Sheet1!$A$462:$K$502,4,FALSE),0)</f>
        <v>0</v>
      </c>
      <c r="G7" s="73">
        <f>IFERROR(VLOOKUP(N7,[1]Sheet1!$A$462:$K$502,5,FALSE)/100,0)</f>
        <v>0</v>
      </c>
      <c r="H7" s="92">
        <f>IFERROR(VLOOKUP(N7,[1]Sheet1!$A$462:$K$502,6,FALSE),0)</f>
        <v>0</v>
      </c>
      <c r="I7" s="73">
        <f>IFERROR(VLOOKUP(N7,[1]Sheet1!$A$462:$K$502,7,FALSE)/100,0)</f>
        <v>0</v>
      </c>
      <c r="J7" s="92">
        <f>IFERROR(VLOOKUP(N7,[1]Sheet1!$A$462:$K$502,8,FALSE),0)</f>
        <v>0</v>
      </c>
      <c r="K7" s="78">
        <f>IFERROR(VLOOKUP(N7,[1]Sheet1!$A$462:$K$502,9,FALSE)/100,0)</f>
        <v>0</v>
      </c>
      <c r="L7" s="77">
        <f>IFERROR(VLOOKUP(N7,[1]Sheet1!$A$462:$K$502,10,FALSE),0)</f>
        <v>0</v>
      </c>
      <c r="M7" s="252">
        <f>IFERROR(VLOOKUP(N7,[1]Sheet1!$A$462:$K$502,11,FALSE)/100,0)</f>
        <v>0</v>
      </c>
    </row>
    <row r="8" spans="2:14" ht="22.15" customHeight="1" thickTop="1" x14ac:dyDescent="0.25">
      <c r="B8" s="96">
        <v>11</v>
      </c>
      <c r="C8" s="121" t="s">
        <v>336</v>
      </c>
      <c r="D8" s="22">
        <f>IFERROR(VLOOKUP(N8,[1]Sheet1!$A$462:$K$502,2,FALSE),0)</f>
        <v>0</v>
      </c>
      <c r="E8" s="23">
        <f>IFERROR(VLOOKUP(N8,[1]Sheet1!$A$462:$K$502,3,FALSE)/100,0)</f>
        <v>0</v>
      </c>
      <c r="F8" s="24">
        <f>IFERROR(VLOOKUP(N8,[1]Sheet1!$A$462:$K$502,4,FALSE),0)</f>
        <v>0</v>
      </c>
      <c r="G8" s="23">
        <f>IFERROR(VLOOKUP(N8,[1]Sheet1!$A$462:$K$502,5,FALSE)/100,0)</f>
        <v>0</v>
      </c>
      <c r="H8" s="24">
        <f>IFERROR(VLOOKUP(N8,[1]Sheet1!$A$462:$K$502,6,FALSE),0)</f>
        <v>0</v>
      </c>
      <c r="I8" s="23">
        <f>IFERROR(VLOOKUP(N8,[1]Sheet1!$A$462:$K$502,7,FALSE)/100,0)</f>
        <v>0</v>
      </c>
      <c r="J8" s="24">
        <f>IFERROR(VLOOKUP(N8,[1]Sheet1!$A$462:$K$502,8,FALSE),0)</f>
        <v>0</v>
      </c>
      <c r="K8" s="27">
        <f>IFERROR(VLOOKUP(N8,[1]Sheet1!$A$462:$K$502,9,FALSE)/100,0)</f>
        <v>0</v>
      </c>
      <c r="L8" s="26">
        <f>IFERROR(VLOOKUP(N8,[1]Sheet1!$A$462:$K$502,10,FALSE),0)</f>
        <v>0</v>
      </c>
      <c r="M8" s="232">
        <f>IFERROR(VLOOKUP(N8,[1]Sheet1!$A$462:$K$502,11,FALSE)/100,0)</f>
        <v>0</v>
      </c>
      <c r="N8" s="280" t="s">
        <v>678</v>
      </c>
    </row>
    <row r="9" spans="2:14" ht="22.15" customHeight="1" x14ac:dyDescent="0.25">
      <c r="B9" s="96">
        <v>12</v>
      </c>
      <c r="C9" s="121" t="s">
        <v>337</v>
      </c>
      <c r="D9" s="22">
        <f>IFERROR(VLOOKUP(N9,[1]Sheet1!$A$462:$K$502,2,FALSE),0)</f>
        <v>0</v>
      </c>
      <c r="E9" s="23">
        <f>IFERROR(VLOOKUP(N9,[1]Sheet1!$A$462:$K$502,3,FALSE)/100,0)</f>
        <v>0</v>
      </c>
      <c r="F9" s="24">
        <f>IFERROR(VLOOKUP(N9,[1]Sheet1!$A$462:$K$502,4,FALSE),0)</f>
        <v>0</v>
      </c>
      <c r="G9" s="23">
        <f>IFERROR(VLOOKUP(N9,[1]Sheet1!$A$462:$K$502,5,FALSE)/100,0)</f>
        <v>0</v>
      </c>
      <c r="H9" s="24">
        <f>IFERROR(VLOOKUP(N9,[1]Sheet1!$A$462:$K$502,6,FALSE),0)</f>
        <v>0</v>
      </c>
      <c r="I9" s="23">
        <f>IFERROR(VLOOKUP(N9,[1]Sheet1!$A$462:$K$502,7,FALSE)/100,0)</f>
        <v>0</v>
      </c>
      <c r="J9" s="24">
        <f>IFERROR(VLOOKUP(N9,[1]Sheet1!$A$462:$K$502,8,FALSE),0)</f>
        <v>0</v>
      </c>
      <c r="K9" s="27">
        <f>IFERROR(VLOOKUP(N9,[1]Sheet1!$A$462:$K$502,9,FALSE)/100,0)</f>
        <v>0</v>
      </c>
      <c r="L9" s="26">
        <f>IFERROR(VLOOKUP(N9,[1]Sheet1!$A$462:$K$502,10,FALSE),0)</f>
        <v>0</v>
      </c>
      <c r="M9" s="232">
        <f>IFERROR(VLOOKUP(N9,[1]Sheet1!$A$462:$K$502,11,FALSE)/100,0)</f>
        <v>0</v>
      </c>
    </row>
    <row r="10" spans="2:14" ht="22.15" customHeight="1" x14ac:dyDescent="0.25">
      <c r="B10" s="96">
        <v>13</v>
      </c>
      <c r="C10" s="121" t="s">
        <v>338</v>
      </c>
      <c r="D10" s="22">
        <f>IFERROR(VLOOKUP(N10,[1]Sheet1!$A$462:$K$502,2,FALSE),0)</f>
        <v>0</v>
      </c>
      <c r="E10" s="23">
        <f>IFERROR(VLOOKUP(N10,[1]Sheet1!$A$462:$K$502,3,FALSE)/100,0)</f>
        <v>0</v>
      </c>
      <c r="F10" s="24">
        <f>IFERROR(VLOOKUP(N10,[1]Sheet1!$A$462:$K$502,4,FALSE),0)</f>
        <v>0</v>
      </c>
      <c r="G10" s="23">
        <f>IFERROR(VLOOKUP(N10,[1]Sheet1!$A$462:$K$502,5,FALSE)/100,0)</f>
        <v>0</v>
      </c>
      <c r="H10" s="24">
        <f>IFERROR(VLOOKUP(N10,[1]Sheet1!$A$462:$K$502,6,FALSE),0)</f>
        <v>0</v>
      </c>
      <c r="I10" s="23">
        <f>IFERROR(VLOOKUP(N10,[1]Sheet1!$A$462:$K$502,7,FALSE)/100,0)</f>
        <v>0</v>
      </c>
      <c r="J10" s="24">
        <f>IFERROR(VLOOKUP(N10,[1]Sheet1!$A$462:$K$502,8,FALSE),0)</f>
        <v>0</v>
      </c>
      <c r="K10" s="27">
        <f>IFERROR(VLOOKUP(N10,[1]Sheet1!$A$462:$K$502,9,FALSE)/100,0)</f>
        <v>0</v>
      </c>
      <c r="L10" s="26">
        <f>IFERROR(VLOOKUP(N10,[1]Sheet1!$A$462:$K$502,10,FALSE),0)</f>
        <v>0</v>
      </c>
      <c r="M10" s="232">
        <f>IFERROR(VLOOKUP(N10,[1]Sheet1!$A$462:$K$502,11,FALSE)/100,0)</f>
        <v>0</v>
      </c>
      <c r="N10" s="280" t="s">
        <v>679</v>
      </c>
    </row>
    <row r="11" spans="2:14" ht="22.15" customHeight="1" x14ac:dyDescent="0.25">
      <c r="B11" s="96">
        <v>14</v>
      </c>
      <c r="C11" s="121" t="s">
        <v>339</v>
      </c>
      <c r="D11" s="22">
        <f>IFERROR(VLOOKUP(N11,[1]Sheet1!$A$462:$K$502,2,FALSE),0)</f>
        <v>0</v>
      </c>
      <c r="E11" s="23">
        <f>IFERROR(VLOOKUP(N11,[1]Sheet1!$A$462:$K$502,3,FALSE)/100,0)</f>
        <v>0</v>
      </c>
      <c r="F11" s="24">
        <f>IFERROR(VLOOKUP(N11,[1]Sheet1!$A$462:$K$502,4,FALSE),0)</f>
        <v>0</v>
      </c>
      <c r="G11" s="23">
        <f>IFERROR(VLOOKUP(N11,[1]Sheet1!$A$462:$K$502,5,FALSE)/100,0)</f>
        <v>0</v>
      </c>
      <c r="H11" s="24">
        <f>IFERROR(VLOOKUP(N11,[1]Sheet1!$A$462:$K$502,6,FALSE),0)</f>
        <v>0</v>
      </c>
      <c r="I11" s="23">
        <f>IFERROR(VLOOKUP(N11,[1]Sheet1!$A$462:$K$502,7,FALSE)/100,0)</f>
        <v>0</v>
      </c>
      <c r="J11" s="24">
        <f>IFERROR(VLOOKUP(N11,[1]Sheet1!$A$462:$K$502,8,FALSE),0)</f>
        <v>0</v>
      </c>
      <c r="K11" s="27">
        <f>IFERROR(VLOOKUP(N11,[1]Sheet1!$A$462:$K$502,9,FALSE)/100,0)</f>
        <v>0</v>
      </c>
      <c r="L11" s="26">
        <f>IFERROR(VLOOKUP(N11,[1]Sheet1!$A$462:$K$502,10,FALSE),0)</f>
        <v>0</v>
      </c>
      <c r="M11" s="232">
        <f>IFERROR(VLOOKUP(N11,[1]Sheet1!$A$462:$K$502,11,FALSE)/100,0)</f>
        <v>0</v>
      </c>
      <c r="N11" s="280" t="s">
        <v>680</v>
      </c>
    </row>
    <row r="12" spans="2:14" ht="22.15" customHeight="1" thickBot="1" x14ac:dyDescent="0.3">
      <c r="B12" s="96">
        <v>19</v>
      </c>
      <c r="C12" s="121" t="s">
        <v>340</v>
      </c>
      <c r="D12" s="22">
        <f>IFERROR(VLOOKUP(N12,[1]Sheet1!$A$462:$K$502,2,FALSE),0)</f>
        <v>0</v>
      </c>
      <c r="E12" s="23">
        <f>IFERROR(VLOOKUP(N12,[1]Sheet1!$A$462:$K$502,3,FALSE)/100,0)</f>
        <v>0</v>
      </c>
      <c r="F12" s="24">
        <f>IFERROR(VLOOKUP(N12,[1]Sheet1!$A$462:$K$502,4,FALSE),0)</f>
        <v>1</v>
      </c>
      <c r="G12" s="23">
        <f>IFERROR(VLOOKUP(N12,[1]Sheet1!$A$462:$K$502,5,FALSE)/100,0)</f>
        <v>4.9333991119881603E-4</v>
      </c>
      <c r="H12" s="24">
        <f>IFERROR(VLOOKUP(N12,[1]Sheet1!$A$462:$K$502,6,FALSE),0)</f>
        <v>0</v>
      </c>
      <c r="I12" s="23">
        <f>IFERROR(VLOOKUP(N12,[1]Sheet1!$A$462:$K$502,7,FALSE)/100,0)</f>
        <v>0</v>
      </c>
      <c r="J12" s="24">
        <f>IFERROR(VLOOKUP(N12,[1]Sheet1!$A$462:$K$502,8,FALSE),0)</f>
        <v>0</v>
      </c>
      <c r="K12" s="27">
        <f>IFERROR(VLOOKUP(N12,[1]Sheet1!$A$462:$K$502,9,FALSE)/100,0)</f>
        <v>0</v>
      </c>
      <c r="L12" s="26">
        <f>IFERROR(VLOOKUP(N12,[1]Sheet1!$A$462:$K$502,10,FALSE),0)</f>
        <v>1</v>
      </c>
      <c r="M12" s="232">
        <f>IFERROR(VLOOKUP(N12,[1]Sheet1!$A$462:$K$502,11,FALSE)/100,0)</f>
        <v>3.3715441672285906E-4</v>
      </c>
      <c r="N12" s="280" t="s">
        <v>681</v>
      </c>
    </row>
    <row r="13" spans="2:14" ht="22.15" customHeight="1" thickTop="1" thickBot="1" x14ac:dyDescent="0.3">
      <c r="B13" s="86">
        <v>20</v>
      </c>
      <c r="C13" s="120" t="s">
        <v>341</v>
      </c>
      <c r="D13" s="109">
        <f>IFERROR(VLOOKUP(N13,[1]Sheet1!$A$462:$K$502,2,FALSE),0)</f>
        <v>0</v>
      </c>
      <c r="E13" s="73">
        <f>IFERROR(VLOOKUP(N13,[1]Sheet1!$A$462:$K$502,3,FALSE)/100,0)</f>
        <v>0</v>
      </c>
      <c r="F13" s="92">
        <f>IFERROR(VLOOKUP(N13,[1]Sheet1!$A$462:$K$502,4,FALSE),0)</f>
        <v>1</v>
      </c>
      <c r="G13" s="73">
        <f>IFERROR(VLOOKUP(N13,[1]Sheet1!$A$462:$K$502,5,FALSE)/100,0)</f>
        <v>4.9333991119881603E-4</v>
      </c>
      <c r="H13" s="92">
        <f>IFERROR(VLOOKUP(N13,[1]Sheet1!$A$462:$K$502,6,FALSE),0)</f>
        <v>0</v>
      </c>
      <c r="I13" s="73">
        <f>IFERROR(VLOOKUP(N13,[1]Sheet1!$A$462:$K$502,7,FALSE)/100,0)</f>
        <v>0</v>
      </c>
      <c r="J13" s="92">
        <f>IFERROR(VLOOKUP(N13,[1]Sheet1!$A$462:$K$502,8,FALSE),0)</f>
        <v>0</v>
      </c>
      <c r="K13" s="78">
        <f>IFERROR(VLOOKUP(N13,[1]Sheet1!$A$462:$K$502,9,FALSE)/100,0)</f>
        <v>0</v>
      </c>
      <c r="L13" s="77">
        <f>IFERROR(VLOOKUP(N13,[1]Sheet1!$A$462:$K$502,10,FALSE),0)</f>
        <v>1</v>
      </c>
      <c r="M13" s="252">
        <f>IFERROR(VLOOKUP(N13,[1]Sheet1!$A$462:$K$502,11,FALSE)/100,0)</f>
        <v>3.3715441672285906E-4</v>
      </c>
      <c r="N13" s="280" t="s">
        <v>682</v>
      </c>
    </row>
    <row r="14" spans="2:14" ht="22.15" customHeight="1" thickTop="1" x14ac:dyDescent="0.25">
      <c r="B14" s="96">
        <v>21</v>
      </c>
      <c r="C14" s="121" t="s">
        <v>342</v>
      </c>
      <c r="D14" s="22">
        <f>IFERROR(VLOOKUP(N14,[1]Sheet1!$A$462:$K$502,2,FALSE),0)</f>
        <v>0</v>
      </c>
      <c r="E14" s="23">
        <f>IFERROR(VLOOKUP(N14,[1]Sheet1!$A$462:$K$502,3,FALSE)/100,0)</f>
        <v>0</v>
      </c>
      <c r="F14" s="24">
        <f>IFERROR(VLOOKUP(N14,[1]Sheet1!$A$462:$K$502,4,FALSE),0)</f>
        <v>0</v>
      </c>
      <c r="G14" s="23">
        <f>IFERROR(VLOOKUP(N14,[1]Sheet1!$A$462:$K$502,5,FALSE)/100,0)</f>
        <v>0</v>
      </c>
      <c r="H14" s="24">
        <f>IFERROR(VLOOKUP(N14,[1]Sheet1!$A$462:$K$502,6,FALSE),0)</f>
        <v>0</v>
      </c>
      <c r="I14" s="23">
        <f>IFERROR(VLOOKUP(N14,[1]Sheet1!$A$462:$K$502,7,FALSE)/100,0)</f>
        <v>0</v>
      </c>
      <c r="J14" s="24">
        <f>IFERROR(VLOOKUP(N14,[1]Sheet1!$A$462:$K$502,8,FALSE),0)</f>
        <v>0</v>
      </c>
      <c r="K14" s="27">
        <f>IFERROR(VLOOKUP(N14,[1]Sheet1!$A$462:$K$502,9,FALSE)/100,0)</f>
        <v>0</v>
      </c>
      <c r="L14" s="26">
        <f>IFERROR(VLOOKUP(N14,[1]Sheet1!$A$462:$K$502,10,FALSE),0)</f>
        <v>0</v>
      </c>
      <c r="M14" s="232">
        <f>IFERROR(VLOOKUP(N14,[1]Sheet1!$A$462:$K$502,11,FALSE)/100,0)</f>
        <v>0</v>
      </c>
      <c r="N14" s="280" t="s">
        <v>683</v>
      </c>
    </row>
    <row r="15" spans="2:14" ht="22.15" customHeight="1" x14ac:dyDescent="0.25">
      <c r="B15" s="96">
        <v>22</v>
      </c>
      <c r="C15" s="121" t="s">
        <v>343</v>
      </c>
      <c r="D15" s="22">
        <f>IFERROR(VLOOKUP(N15,[1]Sheet1!$A$462:$K$502,2,FALSE),0)</f>
        <v>0</v>
      </c>
      <c r="E15" s="23">
        <f>IFERROR(VLOOKUP(N15,[1]Sheet1!$A$462:$K$502,3,FALSE)/100,0)</f>
        <v>0</v>
      </c>
      <c r="F15" s="24">
        <f>IFERROR(VLOOKUP(N15,[1]Sheet1!$A$462:$K$502,4,FALSE),0)</f>
        <v>0</v>
      </c>
      <c r="G15" s="23">
        <f>IFERROR(VLOOKUP(N15,[1]Sheet1!$A$462:$K$502,5,FALSE)/100,0)</f>
        <v>0</v>
      </c>
      <c r="H15" s="24">
        <f>IFERROR(VLOOKUP(N15,[1]Sheet1!$A$462:$K$502,6,FALSE),0)</f>
        <v>0</v>
      </c>
      <c r="I15" s="23">
        <f>IFERROR(VLOOKUP(N15,[1]Sheet1!$A$462:$K$502,7,FALSE)/100,0)</f>
        <v>0</v>
      </c>
      <c r="J15" s="24">
        <f>IFERROR(VLOOKUP(N15,[1]Sheet1!$A$462:$K$502,8,FALSE),0)</f>
        <v>0</v>
      </c>
      <c r="K15" s="27">
        <f>IFERROR(VLOOKUP(N15,[1]Sheet1!$A$462:$K$502,9,FALSE)/100,0)</f>
        <v>0</v>
      </c>
      <c r="L15" s="26">
        <f>IFERROR(VLOOKUP(N15,[1]Sheet1!$A$462:$K$502,10,FALSE),0)</f>
        <v>0</v>
      </c>
      <c r="M15" s="232">
        <f>IFERROR(VLOOKUP(N15,[1]Sheet1!$A$462:$K$502,11,FALSE)/100,0)</f>
        <v>0</v>
      </c>
      <c r="N15" s="280" t="s">
        <v>684</v>
      </c>
    </row>
    <row r="16" spans="2:14" ht="22.15" customHeight="1" x14ac:dyDescent="0.25">
      <c r="B16" s="96">
        <v>23</v>
      </c>
      <c r="C16" s="121" t="s">
        <v>344</v>
      </c>
      <c r="D16" s="22">
        <f>IFERROR(VLOOKUP(N16,[1]Sheet1!$A$462:$K$502,2,FALSE),0)</f>
        <v>0</v>
      </c>
      <c r="E16" s="23">
        <f>IFERROR(VLOOKUP(N16,[1]Sheet1!$A$462:$K$502,3,FALSE)/100,0)</f>
        <v>0</v>
      </c>
      <c r="F16" s="24">
        <f>IFERROR(VLOOKUP(N16,[1]Sheet1!$A$462:$K$502,4,FALSE),0)</f>
        <v>0</v>
      </c>
      <c r="G16" s="23">
        <f>IFERROR(VLOOKUP(N16,[1]Sheet1!$A$462:$K$502,5,FALSE)/100,0)</f>
        <v>0</v>
      </c>
      <c r="H16" s="24">
        <f>IFERROR(VLOOKUP(N16,[1]Sheet1!$A$462:$K$502,6,FALSE),0)</f>
        <v>0</v>
      </c>
      <c r="I16" s="23">
        <f>IFERROR(VLOOKUP(N16,[1]Sheet1!$A$462:$K$502,7,FALSE)/100,0)</f>
        <v>0</v>
      </c>
      <c r="J16" s="24">
        <f>IFERROR(VLOOKUP(N16,[1]Sheet1!$A$462:$K$502,8,FALSE),0)</f>
        <v>0</v>
      </c>
      <c r="K16" s="27">
        <f>IFERROR(VLOOKUP(N16,[1]Sheet1!$A$462:$K$502,9,FALSE)/100,0)</f>
        <v>0</v>
      </c>
      <c r="L16" s="26">
        <f>IFERROR(VLOOKUP(N16,[1]Sheet1!$A$462:$K$502,10,FALSE),0)</f>
        <v>0</v>
      </c>
      <c r="M16" s="232">
        <f>IFERROR(VLOOKUP(N16,[1]Sheet1!$A$462:$K$502,11,FALSE)/100,0)</f>
        <v>0</v>
      </c>
      <c r="N16" s="280" t="s">
        <v>685</v>
      </c>
    </row>
    <row r="17" spans="2:14" ht="22.15" customHeight="1" x14ac:dyDescent="0.25">
      <c r="B17" s="96">
        <v>24</v>
      </c>
      <c r="C17" s="121" t="s">
        <v>345</v>
      </c>
      <c r="D17" s="22">
        <f>IFERROR(VLOOKUP(N17,[1]Sheet1!$A$462:$K$502,2,FALSE),0)</f>
        <v>0</v>
      </c>
      <c r="E17" s="23">
        <f>IFERROR(VLOOKUP(N17,[1]Sheet1!$A$462:$K$502,3,FALSE)/100,0)</f>
        <v>0</v>
      </c>
      <c r="F17" s="24">
        <f>IFERROR(VLOOKUP(N17,[1]Sheet1!$A$462:$K$502,4,FALSE),0)</f>
        <v>0</v>
      </c>
      <c r="G17" s="23">
        <f>IFERROR(VLOOKUP(N17,[1]Sheet1!$A$462:$K$502,5,FALSE)/100,0)</f>
        <v>0</v>
      </c>
      <c r="H17" s="24">
        <f>IFERROR(VLOOKUP(N17,[1]Sheet1!$A$462:$K$502,6,FALSE),0)</f>
        <v>0</v>
      </c>
      <c r="I17" s="23">
        <f>IFERROR(VLOOKUP(N17,[1]Sheet1!$A$462:$K$502,7,FALSE)/100,0)</f>
        <v>0</v>
      </c>
      <c r="J17" s="24">
        <f>IFERROR(VLOOKUP(N17,[1]Sheet1!$A$462:$K$502,8,FALSE),0)</f>
        <v>0</v>
      </c>
      <c r="K17" s="27">
        <f>IFERROR(VLOOKUP(N17,[1]Sheet1!$A$462:$K$502,9,FALSE)/100,0)</f>
        <v>0</v>
      </c>
      <c r="L17" s="26">
        <f>IFERROR(VLOOKUP(N17,[1]Sheet1!$A$462:$K$502,10,FALSE),0)</f>
        <v>0</v>
      </c>
      <c r="M17" s="232">
        <f>IFERROR(VLOOKUP(N17,[1]Sheet1!$A$462:$K$502,11,FALSE)/100,0)</f>
        <v>0</v>
      </c>
      <c r="N17" s="280" t="s">
        <v>686</v>
      </c>
    </row>
    <row r="18" spans="2:14" ht="22.15" customHeight="1" thickBot="1" x14ac:dyDescent="0.3">
      <c r="B18" s="96">
        <v>29</v>
      </c>
      <c r="C18" s="121" t="s">
        <v>346</v>
      </c>
      <c r="D18" s="22">
        <f>IFERROR(VLOOKUP(N18,[1]Sheet1!$A$462:$K$502,2,FALSE),0)</f>
        <v>0</v>
      </c>
      <c r="E18" s="23">
        <f>IFERROR(VLOOKUP(N18,[1]Sheet1!$A$462:$K$502,3,FALSE)/100,0)</f>
        <v>0</v>
      </c>
      <c r="F18" s="24">
        <f>IFERROR(VLOOKUP(N18,[1]Sheet1!$A$462:$K$502,4,FALSE),0)</f>
        <v>0</v>
      </c>
      <c r="G18" s="23">
        <f>IFERROR(VLOOKUP(N18,[1]Sheet1!$A$462:$K$502,5,FALSE)/100,0)</f>
        <v>0</v>
      </c>
      <c r="H18" s="24">
        <f>IFERROR(VLOOKUP(N18,[1]Sheet1!$A$462:$K$502,6,FALSE),0)</f>
        <v>0</v>
      </c>
      <c r="I18" s="23">
        <f>IFERROR(VLOOKUP(N18,[1]Sheet1!$A$462:$K$502,7,FALSE)/100,0)</f>
        <v>0</v>
      </c>
      <c r="J18" s="24">
        <f>IFERROR(VLOOKUP(N18,[1]Sheet1!$A$462:$K$502,8,FALSE),0)</f>
        <v>0</v>
      </c>
      <c r="K18" s="27">
        <f>IFERROR(VLOOKUP(N18,[1]Sheet1!$A$462:$K$502,9,FALSE)/100,0)</f>
        <v>0</v>
      </c>
      <c r="L18" s="26">
        <f>IFERROR(VLOOKUP(N18,[1]Sheet1!$A$462:$K$502,10,FALSE),0)</f>
        <v>0</v>
      </c>
      <c r="M18" s="232">
        <f>IFERROR(VLOOKUP(N18,[1]Sheet1!$A$462:$K$502,11,FALSE)/100,0)</f>
        <v>0</v>
      </c>
      <c r="N18" s="280" t="s">
        <v>687</v>
      </c>
    </row>
    <row r="19" spans="2:14" ht="22.15" customHeight="1" thickTop="1" thickBot="1" x14ac:dyDescent="0.3">
      <c r="B19" s="86">
        <v>30</v>
      </c>
      <c r="C19" s="120" t="s">
        <v>347</v>
      </c>
      <c r="D19" s="109">
        <f>IFERROR(VLOOKUP(N19,[1]Sheet1!$A$462:$K$502,2,FALSE),0)</f>
        <v>2</v>
      </c>
      <c r="E19" s="73">
        <f>IFERROR(VLOOKUP(N19,[1]Sheet1!$A$462:$K$502,3,FALSE)/100,0)</f>
        <v>2.5284450063211127E-3</v>
      </c>
      <c r="F19" s="92">
        <f>IFERROR(VLOOKUP(N19,[1]Sheet1!$A$462:$K$502,4,FALSE),0)</f>
        <v>10</v>
      </c>
      <c r="G19" s="73">
        <f>IFERROR(VLOOKUP(N19,[1]Sheet1!$A$462:$K$502,5,FALSE)/100,0)</f>
        <v>4.933399111988159E-3</v>
      </c>
      <c r="H19" s="92">
        <f>IFERROR(VLOOKUP(N19,[1]Sheet1!$A$462:$K$502,6,FALSE),0)</f>
        <v>0</v>
      </c>
      <c r="I19" s="73">
        <f>IFERROR(VLOOKUP(N19,[1]Sheet1!$A$462:$K$502,7,FALSE)/100,0)</f>
        <v>0</v>
      </c>
      <c r="J19" s="92">
        <f>IFERROR(VLOOKUP(N19,[1]Sheet1!$A$462:$K$502,8,FALSE),0)</f>
        <v>0</v>
      </c>
      <c r="K19" s="78">
        <f>IFERROR(VLOOKUP(N19,[1]Sheet1!$A$462:$K$502,9,FALSE)/100,0)</f>
        <v>0</v>
      </c>
      <c r="L19" s="77">
        <f>IFERROR(VLOOKUP(N19,[1]Sheet1!$A$462:$K$502,10,FALSE),0)</f>
        <v>12</v>
      </c>
      <c r="M19" s="252">
        <f>IFERROR(VLOOKUP(N19,[1]Sheet1!$A$462:$K$502,11,FALSE)/100,0)</f>
        <v>4.045853000674309E-3</v>
      </c>
      <c r="N19" s="280" t="s">
        <v>688</v>
      </c>
    </row>
    <row r="20" spans="2:14" ht="22.15" customHeight="1" thickTop="1" x14ac:dyDescent="0.25">
      <c r="B20" s="96">
        <v>31</v>
      </c>
      <c r="C20" s="121" t="s">
        <v>348</v>
      </c>
      <c r="D20" s="22">
        <f>IFERROR(VLOOKUP(N20,[1]Sheet1!$A$462:$K$502,2,FALSE),0)</f>
        <v>0</v>
      </c>
      <c r="E20" s="23">
        <f>IFERROR(VLOOKUP(N20,[1]Sheet1!$A$462:$K$502,3,FALSE)/100,0)</f>
        <v>0</v>
      </c>
      <c r="F20" s="24">
        <f>IFERROR(VLOOKUP(N20,[1]Sheet1!$A$462:$K$502,4,FALSE),0)</f>
        <v>1</v>
      </c>
      <c r="G20" s="23">
        <f>IFERROR(VLOOKUP(N20,[1]Sheet1!$A$462:$K$502,5,FALSE)/100,0)</f>
        <v>4.9333991119881603E-4</v>
      </c>
      <c r="H20" s="24">
        <f>IFERROR(VLOOKUP(N20,[1]Sheet1!$A$462:$K$502,6,FALSE),0)</f>
        <v>0</v>
      </c>
      <c r="I20" s="23">
        <f>IFERROR(VLOOKUP(N20,[1]Sheet1!$A$462:$K$502,7,FALSE)/100,0)</f>
        <v>0</v>
      </c>
      <c r="J20" s="24">
        <f>IFERROR(VLOOKUP(N20,[1]Sheet1!$A$462:$K$502,8,FALSE),0)</f>
        <v>0</v>
      </c>
      <c r="K20" s="27">
        <f>IFERROR(VLOOKUP(N20,[1]Sheet1!$A$462:$K$502,9,FALSE)/100,0)</f>
        <v>0</v>
      </c>
      <c r="L20" s="26">
        <f>IFERROR(VLOOKUP(N20,[1]Sheet1!$A$462:$K$502,10,FALSE),0)</f>
        <v>1</v>
      </c>
      <c r="M20" s="232">
        <f>IFERROR(VLOOKUP(N20,[1]Sheet1!$A$462:$K$502,11,FALSE)/100,0)</f>
        <v>3.3715441672285906E-4</v>
      </c>
      <c r="N20" s="276" t="s">
        <v>859</v>
      </c>
    </row>
    <row r="21" spans="2:14" ht="22.15" customHeight="1" x14ac:dyDescent="0.25">
      <c r="B21" s="96">
        <v>32</v>
      </c>
      <c r="C21" s="121" t="s">
        <v>349</v>
      </c>
      <c r="D21" s="22">
        <f>IFERROR(VLOOKUP(N21,[1]Sheet1!$A$462:$K$502,2,FALSE),0)</f>
        <v>0</v>
      </c>
      <c r="E21" s="23">
        <f>IFERROR(VLOOKUP(N21,[1]Sheet1!$A$462:$K$502,3,FALSE)/100,0)</f>
        <v>0</v>
      </c>
      <c r="F21" s="24">
        <f>IFERROR(VLOOKUP(N21,[1]Sheet1!$A$462:$K$502,4,FALSE),0)</f>
        <v>2</v>
      </c>
      <c r="G21" s="23">
        <f>IFERROR(VLOOKUP(N21,[1]Sheet1!$A$462:$K$502,5,FALSE)/100,0)</f>
        <v>9.8667982239763205E-4</v>
      </c>
      <c r="H21" s="24">
        <f>IFERROR(VLOOKUP(N21,[1]Sheet1!$A$462:$K$502,6,FALSE),0)</f>
        <v>0</v>
      </c>
      <c r="I21" s="23">
        <f>IFERROR(VLOOKUP(N21,[1]Sheet1!$A$462:$K$502,7,FALSE)/100,0)</f>
        <v>0</v>
      </c>
      <c r="J21" s="24">
        <f>IFERROR(VLOOKUP(N21,[1]Sheet1!$A$462:$K$502,8,FALSE),0)</f>
        <v>0</v>
      </c>
      <c r="K21" s="27">
        <f>IFERROR(VLOOKUP(N21,[1]Sheet1!$A$462:$K$502,9,FALSE)/100,0)</f>
        <v>0</v>
      </c>
      <c r="L21" s="26">
        <f>IFERROR(VLOOKUP(N21,[1]Sheet1!$A$462:$K$502,10,FALSE),0)</f>
        <v>2</v>
      </c>
      <c r="M21" s="232">
        <f>IFERROR(VLOOKUP(N21,[1]Sheet1!$A$462:$K$502,11,FALSE)/100,0)</f>
        <v>6.7430883344571813E-4</v>
      </c>
      <c r="N21" s="280" t="s">
        <v>689</v>
      </c>
    </row>
    <row r="22" spans="2:14" ht="22.15" customHeight="1" x14ac:dyDescent="0.25">
      <c r="B22" s="96">
        <v>33</v>
      </c>
      <c r="C22" s="121" t="s">
        <v>350</v>
      </c>
      <c r="D22" s="22">
        <f>IFERROR(VLOOKUP(N22,[1]Sheet1!$A$462:$K$502,2,FALSE),0)</f>
        <v>2</v>
      </c>
      <c r="E22" s="23">
        <f>IFERROR(VLOOKUP(N22,[1]Sheet1!$A$462:$K$502,3,FALSE)/100,0)</f>
        <v>2.5284450063211127E-3</v>
      </c>
      <c r="F22" s="24">
        <f>IFERROR(VLOOKUP(N22,[1]Sheet1!$A$462:$K$502,4,FALSE),0)</f>
        <v>5</v>
      </c>
      <c r="G22" s="23">
        <f>IFERROR(VLOOKUP(N22,[1]Sheet1!$A$462:$K$502,5,FALSE)/100,0)</f>
        <v>2.4666995559940795E-3</v>
      </c>
      <c r="H22" s="24">
        <f>IFERROR(VLOOKUP(N22,[1]Sheet1!$A$462:$K$502,6,FALSE),0)</f>
        <v>0</v>
      </c>
      <c r="I22" s="23">
        <f>IFERROR(VLOOKUP(N22,[1]Sheet1!$A$462:$K$502,7,FALSE)/100,0)</f>
        <v>0</v>
      </c>
      <c r="J22" s="24">
        <f>IFERROR(VLOOKUP(N22,[1]Sheet1!$A$462:$K$502,8,FALSE),0)</f>
        <v>0</v>
      </c>
      <c r="K22" s="27">
        <f>IFERROR(VLOOKUP(N22,[1]Sheet1!$A$462:$K$502,9,FALSE)/100,0)</f>
        <v>0</v>
      </c>
      <c r="L22" s="26">
        <f>IFERROR(VLOOKUP(N22,[1]Sheet1!$A$462:$K$502,10,FALSE),0)</f>
        <v>7</v>
      </c>
      <c r="M22" s="232">
        <f>IFERROR(VLOOKUP(N22,[1]Sheet1!$A$462:$K$502,11,FALSE)/100,0)</f>
        <v>2.3600809170600135E-3</v>
      </c>
      <c r="N22" s="280" t="s">
        <v>690</v>
      </c>
    </row>
    <row r="23" spans="2:14" ht="22.15" customHeight="1" x14ac:dyDescent="0.25">
      <c r="B23" s="96">
        <v>34</v>
      </c>
      <c r="C23" s="121" t="s">
        <v>351</v>
      </c>
      <c r="D23" s="22">
        <f>IFERROR(VLOOKUP(N23,[1]Sheet1!$A$462:$K$502,2,FALSE),0)</f>
        <v>2</v>
      </c>
      <c r="E23" s="23">
        <f>IFERROR(VLOOKUP(N23,[1]Sheet1!$A$462:$K$502,3,FALSE)/100,0)</f>
        <v>2.5284450063211127E-3</v>
      </c>
      <c r="F23" s="24">
        <f>IFERROR(VLOOKUP(N23,[1]Sheet1!$A$462:$K$502,4,FALSE),0)</f>
        <v>9</v>
      </c>
      <c r="G23" s="23">
        <f>IFERROR(VLOOKUP(N23,[1]Sheet1!$A$462:$K$502,5,FALSE)/100,0)</f>
        <v>4.440059200789344E-3</v>
      </c>
      <c r="H23" s="24">
        <f>IFERROR(VLOOKUP(N23,[1]Sheet1!$A$462:$K$502,6,FALSE),0)</f>
        <v>1</v>
      </c>
      <c r="I23" s="23">
        <f>IFERROR(VLOOKUP(N23,[1]Sheet1!$A$462:$K$502,7,FALSE)/100,0)</f>
        <v>6.9930069930069939E-3</v>
      </c>
      <c r="J23" s="24">
        <f>IFERROR(VLOOKUP(N23,[1]Sheet1!$A$462:$K$502,8,FALSE),0)</f>
        <v>0</v>
      </c>
      <c r="K23" s="27">
        <f>IFERROR(VLOOKUP(N23,[1]Sheet1!$A$462:$K$502,9,FALSE)/100,0)</f>
        <v>0</v>
      </c>
      <c r="L23" s="26">
        <f>IFERROR(VLOOKUP(N23,[1]Sheet1!$A$462:$K$502,10,FALSE),0)</f>
        <v>12</v>
      </c>
      <c r="M23" s="232">
        <f>IFERROR(VLOOKUP(N23,[1]Sheet1!$A$462:$K$502,11,FALSE)/100,0)</f>
        <v>4.045853000674309E-3</v>
      </c>
      <c r="N23" s="280" t="s">
        <v>691</v>
      </c>
    </row>
    <row r="24" spans="2:14" ht="22.15" customHeight="1" x14ac:dyDescent="0.25">
      <c r="B24" s="96">
        <v>35</v>
      </c>
      <c r="C24" s="121" t="s">
        <v>352</v>
      </c>
      <c r="D24" s="22">
        <f>IFERROR(VLOOKUP(N24,[1]Sheet1!$A$462:$K$502,2,FALSE),0)</f>
        <v>4</v>
      </c>
      <c r="E24" s="23">
        <f>IFERROR(VLOOKUP(N24,[1]Sheet1!$A$462:$K$502,3,FALSE)/100,0)</f>
        <v>5.0568900126422255E-3</v>
      </c>
      <c r="F24" s="24">
        <f>IFERROR(VLOOKUP(N24,[1]Sheet1!$A$462:$K$502,4,FALSE),0)</f>
        <v>23</v>
      </c>
      <c r="G24" s="23">
        <f>IFERROR(VLOOKUP(N24,[1]Sheet1!$A$462:$K$502,5,FALSE)/100,0)</f>
        <v>1.1346817957572768E-2</v>
      </c>
      <c r="H24" s="24">
        <f>IFERROR(VLOOKUP(N24,[1]Sheet1!$A$462:$K$502,6,FALSE),0)</f>
        <v>2</v>
      </c>
      <c r="I24" s="23">
        <f>IFERROR(VLOOKUP(N24,[1]Sheet1!$A$462:$K$502,7,FALSE)/100,0)</f>
        <v>1.3986013986013988E-2</v>
      </c>
      <c r="J24" s="24">
        <f>IFERROR(VLOOKUP(N24,[1]Sheet1!$A$462:$K$502,8,FALSE),0)</f>
        <v>0</v>
      </c>
      <c r="K24" s="27">
        <f>IFERROR(VLOOKUP(N24,[1]Sheet1!$A$462:$K$502,9,FALSE)/100,0)</f>
        <v>0</v>
      </c>
      <c r="L24" s="26">
        <f>IFERROR(VLOOKUP(N24,[1]Sheet1!$A$462:$K$502,10,FALSE),0)</f>
        <v>29</v>
      </c>
      <c r="M24" s="232">
        <f>IFERROR(VLOOKUP(N24,[1]Sheet1!$A$462:$K$502,11,FALSE)/100,0)</f>
        <v>9.7774780849629126E-3</v>
      </c>
      <c r="N24" s="280" t="s">
        <v>692</v>
      </c>
    </row>
    <row r="25" spans="2:14" ht="22.15" customHeight="1" thickBot="1" x14ac:dyDescent="0.3">
      <c r="B25" s="96">
        <v>39</v>
      </c>
      <c r="C25" s="121" t="s">
        <v>353</v>
      </c>
      <c r="D25" s="22">
        <f>IFERROR(VLOOKUP(N25,[1]Sheet1!$A$462:$K$502,2,FALSE),0)</f>
        <v>0</v>
      </c>
      <c r="E25" s="23">
        <f>IFERROR(VLOOKUP(N25,[1]Sheet1!$A$462:$K$502,3,FALSE)/100,0)</f>
        <v>0</v>
      </c>
      <c r="F25" s="24">
        <f>IFERROR(VLOOKUP(N25,[1]Sheet1!$A$462:$K$502,4,FALSE),0)</f>
        <v>3</v>
      </c>
      <c r="G25" s="23">
        <f>IFERROR(VLOOKUP(N25,[1]Sheet1!$A$462:$K$502,5,FALSE)/100,0)</f>
        <v>1.4800197335964479E-3</v>
      </c>
      <c r="H25" s="24">
        <f>IFERROR(VLOOKUP(N25,[1]Sheet1!$A$462:$K$502,6,FALSE),0)</f>
        <v>0</v>
      </c>
      <c r="I25" s="23">
        <f>IFERROR(VLOOKUP(N25,[1]Sheet1!$A$462:$K$502,7,FALSE)/100,0)</f>
        <v>0</v>
      </c>
      <c r="J25" s="24">
        <f>IFERROR(VLOOKUP(N25,[1]Sheet1!$A$462:$K$502,8,FALSE),0)</f>
        <v>0</v>
      </c>
      <c r="K25" s="27">
        <f>IFERROR(VLOOKUP(N25,[1]Sheet1!$A$462:$K$502,9,FALSE)/100,0)</f>
        <v>0</v>
      </c>
      <c r="L25" s="26">
        <f>IFERROR(VLOOKUP(N25,[1]Sheet1!$A$462:$K$502,10,FALSE),0)</f>
        <v>3</v>
      </c>
      <c r="M25" s="232">
        <f>IFERROR(VLOOKUP(N25,[1]Sheet1!$A$462:$K$502,11,FALSE)/100,0)</f>
        <v>1.0114632501685772E-3</v>
      </c>
      <c r="N25" s="280" t="s">
        <v>693</v>
      </c>
    </row>
    <row r="26" spans="2:14" ht="29.25" customHeight="1" thickTop="1" thickBot="1" x14ac:dyDescent="0.3">
      <c r="B26" s="86">
        <v>40</v>
      </c>
      <c r="C26" s="120" t="s">
        <v>354</v>
      </c>
      <c r="D26" s="109">
        <f>IFERROR(VLOOKUP(N26,[1]Sheet1!$A$462:$K$502,2,FALSE),0)</f>
        <v>66</v>
      </c>
      <c r="E26" s="73">
        <f>IFERROR(VLOOKUP(N26,[1]Sheet1!$A$462:$K$502,3,FALSE)/100,0)</f>
        <v>8.3438685208596708E-2</v>
      </c>
      <c r="F26" s="92">
        <f>IFERROR(VLOOKUP(N26,[1]Sheet1!$A$462:$K$502,4,FALSE),0)</f>
        <v>152</v>
      </c>
      <c r="G26" s="73">
        <f>IFERROR(VLOOKUP(N26,[1]Sheet1!$A$462:$K$502,5,FALSE)/100,0)</f>
        <v>7.4987666502220024E-2</v>
      </c>
      <c r="H26" s="92">
        <f>IFERROR(VLOOKUP(N26,[1]Sheet1!$A$462:$K$502,6,FALSE),0)</f>
        <v>14</v>
      </c>
      <c r="I26" s="73">
        <f>IFERROR(VLOOKUP(N26,[1]Sheet1!$A$462:$K$502,7,FALSE)/100,0)</f>
        <v>9.7902097902097904E-2</v>
      </c>
      <c r="J26" s="92">
        <f>IFERROR(VLOOKUP(N26,[1]Sheet1!$A$462:$K$502,8,FALSE),0)</f>
        <v>1</v>
      </c>
      <c r="K26" s="78">
        <f>IFERROR(VLOOKUP(N26,[1]Sheet1!$A$462:$K$502,9,FALSE)/100,0)</f>
        <v>0.2</v>
      </c>
      <c r="L26" s="77">
        <f>IFERROR(VLOOKUP(N26,[1]Sheet1!$A$462:$K$502,10,FALSE),0)</f>
        <v>233</v>
      </c>
      <c r="M26" s="252">
        <f>IFERROR(VLOOKUP(N26,[1]Sheet1!$A$462:$K$502,11,FALSE)/100,0)</f>
        <v>7.8556979096426158E-2</v>
      </c>
      <c r="N26" s="280" t="s">
        <v>694</v>
      </c>
    </row>
    <row r="27" spans="2:14" ht="22.15" customHeight="1" thickTop="1" x14ac:dyDescent="0.25">
      <c r="B27" s="96">
        <v>41</v>
      </c>
      <c r="C27" s="121" t="s">
        <v>355</v>
      </c>
      <c r="D27" s="22">
        <f>IFERROR(VLOOKUP(N27,[1]Sheet1!$A$462:$K$502,2,FALSE),0)</f>
        <v>3</v>
      </c>
      <c r="E27" s="23">
        <f>IFERROR(VLOOKUP(N27,[1]Sheet1!$A$462:$K$502,3,FALSE)/100,0)</f>
        <v>3.7926675094816687E-3</v>
      </c>
      <c r="F27" s="24">
        <f>IFERROR(VLOOKUP(N27,[1]Sheet1!$A$462:$K$502,4,FALSE),0)</f>
        <v>4</v>
      </c>
      <c r="G27" s="23">
        <f>IFERROR(VLOOKUP(N27,[1]Sheet1!$A$462:$K$502,5,FALSE)/100,0)</f>
        <v>1.9733596447952641E-3</v>
      </c>
      <c r="H27" s="24">
        <f>IFERROR(VLOOKUP(N27,[1]Sheet1!$A$462:$K$502,6,FALSE),0)</f>
        <v>0</v>
      </c>
      <c r="I27" s="23">
        <f>IFERROR(VLOOKUP(N27,[1]Sheet1!$A$462:$K$502,7,FALSE)/100,0)</f>
        <v>0</v>
      </c>
      <c r="J27" s="24">
        <f>IFERROR(VLOOKUP(N27,[1]Sheet1!$A$462:$K$502,8,FALSE),0)</f>
        <v>0</v>
      </c>
      <c r="K27" s="27">
        <f>IFERROR(VLOOKUP(N27,[1]Sheet1!$A$462:$K$502,9,FALSE)/100,0)</f>
        <v>0</v>
      </c>
      <c r="L27" s="26">
        <f>IFERROR(VLOOKUP(N27,[1]Sheet1!$A$462:$K$502,10,FALSE),0)</f>
        <v>7</v>
      </c>
      <c r="M27" s="232">
        <f>IFERROR(VLOOKUP(N27,[1]Sheet1!$A$462:$K$502,11,FALSE)/100,0)</f>
        <v>2.3600809170600135E-3</v>
      </c>
      <c r="N27" s="280" t="s">
        <v>695</v>
      </c>
    </row>
    <row r="28" spans="2:14" ht="22.15" customHeight="1" x14ac:dyDescent="0.25">
      <c r="B28" s="96">
        <v>42</v>
      </c>
      <c r="C28" s="121" t="s">
        <v>356</v>
      </c>
      <c r="D28" s="22">
        <f>IFERROR(VLOOKUP(N28,[1]Sheet1!$A$462:$K$502,2,FALSE),0)</f>
        <v>423</v>
      </c>
      <c r="E28" s="23">
        <f>IFERROR(VLOOKUP(N28,[1]Sheet1!$A$462:$K$502,3,FALSE)/100,0)</f>
        <v>0.53476611883691516</v>
      </c>
      <c r="F28" s="24">
        <f>IFERROR(VLOOKUP(N28,[1]Sheet1!$A$462:$K$502,4,FALSE),0)</f>
        <v>947</v>
      </c>
      <c r="G28" s="23">
        <f>IFERROR(VLOOKUP(N28,[1]Sheet1!$A$462:$K$502,5,FALSE)/100,0)</f>
        <v>0.46719289590527874</v>
      </c>
      <c r="H28" s="24">
        <f>IFERROR(VLOOKUP(N28,[1]Sheet1!$A$462:$K$502,6,FALSE),0)</f>
        <v>66</v>
      </c>
      <c r="I28" s="23">
        <f>IFERROR(VLOOKUP(N28,[1]Sheet1!$A$462:$K$502,7,FALSE)/100,0)</f>
        <v>0.46153846153846151</v>
      </c>
      <c r="J28" s="24">
        <f>IFERROR(VLOOKUP(N28,[1]Sheet1!$A$462:$K$502,8,FALSE),0)</f>
        <v>1</v>
      </c>
      <c r="K28" s="27">
        <f>IFERROR(VLOOKUP(N28,[1]Sheet1!$A$462:$K$502,9,FALSE)/100,0)</f>
        <v>0.2</v>
      </c>
      <c r="L28" s="26">
        <f>IFERROR(VLOOKUP(N28,[1]Sheet1!$A$462:$K$502,10,FALSE),0)</f>
        <v>1437</v>
      </c>
      <c r="M28" s="232">
        <f>IFERROR(VLOOKUP(N28,[1]Sheet1!$A$462:$K$502,11,FALSE)/100,0)</f>
        <v>0.48449089683074847</v>
      </c>
      <c r="N28" s="280" t="s">
        <v>696</v>
      </c>
    </row>
    <row r="29" spans="2:14" ht="22.15" customHeight="1" x14ac:dyDescent="0.25">
      <c r="B29" s="96">
        <v>43</v>
      </c>
      <c r="C29" s="121" t="s">
        <v>357</v>
      </c>
      <c r="D29" s="22">
        <f>IFERROR(VLOOKUP(N29,[1]Sheet1!$A$462:$K$502,2,FALSE),0)</f>
        <v>0</v>
      </c>
      <c r="E29" s="23">
        <f>IFERROR(VLOOKUP(N29,[1]Sheet1!$A$462:$K$502,3,FALSE)/100,0)</f>
        <v>0</v>
      </c>
      <c r="F29" s="24">
        <f>IFERROR(VLOOKUP(N29,[1]Sheet1!$A$462:$K$502,4,FALSE),0)</f>
        <v>1</v>
      </c>
      <c r="G29" s="23">
        <f>IFERROR(VLOOKUP(N29,[1]Sheet1!$A$462:$K$502,5,FALSE)/100,0)</f>
        <v>4.9333991119881603E-4</v>
      </c>
      <c r="H29" s="24">
        <f>IFERROR(VLOOKUP(N29,[1]Sheet1!$A$462:$K$502,6,FALSE),0)</f>
        <v>1</v>
      </c>
      <c r="I29" s="23">
        <f>IFERROR(VLOOKUP(N29,[1]Sheet1!$A$462:$K$502,7,FALSE)/100,0)</f>
        <v>6.9930069930069939E-3</v>
      </c>
      <c r="J29" s="24">
        <f>IFERROR(VLOOKUP(N29,[1]Sheet1!$A$462:$K$502,8,FALSE),0)</f>
        <v>0</v>
      </c>
      <c r="K29" s="27">
        <f>IFERROR(VLOOKUP(N29,[1]Sheet1!$A$462:$K$502,9,FALSE)/100,0)</f>
        <v>0</v>
      </c>
      <c r="L29" s="26">
        <f>IFERROR(VLOOKUP(N29,[1]Sheet1!$A$462:$K$502,10,FALSE),0)</f>
        <v>2</v>
      </c>
      <c r="M29" s="232">
        <f>IFERROR(VLOOKUP(N29,[1]Sheet1!$A$462:$K$502,11,FALSE)/100,0)</f>
        <v>6.7430883344571813E-4</v>
      </c>
      <c r="N29" s="280" t="s">
        <v>697</v>
      </c>
    </row>
    <row r="30" spans="2:14" ht="22.15" customHeight="1" x14ac:dyDescent="0.25">
      <c r="B30" s="96">
        <v>44</v>
      </c>
      <c r="C30" s="121" t="s">
        <v>358</v>
      </c>
      <c r="D30" s="22">
        <f>IFERROR(VLOOKUP(N30,[1]Sheet1!$A$462:$K$502,2,FALSE),0)</f>
        <v>8</v>
      </c>
      <c r="E30" s="23">
        <f>IFERROR(VLOOKUP(N30,[1]Sheet1!$A$462:$K$502,3,FALSE)/100,0)</f>
        <v>1.0113780025284451E-2</v>
      </c>
      <c r="F30" s="24">
        <f>IFERROR(VLOOKUP(N30,[1]Sheet1!$A$462:$K$502,4,FALSE),0)</f>
        <v>6</v>
      </c>
      <c r="G30" s="23">
        <f>IFERROR(VLOOKUP(N30,[1]Sheet1!$A$462:$K$502,5,FALSE)/100,0)</f>
        <v>2.9600394671928957E-3</v>
      </c>
      <c r="H30" s="24">
        <f>IFERROR(VLOOKUP(N30,[1]Sheet1!$A$462:$K$502,6,FALSE),0)</f>
        <v>0</v>
      </c>
      <c r="I30" s="23">
        <f>IFERROR(VLOOKUP(N30,[1]Sheet1!$A$462:$K$502,7,FALSE)/100,0)</f>
        <v>0</v>
      </c>
      <c r="J30" s="24">
        <f>IFERROR(VLOOKUP(N30,[1]Sheet1!$A$462:$K$502,8,FALSE),0)</f>
        <v>0</v>
      </c>
      <c r="K30" s="27">
        <f>IFERROR(VLOOKUP(N30,[1]Sheet1!$A$462:$K$502,9,FALSE)/100,0)</f>
        <v>0</v>
      </c>
      <c r="L30" s="26">
        <f>IFERROR(VLOOKUP(N30,[1]Sheet1!$A$462:$K$502,10,FALSE),0)</f>
        <v>14</v>
      </c>
      <c r="M30" s="232">
        <f>IFERROR(VLOOKUP(N30,[1]Sheet1!$A$462:$K$502,11,FALSE)/100,0)</f>
        <v>4.720161834120027E-3</v>
      </c>
      <c r="N30" s="280" t="s">
        <v>698</v>
      </c>
    </row>
    <row r="31" spans="2:14" ht="22.15" customHeight="1" x14ac:dyDescent="0.25">
      <c r="B31" s="96">
        <v>45</v>
      </c>
      <c r="C31" s="121" t="s">
        <v>359</v>
      </c>
      <c r="D31" s="22">
        <f>IFERROR(VLOOKUP(N31,[1]Sheet1!$A$462:$K$502,2,FALSE),0)</f>
        <v>1</v>
      </c>
      <c r="E31" s="23">
        <f>IFERROR(VLOOKUP(N31,[1]Sheet1!$A$462:$K$502,3,FALSE)/100,0)</f>
        <v>1.2642225031605564E-3</v>
      </c>
      <c r="F31" s="24">
        <f>IFERROR(VLOOKUP(N31,[1]Sheet1!$A$462:$K$502,4,FALSE),0)</f>
        <v>0</v>
      </c>
      <c r="G31" s="23">
        <f>IFERROR(VLOOKUP(N31,[1]Sheet1!$A$462:$K$502,5,FALSE)/100,0)</f>
        <v>0</v>
      </c>
      <c r="H31" s="24">
        <f>IFERROR(VLOOKUP(N31,[1]Sheet1!$A$462:$K$502,6,FALSE),0)</f>
        <v>0</v>
      </c>
      <c r="I31" s="23">
        <f>IFERROR(VLOOKUP(N31,[1]Sheet1!$A$462:$K$502,7,FALSE)/100,0)</f>
        <v>0</v>
      </c>
      <c r="J31" s="24">
        <f>IFERROR(VLOOKUP(N31,[1]Sheet1!$A$462:$K$502,8,FALSE),0)</f>
        <v>0</v>
      </c>
      <c r="K31" s="27">
        <f>IFERROR(VLOOKUP(N31,[1]Sheet1!$A$462:$K$502,9,FALSE)/100,0)</f>
        <v>0</v>
      </c>
      <c r="L31" s="26">
        <f>IFERROR(VLOOKUP(N31,[1]Sheet1!$A$462:$K$502,10,FALSE),0)</f>
        <v>1</v>
      </c>
      <c r="M31" s="232">
        <f>IFERROR(VLOOKUP(N31,[1]Sheet1!$A$462:$K$502,11,FALSE)/100,0)</f>
        <v>3.3715441672285906E-4</v>
      </c>
      <c r="N31" s="280" t="s">
        <v>699</v>
      </c>
    </row>
    <row r="32" spans="2:14" ht="22.15" customHeight="1" thickBot="1" x14ac:dyDescent="0.3">
      <c r="B32" s="96">
        <v>49</v>
      </c>
      <c r="C32" s="121" t="s">
        <v>360</v>
      </c>
      <c r="D32" s="22">
        <f>IFERROR(VLOOKUP(N32,[1]Sheet1!$A$462:$K$502,2,FALSE),0)</f>
        <v>10</v>
      </c>
      <c r="E32" s="23">
        <f>IFERROR(VLOOKUP(N32,[1]Sheet1!$A$462:$K$502,3,FALSE)/100,0)</f>
        <v>1.2642225031605564E-2</v>
      </c>
      <c r="F32" s="24">
        <f>IFERROR(VLOOKUP(N32,[1]Sheet1!$A$462:$K$502,4,FALSE),0)</f>
        <v>32</v>
      </c>
      <c r="G32" s="23">
        <f>IFERROR(VLOOKUP(N32,[1]Sheet1!$A$462:$K$502,5,FALSE)/100,0)</f>
        <v>1.5786877158362113E-2</v>
      </c>
      <c r="H32" s="24">
        <f>IFERROR(VLOOKUP(N32,[1]Sheet1!$A$462:$K$502,6,FALSE),0)</f>
        <v>2</v>
      </c>
      <c r="I32" s="23">
        <f>IFERROR(VLOOKUP(N32,[1]Sheet1!$A$462:$K$502,7,FALSE)/100,0)</f>
        <v>1.3986013986013988E-2</v>
      </c>
      <c r="J32" s="24">
        <f>IFERROR(VLOOKUP(N32,[1]Sheet1!$A$462:$K$502,8,FALSE),0)</f>
        <v>0</v>
      </c>
      <c r="K32" s="27">
        <f>IFERROR(VLOOKUP(N32,[1]Sheet1!$A$462:$K$502,9,FALSE)/100,0)</f>
        <v>0</v>
      </c>
      <c r="L32" s="26">
        <f>IFERROR(VLOOKUP(N32,[1]Sheet1!$A$462:$K$502,10,FALSE),0)</f>
        <v>44</v>
      </c>
      <c r="M32" s="232">
        <f>IFERROR(VLOOKUP(N32,[1]Sheet1!$A$462:$K$502,11,FALSE)/100,0)</f>
        <v>1.4834794335805798E-2</v>
      </c>
      <c r="N32" s="280" t="s">
        <v>700</v>
      </c>
    </row>
    <row r="33" spans="2:14" ht="22.15" customHeight="1" thickTop="1" thickBot="1" x14ac:dyDescent="0.3">
      <c r="B33" s="86">
        <v>50</v>
      </c>
      <c r="C33" s="120" t="s">
        <v>361</v>
      </c>
      <c r="D33" s="109">
        <f>IFERROR(VLOOKUP(N33,[1]Sheet1!$A$462:$K$502,2,FALSE),0)</f>
        <v>14</v>
      </c>
      <c r="E33" s="73">
        <f>IFERROR(VLOOKUP(N33,[1]Sheet1!$A$462:$K$502,3,FALSE)/100,0)</f>
        <v>1.7699115044247787E-2</v>
      </c>
      <c r="F33" s="92">
        <f>IFERROR(VLOOKUP(N33,[1]Sheet1!$A$462:$K$502,4,FALSE),0)</f>
        <v>32</v>
      </c>
      <c r="G33" s="73">
        <f>IFERROR(VLOOKUP(N33,[1]Sheet1!$A$462:$K$502,5,FALSE)/100,0)</f>
        <v>1.5786877158362113E-2</v>
      </c>
      <c r="H33" s="92">
        <f>IFERROR(VLOOKUP(N33,[1]Sheet1!$A$462:$K$502,6,FALSE),0)</f>
        <v>1</v>
      </c>
      <c r="I33" s="73">
        <f>IFERROR(VLOOKUP(N33,[1]Sheet1!$A$462:$K$502,7,FALSE)/100,0)</f>
        <v>6.9930069930069939E-3</v>
      </c>
      <c r="J33" s="92">
        <f>IFERROR(VLOOKUP(N33,[1]Sheet1!$A$462:$K$502,8,FALSE),0)</f>
        <v>0</v>
      </c>
      <c r="K33" s="78">
        <f>IFERROR(VLOOKUP(N33,[1]Sheet1!$A$462:$K$502,9,FALSE)/100,0)</f>
        <v>0</v>
      </c>
      <c r="L33" s="77">
        <f>IFERROR(VLOOKUP(N33,[1]Sheet1!$A$462:$K$502,10,FALSE),0)</f>
        <v>47</v>
      </c>
      <c r="M33" s="252">
        <f>IFERROR(VLOOKUP(N33,[1]Sheet1!$A$462:$K$502,11,FALSE)/100,0)</f>
        <v>1.5846257585974372E-2</v>
      </c>
      <c r="N33" s="280" t="s">
        <v>701</v>
      </c>
    </row>
    <row r="34" spans="2:14" ht="22.15" customHeight="1" thickTop="1" x14ac:dyDescent="0.25">
      <c r="B34" s="96">
        <v>51</v>
      </c>
      <c r="C34" s="121" t="s">
        <v>362</v>
      </c>
      <c r="D34" s="22">
        <f>IFERROR(VLOOKUP(N34,[1]Sheet1!$A$462:$K$502,2,FALSE),0)</f>
        <v>7</v>
      </c>
      <c r="E34" s="23">
        <f>IFERROR(VLOOKUP(N34,[1]Sheet1!$A$462:$K$502,3,FALSE)/100,0)</f>
        <v>8.8495575221238937E-3</v>
      </c>
      <c r="F34" s="24">
        <f>IFERROR(VLOOKUP(N34,[1]Sheet1!$A$462:$K$502,4,FALSE),0)</f>
        <v>20</v>
      </c>
      <c r="G34" s="23">
        <f>IFERROR(VLOOKUP(N34,[1]Sheet1!$A$462:$K$502,5,FALSE)/100,0)</f>
        <v>9.8667982239763179E-3</v>
      </c>
      <c r="H34" s="24">
        <f>IFERROR(VLOOKUP(N34,[1]Sheet1!$A$462:$K$502,6,FALSE),0)</f>
        <v>3</v>
      </c>
      <c r="I34" s="23">
        <f>IFERROR(VLOOKUP(N34,[1]Sheet1!$A$462:$K$502,7,FALSE)/100,0)</f>
        <v>2.097902097902098E-2</v>
      </c>
      <c r="J34" s="24">
        <f>IFERROR(VLOOKUP(N34,[1]Sheet1!$A$462:$K$502,8,FALSE),0)</f>
        <v>0</v>
      </c>
      <c r="K34" s="27">
        <f>IFERROR(VLOOKUP(N34,[1]Sheet1!$A$462:$K$502,9,FALSE)/100,0)</f>
        <v>0</v>
      </c>
      <c r="L34" s="26">
        <f>IFERROR(VLOOKUP(N34,[1]Sheet1!$A$462:$K$502,10,FALSE),0)</f>
        <v>30</v>
      </c>
      <c r="M34" s="232">
        <f>IFERROR(VLOOKUP(N34,[1]Sheet1!$A$462:$K$502,11,FALSE)/100,0)</f>
        <v>1.0114632501685771E-2</v>
      </c>
      <c r="N34" s="280" t="s">
        <v>702</v>
      </c>
    </row>
    <row r="35" spans="2:14" ht="22.15" customHeight="1" x14ac:dyDescent="0.25">
      <c r="B35" s="96">
        <v>52</v>
      </c>
      <c r="C35" s="121" t="s">
        <v>363</v>
      </c>
      <c r="D35" s="22">
        <f>IFERROR(VLOOKUP(N35,[1]Sheet1!$A$462:$K$502,2,FALSE),0)</f>
        <v>39</v>
      </c>
      <c r="E35" s="23">
        <f>IFERROR(VLOOKUP(N35,[1]Sheet1!$A$462:$K$502,3,FALSE)/100,0)</f>
        <v>4.9304677623261697E-2</v>
      </c>
      <c r="F35" s="24">
        <f>IFERROR(VLOOKUP(N35,[1]Sheet1!$A$462:$K$502,4,FALSE),0)</f>
        <v>74</v>
      </c>
      <c r="G35" s="23">
        <f>IFERROR(VLOOKUP(N35,[1]Sheet1!$A$462:$K$502,5,FALSE)/100,0)</f>
        <v>3.6507153428712386E-2</v>
      </c>
      <c r="H35" s="24">
        <f>IFERROR(VLOOKUP(N35,[1]Sheet1!$A$462:$K$502,6,FALSE),0)</f>
        <v>5</v>
      </c>
      <c r="I35" s="23">
        <f>IFERROR(VLOOKUP(N35,[1]Sheet1!$A$462:$K$502,7,FALSE)/100,0)</f>
        <v>3.4965034965034968E-2</v>
      </c>
      <c r="J35" s="24">
        <f>IFERROR(VLOOKUP(N35,[1]Sheet1!$A$462:$K$502,8,FALSE),0)</f>
        <v>0</v>
      </c>
      <c r="K35" s="27">
        <f>IFERROR(VLOOKUP(N35,[1]Sheet1!$A$462:$K$502,9,FALSE)/100,0)</f>
        <v>0</v>
      </c>
      <c r="L35" s="26">
        <f>IFERROR(VLOOKUP(N35,[1]Sheet1!$A$462:$K$502,10,FALSE),0)</f>
        <v>118</v>
      </c>
      <c r="M35" s="232">
        <f>IFERROR(VLOOKUP(N35,[1]Sheet1!$A$462:$K$502,11,FALSE)/100,0)</f>
        <v>3.9784221173297371E-2</v>
      </c>
      <c r="N35" s="280" t="s">
        <v>703</v>
      </c>
    </row>
    <row r="36" spans="2:14" ht="22.15" customHeight="1" thickBot="1" x14ac:dyDescent="0.3">
      <c r="B36" s="96">
        <v>59</v>
      </c>
      <c r="C36" s="121" t="s">
        <v>364</v>
      </c>
      <c r="D36" s="22">
        <f>IFERROR(VLOOKUP(N36,[1]Sheet1!$A$462:$K$502,2,FALSE),0)</f>
        <v>1</v>
      </c>
      <c r="E36" s="23">
        <f>IFERROR(VLOOKUP(N36,[1]Sheet1!$A$462:$K$502,3,FALSE)/100,0)</f>
        <v>1.2642225031605564E-3</v>
      </c>
      <c r="F36" s="24">
        <f>IFERROR(VLOOKUP(N36,[1]Sheet1!$A$462:$K$502,4,FALSE),0)</f>
        <v>19</v>
      </c>
      <c r="G36" s="23">
        <f>IFERROR(VLOOKUP(N36,[1]Sheet1!$A$462:$K$502,5,FALSE)/100,0)</f>
        <v>9.373458312777503E-3</v>
      </c>
      <c r="H36" s="24">
        <f>IFERROR(VLOOKUP(N36,[1]Sheet1!$A$462:$K$502,6,FALSE),0)</f>
        <v>0</v>
      </c>
      <c r="I36" s="23">
        <f>IFERROR(VLOOKUP(N36,[1]Sheet1!$A$462:$K$502,7,FALSE)/100,0)</f>
        <v>0</v>
      </c>
      <c r="J36" s="24">
        <f>IFERROR(VLOOKUP(N36,[1]Sheet1!$A$462:$K$502,8,FALSE),0)</f>
        <v>0</v>
      </c>
      <c r="K36" s="27">
        <f>IFERROR(VLOOKUP(N36,[1]Sheet1!$A$462:$K$502,9,FALSE)/100,0)</f>
        <v>0</v>
      </c>
      <c r="L36" s="26">
        <f>IFERROR(VLOOKUP(N36,[1]Sheet1!$A$462:$K$502,10,FALSE),0)</f>
        <v>20</v>
      </c>
      <c r="M36" s="232">
        <f>IFERROR(VLOOKUP(N36,[1]Sheet1!$A$462:$K$502,11,FALSE)/100,0)</f>
        <v>6.7430883344571811E-3</v>
      </c>
      <c r="N36" s="280" t="s">
        <v>704</v>
      </c>
    </row>
    <row r="37" spans="2:14" ht="22.15" customHeight="1" thickTop="1" thickBot="1" x14ac:dyDescent="0.3">
      <c r="B37" s="86">
        <v>60</v>
      </c>
      <c r="C37" s="120" t="s">
        <v>365</v>
      </c>
      <c r="D37" s="109">
        <f>IFERROR(VLOOKUP(N37,[1]Sheet1!$A$462:$K$502,2,FALSE),0)</f>
        <v>3</v>
      </c>
      <c r="E37" s="73">
        <f>IFERROR(VLOOKUP(N37,[1]Sheet1!$A$462:$K$502,3,FALSE)/100,0)</f>
        <v>3.7926675094816687E-3</v>
      </c>
      <c r="F37" s="92">
        <f>IFERROR(VLOOKUP(N37,[1]Sheet1!$A$462:$K$502,4,FALSE),0)</f>
        <v>5</v>
      </c>
      <c r="G37" s="73">
        <f>IFERROR(VLOOKUP(N37,[1]Sheet1!$A$462:$K$502,5,FALSE)/100,0)</f>
        <v>2.4666995559940795E-3</v>
      </c>
      <c r="H37" s="92">
        <f>IFERROR(VLOOKUP(N37,[1]Sheet1!$A$462:$K$502,6,FALSE),0)</f>
        <v>0</v>
      </c>
      <c r="I37" s="73">
        <f>IFERROR(VLOOKUP(N37,[1]Sheet1!$A$462:$K$502,7,FALSE)/100,0)</f>
        <v>0</v>
      </c>
      <c r="J37" s="92">
        <f>IFERROR(VLOOKUP(N37,[1]Sheet1!$A$462:$K$502,8,FALSE),0)</f>
        <v>0</v>
      </c>
      <c r="K37" s="78">
        <f>IFERROR(VLOOKUP(N37,[1]Sheet1!$A$462:$K$502,9,FALSE)/100,0)</f>
        <v>0</v>
      </c>
      <c r="L37" s="77">
        <f>IFERROR(VLOOKUP(N37,[1]Sheet1!$A$462:$K$502,10,FALSE),0)</f>
        <v>8</v>
      </c>
      <c r="M37" s="252">
        <f>IFERROR(VLOOKUP(N37,[1]Sheet1!$A$462:$K$502,11,FALSE)/100,0)</f>
        <v>2.6972353337828725E-3</v>
      </c>
      <c r="N37" s="280" t="s">
        <v>705</v>
      </c>
    </row>
    <row r="38" spans="2:14" ht="22.15" customHeight="1" thickTop="1" x14ac:dyDescent="0.25">
      <c r="B38" s="96">
        <v>61</v>
      </c>
      <c r="C38" s="121" t="s">
        <v>366</v>
      </c>
      <c r="D38" s="22">
        <f>IFERROR(VLOOKUP(N38,[1]Sheet1!$A$462:$K$502,2,FALSE),0)</f>
        <v>0</v>
      </c>
      <c r="E38" s="23">
        <f>IFERROR(VLOOKUP(N38,[1]Sheet1!$A$462:$K$502,3,FALSE)/100,0)</f>
        <v>0</v>
      </c>
      <c r="F38" s="24">
        <f>IFERROR(VLOOKUP(N38,[1]Sheet1!$A$462:$K$502,4,FALSE),0)</f>
        <v>1</v>
      </c>
      <c r="G38" s="23">
        <f>IFERROR(VLOOKUP(N38,[1]Sheet1!$A$462:$K$502,5,FALSE)/100,0)</f>
        <v>4.9333991119881603E-4</v>
      </c>
      <c r="H38" s="24">
        <f>IFERROR(VLOOKUP(N38,[1]Sheet1!$A$462:$K$502,6,FALSE),0)</f>
        <v>0</v>
      </c>
      <c r="I38" s="23">
        <f>IFERROR(VLOOKUP(N38,[1]Sheet1!$A$462:$K$502,7,FALSE)/100,0)</f>
        <v>0</v>
      </c>
      <c r="J38" s="24">
        <f>IFERROR(VLOOKUP(N38,[1]Sheet1!$A$462:$K$502,8,FALSE),0)</f>
        <v>0</v>
      </c>
      <c r="K38" s="27">
        <f>IFERROR(VLOOKUP(N38,[1]Sheet1!$A$462:$K$502,9,FALSE)/100,0)</f>
        <v>0</v>
      </c>
      <c r="L38" s="26">
        <f>IFERROR(VLOOKUP(N38,[1]Sheet1!$A$462:$K$502,10,FALSE),0)</f>
        <v>1</v>
      </c>
      <c r="M38" s="232">
        <f>IFERROR(VLOOKUP(N38,[1]Sheet1!$A$462:$K$502,11,FALSE)/100,0)</f>
        <v>3.3715441672285906E-4</v>
      </c>
      <c r="N38" s="276" t="s">
        <v>870</v>
      </c>
    </row>
    <row r="39" spans="2:14" ht="22.15" customHeight="1" x14ac:dyDescent="0.25">
      <c r="B39" s="96">
        <v>62</v>
      </c>
      <c r="C39" s="121" t="s">
        <v>367</v>
      </c>
      <c r="D39" s="22">
        <f>IFERROR(VLOOKUP(N39,[1]Sheet1!$A$462:$K$502,2,FALSE),0)</f>
        <v>0</v>
      </c>
      <c r="E39" s="23">
        <f>IFERROR(VLOOKUP(N39,[1]Sheet1!$A$462:$K$502,3,FALSE)/100,0)</f>
        <v>0</v>
      </c>
      <c r="F39" s="24">
        <f>IFERROR(VLOOKUP(N39,[1]Sheet1!$A$462:$K$502,4,FALSE),0)</f>
        <v>1</v>
      </c>
      <c r="G39" s="23">
        <f>IFERROR(VLOOKUP(N39,[1]Sheet1!$A$462:$K$502,5,FALSE)/100,0)</f>
        <v>4.9333991119881603E-4</v>
      </c>
      <c r="H39" s="24">
        <f>IFERROR(VLOOKUP(N39,[1]Sheet1!$A$462:$K$502,6,FALSE),0)</f>
        <v>0</v>
      </c>
      <c r="I39" s="23">
        <f>IFERROR(VLOOKUP(N39,[1]Sheet1!$A$462:$K$502,7,FALSE)/100,0)</f>
        <v>0</v>
      </c>
      <c r="J39" s="24">
        <f>IFERROR(VLOOKUP(N39,[1]Sheet1!$A$462:$K$502,8,FALSE),0)</f>
        <v>0</v>
      </c>
      <c r="K39" s="27">
        <f>IFERROR(VLOOKUP(N39,[1]Sheet1!$A$462:$K$502,9,FALSE)/100,0)</f>
        <v>0</v>
      </c>
      <c r="L39" s="26">
        <f>IFERROR(VLOOKUP(N39,[1]Sheet1!$A$462:$K$502,10,FALSE),0)</f>
        <v>1</v>
      </c>
      <c r="M39" s="232">
        <f>IFERROR(VLOOKUP(N39,[1]Sheet1!$A$462:$K$502,11,FALSE)/100,0)</f>
        <v>3.3715441672285906E-4</v>
      </c>
      <c r="N39" s="276" t="s">
        <v>860</v>
      </c>
    </row>
    <row r="40" spans="2:14" ht="22.15" customHeight="1" x14ac:dyDescent="0.25">
      <c r="B40" s="96">
        <v>63</v>
      </c>
      <c r="C40" s="121" t="s">
        <v>368</v>
      </c>
      <c r="D40" s="22">
        <f>IFERROR(VLOOKUP(N40,[1]Sheet1!$A$462:$K$502,2,FALSE),0)</f>
        <v>89</v>
      </c>
      <c r="E40" s="23">
        <f>IFERROR(VLOOKUP(N40,[1]Sheet1!$A$462:$K$502,3,FALSE)/100,0)</f>
        <v>0.1125158027812895</v>
      </c>
      <c r="F40" s="24">
        <f>IFERROR(VLOOKUP(N40,[1]Sheet1!$A$462:$K$502,4,FALSE),0)</f>
        <v>273</v>
      </c>
      <c r="G40" s="23">
        <f>IFERROR(VLOOKUP(N40,[1]Sheet1!$A$462:$K$502,5,FALSE)/100,0)</f>
        <v>0.13468179575727676</v>
      </c>
      <c r="H40" s="24">
        <f>IFERROR(VLOOKUP(N40,[1]Sheet1!$A$462:$K$502,6,FALSE),0)</f>
        <v>17</v>
      </c>
      <c r="I40" s="23">
        <f>IFERROR(VLOOKUP(N40,[1]Sheet1!$A$462:$K$502,7,FALSE)/100,0)</f>
        <v>0.11888111888111888</v>
      </c>
      <c r="J40" s="24">
        <f>IFERROR(VLOOKUP(N40,[1]Sheet1!$A$462:$K$502,8,FALSE),0)</f>
        <v>1</v>
      </c>
      <c r="K40" s="27">
        <f>IFERROR(VLOOKUP(N40,[1]Sheet1!$A$462:$K$502,9,FALSE)/100,0)</f>
        <v>0.2</v>
      </c>
      <c r="L40" s="26">
        <f>IFERROR(VLOOKUP(N40,[1]Sheet1!$A$462:$K$502,10,FALSE),0)</f>
        <v>380</v>
      </c>
      <c r="M40" s="232">
        <f>IFERROR(VLOOKUP(N40,[1]Sheet1!$A$462:$K$502,11,FALSE)/100,0)</f>
        <v>0.12811867835468643</v>
      </c>
      <c r="N40" s="280" t="s">
        <v>706</v>
      </c>
    </row>
    <row r="41" spans="2:14" ht="22.15" customHeight="1" x14ac:dyDescent="0.25">
      <c r="B41" s="96">
        <v>64</v>
      </c>
      <c r="C41" s="121" t="s">
        <v>369</v>
      </c>
      <c r="D41" s="22">
        <f>IFERROR(VLOOKUP(N41,[1]Sheet1!$A$462:$K$502,2,FALSE),0)</f>
        <v>12</v>
      </c>
      <c r="E41" s="23">
        <f>IFERROR(VLOOKUP(N41,[1]Sheet1!$A$462:$K$502,3,FALSE)/100,0)</f>
        <v>1.5170670037926675E-2</v>
      </c>
      <c r="F41" s="24">
        <f>IFERROR(VLOOKUP(N41,[1]Sheet1!$A$462:$K$502,4,FALSE),0)</f>
        <v>19</v>
      </c>
      <c r="G41" s="23">
        <f>IFERROR(VLOOKUP(N41,[1]Sheet1!$A$462:$K$502,5,FALSE)/100,0)</f>
        <v>9.373458312777503E-3</v>
      </c>
      <c r="H41" s="24">
        <f>IFERROR(VLOOKUP(N41,[1]Sheet1!$A$462:$K$502,6,FALSE),0)</f>
        <v>2</v>
      </c>
      <c r="I41" s="23">
        <f>IFERROR(VLOOKUP(N41,[1]Sheet1!$A$462:$K$502,7,FALSE)/100,0)</f>
        <v>1.3986013986013988E-2</v>
      </c>
      <c r="J41" s="24">
        <f>IFERROR(VLOOKUP(N41,[1]Sheet1!$A$462:$K$502,8,FALSE),0)</f>
        <v>0</v>
      </c>
      <c r="K41" s="27">
        <f>IFERROR(VLOOKUP(N41,[1]Sheet1!$A$462:$K$502,9,FALSE)/100,0)</f>
        <v>0</v>
      </c>
      <c r="L41" s="26">
        <f>IFERROR(VLOOKUP(N41,[1]Sheet1!$A$462:$K$502,10,FALSE),0)</f>
        <v>33</v>
      </c>
      <c r="M41" s="232">
        <f>IFERROR(VLOOKUP(N41,[1]Sheet1!$A$462:$K$502,11,FALSE)/100,0)</f>
        <v>1.1126095751854349E-2</v>
      </c>
      <c r="N41" s="280" t="s">
        <v>707</v>
      </c>
    </row>
    <row r="42" spans="2:14" ht="22.15" customHeight="1" thickBot="1" x14ac:dyDescent="0.3">
      <c r="B42" s="96">
        <v>69</v>
      </c>
      <c r="C42" s="121" t="s">
        <v>370</v>
      </c>
      <c r="D42" s="22">
        <f>IFERROR(VLOOKUP(N42,[1]Sheet1!$A$462:$K$502,2,FALSE),0)</f>
        <v>2</v>
      </c>
      <c r="E42" s="23">
        <f>IFERROR(VLOOKUP(N42,[1]Sheet1!$A$462:$K$502,3,FALSE)/100,0)</f>
        <v>2.5284450063211127E-3</v>
      </c>
      <c r="F42" s="24">
        <f>IFERROR(VLOOKUP(N42,[1]Sheet1!$A$462:$K$502,4,FALSE),0)</f>
        <v>17</v>
      </c>
      <c r="G42" s="23">
        <f>IFERROR(VLOOKUP(N42,[1]Sheet1!$A$462:$K$502,5,FALSE)/100,0)</f>
        <v>8.3867784903798696E-3</v>
      </c>
      <c r="H42" s="24">
        <f>IFERROR(VLOOKUP(N42,[1]Sheet1!$A$462:$K$502,6,FALSE),0)</f>
        <v>2</v>
      </c>
      <c r="I42" s="23">
        <f>IFERROR(VLOOKUP(N42,[1]Sheet1!$A$462:$K$502,7,FALSE)/100,0)</f>
        <v>1.3986013986013988E-2</v>
      </c>
      <c r="J42" s="24">
        <f>IFERROR(VLOOKUP(N42,[1]Sheet1!$A$462:$K$502,8,FALSE),0)</f>
        <v>0</v>
      </c>
      <c r="K42" s="27">
        <f>IFERROR(VLOOKUP(N42,[1]Sheet1!$A$462:$K$502,9,FALSE)/100,0)</f>
        <v>0</v>
      </c>
      <c r="L42" s="26">
        <f>IFERROR(VLOOKUP(N42,[1]Sheet1!$A$462:$K$502,10,FALSE),0)</f>
        <v>21</v>
      </c>
      <c r="M42" s="232">
        <f>IFERROR(VLOOKUP(N42,[1]Sheet1!$A$462:$K$502,11,FALSE)/100,0)</f>
        <v>7.0802427511800405E-3</v>
      </c>
      <c r="N42" s="280" t="s">
        <v>708</v>
      </c>
    </row>
    <row r="43" spans="2:14" ht="22.15" customHeight="1" thickTop="1" thickBot="1" x14ac:dyDescent="0.3">
      <c r="B43" s="86">
        <v>70</v>
      </c>
      <c r="C43" s="120" t="s">
        <v>371</v>
      </c>
      <c r="D43" s="109">
        <f>IFERROR(VLOOKUP(N43,[1]Sheet1!$A$462:$K$502,2,FALSE),0)</f>
        <v>8</v>
      </c>
      <c r="E43" s="73">
        <f>IFERROR(VLOOKUP(N43,[1]Sheet1!$A$462:$K$502,3,FALSE)/100,0)</f>
        <v>1.0113780025284451E-2</v>
      </c>
      <c r="F43" s="92">
        <f>IFERROR(VLOOKUP(N43,[1]Sheet1!$A$462:$K$502,4,FALSE),0)</f>
        <v>16</v>
      </c>
      <c r="G43" s="73">
        <f>IFERROR(VLOOKUP(N43,[1]Sheet1!$A$462:$K$502,5,FALSE)/100,0)</f>
        <v>7.8934385791810564E-3</v>
      </c>
      <c r="H43" s="92">
        <f>IFERROR(VLOOKUP(N43,[1]Sheet1!$A$462:$K$502,6,FALSE),0)</f>
        <v>1</v>
      </c>
      <c r="I43" s="73">
        <f>IFERROR(VLOOKUP(N43,[1]Sheet1!$A$462:$K$502,7,FALSE)/100,0)</f>
        <v>6.9930069930069939E-3</v>
      </c>
      <c r="J43" s="92">
        <f>IFERROR(VLOOKUP(N43,[1]Sheet1!$A$462:$K$502,8,FALSE),0)</f>
        <v>0</v>
      </c>
      <c r="K43" s="78">
        <f>IFERROR(VLOOKUP(N43,[1]Sheet1!$A$462:$K$502,9,FALSE)/100,0)</f>
        <v>0</v>
      </c>
      <c r="L43" s="77">
        <f>IFERROR(VLOOKUP(N43,[1]Sheet1!$A$462:$K$502,10,FALSE),0)</f>
        <v>25</v>
      </c>
      <c r="M43" s="252">
        <f>IFERROR(VLOOKUP(N43,[1]Sheet1!$A$462:$K$502,11,FALSE)/100,0)</f>
        <v>8.4288604180714766E-3</v>
      </c>
      <c r="N43" s="280" t="s">
        <v>709</v>
      </c>
    </row>
    <row r="44" spans="2:14" ht="22.15" customHeight="1" thickTop="1" x14ac:dyDescent="0.25">
      <c r="B44" s="96">
        <v>71</v>
      </c>
      <c r="C44" s="121" t="s">
        <v>372</v>
      </c>
      <c r="D44" s="22">
        <f>IFERROR(VLOOKUP(N44,[1]Sheet1!$A$462:$K$502,2,FALSE),0)</f>
        <v>0</v>
      </c>
      <c r="E44" s="23">
        <f>IFERROR(VLOOKUP(N44,[1]Sheet1!$A$462:$K$502,3,FALSE)/100,0)</f>
        <v>0</v>
      </c>
      <c r="F44" s="24">
        <f>IFERROR(VLOOKUP(N44,[1]Sheet1!$A$462:$K$502,4,FALSE),0)</f>
        <v>0</v>
      </c>
      <c r="G44" s="23">
        <f>IFERROR(VLOOKUP(N44,[1]Sheet1!$A$462:$K$502,5,FALSE)/100,0)</f>
        <v>0</v>
      </c>
      <c r="H44" s="24">
        <f>IFERROR(VLOOKUP(N44,[1]Sheet1!$A$462:$K$502,6,FALSE),0)</f>
        <v>0</v>
      </c>
      <c r="I44" s="23">
        <f>IFERROR(VLOOKUP(N44,[1]Sheet1!$A$462:$K$502,7,FALSE)/100,0)</f>
        <v>0</v>
      </c>
      <c r="J44" s="24">
        <f>IFERROR(VLOOKUP(N44,[1]Sheet1!$A$462:$K$502,8,FALSE),0)</f>
        <v>0</v>
      </c>
      <c r="K44" s="27">
        <f>IFERROR(VLOOKUP(N44,[1]Sheet1!$A$462:$K$502,9,FALSE)/100,0)</f>
        <v>0</v>
      </c>
      <c r="L44" s="26">
        <f>IFERROR(VLOOKUP(N44,[1]Sheet1!$A$462:$K$502,10,FALSE),0)</f>
        <v>0</v>
      </c>
      <c r="M44" s="232">
        <f>IFERROR(VLOOKUP(N44,[1]Sheet1!$A$462:$K$502,11,FALSE)/100,0)</f>
        <v>0</v>
      </c>
      <c r="N44" s="280" t="s">
        <v>710</v>
      </c>
    </row>
    <row r="45" spans="2:14" ht="22.15" customHeight="1" x14ac:dyDescent="0.25">
      <c r="B45" s="96">
        <v>72</v>
      </c>
      <c r="C45" s="121" t="s">
        <v>373</v>
      </c>
      <c r="D45" s="22">
        <f>IFERROR(VLOOKUP(N45,[1]Sheet1!$A$462:$K$502,2,FALSE),0)</f>
        <v>1</v>
      </c>
      <c r="E45" s="23">
        <f>IFERROR(VLOOKUP(N45,[1]Sheet1!$A$462:$K$502,3,FALSE)/100,0)</f>
        <v>1.2642225031605564E-3</v>
      </c>
      <c r="F45" s="24">
        <f>IFERROR(VLOOKUP(N45,[1]Sheet1!$A$462:$K$502,4,FALSE),0)</f>
        <v>0</v>
      </c>
      <c r="G45" s="23">
        <f>IFERROR(VLOOKUP(N45,[1]Sheet1!$A$462:$K$502,5,FALSE)/100,0)</f>
        <v>0</v>
      </c>
      <c r="H45" s="24">
        <f>IFERROR(VLOOKUP(N45,[1]Sheet1!$A$462:$K$502,6,FALSE),0)</f>
        <v>0</v>
      </c>
      <c r="I45" s="23">
        <f>IFERROR(VLOOKUP(N45,[1]Sheet1!$A$462:$K$502,7,FALSE)/100,0)</f>
        <v>0</v>
      </c>
      <c r="J45" s="24">
        <f>IFERROR(VLOOKUP(N45,[1]Sheet1!$A$462:$K$502,8,FALSE),0)</f>
        <v>0</v>
      </c>
      <c r="K45" s="27">
        <f>IFERROR(VLOOKUP(N45,[1]Sheet1!$A$462:$K$502,9,FALSE)/100,0)</f>
        <v>0</v>
      </c>
      <c r="L45" s="26">
        <f>IFERROR(VLOOKUP(N45,[1]Sheet1!$A$462:$K$502,10,FALSE),0)</f>
        <v>1</v>
      </c>
      <c r="M45" s="232">
        <f>IFERROR(VLOOKUP(N45,[1]Sheet1!$A$462:$K$502,11,FALSE)/100,0)</f>
        <v>3.3715441672285906E-4</v>
      </c>
      <c r="N45" s="280" t="s">
        <v>711</v>
      </c>
    </row>
    <row r="46" spans="2:14" ht="22.15" customHeight="1" x14ac:dyDescent="0.25">
      <c r="B46" s="96">
        <v>73</v>
      </c>
      <c r="C46" s="121" t="s">
        <v>374</v>
      </c>
      <c r="D46" s="22">
        <f>IFERROR(VLOOKUP(N46,[1]Sheet1!$A$462:$K$502,2,FALSE),0)</f>
        <v>0</v>
      </c>
      <c r="E46" s="23">
        <f>IFERROR(VLOOKUP(N46,[1]Sheet1!$A$462:$K$502,3,FALSE)/100,0)</f>
        <v>0</v>
      </c>
      <c r="F46" s="24">
        <f>IFERROR(VLOOKUP(N46,[1]Sheet1!$A$462:$K$502,4,FALSE),0)</f>
        <v>0</v>
      </c>
      <c r="G46" s="23">
        <f>IFERROR(VLOOKUP(N46,[1]Sheet1!$A$462:$K$502,5,FALSE)/100,0)</f>
        <v>0</v>
      </c>
      <c r="H46" s="24">
        <f>IFERROR(VLOOKUP(N46,[1]Sheet1!$A$462:$K$502,6,FALSE),0)</f>
        <v>0</v>
      </c>
      <c r="I46" s="23">
        <f>IFERROR(VLOOKUP(N46,[1]Sheet1!$A$462:$K$502,7,FALSE)/100,0)</f>
        <v>0</v>
      </c>
      <c r="J46" s="24">
        <f>IFERROR(VLOOKUP(N46,[1]Sheet1!$A$462:$K$502,8,FALSE),0)</f>
        <v>0</v>
      </c>
      <c r="K46" s="27">
        <f>IFERROR(VLOOKUP(N46,[1]Sheet1!$A$462:$K$502,9,FALSE)/100,0)</f>
        <v>0</v>
      </c>
      <c r="L46" s="26">
        <f>IFERROR(VLOOKUP(N46,[1]Sheet1!$A$462:$K$502,10,FALSE),0)</f>
        <v>0</v>
      </c>
      <c r="M46" s="232">
        <f>IFERROR(VLOOKUP(N46,[1]Sheet1!$A$462:$K$502,11,FALSE)/100,0)</f>
        <v>0</v>
      </c>
      <c r="N46" s="280" t="s">
        <v>712</v>
      </c>
    </row>
    <row r="47" spans="2:14" ht="22.15" customHeight="1" x14ac:dyDescent="0.25">
      <c r="B47" s="96">
        <v>74</v>
      </c>
      <c r="C47" s="121" t="s">
        <v>375</v>
      </c>
      <c r="D47" s="22">
        <f>IFERROR(VLOOKUP(N47,[1]Sheet1!$A$462:$K$502,2,FALSE),0)</f>
        <v>1</v>
      </c>
      <c r="E47" s="23">
        <f>IFERROR(VLOOKUP(N47,[1]Sheet1!$A$462:$K$502,3,FALSE)/100,0)</f>
        <v>1.2642225031605564E-3</v>
      </c>
      <c r="F47" s="24">
        <f>IFERROR(VLOOKUP(N47,[1]Sheet1!$A$462:$K$502,4,FALSE),0)</f>
        <v>0</v>
      </c>
      <c r="G47" s="23">
        <f>IFERROR(VLOOKUP(N47,[1]Sheet1!$A$462:$K$502,5,FALSE)/100,0)</f>
        <v>0</v>
      </c>
      <c r="H47" s="24">
        <f>IFERROR(VLOOKUP(N47,[1]Sheet1!$A$462:$K$502,6,FALSE),0)</f>
        <v>0</v>
      </c>
      <c r="I47" s="23">
        <f>IFERROR(VLOOKUP(N47,[1]Sheet1!$A$462:$K$502,7,FALSE)/100,0)</f>
        <v>0</v>
      </c>
      <c r="J47" s="24">
        <f>IFERROR(VLOOKUP(N47,[1]Sheet1!$A$462:$K$502,8,FALSE),0)</f>
        <v>0</v>
      </c>
      <c r="K47" s="27">
        <f>IFERROR(VLOOKUP(N47,[1]Sheet1!$A$462:$K$502,9,FALSE)/100,0)</f>
        <v>0</v>
      </c>
      <c r="L47" s="26">
        <f>IFERROR(VLOOKUP(N47,[1]Sheet1!$A$462:$K$502,10,FALSE),0)</f>
        <v>1</v>
      </c>
      <c r="M47" s="232">
        <f>IFERROR(VLOOKUP(N47,[1]Sheet1!$A$462:$K$502,11,FALSE)/100,0)</f>
        <v>3.3715441672285906E-4</v>
      </c>
      <c r="N47" s="280" t="s">
        <v>713</v>
      </c>
    </row>
    <row r="48" spans="2:14" ht="22.15" customHeight="1" x14ac:dyDescent="0.25">
      <c r="B48" s="96">
        <v>75</v>
      </c>
      <c r="C48" s="121" t="s">
        <v>376</v>
      </c>
      <c r="D48" s="22">
        <f>IFERROR(VLOOKUP(N48,[1]Sheet1!$A$462:$K$502,2,FALSE),0)</f>
        <v>0</v>
      </c>
      <c r="E48" s="23">
        <f>IFERROR(VLOOKUP(N48,[1]Sheet1!$A$462:$K$502,3,FALSE)/100,0)</f>
        <v>0</v>
      </c>
      <c r="F48" s="24">
        <f>IFERROR(VLOOKUP(N48,[1]Sheet1!$A$462:$K$502,4,FALSE),0)</f>
        <v>8</v>
      </c>
      <c r="G48" s="23">
        <f>IFERROR(VLOOKUP(N48,[1]Sheet1!$A$462:$K$502,5,FALSE)/100,0)</f>
        <v>3.9467192895905282E-3</v>
      </c>
      <c r="H48" s="24">
        <f>IFERROR(VLOOKUP(N48,[1]Sheet1!$A$462:$K$502,6,FALSE),0)</f>
        <v>0</v>
      </c>
      <c r="I48" s="23">
        <f>IFERROR(VLOOKUP(N48,[1]Sheet1!$A$462:$K$502,7,FALSE)/100,0)</f>
        <v>0</v>
      </c>
      <c r="J48" s="24">
        <f>IFERROR(VLOOKUP(N48,[1]Sheet1!$A$462:$K$502,8,FALSE),0)</f>
        <v>0</v>
      </c>
      <c r="K48" s="27">
        <f>IFERROR(VLOOKUP(N48,[1]Sheet1!$A$462:$K$502,9,FALSE)/100,0)</f>
        <v>0</v>
      </c>
      <c r="L48" s="26">
        <f>IFERROR(VLOOKUP(N48,[1]Sheet1!$A$462:$K$502,10,FALSE),0)</f>
        <v>8</v>
      </c>
      <c r="M48" s="232">
        <f>IFERROR(VLOOKUP(N48,[1]Sheet1!$A$462:$K$502,11,FALSE)/100,0)</f>
        <v>2.6972353337828725E-3</v>
      </c>
      <c r="N48" s="280" t="s">
        <v>714</v>
      </c>
    </row>
    <row r="49" spans="2:14" ht="22.15" customHeight="1" thickBot="1" x14ac:dyDescent="0.3">
      <c r="B49" s="96">
        <v>79</v>
      </c>
      <c r="C49" s="121" t="s">
        <v>377</v>
      </c>
      <c r="D49" s="22">
        <f>IFERROR(VLOOKUP(N49,[1]Sheet1!$A$462:$K$502,2,FALSE),0)</f>
        <v>2</v>
      </c>
      <c r="E49" s="23">
        <f>IFERROR(VLOOKUP(N49,[1]Sheet1!$A$462:$K$502,3,FALSE)/100,0)</f>
        <v>2.5284450063211127E-3</v>
      </c>
      <c r="F49" s="24">
        <f>IFERROR(VLOOKUP(N49,[1]Sheet1!$A$462:$K$502,4,FALSE),0)</f>
        <v>7</v>
      </c>
      <c r="G49" s="23">
        <f>IFERROR(VLOOKUP(N49,[1]Sheet1!$A$462:$K$502,5,FALSE)/100,0)</f>
        <v>3.453379378391712E-3</v>
      </c>
      <c r="H49" s="24">
        <f>IFERROR(VLOOKUP(N49,[1]Sheet1!$A$462:$K$502,6,FALSE),0)</f>
        <v>1</v>
      </c>
      <c r="I49" s="23">
        <f>IFERROR(VLOOKUP(N49,[1]Sheet1!$A$462:$K$502,7,FALSE)/100,0)</f>
        <v>6.9930069930069939E-3</v>
      </c>
      <c r="J49" s="24">
        <f>IFERROR(VLOOKUP(N49,[1]Sheet1!$A$462:$K$502,8,FALSE),0)</f>
        <v>0</v>
      </c>
      <c r="K49" s="27">
        <f>IFERROR(VLOOKUP(N49,[1]Sheet1!$A$462:$K$502,9,FALSE)/100,0)</f>
        <v>0</v>
      </c>
      <c r="L49" s="26">
        <f>IFERROR(VLOOKUP(N49,[1]Sheet1!$A$462:$K$502,10,FALSE),0)</f>
        <v>10</v>
      </c>
      <c r="M49" s="232">
        <f>IFERROR(VLOOKUP(N49,[1]Sheet1!$A$462:$K$502,11,FALSE)/100,0)</f>
        <v>3.3715441672285905E-3</v>
      </c>
      <c r="N49" s="280" t="s">
        <v>715</v>
      </c>
    </row>
    <row r="50" spans="2:14" ht="22.15" customHeight="1" thickTop="1" thickBot="1" x14ac:dyDescent="0.3">
      <c r="B50" s="86">
        <v>80</v>
      </c>
      <c r="C50" s="120" t="s">
        <v>378</v>
      </c>
      <c r="D50" s="109">
        <f>IFERROR(VLOOKUP(N50,[1]Sheet1!$A$462:$K$502,2,FALSE),0)</f>
        <v>4</v>
      </c>
      <c r="E50" s="73">
        <f>IFERROR(VLOOKUP(N50,[1]Sheet1!$A$462:$K$502,3,FALSE)/100,0)</f>
        <v>5.0568900126422255E-3</v>
      </c>
      <c r="F50" s="92">
        <f>IFERROR(VLOOKUP(N50,[1]Sheet1!$A$462:$K$502,4,FALSE),0)</f>
        <v>15</v>
      </c>
      <c r="G50" s="73">
        <f>IFERROR(VLOOKUP(N50,[1]Sheet1!$A$462:$K$502,5,FALSE)/100,0)</f>
        <v>7.4000986679822398E-3</v>
      </c>
      <c r="H50" s="92">
        <f>IFERROR(VLOOKUP(N50,[1]Sheet1!$A$462:$K$502,6,FALSE),0)</f>
        <v>1</v>
      </c>
      <c r="I50" s="73">
        <f>IFERROR(VLOOKUP(N50,[1]Sheet1!$A$462:$K$502,7,FALSE)/100,0)</f>
        <v>6.9930069930069939E-3</v>
      </c>
      <c r="J50" s="92">
        <f>IFERROR(VLOOKUP(N50,[1]Sheet1!$A$462:$K$502,8,FALSE),0)</f>
        <v>0</v>
      </c>
      <c r="K50" s="78">
        <f>IFERROR(VLOOKUP(N50,[1]Sheet1!$A$462:$K$502,9,FALSE)/100,0)</f>
        <v>0</v>
      </c>
      <c r="L50" s="77">
        <f>IFERROR(VLOOKUP(N50,[1]Sheet1!$A$462:$K$502,10,FALSE),0)</f>
        <v>20</v>
      </c>
      <c r="M50" s="252">
        <f>IFERROR(VLOOKUP(N50,[1]Sheet1!$A$462:$K$502,11,FALSE)/100,0)</f>
        <v>6.7430883344571811E-3</v>
      </c>
      <c r="N50" s="280" t="s">
        <v>716</v>
      </c>
    </row>
    <row r="51" spans="2:14" ht="22.15" customHeight="1" thickTop="1" x14ac:dyDescent="0.25">
      <c r="B51" s="96">
        <v>81</v>
      </c>
      <c r="C51" s="121" t="s">
        <v>379</v>
      </c>
      <c r="D51" s="22">
        <f>IFERROR(VLOOKUP(N51,[1]Sheet1!$A$462:$K$502,2,FALSE),0)</f>
        <v>4</v>
      </c>
      <c r="E51" s="23">
        <f>IFERROR(VLOOKUP(N51,[1]Sheet1!$A$462:$K$502,3,FALSE)/100,0)</f>
        <v>5.0568900126422255E-3</v>
      </c>
      <c r="F51" s="24">
        <f>IFERROR(VLOOKUP(N51,[1]Sheet1!$A$462:$K$502,4,FALSE),0)</f>
        <v>56</v>
      </c>
      <c r="G51" s="23">
        <f>IFERROR(VLOOKUP(N51,[1]Sheet1!$A$462:$K$502,5,FALSE)/100,0)</f>
        <v>2.7627035027133696E-2</v>
      </c>
      <c r="H51" s="24">
        <f>IFERROR(VLOOKUP(N51,[1]Sheet1!$A$462:$K$502,6,FALSE),0)</f>
        <v>2</v>
      </c>
      <c r="I51" s="23">
        <f>IFERROR(VLOOKUP(N51,[1]Sheet1!$A$462:$K$502,7,FALSE)/100,0)</f>
        <v>1.3986013986013988E-2</v>
      </c>
      <c r="J51" s="24">
        <f>IFERROR(VLOOKUP(N51,[1]Sheet1!$A$462:$K$502,8,FALSE),0)</f>
        <v>0</v>
      </c>
      <c r="K51" s="27">
        <f>IFERROR(VLOOKUP(N51,[1]Sheet1!$A$462:$K$502,9,FALSE)/100,0)</f>
        <v>0</v>
      </c>
      <c r="L51" s="26">
        <f>IFERROR(VLOOKUP(N51,[1]Sheet1!$A$462:$K$502,10,FALSE),0)</f>
        <v>62</v>
      </c>
      <c r="M51" s="232">
        <f>IFERROR(VLOOKUP(N51,[1]Sheet1!$A$462:$K$502,11,FALSE)/100,0)</f>
        <v>2.0903573836817263E-2</v>
      </c>
      <c r="N51" s="280" t="s">
        <v>717</v>
      </c>
    </row>
    <row r="52" spans="2:14" ht="22.15" customHeight="1" x14ac:dyDescent="0.25">
      <c r="B52" s="96">
        <v>82</v>
      </c>
      <c r="C52" s="121" t="s">
        <v>380</v>
      </c>
      <c r="D52" s="22">
        <f>IFERROR(VLOOKUP(N52,[1]Sheet1!$A$462:$K$502,2,FALSE),0)</f>
        <v>0</v>
      </c>
      <c r="E52" s="23">
        <f>IFERROR(VLOOKUP(N52,[1]Sheet1!$A$462:$K$502,3,FALSE)/100,0)</f>
        <v>0</v>
      </c>
      <c r="F52" s="24">
        <f>IFERROR(VLOOKUP(N52,[1]Sheet1!$A$462:$K$502,4,FALSE),0)</f>
        <v>1</v>
      </c>
      <c r="G52" s="23">
        <f>IFERROR(VLOOKUP(N52,[1]Sheet1!$A$462:$K$502,5,FALSE)/100,0)</f>
        <v>4.9333991119881603E-4</v>
      </c>
      <c r="H52" s="24">
        <f>IFERROR(VLOOKUP(N52,[1]Sheet1!$A$462:$K$502,6,FALSE),0)</f>
        <v>0</v>
      </c>
      <c r="I52" s="23">
        <f>IFERROR(VLOOKUP(N52,[1]Sheet1!$A$462:$K$502,7,FALSE)/100,0)</f>
        <v>0</v>
      </c>
      <c r="J52" s="24">
        <f>IFERROR(VLOOKUP(N52,[1]Sheet1!$A$462:$K$502,8,FALSE),0)</f>
        <v>0</v>
      </c>
      <c r="K52" s="27">
        <f>IFERROR(VLOOKUP(N52,[1]Sheet1!$A$462:$K$502,9,FALSE)/100,0)</f>
        <v>0</v>
      </c>
      <c r="L52" s="26">
        <f>IFERROR(VLOOKUP(N52,[1]Sheet1!$A$462:$K$502,10,FALSE),0)</f>
        <v>1</v>
      </c>
      <c r="M52" s="232">
        <f>IFERROR(VLOOKUP(N52,[1]Sheet1!$A$462:$K$502,11,FALSE)/100,0)</f>
        <v>3.3715441672285906E-4</v>
      </c>
      <c r="N52" s="280" t="s">
        <v>718</v>
      </c>
    </row>
    <row r="53" spans="2:14" ht="22.15" customHeight="1" x14ac:dyDescent="0.25">
      <c r="B53" s="96">
        <v>83</v>
      </c>
      <c r="C53" s="121" t="s">
        <v>381</v>
      </c>
      <c r="D53" s="22">
        <f>IFERROR(VLOOKUP(N53,[1]Sheet1!$A$462:$K$502,2,FALSE),0)</f>
        <v>4</v>
      </c>
      <c r="E53" s="23">
        <f>IFERROR(VLOOKUP(N53,[1]Sheet1!$A$462:$K$502,3,FALSE)/100,0)</f>
        <v>5.0568900126422255E-3</v>
      </c>
      <c r="F53" s="24">
        <f>IFERROR(VLOOKUP(N53,[1]Sheet1!$A$462:$K$502,4,FALSE),0)</f>
        <v>6</v>
      </c>
      <c r="G53" s="23">
        <f>IFERROR(VLOOKUP(N53,[1]Sheet1!$A$462:$K$502,5,FALSE)/100,0)</f>
        <v>2.9600394671928957E-3</v>
      </c>
      <c r="H53" s="24">
        <f>IFERROR(VLOOKUP(N53,[1]Sheet1!$A$462:$K$502,6,FALSE),0)</f>
        <v>0</v>
      </c>
      <c r="I53" s="23">
        <f>IFERROR(VLOOKUP(N53,[1]Sheet1!$A$462:$K$502,7,FALSE)/100,0)</f>
        <v>0</v>
      </c>
      <c r="J53" s="24">
        <f>IFERROR(VLOOKUP(N53,[1]Sheet1!$A$462:$K$502,8,FALSE),0)</f>
        <v>0</v>
      </c>
      <c r="K53" s="27">
        <f>IFERROR(VLOOKUP(N53,[1]Sheet1!$A$462:$K$502,9,FALSE)/100,0)</f>
        <v>0</v>
      </c>
      <c r="L53" s="26">
        <f>IFERROR(VLOOKUP(N53,[1]Sheet1!$A$462:$K$502,10,FALSE),0)</f>
        <v>10</v>
      </c>
      <c r="M53" s="232">
        <f>IFERROR(VLOOKUP(N53,[1]Sheet1!$A$462:$K$502,11,FALSE)/100,0)</f>
        <v>3.3715441672285905E-3</v>
      </c>
      <c r="N53" s="280" t="s">
        <v>719</v>
      </c>
    </row>
    <row r="54" spans="2:14" ht="22.15" customHeight="1" x14ac:dyDescent="0.25">
      <c r="B54" s="96">
        <v>84</v>
      </c>
      <c r="C54" s="121" t="s">
        <v>382</v>
      </c>
      <c r="D54" s="22">
        <f>IFERROR(VLOOKUP(N54,[1]Sheet1!$A$462:$K$502,2,FALSE),0)</f>
        <v>3</v>
      </c>
      <c r="E54" s="23">
        <f>IFERROR(VLOOKUP(N54,[1]Sheet1!$A$462:$K$502,3,FALSE)/100,0)</f>
        <v>3.7926675094816687E-3</v>
      </c>
      <c r="F54" s="24">
        <f>IFERROR(VLOOKUP(N54,[1]Sheet1!$A$462:$K$502,4,FALSE),0)</f>
        <v>3</v>
      </c>
      <c r="G54" s="23">
        <f>IFERROR(VLOOKUP(N54,[1]Sheet1!$A$462:$K$502,5,FALSE)/100,0)</f>
        <v>1.4800197335964479E-3</v>
      </c>
      <c r="H54" s="24">
        <f>IFERROR(VLOOKUP(N54,[1]Sheet1!$A$462:$K$502,6,FALSE),0)</f>
        <v>0</v>
      </c>
      <c r="I54" s="23">
        <f>IFERROR(VLOOKUP(N54,[1]Sheet1!$A$462:$K$502,7,FALSE)/100,0)</f>
        <v>0</v>
      </c>
      <c r="J54" s="24">
        <f>IFERROR(VLOOKUP(N54,[1]Sheet1!$A$462:$K$502,8,FALSE),0)</f>
        <v>0</v>
      </c>
      <c r="K54" s="27">
        <f>IFERROR(VLOOKUP(N54,[1]Sheet1!$A$462:$K$502,9,FALSE)/100,0)</f>
        <v>0</v>
      </c>
      <c r="L54" s="26">
        <f>IFERROR(VLOOKUP(N54,[1]Sheet1!$A$462:$K$502,10,FALSE),0)</f>
        <v>6</v>
      </c>
      <c r="M54" s="232">
        <f>IFERROR(VLOOKUP(N54,[1]Sheet1!$A$462:$K$502,11,FALSE)/100,0)</f>
        <v>2.0229265003371545E-3</v>
      </c>
      <c r="N54" s="280" t="s">
        <v>720</v>
      </c>
    </row>
    <row r="55" spans="2:14" ht="22.15" customHeight="1" x14ac:dyDescent="0.25">
      <c r="B55" s="96">
        <v>85</v>
      </c>
      <c r="C55" s="121" t="s">
        <v>383</v>
      </c>
      <c r="D55" s="22">
        <f>IFERROR(VLOOKUP(N55,[1]Sheet1!$A$462:$K$502,2,FALSE),0)</f>
        <v>1</v>
      </c>
      <c r="E55" s="23">
        <f>IFERROR(VLOOKUP(N55,[1]Sheet1!$A$462:$K$502,3,FALSE)/100,0)</f>
        <v>1.2642225031605564E-3</v>
      </c>
      <c r="F55" s="24">
        <f>IFERROR(VLOOKUP(N55,[1]Sheet1!$A$462:$K$502,4,FALSE),0)</f>
        <v>22</v>
      </c>
      <c r="G55" s="23">
        <f>IFERROR(VLOOKUP(N55,[1]Sheet1!$A$462:$K$502,5,FALSE)/100,0)</f>
        <v>1.0853478046373953E-2</v>
      </c>
      <c r="H55" s="24">
        <f>IFERROR(VLOOKUP(N55,[1]Sheet1!$A$462:$K$502,6,FALSE),0)</f>
        <v>1</v>
      </c>
      <c r="I55" s="23">
        <f>IFERROR(VLOOKUP(N55,[1]Sheet1!$A$462:$K$502,7,FALSE)/100,0)</f>
        <v>6.9930069930069939E-3</v>
      </c>
      <c r="J55" s="24">
        <f>IFERROR(VLOOKUP(N55,[1]Sheet1!$A$462:$K$502,8,FALSE),0)</f>
        <v>0</v>
      </c>
      <c r="K55" s="27">
        <f>IFERROR(VLOOKUP(N55,[1]Sheet1!$A$462:$K$502,9,FALSE)/100,0)</f>
        <v>0</v>
      </c>
      <c r="L55" s="26">
        <f>IFERROR(VLOOKUP(N55,[1]Sheet1!$A$462:$K$502,10,FALSE),0)</f>
        <v>24</v>
      </c>
      <c r="M55" s="232">
        <f>IFERROR(VLOOKUP(N55,[1]Sheet1!$A$462:$K$502,11,FALSE)/100,0)</f>
        <v>8.091706001348618E-3</v>
      </c>
      <c r="N55" s="280" t="s">
        <v>721</v>
      </c>
    </row>
    <row r="56" spans="2:14" ht="22.15" customHeight="1" thickBot="1" x14ac:dyDescent="0.3">
      <c r="B56" s="96">
        <v>89</v>
      </c>
      <c r="C56" s="121" t="s">
        <v>384</v>
      </c>
      <c r="D56" s="22">
        <f>IFERROR(VLOOKUP(N56,[1]Sheet1!$A$462:$K$502,2,FALSE),0)</f>
        <v>1</v>
      </c>
      <c r="E56" s="23">
        <f>IFERROR(VLOOKUP(N56,[1]Sheet1!$A$462:$K$502,3,FALSE)/100,0)</f>
        <v>1.2642225031605564E-3</v>
      </c>
      <c r="F56" s="24">
        <f>IFERROR(VLOOKUP(N56,[1]Sheet1!$A$462:$K$502,4,FALSE),0)</f>
        <v>9</v>
      </c>
      <c r="G56" s="23">
        <f>IFERROR(VLOOKUP(N56,[1]Sheet1!$A$462:$K$502,5,FALSE)/100,0)</f>
        <v>4.440059200789344E-3</v>
      </c>
      <c r="H56" s="24">
        <f>IFERROR(VLOOKUP(N56,[1]Sheet1!$A$462:$K$502,6,FALSE),0)</f>
        <v>1</v>
      </c>
      <c r="I56" s="23">
        <f>IFERROR(VLOOKUP(N56,[1]Sheet1!$A$462:$K$502,7,FALSE)/100,0)</f>
        <v>6.9930069930069939E-3</v>
      </c>
      <c r="J56" s="24">
        <f>IFERROR(VLOOKUP(N56,[1]Sheet1!$A$462:$K$502,8,FALSE),0)</f>
        <v>0</v>
      </c>
      <c r="K56" s="27">
        <f>IFERROR(VLOOKUP(N56,[1]Sheet1!$A$462:$K$502,9,FALSE)/100,0)</f>
        <v>0</v>
      </c>
      <c r="L56" s="26">
        <f>IFERROR(VLOOKUP(N56,[1]Sheet1!$A$462:$K$502,10,FALSE),0)</f>
        <v>11</v>
      </c>
      <c r="M56" s="232">
        <f>IFERROR(VLOOKUP(N56,[1]Sheet1!$A$462:$K$502,11,FALSE)/100,0)</f>
        <v>3.7086985839514496E-3</v>
      </c>
      <c r="N56" s="280" t="s">
        <v>722</v>
      </c>
    </row>
    <row r="57" spans="2:14" ht="22.15" customHeight="1" thickTop="1" thickBot="1" x14ac:dyDescent="0.3">
      <c r="B57" s="86">
        <v>99</v>
      </c>
      <c r="C57" s="120" t="s">
        <v>385</v>
      </c>
      <c r="D57" s="109">
        <f>IFERROR(VLOOKUP(N57,[1]Sheet1!$A$462:$K$502,2,FALSE),0)</f>
        <v>41</v>
      </c>
      <c r="E57" s="73">
        <f>IFERROR(VLOOKUP(N57,[1]Sheet1!$A$462:$K$502,3,FALSE)/100,0)</f>
        <v>5.1833122629582812E-2</v>
      </c>
      <c r="F57" s="92">
        <f>IFERROR(VLOOKUP(N57,[1]Sheet1!$A$462:$K$502,4,FALSE),0)</f>
        <v>132</v>
      </c>
      <c r="G57" s="73">
        <f>IFERROR(VLOOKUP(N57,[1]Sheet1!$A$462:$K$502,5,FALSE)/100,0)</f>
        <v>6.5120868278243704E-2</v>
      </c>
      <c r="H57" s="92">
        <f>IFERROR(VLOOKUP(N57,[1]Sheet1!$A$462:$K$502,6,FALSE),0)</f>
        <v>11</v>
      </c>
      <c r="I57" s="73">
        <f>IFERROR(VLOOKUP(N57,[1]Sheet1!$A$462:$K$502,7,FALSE)/100,0)</f>
        <v>7.6923076923076927E-2</v>
      </c>
      <c r="J57" s="92">
        <f>IFERROR(VLOOKUP(N57,[1]Sheet1!$A$462:$K$502,8,FALSE),0)</f>
        <v>2</v>
      </c>
      <c r="K57" s="78">
        <f>IFERROR(VLOOKUP(N57,[1]Sheet1!$A$462:$K$502,9,FALSE)/100,0)</f>
        <v>0.4</v>
      </c>
      <c r="L57" s="77">
        <f>IFERROR(VLOOKUP(N57,[1]Sheet1!$A$462:$K$502,10,FALSE),0)</f>
        <v>186</v>
      </c>
      <c r="M57" s="252">
        <f>IFERROR(VLOOKUP(N57,[1]Sheet1!$A$462:$K$502,11,FALSE)/100,0)</f>
        <v>6.2710721510451789E-2</v>
      </c>
      <c r="N57" s="280" t="s">
        <v>723</v>
      </c>
    </row>
    <row r="58" spans="2:14" ht="22.15" customHeight="1" thickTop="1" thickBot="1" x14ac:dyDescent="0.3">
      <c r="B58" s="389" t="s">
        <v>69</v>
      </c>
      <c r="C58" s="399"/>
      <c r="D58" s="29">
        <f>SUM(D6:D57)</f>
        <v>791</v>
      </c>
      <c r="E58" s="30">
        <f t="shared" ref="E58:M58" si="0">SUM(E6:E57)</f>
        <v>1.0000000000000002</v>
      </c>
      <c r="F58" s="31">
        <f t="shared" si="0"/>
        <v>2027</v>
      </c>
      <c r="G58" s="30">
        <f t="shared" si="0"/>
        <v>1</v>
      </c>
      <c r="H58" s="31">
        <f t="shared" si="0"/>
        <v>143</v>
      </c>
      <c r="I58" s="30">
        <f t="shared" si="0"/>
        <v>0.99999999999999978</v>
      </c>
      <c r="J58" s="31">
        <f t="shared" si="0"/>
        <v>5</v>
      </c>
      <c r="K58" s="33">
        <f t="shared" si="0"/>
        <v>1</v>
      </c>
      <c r="L58" s="29">
        <f t="shared" si="0"/>
        <v>2966</v>
      </c>
      <c r="M58" s="233">
        <f t="shared" si="0"/>
        <v>1</v>
      </c>
      <c r="N58" s="278" t="s">
        <v>20</v>
      </c>
    </row>
    <row r="59" spans="2:14" ht="22.15" customHeight="1" thickTop="1" thickBot="1" x14ac:dyDescent="0.3">
      <c r="B59" s="51"/>
      <c r="C59" s="51"/>
      <c r="D59" s="51"/>
      <c r="E59" s="66"/>
      <c r="F59" s="51"/>
      <c r="G59" s="66"/>
      <c r="H59" s="51"/>
      <c r="I59" s="66"/>
      <c r="J59" s="51"/>
      <c r="K59" s="66"/>
      <c r="L59" s="65"/>
      <c r="M59" s="66"/>
    </row>
    <row r="60" spans="2:14" ht="22.15" customHeight="1" thickTop="1" x14ac:dyDescent="0.25">
      <c r="B60" s="54" t="s">
        <v>948</v>
      </c>
      <c r="C60" s="55"/>
      <c r="D60" s="55"/>
      <c r="E60" s="56"/>
      <c r="F60" s="82"/>
      <c r="G60" s="82"/>
      <c r="H60" s="82"/>
      <c r="I60" s="82"/>
      <c r="J60" s="82"/>
      <c r="K60" s="52"/>
      <c r="L60" s="3"/>
      <c r="M60" s="3"/>
    </row>
    <row r="61" spans="2:14" ht="22.15" customHeight="1" thickBot="1" x14ac:dyDescent="0.3">
      <c r="B61" s="57" t="s">
        <v>1034</v>
      </c>
      <c r="C61" s="58"/>
      <c r="D61" s="58"/>
      <c r="E61" s="59"/>
      <c r="F61" s="83"/>
      <c r="G61" s="83"/>
      <c r="H61" s="83"/>
      <c r="I61" s="83"/>
      <c r="J61" s="83"/>
      <c r="K61" s="3"/>
      <c r="L61" s="3"/>
      <c r="M61" s="3"/>
    </row>
    <row r="62" spans="2:14" ht="15.75" thickTop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57"/>
  <sheetViews>
    <sheetView topLeftCell="H12" zoomScale="80" zoomScaleNormal="80" workbookViewId="0">
      <selection activeCell="T7" sqref="T7:V29"/>
    </sheetView>
  </sheetViews>
  <sheetFormatPr defaultRowHeight="15" x14ac:dyDescent="0.25"/>
  <cols>
    <col min="1" max="1" width="2.7109375" style="3" customWidth="1"/>
    <col min="2" max="2" width="7.7109375" style="2" customWidth="1"/>
    <col min="3" max="3" width="93.140625" style="2" customWidth="1"/>
    <col min="4" max="7" width="15.5703125" style="2" hidden="1" customWidth="1"/>
    <col min="8" max="22" width="12.7109375" style="2" customWidth="1"/>
    <col min="23" max="23" width="9.140625" style="276" customWidth="1"/>
    <col min="24" max="16384" width="9.140625" style="3"/>
  </cols>
  <sheetData>
    <row r="1" spans="2:2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3" ht="22.15" customHeight="1" thickTop="1" thickBot="1" x14ac:dyDescent="0.3">
      <c r="B2" s="313" t="s">
        <v>927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</row>
    <row r="3" spans="2:23" ht="22.15" customHeight="1" thickTop="1" thickBot="1" x14ac:dyDescent="0.3">
      <c r="B3" s="287" t="s">
        <v>1026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9"/>
    </row>
    <row r="4" spans="2:23" ht="22.15" customHeight="1" thickTop="1" thickBot="1" x14ac:dyDescent="0.3">
      <c r="B4" s="391" t="s">
        <v>295</v>
      </c>
      <c r="C4" s="396" t="s">
        <v>386</v>
      </c>
      <c r="D4" s="300" t="s">
        <v>15</v>
      </c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16" t="s">
        <v>1021</v>
      </c>
    </row>
    <row r="5" spans="2:23" ht="22.15" customHeight="1" thickTop="1" x14ac:dyDescent="0.25">
      <c r="B5" s="392"/>
      <c r="C5" s="397"/>
      <c r="D5" s="322">
        <v>2012</v>
      </c>
      <c r="E5" s="322"/>
      <c r="F5" s="322">
        <v>2013</v>
      </c>
      <c r="G5" s="322"/>
      <c r="H5" s="338">
        <v>2014</v>
      </c>
      <c r="I5" s="338"/>
      <c r="J5" s="338">
        <v>2015</v>
      </c>
      <c r="K5" s="338"/>
      <c r="L5" s="338">
        <v>2016</v>
      </c>
      <c r="M5" s="338"/>
      <c r="N5" s="338">
        <v>2017</v>
      </c>
      <c r="O5" s="338"/>
      <c r="P5" s="338">
        <v>2018</v>
      </c>
      <c r="Q5" s="338"/>
      <c r="R5" s="338">
        <v>2019</v>
      </c>
      <c r="S5" s="338"/>
      <c r="T5" s="338">
        <v>2020</v>
      </c>
      <c r="U5" s="339"/>
      <c r="V5" s="317"/>
    </row>
    <row r="6" spans="2:23" ht="22.15" customHeight="1" thickBot="1" x14ac:dyDescent="0.3">
      <c r="B6" s="393"/>
      <c r="C6" s="398"/>
      <c r="D6" s="106" t="s">
        <v>17</v>
      </c>
      <c r="E6" s="84" t="s">
        <v>16</v>
      </c>
      <c r="F6" s="106" t="s">
        <v>17</v>
      </c>
      <c r="G6" s="84" t="s">
        <v>16</v>
      </c>
      <c r="H6" s="38" t="s">
        <v>17</v>
      </c>
      <c r="I6" s="85" t="s">
        <v>16</v>
      </c>
      <c r="J6" s="119" t="s">
        <v>17</v>
      </c>
      <c r="K6" s="38">
        <v>0</v>
      </c>
      <c r="L6" s="119" t="s">
        <v>17</v>
      </c>
      <c r="M6" s="85" t="s">
        <v>16</v>
      </c>
      <c r="N6" s="119" t="s">
        <v>17</v>
      </c>
      <c r="O6" s="84" t="s">
        <v>16</v>
      </c>
      <c r="P6" s="119" t="s">
        <v>17</v>
      </c>
      <c r="Q6" s="84" t="s">
        <v>16</v>
      </c>
      <c r="R6" s="119" t="s">
        <v>17</v>
      </c>
      <c r="S6" s="84" t="s">
        <v>16</v>
      </c>
      <c r="T6" s="119" t="s">
        <v>17</v>
      </c>
      <c r="U6" s="84" t="s">
        <v>16</v>
      </c>
      <c r="V6" s="318"/>
    </row>
    <row r="7" spans="2:23" ht="22.15" customHeight="1" thickTop="1" x14ac:dyDescent="0.25">
      <c r="B7" s="96" t="s">
        <v>387</v>
      </c>
      <c r="C7" s="97" t="s">
        <v>388</v>
      </c>
      <c r="D7" s="40">
        <v>126</v>
      </c>
      <c r="E7" s="25">
        <v>1.7064846416382253E-3</v>
      </c>
      <c r="F7" s="40">
        <v>136</v>
      </c>
      <c r="G7" s="25">
        <v>5.6951423785594639E-2</v>
      </c>
      <c r="H7" s="41">
        <v>130</v>
      </c>
      <c r="I7" s="23">
        <v>3.5802809143486644E-2</v>
      </c>
      <c r="J7" s="24">
        <v>167</v>
      </c>
      <c r="K7" s="23">
        <v>4.5171760887205842E-2</v>
      </c>
      <c r="L7" s="24">
        <v>136</v>
      </c>
      <c r="M7" s="23">
        <v>3.4421665401164266E-2</v>
      </c>
      <c r="N7" s="24">
        <v>188</v>
      </c>
      <c r="O7" s="25">
        <v>4.7334329845540611E-2</v>
      </c>
      <c r="P7" s="24">
        <v>182</v>
      </c>
      <c r="Q7" s="25">
        <v>4.5183714001986099E-2</v>
      </c>
      <c r="R7" s="24">
        <v>211</v>
      </c>
      <c r="S7" s="25">
        <v>5.0011851149561505E-2</v>
      </c>
      <c r="T7" s="24">
        <f>IFERROR(VLOOKUP(W7,[1]Sheet1!$A$507:$C$525,2,FALSE),0)</f>
        <v>145</v>
      </c>
      <c r="U7" s="25">
        <f>T7/$T$29</f>
        <v>4.8887390424814568E-2</v>
      </c>
      <c r="V7" s="44">
        <f>IFERROR((T7-R7)/R7,0)</f>
        <v>-0.3127962085308057</v>
      </c>
      <c r="W7" s="276" t="s">
        <v>724</v>
      </c>
    </row>
    <row r="8" spans="2:23" ht="22.15" customHeight="1" x14ac:dyDescent="0.25">
      <c r="B8" s="96" t="s">
        <v>389</v>
      </c>
      <c r="C8" s="97" t="s">
        <v>390</v>
      </c>
      <c r="D8" s="40">
        <v>80</v>
      </c>
      <c r="E8" s="25">
        <v>5.2047781569965867E-2</v>
      </c>
      <c r="F8" s="40">
        <v>80</v>
      </c>
      <c r="G8" s="25">
        <v>3.350083752093802E-2</v>
      </c>
      <c r="H8" s="41">
        <v>114</v>
      </c>
      <c r="I8" s="23">
        <v>3.1396309556595982E-2</v>
      </c>
      <c r="J8" s="24">
        <v>135</v>
      </c>
      <c r="K8" s="23">
        <v>3.651609413037598E-2</v>
      </c>
      <c r="L8" s="24">
        <v>112</v>
      </c>
      <c r="M8" s="23">
        <v>2.8347253859782335E-2</v>
      </c>
      <c r="N8" s="24">
        <v>153</v>
      </c>
      <c r="O8" s="25">
        <v>3.811659192825112E-2</v>
      </c>
      <c r="P8" s="24">
        <v>132</v>
      </c>
      <c r="Q8" s="25">
        <v>3.2770605759682221E-2</v>
      </c>
      <c r="R8" s="24">
        <v>162</v>
      </c>
      <c r="S8" s="25">
        <v>3.8397724579284191E-2</v>
      </c>
      <c r="T8" s="24">
        <f>IFERROR(VLOOKUP(W8,[1]Sheet1!$A$507:$C$525,2,FALSE),0)</f>
        <v>121</v>
      </c>
      <c r="U8" s="25">
        <f t="shared" ref="U8:U28" si="0">T8/$T$29</f>
        <v>4.0795684423465949E-2</v>
      </c>
      <c r="V8" s="44">
        <f t="shared" ref="V8:V29" si="1">IFERROR((T8-R8)/R8,0)</f>
        <v>-0.25308641975308643</v>
      </c>
      <c r="W8" s="276" t="s">
        <v>725</v>
      </c>
    </row>
    <row r="9" spans="2:23" ht="22.15" customHeight="1" x14ac:dyDescent="0.25">
      <c r="B9" s="96" t="s">
        <v>391</v>
      </c>
      <c r="C9" s="97" t="s">
        <v>392</v>
      </c>
      <c r="D9" s="40">
        <v>18</v>
      </c>
      <c r="E9" s="25">
        <v>3.4129692832764506E-2</v>
      </c>
      <c r="F9" s="40">
        <v>17</v>
      </c>
      <c r="G9" s="25">
        <v>7.1189279731993299E-3</v>
      </c>
      <c r="H9" s="41">
        <v>7</v>
      </c>
      <c r="I9" s="23">
        <v>1.9278435692646654E-3</v>
      </c>
      <c r="J9" s="24">
        <v>9</v>
      </c>
      <c r="K9" s="23">
        <v>2.4344062753583993E-3</v>
      </c>
      <c r="L9" s="24">
        <v>4</v>
      </c>
      <c r="M9" s="23">
        <v>1.0124019235636548E-3</v>
      </c>
      <c r="N9" s="24">
        <v>5</v>
      </c>
      <c r="O9" s="25">
        <v>1.2456402590931739E-3</v>
      </c>
      <c r="P9" s="24">
        <v>15</v>
      </c>
      <c r="Q9" s="25">
        <v>3.7239324726911619E-3</v>
      </c>
      <c r="R9" s="24">
        <v>12</v>
      </c>
      <c r="S9" s="25">
        <v>2.8442758947617918E-3</v>
      </c>
      <c r="T9" s="24">
        <f>IFERROR(VLOOKUP(W9,[1]Sheet1!$A$507:$C$525,2,FALSE),0)</f>
        <v>14</v>
      </c>
      <c r="U9" s="25">
        <f t="shared" si="0"/>
        <v>4.720161834120027E-3</v>
      </c>
      <c r="V9" s="44">
        <f t="shared" si="1"/>
        <v>0.16666666666666666</v>
      </c>
      <c r="W9" s="276" t="s">
        <v>726</v>
      </c>
    </row>
    <row r="10" spans="2:23" ht="22.15" customHeight="1" x14ac:dyDescent="0.25">
      <c r="B10" s="96" t="s">
        <v>393</v>
      </c>
      <c r="C10" s="97" t="s">
        <v>394</v>
      </c>
      <c r="D10" s="40">
        <v>5</v>
      </c>
      <c r="E10" s="25">
        <v>7.6791808873720134E-3</v>
      </c>
      <c r="F10" s="40">
        <v>4</v>
      </c>
      <c r="G10" s="25">
        <v>1.6750418760469012E-3</v>
      </c>
      <c r="H10" s="41">
        <v>1</v>
      </c>
      <c r="I10" s="23">
        <v>2.754062241806665E-4</v>
      </c>
      <c r="J10" s="24">
        <v>3</v>
      </c>
      <c r="K10" s="23">
        <v>8.1146875845279967E-4</v>
      </c>
      <c r="L10" s="24">
        <v>1</v>
      </c>
      <c r="M10" s="23">
        <v>2.531004808909137E-4</v>
      </c>
      <c r="N10" s="24">
        <v>3</v>
      </c>
      <c r="O10" s="25">
        <v>7.4738415545590436E-4</v>
      </c>
      <c r="P10" s="24">
        <v>3</v>
      </c>
      <c r="Q10" s="25">
        <v>7.4478649453823241E-4</v>
      </c>
      <c r="R10" s="24">
        <v>4</v>
      </c>
      <c r="S10" s="25">
        <v>9.4809196492059728E-4</v>
      </c>
      <c r="T10" s="24">
        <f>IFERROR(VLOOKUP(W10,[1]Sheet1!$A$507:$C$525,2,FALSE),0)</f>
        <v>2</v>
      </c>
      <c r="U10" s="25">
        <f t="shared" si="0"/>
        <v>6.7430883344571813E-4</v>
      </c>
      <c r="V10" s="44">
        <f t="shared" si="1"/>
        <v>-0.5</v>
      </c>
      <c r="W10" s="276" t="s">
        <v>727</v>
      </c>
    </row>
    <row r="11" spans="2:23" ht="22.15" customHeight="1" x14ac:dyDescent="0.25">
      <c r="B11" s="96" t="s">
        <v>395</v>
      </c>
      <c r="C11" s="97" t="s">
        <v>396</v>
      </c>
      <c r="D11" s="40">
        <v>1</v>
      </c>
      <c r="E11" s="25">
        <v>2.1331058020477816E-3</v>
      </c>
      <c r="F11" s="122">
        <v>2</v>
      </c>
      <c r="G11" s="25">
        <v>8.375209380234506E-4</v>
      </c>
      <c r="H11" s="41">
        <v>0</v>
      </c>
      <c r="I11" s="23">
        <v>0</v>
      </c>
      <c r="J11" s="24">
        <v>0</v>
      </c>
      <c r="K11" s="23">
        <v>0</v>
      </c>
      <c r="L11" s="24">
        <v>3</v>
      </c>
      <c r="M11" s="23">
        <v>7.5930144267274111E-4</v>
      </c>
      <c r="N11" s="24">
        <v>0</v>
      </c>
      <c r="O11" s="25">
        <v>0</v>
      </c>
      <c r="P11" s="24">
        <v>0</v>
      </c>
      <c r="Q11" s="25">
        <v>0</v>
      </c>
      <c r="R11" s="24">
        <v>2</v>
      </c>
      <c r="S11" s="25">
        <v>4.7404598246029864E-4</v>
      </c>
      <c r="T11" s="24">
        <f>IFERROR(VLOOKUP(W11,[1]Sheet1!$A$507:$C$525,2,FALSE),0)</f>
        <v>2</v>
      </c>
      <c r="U11" s="25">
        <f t="shared" si="0"/>
        <v>6.7430883344571813E-4</v>
      </c>
      <c r="V11" s="44">
        <f t="shared" si="1"/>
        <v>0</v>
      </c>
      <c r="W11" s="276" t="s">
        <v>728</v>
      </c>
    </row>
    <row r="12" spans="2:23" ht="22.15" customHeight="1" x14ac:dyDescent="0.25">
      <c r="B12" s="96" t="s">
        <v>397</v>
      </c>
      <c r="C12" s="97" t="s">
        <v>398</v>
      </c>
      <c r="D12" s="40">
        <v>0</v>
      </c>
      <c r="E12" s="25">
        <v>4.2662116040955632E-4</v>
      </c>
      <c r="F12" s="40">
        <v>0</v>
      </c>
      <c r="G12" s="25">
        <v>0</v>
      </c>
      <c r="H12" s="41">
        <v>1</v>
      </c>
      <c r="I12" s="23">
        <v>2.754062241806665E-4</v>
      </c>
      <c r="J12" s="24">
        <v>0</v>
      </c>
      <c r="K12" s="23">
        <v>0</v>
      </c>
      <c r="L12" s="24">
        <v>1</v>
      </c>
      <c r="M12" s="23">
        <v>2.531004808909137E-4</v>
      </c>
      <c r="N12" s="24">
        <v>3</v>
      </c>
      <c r="O12" s="25">
        <v>7.4738415545590436E-4</v>
      </c>
      <c r="P12" s="24">
        <v>0</v>
      </c>
      <c r="Q12" s="25">
        <v>0</v>
      </c>
      <c r="R12" s="24">
        <v>2</v>
      </c>
      <c r="S12" s="25">
        <v>4.7404598246029864E-4</v>
      </c>
      <c r="T12" s="24">
        <f>IFERROR(VLOOKUP(W12,[1]Sheet1!$A$507:$C$525,2,FALSE),0)</f>
        <v>2</v>
      </c>
      <c r="U12" s="25">
        <f t="shared" si="0"/>
        <v>6.7430883344571813E-4</v>
      </c>
      <c r="V12" s="44">
        <f t="shared" si="1"/>
        <v>0</v>
      </c>
      <c r="W12" s="276" t="s">
        <v>853</v>
      </c>
    </row>
    <row r="13" spans="2:23" ht="22.15" customHeight="1" x14ac:dyDescent="0.25">
      <c r="B13" s="96" t="s">
        <v>399</v>
      </c>
      <c r="C13" s="97" t="s">
        <v>400</v>
      </c>
      <c r="D13" s="40">
        <v>4</v>
      </c>
      <c r="E13" s="25">
        <v>1.7064846416382253E-3</v>
      </c>
      <c r="F13" s="40">
        <v>11</v>
      </c>
      <c r="G13" s="25">
        <v>4.6063651591289785E-3</v>
      </c>
      <c r="H13" s="41">
        <v>0</v>
      </c>
      <c r="I13" s="23">
        <v>0</v>
      </c>
      <c r="J13" s="24">
        <v>1</v>
      </c>
      <c r="K13" s="23">
        <v>2.7048958615093319E-4</v>
      </c>
      <c r="L13" s="24">
        <v>2</v>
      </c>
      <c r="M13" s="23">
        <v>5.0620096178182741E-4</v>
      </c>
      <c r="N13" s="24">
        <v>0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f>IFERROR(VLOOKUP(W13,[1]Sheet1!$A$507:$C$525,2,FALSE),0)</f>
        <v>0</v>
      </c>
      <c r="U13" s="25">
        <f t="shared" si="0"/>
        <v>0</v>
      </c>
      <c r="V13" s="44">
        <f t="shared" si="1"/>
        <v>0</v>
      </c>
      <c r="W13" s="276" t="s">
        <v>729</v>
      </c>
    </row>
    <row r="14" spans="2:23" ht="22.15" customHeight="1" x14ac:dyDescent="0.25">
      <c r="B14" s="96" t="s">
        <v>401</v>
      </c>
      <c r="C14" s="97" t="s">
        <v>402</v>
      </c>
      <c r="D14" s="40">
        <v>1</v>
      </c>
      <c r="E14" s="25">
        <v>4.2662116040955632E-4</v>
      </c>
      <c r="F14" s="40">
        <v>7</v>
      </c>
      <c r="G14" s="25">
        <v>2.9313232830820769E-3</v>
      </c>
      <c r="H14" s="41">
        <v>0</v>
      </c>
      <c r="I14" s="23">
        <v>0</v>
      </c>
      <c r="J14" s="24">
        <v>0</v>
      </c>
      <c r="K14" s="23">
        <v>0</v>
      </c>
      <c r="L14" s="24">
        <v>1</v>
      </c>
      <c r="M14" s="23">
        <v>2.531004808909137E-4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f>IFERROR(VLOOKUP(W14,[1]Sheet1!$A$507:$C$525,2,FALSE),0)</f>
        <v>0</v>
      </c>
      <c r="U14" s="25">
        <f t="shared" si="0"/>
        <v>0</v>
      </c>
      <c r="V14" s="44">
        <f t="shared" si="1"/>
        <v>0</v>
      </c>
      <c r="W14" s="276" t="s">
        <v>730</v>
      </c>
    </row>
    <row r="15" spans="2:23" ht="22.15" customHeight="1" x14ac:dyDescent="0.25">
      <c r="B15" s="96" t="s">
        <v>403</v>
      </c>
      <c r="C15" s="97" t="s">
        <v>404</v>
      </c>
      <c r="D15" s="40">
        <v>2</v>
      </c>
      <c r="E15" s="25">
        <v>8.5324232081911264E-4</v>
      </c>
      <c r="F15" s="40">
        <v>1</v>
      </c>
      <c r="G15" s="25">
        <v>4.187604690117253E-4</v>
      </c>
      <c r="H15" s="41">
        <v>0</v>
      </c>
      <c r="I15" s="23">
        <v>0</v>
      </c>
      <c r="J15" s="24">
        <v>0</v>
      </c>
      <c r="K15" s="23">
        <v>0</v>
      </c>
      <c r="L15" s="24">
        <v>0</v>
      </c>
      <c r="M15" s="23">
        <v>0</v>
      </c>
      <c r="N15" s="24">
        <v>2</v>
      </c>
      <c r="O15" s="25">
        <v>4.9825610363726943E-4</v>
      </c>
      <c r="P15" s="24">
        <v>0</v>
      </c>
      <c r="Q15" s="25">
        <v>0</v>
      </c>
      <c r="R15" s="24">
        <v>0</v>
      </c>
      <c r="S15" s="25">
        <v>0</v>
      </c>
      <c r="T15" s="24">
        <f>IFERROR(VLOOKUP(W15,[1]Sheet1!$A$507:$C$525,2,FALSE),0)</f>
        <v>0</v>
      </c>
      <c r="U15" s="25">
        <f t="shared" si="0"/>
        <v>0</v>
      </c>
      <c r="V15" s="44">
        <f t="shared" si="1"/>
        <v>0</v>
      </c>
      <c r="W15" s="276" t="s">
        <v>852</v>
      </c>
    </row>
    <row r="16" spans="2:23" ht="22.15" customHeight="1" x14ac:dyDescent="0.25">
      <c r="B16" s="96" t="s">
        <v>405</v>
      </c>
      <c r="C16" s="97" t="s">
        <v>406</v>
      </c>
      <c r="D16" s="40">
        <v>7</v>
      </c>
      <c r="E16" s="25">
        <v>2.9863481228668944E-3</v>
      </c>
      <c r="F16" s="40">
        <v>3</v>
      </c>
      <c r="G16" s="25">
        <v>1.2562814070351759E-3</v>
      </c>
      <c r="H16" s="41">
        <v>1</v>
      </c>
      <c r="I16" s="23">
        <v>2.754062241806665E-4</v>
      </c>
      <c r="J16" s="24">
        <v>2</v>
      </c>
      <c r="K16" s="23">
        <v>5.4097917230186638E-4</v>
      </c>
      <c r="L16" s="24">
        <v>0</v>
      </c>
      <c r="M16" s="23">
        <v>0</v>
      </c>
      <c r="N16" s="24">
        <v>0</v>
      </c>
      <c r="O16" s="25">
        <v>0</v>
      </c>
      <c r="P16" s="24">
        <v>0</v>
      </c>
      <c r="Q16" s="25">
        <v>0</v>
      </c>
      <c r="R16" s="24">
        <v>1</v>
      </c>
      <c r="S16" s="25">
        <v>2.3702299123014932E-4</v>
      </c>
      <c r="T16" s="24">
        <f>IFERROR(VLOOKUP(W16,[1]Sheet1!$A$507:$C$525,2,FALSE),0)</f>
        <v>0</v>
      </c>
      <c r="U16" s="25">
        <f t="shared" si="0"/>
        <v>0</v>
      </c>
      <c r="V16" s="44">
        <f t="shared" si="1"/>
        <v>-1</v>
      </c>
      <c r="W16" s="276" t="s">
        <v>731</v>
      </c>
    </row>
    <row r="17" spans="2:23" ht="22.15" customHeight="1" x14ac:dyDescent="0.25">
      <c r="B17" s="96" t="s">
        <v>407</v>
      </c>
      <c r="C17" s="97" t="s">
        <v>408</v>
      </c>
      <c r="D17" s="40">
        <v>1</v>
      </c>
      <c r="E17" s="25">
        <v>4.2662116040955632E-4</v>
      </c>
      <c r="F17" s="40">
        <v>1</v>
      </c>
      <c r="G17" s="25">
        <v>4.187604690117253E-4</v>
      </c>
      <c r="H17" s="41">
        <v>2</v>
      </c>
      <c r="I17" s="23">
        <v>5.50812448361333E-4</v>
      </c>
      <c r="J17" s="24">
        <v>0</v>
      </c>
      <c r="K17" s="23">
        <v>0</v>
      </c>
      <c r="L17" s="24">
        <v>0</v>
      </c>
      <c r="M17" s="23">
        <v>0</v>
      </c>
      <c r="N17" s="24">
        <v>0</v>
      </c>
      <c r="O17" s="25">
        <v>0</v>
      </c>
      <c r="P17" s="24">
        <v>2</v>
      </c>
      <c r="Q17" s="25">
        <v>4.965243296921549E-4</v>
      </c>
      <c r="R17" s="24">
        <v>0</v>
      </c>
      <c r="S17" s="25">
        <v>0</v>
      </c>
      <c r="T17" s="24">
        <f>IFERROR(VLOOKUP(W17,[1]Sheet1!$A$507:$C$525,2,FALSE),0)</f>
        <v>3</v>
      </c>
      <c r="U17" s="25">
        <f t="shared" si="0"/>
        <v>1.0114632501685772E-3</v>
      </c>
      <c r="V17" s="44">
        <f t="shared" si="1"/>
        <v>0</v>
      </c>
      <c r="W17" s="280" t="s">
        <v>851</v>
      </c>
    </row>
    <row r="18" spans="2:23" ht="22.15" customHeight="1" x14ac:dyDescent="0.25">
      <c r="B18" s="96" t="s">
        <v>409</v>
      </c>
      <c r="C18" s="97" t="s">
        <v>410</v>
      </c>
      <c r="D18" s="40">
        <v>9</v>
      </c>
      <c r="E18" s="25">
        <v>3.8395904436860067E-3</v>
      </c>
      <c r="F18" s="40">
        <v>18</v>
      </c>
      <c r="G18" s="25">
        <v>7.537688442211055E-3</v>
      </c>
      <c r="H18" s="41">
        <v>5</v>
      </c>
      <c r="I18" s="23">
        <v>1.3770311209033324E-3</v>
      </c>
      <c r="J18" s="24">
        <v>7</v>
      </c>
      <c r="K18" s="23">
        <v>1.8934271030565323E-3</v>
      </c>
      <c r="L18" s="24">
        <v>6</v>
      </c>
      <c r="M18" s="23">
        <v>1.5186028853454822E-3</v>
      </c>
      <c r="N18" s="24">
        <v>2</v>
      </c>
      <c r="O18" s="25">
        <v>4.9825610363726943E-4</v>
      </c>
      <c r="P18" s="24">
        <v>2</v>
      </c>
      <c r="Q18" s="25">
        <v>4.965243296921549E-4</v>
      </c>
      <c r="R18" s="24">
        <v>5</v>
      </c>
      <c r="S18" s="25">
        <v>1.1851149561507466E-3</v>
      </c>
      <c r="T18" s="24">
        <f>IFERROR(VLOOKUP(W18,[1]Sheet1!$A$507:$C$525,2,FALSE),0)</f>
        <v>7</v>
      </c>
      <c r="U18" s="25">
        <f t="shared" si="0"/>
        <v>2.3600809170600135E-3</v>
      </c>
      <c r="V18" s="44">
        <f t="shared" si="1"/>
        <v>0.4</v>
      </c>
      <c r="W18" s="276" t="s">
        <v>732</v>
      </c>
    </row>
    <row r="19" spans="2:23" ht="22.15" customHeight="1" x14ac:dyDescent="0.25">
      <c r="B19" s="96" t="s">
        <v>411</v>
      </c>
      <c r="C19" s="97" t="s">
        <v>412</v>
      </c>
      <c r="D19" s="40">
        <v>1789</v>
      </c>
      <c r="E19" s="25">
        <v>0.76322525597269619</v>
      </c>
      <c r="F19" s="40">
        <v>1812</v>
      </c>
      <c r="G19" s="25">
        <v>0.75879396984924619</v>
      </c>
      <c r="H19" s="41">
        <v>3037</v>
      </c>
      <c r="I19" s="23">
        <v>0.836408702836684</v>
      </c>
      <c r="J19" s="24">
        <v>3047</v>
      </c>
      <c r="K19" s="23">
        <v>0.82418176900189333</v>
      </c>
      <c r="L19" s="24">
        <v>3279</v>
      </c>
      <c r="M19" s="23">
        <v>0.82991647684130598</v>
      </c>
      <c r="N19" s="24">
        <v>3320</v>
      </c>
      <c r="O19" s="25">
        <v>0.82810164424514199</v>
      </c>
      <c r="P19" s="24">
        <v>3273</v>
      </c>
      <c r="Q19" s="25">
        <v>0.81256206554121146</v>
      </c>
      <c r="R19" s="24">
        <v>3439</v>
      </c>
      <c r="S19" s="25">
        <v>0.81512206684048349</v>
      </c>
      <c r="T19" s="24">
        <f>IFERROR(VLOOKUP(W19,[1]Sheet1!$A$507:$C$525,2,FALSE),0)</f>
        <v>2384</v>
      </c>
      <c r="U19" s="25">
        <f t="shared" si="0"/>
        <v>0.80377612946729604</v>
      </c>
      <c r="V19" s="44">
        <f t="shared" si="1"/>
        <v>-0.30677522535620821</v>
      </c>
      <c r="W19" s="276" t="s">
        <v>733</v>
      </c>
    </row>
    <row r="20" spans="2:23" ht="22.15" customHeight="1" x14ac:dyDescent="0.25">
      <c r="B20" s="96" t="s">
        <v>413</v>
      </c>
      <c r="C20" s="97" t="s">
        <v>414</v>
      </c>
      <c r="D20" s="40">
        <v>76</v>
      </c>
      <c r="E20" s="25">
        <v>3.2423208191126277E-2</v>
      </c>
      <c r="F20" s="40">
        <v>55</v>
      </c>
      <c r="G20" s="25">
        <v>2.3031825795644893E-2</v>
      </c>
      <c r="H20" s="41">
        <v>99</v>
      </c>
      <c r="I20" s="23">
        <v>2.7265216193885982E-2</v>
      </c>
      <c r="J20" s="24">
        <v>107</v>
      </c>
      <c r="K20" s="23">
        <v>2.8942385718149846E-2</v>
      </c>
      <c r="L20" s="24">
        <v>131</v>
      </c>
      <c r="M20" s="23">
        <v>3.3156162996709697E-2</v>
      </c>
      <c r="N20" s="24">
        <v>112</v>
      </c>
      <c r="O20" s="25">
        <v>2.7902341803687097E-2</v>
      </c>
      <c r="P20" s="24">
        <v>147</v>
      </c>
      <c r="Q20" s="25">
        <v>3.6494538232373384E-2</v>
      </c>
      <c r="R20" s="24">
        <v>123</v>
      </c>
      <c r="S20" s="25">
        <v>2.9153827921308367E-2</v>
      </c>
      <c r="T20" s="24">
        <f>IFERROR(VLOOKUP(W20,[1]Sheet1!$A$507:$C$525,2,FALSE),0)</f>
        <v>85</v>
      </c>
      <c r="U20" s="25">
        <f t="shared" si="0"/>
        <v>2.8658125421443022E-2</v>
      </c>
      <c r="V20" s="44">
        <f t="shared" si="1"/>
        <v>-0.30894308943089432</v>
      </c>
      <c r="W20" s="276" t="s">
        <v>734</v>
      </c>
    </row>
    <row r="21" spans="2:23" ht="22.15" customHeight="1" x14ac:dyDescent="0.25">
      <c r="B21" s="96" t="s">
        <v>415</v>
      </c>
      <c r="C21" s="97" t="s">
        <v>416</v>
      </c>
      <c r="D21" s="40">
        <v>38</v>
      </c>
      <c r="E21" s="25">
        <v>1.6211604095563138E-2</v>
      </c>
      <c r="F21" s="40">
        <v>40</v>
      </c>
      <c r="G21" s="25">
        <v>1.675041876046901E-2</v>
      </c>
      <c r="H21" s="41">
        <v>9</v>
      </c>
      <c r="I21" s="23">
        <v>2.4786560176259984E-3</v>
      </c>
      <c r="J21" s="24">
        <v>12</v>
      </c>
      <c r="K21" s="23">
        <v>3.2458750338111987E-3</v>
      </c>
      <c r="L21" s="24">
        <v>12</v>
      </c>
      <c r="M21" s="23">
        <v>3.0372057706909645E-3</v>
      </c>
      <c r="N21" s="24">
        <v>8</v>
      </c>
      <c r="O21" s="25">
        <v>1.9930244145490777E-3</v>
      </c>
      <c r="P21" s="24">
        <v>10</v>
      </c>
      <c r="Q21" s="25">
        <v>2.4826216484607746E-3</v>
      </c>
      <c r="R21" s="24">
        <v>13</v>
      </c>
      <c r="S21" s="25">
        <v>3.0812988859919414E-3</v>
      </c>
      <c r="T21" s="24">
        <f>IFERROR(VLOOKUP(W21,[1]Sheet1!$A$507:$C$525,2,FALSE),0)</f>
        <v>12</v>
      </c>
      <c r="U21" s="25">
        <f t="shared" si="0"/>
        <v>4.045853000674309E-3</v>
      </c>
      <c r="V21" s="44">
        <f t="shared" si="1"/>
        <v>-7.6923076923076927E-2</v>
      </c>
      <c r="W21" s="276" t="s">
        <v>735</v>
      </c>
    </row>
    <row r="22" spans="2:23" ht="22.15" customHeight="1" x14ac:dyDescent="0.25">
      <c r="B22" s="96" t="s">
        <v>417</v>
      </c>
      <c r="C22" s="97" t="s">
        <v>418</v>
      </c>
      <c r="D22" s="40">
        <v>2</v>
      </c>
      <c r="E22" s="25">
        <v>8.5324232081911264E-4</v>
      </c>
      <c r="F22" s="40">
        <v>1</v>
      </c>
      <c r="G22" s="25">
        <v>4.187604690117253E-4</v>
      </c>
      <c r="H22" s="41">
        <v>1</v>
      </c>
      <c r="I22" s="23">
        <v>2.754062241806665E-4</v>
      </c>
      <c r="J22" s="24">
        <v>0</v>
      </c>
      <c r="K22" s="23">
        <v>0</v>
      </c>
      <c r="L22" s="24">
        <v>0</v>
      </c>
      <c r="M22" s="23">
        <v>0</v>
      </c>
      <c r="N22" s="24">
        <v>0</v>
      </c>
      <c r="O22" s="25">
        <v>0</v>
      </c>
      <c r="P22" s="24">
        <v>0</v>
      </c>
      <c r="Q22" s="25">
        <v>0</v>
      </c>
      <c r="R22" s="24">
        <v>2</v>
      </c>
      <c r="S22" s="25">
        <v>4.7404598246029864E-4</v>
      </c>
      <c r="T22" s="24">
        <f>IFERROR(VLOOKUP(W22,[1]Sheet1!$A$507:$C$525,2,FALSE),0)</f>
        <v>1</v>
      </c>
      <c r="U22" s="25">
        <f t="shared" si="0"/>
        <v>3.3715441672285906E-4</v>
      </c>
      <c r="V22" s="44">
        <f t="shared" si="1"/>
        <v>-0.5</v>
      </c>
      <c r="W22" s="276" t="s">
        <v>736</v>
      </c>
    </row>
    <row r="23" spans="2:23" ht="22.15" customHeight="1" x14ac:dyDescent="0.25">
      <c r="B23" s="96" t="s">
        <v>419</v>
      </c>
      <c r="C23" s="97" t="s">
        <v>420</v>
      </c>
      <c r="D23" s="40">
        <v>4</v>
      </c>
      <c r="E23" s="25">
        <v>1.7064846416382253E-3</v>
      </c>
      <c r="F23" s="40">
        <v>0</v>
      </c>
      <c r="G23" s="25">
        <v>0</v>
      </c>
      <c r="H23" s="41">
        <v>2</v>
      </c>
      <c r="I23" s="23">
        <v>5.50812448361333E-4</v>
      </c>
      <c r="J23" s="24">
        <v>2</v>
      </c>
      <c r="K23" s="23">
        <v>5.4097917230186638E-4</v>
      </c>
      <c r="L23" s="24">
        <v>4</v>
      </c>
      <c r="M23" s="23">
        <v>1.0124019235636548E-3</v>
      </c>
      <c r="N23" s="24">
        <v>2</v>
      </c>
      <c r="O23" s="25">
        <v>4.9825610363726943E-4</v>
      </c>
      <c r="P23" s="24">
        <v>3</v>
      </c>
      <c r="Q23" s="25">
        <v>7.4478649453823241E-4</v>
      </c>
      <c r="R23" s="24">
        <v>2</v>
      </c>
      <c r="S23" s="25">
        <v>4.7404598246029864E-4</v>
      </c>
      <c r="T23" s="24">
        <f>IFERROR(VLOOKUP(W23,[1]Sheet1!$A$507:$C$525,2,FALSE),0)</f>
        <v>1</v>
      </c>
      <c r="U23" s="25">
        <f t="shared" si="0"/>
        <v>3.3715441672285906E-4</v>
      </c>
      <c r="V23" s="44">
        <f t="shared" si="1"/>
        <v>-0.5</v>
      </c>
      <c r="W23" s="280" t="s">
        <v>850</v>
      </c>
    </row>
    <row r="24" spans="2:23" ht="22.15" customHeight="1" x14ac:dyDescent="0.25">
      <c r="B24" s="96" t="s">
        <v>421</v>
      </c>
      <c r="C24" s="97" t="s">
        <v>422</v>
      </c>
      <c r="D24" s="40">
        <v>3</v>
      </c>
      <c r="E24" s="25">
        <v>1.2798634812286689E-3</v>
      </c>
      <c r="F24" s="40">
        <v>5</v>
      </c>
      <c r="G24" s="25">
        <v>2.0938023450586263E-3</v>
      </c>
      <c r="H24" s="41">
        <v>3</v>
      </c>
      <c r="I24" s="23">
        <v>8.262186725419994E-4</v>
      </c>
      <c r="J24" s="24">
        <v>3</v>
      </c>
      <c r="K24" s="23">
        <v>8.1146875845279967E-4</v>
      </c>
      <c r="L24" s="24">
        <v>5</v>
      </c>
      <c r="M24" s="23">
        <v>1.2655024044545685E-3</v>
      </c>
      <c r="N24" s="24">
        <v>0</v>
      </c>
      <c r="O24" s="25">
        <v>0</v>
      </c>
      <c r="P24" s="24">
        <v>10</v>
      </c>
      <c r="Q24" s="25">
        <v>2.4826216484607746E-3</v>
      </c>
      <c r="R24" s="24">
        <v>4</v>
      </c>
      <c r="S24" s="25">
        <v>9.4809196492059728E-4</v>
      </c>
      <c r="T24" s="24">
        <f>IFERROR(VLOOKUP(W24,[1]Sheet1!$A$507:$C$525,2,FALSE),0)</f>
        <v>3</v>
      </c>
      <c r="U24" s="25">
        <f t="shared" si="0"/>
        <v>1.0114632501685772E-3</v>
      </c>
      <c r="V24" s="44">
        <f t="shared" si="1"/>
        <v>-0.25</v>
      </c>
      <c r="W24" s="276" t="s">
        <v>737</v>
      </c>
    </row>
    <row r="25" spans="2:23" ht="22.15" customHeight="1" x14ac:dyDescent="0.25">
      <c r="B25" s="96" t="s">
        <v>423</v>
      </c>
      <c r="C25" s="97" t="s">
        <v>424</v>
      </c>
      <c r="D25" s="40">
        <v>82</v>
      </c>
      <c r="E25" s="25">
        <v>3.4982935153583618E-2</v>
      </c>
      <c r="F25" s="40">
        <v>77</v>
      </c>
      <c r="G25" s="25">
        <v>3.2244556113902846E-2</v>
      </c>
      <c r="H25" s="41">
        <v>75</v>
      </c>
      <c r="I25" s="23">
        <v>2.0655466813549985E-2</v>
      </c>
      <c r="J25" s="24">
        <v>83</v>
      </c>
      <c r="K25" s="23">
        <v>2.2450635650527455E-2</v>
      </c>
      <c r="L25" s="24">
        <v>103</v>
      </c>
      <c r="M25" s="23">
        <v>2.6069349531764114E-2</v>
      </c>
      <c r="N25" s="24">
        <v>81</v>
      </c>
      <c r="O25" s="25">
        <v>2.0179372197309416E-2</v>
      </c>
      <c r="P25" s="24">
        <v>117</v>
      </c>
      <c r="Q25" s="25">
        <v>2.9046673286991061E-2</v>
      </c>
      <c r="R25" s="24">
        <v>116</v>
      </c>
      <c r="S25" s="25">
        <v>2.749466698269732E-2</v>
      </c>
      <c r="T25" s="24">
        <f>IFERROR(VLOOKUP(W25,[1]Sheet1!$A$507:$C$525,2,FALSE),0)</f>
        <v>95</v>
      </c>
      <c r="U25" s="25">
        <f t="shared" si="0"/>
        <v>3.2029669588671608E-2</v>
      </c>
      <c r="V25" s="44">
        <f t="shared" si="1"/>
        <v>-0.18103448275862069</v>
      </c>
      <c r="W25" s="276" t="s">
        <v>738</v>
      </c>
    </row>
    <row r="26" spans="2:23" ht="22.15" customHeight="1" x14ac:dyDescent="0.25">
      <c r="B26" s="96" t="s">
        <v>425</v>
      </c>
      <c r="C26" s="97" t="s">
        <v>426</v>
      </c>
      <c r="D26" s="40">
        <v>2</v>
      </c>
      <c r="E26" s="25">
        <v>8.5324232081911264E-4</v>
      </c>
      <c r="F26" s="40">
        <v>2</v>
      </c>
      <c r="G26" s="25">
        <v>8.375209380234506E-4</v>
      </c>
      <c r="H26" s="41">
        <v>5</v>
      </c>
      <c r="I26" s="23">
        <v>1.3770311209033324E-3</v>
      </c>
      <c r="J26" s="24">
        <v>1</v>
      </c>
      <c r="K26" s="23">
        <v>2.7048958615093319E-4</v>
      </c>
      <c r="L26" s="24">
        <v>1</v>
      </c>
      <c r="M26" s="23">
        <v>2.531004808909137E-4</v>
      </c>
      <c r="N26" s="24">
        <v>4</v>
      </c>
      <c r="O26" s="25">
        <v>9.9651220727453886E-4</v>
      </c>
      <c r="P26" s="24">
        <v>3</v>
      </c>
      <c r="Q26" s="25">
        <v>7.4478649453823241E-4</v>
      </c>
      <c r="R26" s="24">
        <v>6</v>
      </c>
      <c r="S26" s="25">
        <v>1.4221379473808959E-3</v>
      </c>
      <c r="T26" s="24">
        <f>IFERROR(VLOOKUP(W26,[1]Sheet1!$A$507:$C$525,2,FALSE),0)</f>
        <v>4</v>
      </c>
      <c r="U26" s="25">
        <f t="shared" si="0"/>
        <v>1.3486176668914363E-3</v>
      </c>
      <c r="V26" s="44">
        <f t="shared" si="1"/>
        <v>-0.33333333333333331</v>
      </c>
      <c r="W26" s="276" t="s">
        <v>739</v>
      </c>
    </row>
    <row r="27" spans="2:23" ht="22.15" customHeight="1" x14ac:dyDescent="0.25">
      <c r="B27" s="96" t="s">
        <v>427</v>
      </c>
      <c r="C27" s="97" t="s">
        <v>428</v>
      </c>
      <c r="D27" s="40">
        <v>44</v>
      </c>
      <c r="E27" s="25">
        <v>1.877133105802048E-2</v>
      </c>
      <c r="F27" s="40">
        <v>70</v>
      </c>
      <c r="G27" s="25">
        <v>2.9313232830820771E-2</v>
      </c>
      <c r="H27" s="41">
        <v>56</v>
      </c>
      <c r="I27" s="23">
        <v>1.5422748554117323E-2</v>
      </c>
      <c r="J27" s="24">
        <v>60</v>
      </c>
      <c r="K27" s="23">
        <v>1.6229375169055992E-2</v>
      </c>
      <c r="L27" s="24">
        <v>68</v>
      </c>
      <c r="M27" s="23">
        <v>1.7210832700582133E-2</v>
      </c>
      <c r="N27" s="24">
        <v>63</v>
      </c>
      <c r="O27" s="25">
        <v>1.5695067264573991E-2</v>
      </c>
      <c r="P27" s="24">
        <v>60</v>
      </c>
      <c r="Q27" s="25">
        <v>1.4895729890764648E-2</v>
      </c>
      <c r="R27" s="24">
        <v>62</v>
      </c>
      <c r="S27" s="25">
        <v>1.4695425456269258E-2</v>
      </c>
      <c r="T27" s="24">
        <f>IFERROR(VLOOKUP(W27,[1]Sheet1!$A$507:$C$525,2,FALSE),0)</f>
        <v>44</v>
      </c>
      <c r="U27" s="25">
        <f t="shared" si="0"/>
        <v>1.4834794335805798E-2</v>
      </c>
      <c r="V27" s="44">
        <f t="shared" si="1"/>
        <v>-0.29032258064516131</v>
      </c>
      <c r="W27" s="276" t="s">
        <v>740</v>
      </c>
    </row>
    <row r="28" spans="2:23" ht="22.15" customHeight="1" thickBot="1" x14ac:dyDescent="0.3">
      <c r="B28" s="96" t="s">
        <v>429</v>
      </c>
      <c r="C28" s="97" t="s">
        <v>430</v>
      </c>
      <c r="D28" s="40">
        <v>50</v>
      </c>
      <c r="E28" s="25">
        <v>2.1331058020477817E-2</v>
      </c>
      <c r="F28" s="40">
        <v>46</v>
      </c>
      <c r="G28" s="25">
        <v>1.9262981574539362E-2</v>
      </c>
      <c r="H28" s="41">
        <v>83</v>
      </c>
      <c r="I28" s="23">
        <v>2.2858716606995323E-2</v>
      </c>
      <c r="J28" s="24">
        <v>58</v>
      </c>
      <c r="K28" s="23">
        <v>1.5688395996754124E-2</v>
      </c>
      <c r="L28" s="24">
        <v>82</v>
      </c>
      <c r="M28" s="23">
        <v>2.0754239433054922E-2</v>
      </c>
      <c r="N28" s="24">
        <v>62</v>
      </c>
      <c r="O28" s="25">
        <v>1.5445939212755356E-2</v>
      </c>
      <c r="P28" s="24">
        <v>69</v>
      </c>
      <c r="Q28" s="25">
        <v>1.7130089374379345E-2</v>
      </c>
      <c r="R28" s="24">
        <v>53</v>
      </c>
      <c r="S28" s="25">
        <v>1.2562218535197914E-2</v>
      </c>
      <c r="T28" s="24">
        <f>IFERROR(VLOOKUP(W28,[1]Sheet1!$A$507:$C$525,2,FALSE),0)</f>
        <v>41</v>
      </c>
      <c r="U28" s="25">
        <f t="shared" si="0"/>
        <v>1.3823331085637222E-2</v>
      </c>
      <c r="V28" s="44">
        <f t="shared" si="1"/>
        <v>-0.22641509433962265</v>
      </c>
      <c r="W28" s="276" t="s">
        <v>741</v>
      </c>
    </row>
    <row r="29" spans="2:23" ht="22.15" customHeight="1" thickTop="1" thickBot="1" x14ac:dyDescent="0.3">
      <c r="B29" s="389" t="s">
        <v>69</v>
      </c>
      <c r="C29" s="390"/>
      <c r="D29" s="48">
        <v>2344</v>
      </c>
      <c r="E29" s="32">
        <v>1</v>
      </c>
      <c r="F29" s="48">
        <v>2388</v>
      </c>
      <c r="G29" s="32">
        <v>1</v>
      </c>
      <c r="H29" s="49">
        <v>3631</v>
      </c>
      <c r="I29" s="30">
        <v>1</v>
      </c>
      <c r="J29" s="31">
        <v>3697</v>
      </c>
      <c r="K29" s="30">
        <v>1</v>
      </c>
      <c r="L29" s="31">
        <v>3951</v>
      </c>
      <c r="M29" s="30">
        <v>1</v>
      </c>
      <c r="N29" s="31">
        <v>4008</v>
      </c>
      <c r="O29" s="32">
        <v>1</v>
      </c>
      <c r="P29" s="31">
        <v>4028</v>
      </c>
      <c r="Q29" s="32">
        <v>0.99999999999999989</v>
      </c>
      <c r="R29" s="31">
        <v>4219</v>
      </c>
      <c r="S29" s="32">
        <v>0.99999999999999989</v>
      </c>
      <c r="T29" s="31">
        <f>SUM(T7:T28)</f>
        <v>2966</v>
      </c>
      <c r="U29" s="32">
        <f>SUM(U7:U28)</f>
        <v>1</v>
      </c>
      <c r="V29" s="50">
        <f t="shared" si="1"/>
        <v>-0.29698980801137709</v>
      </c>
      <c r="W29" s="276" t="s">
        <v>20</v>
      </c>
    </row>
    <row r="30" spans="2:23" ht="15.75" thickTop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3" x14ac:dyDescent="0.25">
      <c r="B31" s="3"/>
      <c r="C31" s="3"/>
      <c r="D31" s="3"/>
      <c r="E31" s="3"/>
      <c r="F31" s="3"/>
      <c r="G31" s="3"/>
      <c r="H31" s="52"/>
      <c r="I31" s="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</sheetData>
  <mergeCells count="16">
    <mergeCell ref="B29:C29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P5:Q5"/>
    <mergeCell ref="N5:O5"/>
    <mergeCell ref="D5:E5"/>
    <mergeCell ref="F5:G5"/>
    <mergeCell ref="H5:I5"/>
    <mergeCell ref="R5:S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89"/>
  <sheetViews>
    <sheetView topLeftCell="A11" zoomScale="80" zoomScaleNormal="80" workbookViewId="0">
      <selection activeCell="D6" sqref="D6:M28"/>
    </sheetView>
  </sheetViews>
  <sheetFormatPr defaultRowHeight="15" x14ac:dyDescent="0.25"/>
  <cols>
    <col min="1" max="1" width="2.7109375" style="3" customWidth="1"/>
    <col min="2" max="2" width="8.7109375" style="2" customWidth="1"/>
    <col min="3" max="3" width="99.85546875" style="2" customWidth="1"/>
    <col min="4" max="13" width="12.7109375" style="2" customWidth="1"/>
    <col min="14" max="14" width="11.42578125" style="276" customWidth="1"/>
    <col min="15" max="16384" width="9.1406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87" t="s">
        <v>1027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</row>
    <row r="3" spans="2:14" ht="22.15" customHeight="1" thickTop="1" thickBot="1" x14ac:dyDescent="0.3">
      <c r="B3" s="391" t="s">
        <v>295</v>
      </c>
      <c r="C3" s="396" t="s">
        <v>386</v>
      </c>
      <c r="D3" s="300" t="s">
        <v>91</v>
      </c>
      <c r="E3" s="301"/>
      <c r="F3" s="301"/>
      <c r="G3" s="301"/>
      <c r="H3" s="301"/>
      <c r="I3" s="301"/>
      <c r="J3" s="301"/>
      <c r="K3" s="301"/>
      <c r="L3" s="302" t="s">
        <v>20</v>
      </c>
      <c r="M3" s="303"/>
    </row>
    <row r="4" spans="2:14" ht="22.15" customHeight="1" thickTop="1" x14ac:dyDescent="0.25">
      <c r="B4" s="392"/>
      <c r="C4" s="397"/>
      <c r="D4" s="306" t="s">
        <v>18</v>
      </c>
      <c r="E4" s="307"/>
      <c r="F4" s="310" t="s">
        <v>862</v>
      </c>
      <c r="G4" s="307"/>
      <c r="H4" s="308" t="s">
        <v>294</v>
      </c>
      <c r="I4" s="308"/>
      <c r="J4" s="310" t="s">
        <v>19</v>
      </c>
      <c r="K4" s="309"/>
      <c r="L4" s="304"/>
      <c r="M4" s="305"/>
    </row>
    <row r="5" spans="2:14" ht="22.15" customHeight="1" thickBot="1" x14ac:dyDescent="0.3">
      <c r="B5" s="393"/>
      <c r="C5" s="398"/>
      <c r="D5" s="213" t="s">
        <v>17</v>
      </c>
      <c r="E5" s="249" t="s">
        <v>16</v>
      </c>
      <c r="F5" s="215" t="s">
        <v>17</v>
      </c>
      <c r="G5" s="249" t="s">
        <v>16</v>
      </c>
      <c r="H5" s="215" t="s">
        <v>17</v>
      </c>
      <c r="I5" s="250" t="s">
        <v>16</v>
      </c>
      <c r="J5" s="215" t="s">
        <v>17</v>
      </c>
      <c r="K5" s="251" t="s">
        <v>16</v>
      </c>
      <c r="L5" s="213" t="s">
        <v>17</v>
      </c>
      <c r="M5" s="251" t="s">
        <v>16</v>
      </c>
    </row>
    <row r="6" spans="2:14" ht="22.15" customHeight="1" thickTop="1" x14ac:dyDescent="0.25">
      <c r="B6" s="96" t="s">
        <v>387</v>
      </c>
      <c r="C6" s="97" t="s">
        <v>388</v>
      </c>
      <c r="D6" s="22">
        <f>IFERROR(VLOOKUP(N6,[1]Sheet1!$A$527:$K$545,2,FALSE),0)</f>
        <v>43</v>
      </c>
      <c r="E6" s="23">
        <f>IFERROR(VLOOKUP(N6,[1]Sheet1!$A$527:$K$545,3,FALSE)/100,0)</f>
        <v>5.4361567635903919E-2</v>
      </c>
      <c r="F6" s="24">
        <f>IFERROR(VLOOKUP(N6,[1]Sheet1!$A$527:$K$545,4,FALSE),0)</f>
        <v>96</v>
      </c>
      <c r="G6" s="23">
        <f>IFERROR(VLOOKUP(N6,[1]Sheet1!$A$527:$K$545,5,FALSE)/100,0)</f>
        <v>4.7360631475086332E-2</v>
      </c>
      <c r="H6" s="24">
        <f>IFERROR(VLOOKUP(N6,[1]Sheet1!$A$527:$K$545,6,FALSE),0)</f>
        <v>6</v>
      </c>
      <c r="I6" s="25">
        <f>IFERROR(VLOOKUP(N6,[1]Sheet1!$A$527:$K$545,7,FALSE)/100,0)</f>
        <v>4.195804195804196E-2</v>
      </c>
      <c r="J6" s="24">
        <f>IFERROR(VLOOKUP(N6,[1]Sheet1!$A$527:$K$545,8,FALSE),0)</f>
        <v>0</v>
      </c>
      <c r="K6" s="27">
        <f>IFERROR(VLOOKUP(N6,[1]Sheet1!$A$527:$K$545,9,FALSE)/100,0)</f>
        <v>0</v>
      </c>
      <c r="L6" s="26">
        <f>IFERROR(VLOOKUP(N6,[1]Sheet1!$A$527:$K$545,10,FALSE),0)</f>
        <v>145</v>
      </c>
      <c r="M6" s="27">
        <f>IFERROR(VLOOKUP(N6,[1]Sheet1!$A$527:$K$545,11,FALSE)/100,0)</f>
        <v>4.8887390424814568E-2</v>
      </c>
      <c r="N6" s="276" t="s">
        <v>724</v>
      </c>
    </row>
    <row r="7" spans="2:14" ht="22.15" customHeight="1" x14ac:dyDescent="0.25">
      <c r="B7" s="96" t="s">
        <v>389</v>
      </c>
      <c r="C7" s="97" t="s">
        <v>390</v>
      </c>
      <c r="D7" s="22">
        <f>IFERROR(VLOOKUP(N7,[1]Sheet1!$A$527:$K$545,2,FALSE),0)</f>
        <v>30</v>
      </c>
      <c r="E7" s="23">
        <f>IFERROR(VLOOKUP(N7,[1]Sheet1!$A$527:$K$545,3,FALSE)/100,0)</f>
        <v>3.7926675094816689E-2</v>
      </c>
      <c r="F7" s="24">
        <f>IFERROR(VLOOKUP(N7,[1]Sheet1!$A$527:$K$545,4,FALSE),0)</f>
        <v>88</v>
      </c>
      <c r="G7" s="23">
        <f>IFERROR(VLOOKUP(N7,[1]Sheet1!$A$527:$K$545,5,FALSE)/100,0)</f>
        <v>4.3413912185495812E-2</v>
      </c>
      <c r="H7" s="24">
        <f>IFERROR(VLOOKUP(N7,[1]Sheet1!$A$527:$K$545,6,FALSE),0)</f>
        <v>3</v>
      </c>
      <c r="I7" s="25">
        <f>IFERROR(VLOOKUP(N7,[1]Sheet1!$A$527:$K$545,7,FALSE)/100,0)</f>
        <v>2.097902097902098E-2</v>
      </c>
      <c r="J7" s="24">
        <f>IFERROR(VLOOKUP(N7,[1]Sheet1!$A$527:$K$545,8,FALSE),0)</f>
        <v>0</v>
      </c>
      <c r="K7" s="27">
        <f>IFERROR(VLOOKUP(N7,[1]Sheet1!$A$527:$K$545,9,FALSE)/100,0)</f>
        <v>0</v>
      </c>
      <c r="L7" s="26">
        <f>IFERROR(VLOOKUP(N7,[1]Sheet1!$A$527:$K$545,10,FALSE),0)</f>
        <v>121</v>
      </c>
      <c r="M7" s="27">
        <f>IFERROR(VLOOKUP(N7,[1]Sheet1!$A$527:$K$545,11,FALSE)/100,0)</f>
        <v>4.0795684423465949E-2</v>
      </c>
      <c r="N7" s="276" t="s">
        <v>725</v>
      </c>
    </row>
    <row r="8" spans="2:14" ht="22.15" customHeight="1" x14ac:dyDescent="0.25">
      <c r="B8" s="96" t="s">
        <v>391</v>
      </c>
      <c r="C8" s="97" t="s">
        <v>392</v>
      </c>
      <c r="D8" s="22">
        <f>IFERROR(VLOOKUP(N8,[1]Sheet1!$A$527:$K$545,2,FALSE),0)</f>
        <v>7</v>
      </c>
      <c r="E8" s="23">
        <f>IFERROR(VLOOKUP(N8,[1]Sheet1!$A$527:$K$545,3,FALSE)/100,0)</f>
        <v>8.8495575221238937E-3</v>
      </c>
      <c r="F8" s="24">
        <f>IFERROR(VLOOKUP(N8,[1]Sheet1!$A$527:$K$545,4,FALSE),0)</f>
        <v>7</v>
      </c>
      <c r="G8" s="23">
        <f>IFERROR(VLOOKUP(N8,[1]Sheet1!$A$527:$K$545,5,FALSE)/100,0)</f>
        <v>3.453379378391712E-3</v>
      </c>
      <c r="H8" s="24">
        <f>IFERROR(VLOOKUP(N8,[1]Sheet1!$A$527:$K$545,6,FALSE),0)</f>
        <v>0</v>
      </c>
      <c r="I8" s="25">
        <f>IFERROR(VLOOKUP(N8,[1]Sheet1!$A$527:$K$545,7,FALSE)/100,0)</f>
        <v>0</v>
      </c>
      <c r="J8" s="24">
        <f>IFERROR(VLOOKUP(N8,[1]Sheet1!$A$527:$K$545,8,FALSE),0)</f>
        <v>0</v>
      </c>
      <c r="K8" s="27">
        <f>IFERROR(VLOOKUP(N8,[1]Sheet1!$A$527:$K$545,9,FALSE)/100,0)</f>
        <v>0</v>
      </c>
      <c r="L8" s="26">
        <f>IFERROR(VLOOKUP(N8,[1]Sheet1!$A$527:$K$545,10,FALSE),0)</f>
        <v>14</v>
      </c>
      <c r="M8" s="27">
        <f>IFERROR(VLOOKUP(N8,[1]Sheet1!$A$527:$K$545,11,FALSE)/100,0)</f>
        <v>4.720161834120027E-3</v>
      </c>
      <c r="N8" s="276" t="s">
        <v>726</v>
      </c>
    </row>
    <row r="9" spans="2:14" ht="22.15" customHeight="1" x14ac:dyDescent="0.25">
      <c r="B9" s="96" t="s">
        <v>393</v>
      </c>
      <c r="C9" s="97" t="s">
        <v>394</v>
      </c>
      <c r="D9" s="22">
        <f>IFERROR(VLOOKUP(N9,[1]Sheet1!$A$527:$K$545,2,FALSE),0)</f>
        <v>0</v>
      </c>
      <c r="E9" s="23">
        <f>IFERROR(VLOOKUP(N9,[1]Sheet1!$A$527:$K$545,3,FALSE)/100,0)</f>
        <v>0</v>
      </c>
      <c r="F9" s="24">
        <f>IFERROR(VLOOKUP(N9,[1]Sheet1!$A$527:$K$545,4,FALSE),0)</f>
        <v>2</v>
      </c>
      <c r="G9" s="23">
        <f>IFERROR(VLOOKUP(N9,[1]Sheet1!$A$527:$K$545,5,FALSE)/100,0)</f>
        <v>9.8667982239763205E-4</v>
      </c>
      <c r="H9" s="24">
        <f>IFERROR(VLOOKUP(N9,[1]Sheet1!$A$527:$K$545,6,FALSE),0)</f>
        <v>0</v>
      </c>
      <c r="I9" s="25">
        <f>IFERROR(VLOOKUP(N9,[1]Sheet1!$A$527:$K$545,7,FALSE)/100,0)</f>
        <v>0</v>
      </c>
      <c r="J9" s="24">
        <f>IFERROR(VLOOKUP(N9,[1]Sheet1!$A$527:$K$545,8,FALSE),0)</f>
        <v>0</v>
      </c>
      <c r="K9" s="27">
        <f>IFERROR(VLOOKUP(N9,[1]Sheet1!$A$527:$K$545,9,FALSE)/100,0)</f>
        <v>0</v>
      </c>
      <c r="L9" s="26">
        <f>IFERROR(VLOOKUP(N9,[1]Sheet1!$A$527:$K$545,10,FALSE),0)</f>
        <v>2</v>
      </c>
      <c r="M9" s="27">
        <f>IFERROR(VLOOKUP(N9,[1]Sheet1!$A$527:$K$545,11,FALSE)/100,0)</f>
        <v>6.7430883344571813E-4</v>
      </c>
      <c r="N9" s="276" t="s">
        <v>727</v>
      </c>
    </row>
    <row r="10" spans="2:14" ht="22.15" customHeight="1" x14ac:dyDescent="0.25">
      <c r="B10" s="96" t="s">
        <v>395</v>
      </c>
      <c r="C10" s="97" t="s">
        <v>396</v>
      </c>
      <c r="D10" s="22">
        <f>IFERROR(VLOOKUP(N10,[1]Sheet1!$A$527:$K$545,2,FALSE),0)</f>
        <v>1</v>
      </c>
      <c r="E10" s="23">
        <f>IFERROR(VLOOKUP(N10,[1]Sheet1!$A$527:$K$545,3,FALSE)/100,0)</f>
        <v>1.2642225031605564E-3</v>
      </c>
      <c r="F10" s="24">
        <f>IFERROR(VLOOKUP(N10,[1]Sheet1!$A$527:$K$545,4,FALSE),0)</f>
        <v>1</v>
      </c>
      <c r="G10" s="23">
        <f>IFERROR(VLOOKUP(N10,[1]Sheet1!$A$527:$K$545,5,FALSE)/100,0)</f>
        <v>4.9333991119881603E-4</v>
      </c>
      <c r="H10" s="24">
        <f>IFERROR(VLOOKUP(N10,[1]Sheet1!$A$527:$K$545,6,FALSE),0)</f>
        <v>0</v>
      </c>
      <c r="I10" s="25">
        <f>IFERROR(VLOOKUP(N10,[1]Sheet1!$A$527:$K$545,7,FALSE)/100,0)</f>
        <v>0</v>
      </c>
      <c r="J10" s="24">
        <f>IFERROR(VLOOKUP(N10,[1]Sheet1!$A$527:$K$545,8,FALSE),0)</f>
        <v>0</v>
      </c>
      <c r="K10" s="27">
        <f>IFERROR(VLOOKUP(N10,[1]Sheet1!$A$527:$K$545,9,FALSE)/100,0)</f>
        <v>0</v>
      </c>
      <c r="L10" s="26">
        <f>IFERROR(VLOOKUP(N10,[1]Sheet1!$A$527:$K$545,10,FALSE),0)</f>
        <v>2</v>
      </c>
      <c r="M10" s="27">
        <f>IFERROR(VLOOKUP(N10,[1]Sheet1!$A$527:$K$545,11,FALSE)/100,0)</f>
        <v>6.7430883344571813E-4</v>
      </c>
      <c r="N10" s="276" t="s">
        <v>728</v>
      </c>
    </row>
    <row r="11" spans="2:14" ht="22.15" customHeight="1" x14ac:dyDescent="0.25">
      <c r="B11" s="96" t="s">
        <v>397</v>
      </c>
      <c r="C11" s="97" t="s">
        <v>398</v>
      </c>
      <c r="D11" s="22">
        <f>IFERROR(VLOOKUP(N11,[1]Sheet1!$A$527:$K$545,2,FALSE),0)</f>
        <v>0</v>
      </c>
      <c r="E11" s="23">
        <f>IFERROR(VLOOKUP(N11,[1]Sheet1!$A$527:$K$545,3,FALSE)/100,0)</f>
        <v>0</v>
      </c>
      <c r="F11" s="24">
        <f>IFERROR(VLOOKUP(N11,[1]Sheet1!$A$527:$K$545,4,FALSE),0)</f>
        <v>2</v>
      </c>
      <c r="G11" s="23">
        <f>IFERROR(VLOOKUP(N11,[1]Sheet1!$A$527:$K$545,5,FALSE)/100,0)</f>
        <v>9.8667982239763205E-4</v>
      </c>
      <c r="H11" s="24">
        <f>IFERROR(VLOOKUP(N11,[1]Sheet1!$A$527:$K$545,6,FALSE),0)</f>
        <v>0</v>
      </c>
      <c r="I11" s="25">
        <f>IFERROR(VLOOKUP(N11,[1]Sheet1!$A$527:$K$545,7,FALSE)/100,0)</f>
        <v>0</v>
      </c>
      <c r="J11" s="24">
        <f>IFERROR(VLOOKUP(N11,[1]Sheet1!$A$527:$K$545,8,FALSE),0)</f>
        <v>0</v>
      </c>
      <c r="K11" s="27">
        <f>IFERROR(VLOOKUP(N11,[1]Sheet1!$A$527:$K$545,9,FALSE)/100,0)</f>
        <v>0</v>
      </c>
      <c r="L11" s="26">
        <f>IFERROR(VLOOKUP(N11,[1]Sheet1!$A$527:$K$545,10,FALSE),0)</f>
        <v>2</v>
      </c>
      <c r="M11" s="27">
        <f>IFERROR(VLOOKUP(N11,[1]Sheet1!$A$527:$K$545,11,FALSE)/100,0)</f>
        <v>6.7430883344571813E-4</v>
      </c>
      <c r="N11" s="276" t="s">
        <v>853</v>
      </c>
    </row>
    <row r="12" spans="2:14" ht="22.15" customHeight="1" x14ac:dyDescent="0.25">
      <c r="B12" s="96" t="s">
        <v>399</v>
      </c>
      <c r="C12" s="97" t="s">
        <v>400</v>
      </c>
      <c r="D12" s="22">
        <f>IFERROR(VLOOKUP(N12,[1]Sheet1!$A$527:$K$545,2,FALSE),0)</f>
        <v>0</v>
      </c>
      <c r="E12" s="23">
        <f>IFERROR(VLOOKUP(N12,[1]Sheet1!$A$527:$K$545,3,FALSE)/100,0)</f>
        <v>0</v>
      </c>
      <c r="F12" s="24">
        <f>IFERROR(VLOOKUP(N12,[1]Sheet1!$A$527:$K$545,4,FALSE),0)</f>
        <v>0</v>
      </c>
      <c r="G12" s="23">
        <f>IFERROR(VLOOKUP(N12,[1]Sheet1!$A$527:$K$545,5,FALSE)/100,0)</f>
        <v>0</v>
      </c>
      <c r="H12" s="24">
        <f>IFERROR(VLOOKUP(N12,[1]Sheet1!$A$527:$K$545,6,FALSE),0)</f>
        <v>0</v>
      </c>
      <c r="I12" s="25">
        <f>IFERROR(VLOOKUP(N12,[1]Sheet1!$A$527:$K$545,7,FALSE)/100,0)</f>
        <v>0</v>
      </c>
      <c r="J12" s="24">
        <f>IFERROR(VLOOKUP(N12,[1]Sheet1!$A$527:$K$545,8,FALSE),0)</f>
        <v>0</v>
      </c>
      <c r="K12" s="27">
        <f>IFERROR(VLOOKUP(N12,[1]Sheet1!$A$527:$K$545,9,FALSE)/100,0)</f>
        <v>0</v>
      </c>
      <c r="L12" s="26">
        <f>IFERROR(VLOOKUP(N12,[1]Sheet1!$A$527:$K$545,10,FALSE),0)</f>
        <v>0</v>
      </c>
      <c r="M12" s="27">
        <f>IFERROR(VLOOKUP(N12,[1]Sheet1!$A$527:$K$545,11,FALSE)/100,0)</f>
        <v>0</v>
      </c>
      <c r="N12" s="276" t="s">
        <v>729</v>
      </c>
    </row>
    <row r="13" spans="2:14" ht="22.15" customHeight="1" x14ac:dyDescent="0.25">
      <c r="B13" s="96" t="s">
        <v>401</v>
      </c>
      <c r="C13" s="97" t="s">
        <v>402</v>
      </c>
      <c r="D13" s="22">
        <f>IFERROR(VLOOKUP(N13,[1]Sheet1!$A$527:$K$545,2,FALSE),0)</f>
        <v>0</v>
      </c>
      <c r="E13" s="23">
        <f>IFERROR(VLOOKUP(N13,[1]Sheet1!$A$527:$K$545,3,FALSE)/100,0)</f>
        <v>0</v>
      </c>
      <c r="F13" s="24">
        <f>IFERROR(VLOOKUP(N13,[1]Sheet1!$A$527:$K$545,4,FALSE),0)</f>
        <v>0</v>
      </c>
      <c r="G13" s="23">
        <f>IFERROR(VLOOKUP(N13,[1]Sheet1!$A$527:$K$545,5,FALSE)/100,0)</f>
        <v>0</v>
      </c>
      <c r="H13" s="24">
        <f>IFERROR(VLOOKUP(N13,[1]Sheet1!$A$527:$K$545,6,FALSE),0)</f>
        <v>0</v>
      </c>
      <c r="I13" s="25">
        <f>IFERROR(VLOOKUP(N13,[1]Sheet1!$A$527:$K$545,7,FALSE)/100,0)</f>
        <v>0</v>
      </c>
      <c r="J13" s="24">
        <f>IFERROR(VLOOKUP(N13,[1]Sheet1!$A$527:$K$545,8,FALSE),0)</f>
        <v>0</v>
      </c>
      <c r="K13" s="27">
        <f>IFERROR(VLOOKUP(N13,[1]Sheet1!$A$527:$K$545,9,FALSE)/100,0)</f>
        <v>0</v>
      </c>
      <c r="L13" s="26">
        <f>IFERROR(VLOOKUP(N13,[1]Sheet1!$A$527:$K$545,10,FALSE),0)</f>
        <v>0</v>
      </c>
      <c r="M13" s="27">
        <f>IFERROR(VLOOKUP(N13,[1]Sheet1!$A$527:$K$545,11,FALSE)/100,0)</f>
        <v>0</v>
      </c>
      <c r="N13" s="276" t="s">
        <v>730</v>
      </c>
    </row>
    <row r="14" spans="2:14" ht="22.15" customHeight="1" x14ac:dyDescent="0.25">
      <c r="B14" s="96" t="s">
        <v>403</v>
      </c>
      <c r="C14" s="97" t="s">
        <v>404</v>
      </c>
      <c r="D14" s="22">
        <f>IFERROR(VLOOKUP(N14,[1]Sheet1!$A$527:$K$545,2,FALSE),0)</f>
        <v>0</v>
      </c>
      <c r="E14" s="23">
        <f>IFERROR(VLOOKUP(N14,[1]Sheet1!$A$527:$K$545,3,FALSE)/100,0)</f>
        <v>0</v>
      </c>
      <c r="F14" s="24">
        <f>IFERROR(VLOOKUP(N14,[1]Sheet1!$A$527:$K$545,4,FALSE),0)</f>
        <v>0</v>
      </c>
      <c r="G14" s="23">
        <f>IFERROR(VLOOKUP(N14,[1]Sheet1!$A$527:$K$545,5,FALSE)/100,0)</f>
        <v>0</v>
      </c>
      <c r="H14" s="24">
        <f>IFERROR(VLOOKUP(N14,[1]Sheet1!$A$527:$K$545,6,FALSE),0)</f>
        <v>0</v>
      </c>
      <c r="I14" s="25">
        <f>IFERROR(VLOOKUP(N14,[1]Sheet1!$A$527:$K$545,7,FALSE)/100,0)</f>
        <v>0</v>
      </c>
      <c r="J14" s="24">
        <f>IFERROR(VLOOKUP(N14,[1]Sheet1!$A$527:$K$545,8,FALSE),0)</f>
        <v>0</v>
      </c>
      <c r="K14" s="27">
        <f>IFERROR(VLOOKUP(N14,[1]Sheet1!$A$527:$K$545,9,FALSE)/100,0)</f>
        <v>0</v>
      </c>
      <c r="L14" s="26">
        <f>IFERROR(VLOOKUP(N14,[1]Sheet1!$A$527:$K$545,10,FALSE),0)</f>
        <v>0</v>
      </c>
      <c r="M14" s="27">
        <f>IFERROR(VLOOKUP(N14,[1]Sheet1!$A$527:$K$545,11,FALSE)/100,0)</f>
        <v>0</v>
      </c>
      <c r="N14" s="276" t="s">
        <v>852</v>
      </c>
    </row>
    <row r="15" spans="2:14" ht="22.15" customHeight="1" x14ac:dyDescent="0.25">
      <c r="B15" s="96" t="s">
        <v>405</v>
      </c>
      <c r="C15" s="97" t="s">
        <v>406</v>
      </c>
      <c r="D15" s="22">
        <f>IFERROR(VLOOKUP(N15,[1]Sheet1!$A$527:$K$545,2,FALSE),0)</f>
        <v>0</v>
      </c>
      <c r="E15" s="23">
        <f>IFERROR(VLOOKUP(N15,[1]Sheet1!$A$527:$K$545,3,FALSE)/100,0)</f>
        <v>0</v>
      </c>
      <c r="F15" s="24">
        <f>IFERROR(VLOOKUP(N15,[1]Sheet1!$A$527:$K$545,4,FALSE),0)</f>
        <v>0</v>
      </c>
      <c r="G15" s="23">
        <f>IFERROR(VLOOKUP(N15,[1]Sheet1!$A$527:$K$545,5,FALSE)/100,0)</f>
        <v>0</v>
      </c>
      <c r="H15" s="24">
        <f>IFERROR(VLOOKUP(N15,[1]Sheet1!$A$527:$K$545,6,FALSE),0)</f>
        <v>0</v>
      </c>
      <c r="I15" s="25">
        <f>IFERROR(VLOOKUP(N15,[1]Sheet1!$A$527:$K$545,7,FALSE)/100,0)</f>
        <v>0</v>
      </c>
      <c r="J15" s="24">
        <f>IFERROR(VLOOKUP(N15,[1]Sheet1!$A$527:$K$545,8,FALSE),0)</f>
        <v>0</v>
      </c>
      <c r="K15" s="27">
        <f>IFERROR(VLOOKUP(N15,[1]Sheet1!$A$527:$K$545,9,FALSE)/100,0)</f>
        <v>0</v>
      </c>
      <c r="L15" s="26">
        <f>IFERROR(VLOOKUP(N15,[1]Sheet1!$A$527:$K$545,10,FALSE),0)</f>
        <v>0</v>
      </c>
      <c r="M15" s="27">
        <f>IFERROR(VLOOKUP(N15,[1]Sheet1!$A$527:$K$545,11,FALSE)/100,0)</f>
        <v>0</v>
      </c>
      <c r="N15" s="276" t="s">
        <v>731</v>
      </c>
    </row>
    <row r="16" spans="2:14" ht="22.15" customHeight="1" x14ac:dyDescent="0.25">
      <c r="B16" s="96" t="s">
        <v>407</v>
      </c>
      <c r="C16" s="97" t="s">
        <v>408</v>
      </c>
      <c r="D16" s="22">
        <f>IFERROR(VLOOKUP(N16,[1]Sheet1!$A$527:$K$545,2,FALSE),0)</f>
        <v>0</v>
      </c>
      <c r="E16" s="23">
        <f>IFERROR(VLOOKUP(N16,[1]Sheet1!$A$527:$K$545,3,FALSE)/100,0)</f>
        <v>0</v>
      </c>
      <c r="F16" s="24">
        <f>IFERROR(VLOOKUP(N16,[1]Sheet1!$A$527:$K$545,4,FALSE),0)</f>
        <v>3</v>
      </c>
      <c r="G16" s="23">
        <f>IFERROR(VLOOKUP(N16,[1]Sheet1!$A$527:$K$545,5,FALSE)/100,0)</f>
        <v>1.4800197335964479E-3</v>
      </c>
      <c r="H16" s="24">
        <f>IFERROR(VLOOKUP(N16,[1]Sheet1!$A$527:$K$545,6,FALSE),0)</f>
        <v>0</v>
      </c>
      <c r="I16" s="25">
        <f>IFERROR(VLOOKUP(N16,[1]Sheet1!$A$527:$K$545,7,FALSE)/100,0)</f>
        <v>0</v>
      </c>
      <c r="J16" s="24">
        <f>IFERROR(VLOOKUP(N16,[1]Sheet1!$A$527:$K$545,8,FALSE),0)</f>
        <v>0</v>
      </c>
      <c r="K16" s="27">
        <f>IFERROR(VLOOKUP(N16,[1]Sheet1!$A$527:$K$545,9,FALSE)/100,0)</f>
        <v>0</v>
      </c>
      <c r="L16" s="26">
        <f>IFERROR(VLOOKUP(N16,[1]Sheet1!$A$527:$K$545,10,FALSE),0)</f>
        <v>3</v>
      </c>
      <c r="M16" s="27">
        <f>IFERROR(VLOOKUP(N16,[1]Sheet1!$A$527:$K$545,11,FALSE)/100,0)</f>
        <v>1.0114632501685772E-3</v>
      </c>
      <c r="N16" s="280" t="s">
        <v>851</v>
      </c>
    </row>
    <row r="17" spans="2:14" ht="22.15" customHeight="1" x14ac:dyDescent="0.25">
      <c r="B17" s="96" t="s">
        <v>409</v>
      </c>
      <c r="C17" s="97" t="s">
        <v>410</v>
      </c>
      <c r="D17" s="22">
        <f>IFERROR(VLOOKUP(N17,[1]Sheet1!$A$527:$K$545,2,FALSE),0)</f>
        <v>2</v>
      </c>
      <c r="E17" s="23">
        <f>IFERROR(VLOOKUP(N17,[1]Sheet1!$A$527:$K$545,3,FALSE)/100,0)</f>
        <v>2.5284450063211127E-3</v>
      </c>
      <c r="F17" s="24">
        <f>IFERROR(VLOOKUP(N17,[1]Sheet1!$A$527:$K$545,4,FALSE),0)</f>
        <v>4</v>
      </c>
      <c r="G17" s="23">
        <f>IFERROR(VLOOKUP(N17,[1]Sheet1!$A$527:$K$545,5,FALSE)/100,0)</f>
        <v>1.9733596447952641E-3</v>
      </c>
      <c r="H17" s="24">
        <f>IFERROR(VLOOKUP(N17,[1]Sheet1!$A$527:$K$545,6,FALSE),0)</f>
        <v>1</v>
      </c>
      <c r="I17" s="25">
        <f>IFERROR(VLOOKUP(N17,[1]Sheet1!$A$527:$K$545,7,FALSE)/100,0)</f>
        <v>6.9930069930069939E-3</v>
      </c>
      <c r="J17" s="24">
        <f>IFERROR(VLOOKUP(N17,[1]Sheet1!$A$527:$K$545,8,FALSE),0)</f>
        <v>0</v>
      </c>
      <c r="K17" s="27">
        <f>IFERROR(VLOOKUP(N17,[1]Sheet1!$A$527:$K$545,9,FALSE)/100,0)</f>
        <v>0</v>
      </c>
      <c r="L17" s="26">
        <f>IFERROR(VLOOKUP(N17,[1]Sheet1!$A$527:$K$545,10,FALSE),0)</f>
        <v>7</v>
      </c>
      <c r="M17" s="27">
        <f>IFERROR(VLOOKUP(N17,[1]Sheet1!$A$527:$K$545,11,FALSE)/100,0)</f>
        <v>2.3600809170600135E-3</v>
      </c>
      <c r="N17" s="276" t="s">
        <v>732</v>
      </c>
    </row>
    <row r="18" spans="2:14" ht="22.15" customHeight="1" x14ac:dyDescent="0.25">
      <c r="B18" s="96" t="s">
        <v>411</v>
      </c>
      <c r="C18" s="97" t="s">
        <v>412</v>
      </c>
      <c r="D18" s="22">
        <f>IFERROR(VLOOKUP(N18,[1]Sheet1!$A$527:$K$545,2,FALSE),0)</f>
        <v>633</v>
      </c>
      <c r="E18" s="23">
        <f>IFERROR(VLOOKUP(N18,[1]Sheet1!$A$527:$K$545,3,FALSE)/100,0)</f>
        <v>0.80025284450063205</v>
      </c>
      <c r="F18" s="24">
        <f>IFERROR(VLOOKUP(N18,[1]Sheet1!$A$527:$K$545,4,FALSE),0)</f>
        <v>1631</v>
      </c>
      <c r="G18" s="23">
        <f>IFERROR(VLOOKUP(N18,[1]Sheet1!$A$527:$K$545,5,FALSE)/100,0)</f>
        <v>0.80463739516526889</v>
      </c>
      <c r="H18" s="24">
        <f>IFERROR(VLOOKUP(N18,[1]Sheet1!$A$527:$K$545,6,FALSE),0)</f>
        <v>116</v>
      </c>
      <c r="I18" s="25">
        <f>IFERROR(VLOOKUP(N18,[1]Sheet1!$A$527:$K$545,7,FALSE)/100,0)</f>
        <v>0.81118881118881125</v>
      </c>
      <c r="J18" s="24">
        <f>IFERROR(VLOOKUP(N18,[1]Sheet1!$A$527:$K$545,8,FALSE),0)</f>
        <v>4</v>
      </c>
      <c r="K18" s="27">
        <f>IFERROR(VLOOKUP(N18,[1]Sheet1!$A$527:$K$545,9,FALSE)/100,0)</f>
        <v>0.8</v>
      </c>
      <c r="L18" s="26">
        <f>IFERROR(VLOOKUP(N18,[1]Sheet1!$A$527:$K$545,10,FALSE),0)</f>
        <v>2384</v>
      </c>
      <c r="M18" s="27">
        <f>IFERROR(VLOOKUP(N18,[1]Sheet1!$A$527:$K$545,11,FALSE)/100,0)</f>
        <v>0.80377612946729604</v>
      </c>
      <c r="N18" s="276" t="s">
        <v>733</v>
      </c>
    </row>
    <row r="19" spans="2:14" ht="22.15" customHeight="1" x14ac:dyDescent="0.25">
      <c r="B19" s="96" t="s">
        <v>413</v>
      </c>
      <c r="C19" s="97" t="s">
        <v>414</v>
      </c>
      <c r="D19" s="22">
        <f>IFERROR(VLOOKUP(N19,[1]Sheet1!$A$527:$K$545,2,FALSE),0)</f>
        <v>21</v>
      </c>
      <c r="E19" s="23">
        <f>IFERROR(VLOOKUP(N19,[1]Sheet1!$A$527:$K$545,3,FALSE)/100,0)</f>
        <v>2.6548672566371681E-2</v>
      </c>
      <c r="F19" s="24">
        <f>IFERROR(VLOOKUP(N19,[1]Sheet1!$A$527:$K$545,4,FALSE),0)</f>
        <v>59</v>
      </c>
      <c r="G19" s="23">
        <f>IFERROR(VLOOKUP(N19,[1]Sheet1!$A$527:$K$545,5,FALSE)/100,0)</f>
        <v>2.9107054760730139E-2</v>
      </c>
      <c r="H19" s="24">
        <f>IFERROR(VLOOKUP(N19,[1]Sheet1!$A$527:$K$545,6,FALSE),0)</f>
        <v>4</v>
      </c>
      <c r="I19" s="25">
        <f>IFERROR(VLOOKUP(N19,[1]Sheet1!$A$527:$K$545,7,FALSE)/100,0)</f>
        <v>2.7972027972027975E-2</v>
      </c>
      <c r="J19" s="24">
        <f>IFERROR(VLOOKUP(N19,[1]Sheet1!$A$527:$K$545,8,FALSE),0)</f>
        <v>1</v>
      </c>
      <c r="K19" s="27">
        <f>IFERROR(VLOOKUP(N19,[1]Sheet1!$A$527:$K$545,9,FALSE)/100,0)</f>
        <v>0.2</v>
      </c>
      <c r="L19" s="26">
        <f>IFERROR(VLOOKUP(N19,[1]Sheet1!$A$527:$K$545,10,FALSE),0)</f>
        <v>85</v>
      </c>
      <c r="M19" s="27">
        <f>IFERROR(VLOOKUP(N19,[1]Sheet1!$A$527:$K$545,11,FALSE)/100,0)</f>
        <v>2.8658125421443029E-2</v>
      </c>
      <c r="N19" s="276" t="s">
        <v>734</v>
      </c>
    </row>
    <row r="20" spans="2:14" ht="22.15" customHeight="1" x14ac:dyDescent="0.25">
      <c r="B20" s="96" t="s">
        <v>415</v>
      </c>
      <c r="C20" s="97" t="s">
        <v>416</v>
      </c>
      <c r="D20" s="22">
        <f>IFERROR(VLOOKUP(N20,[1]Sheet1!$A$527:$K$545,2,FALSE),0)</f>
        <v>7</v>
      </c>
      <c r="E20" s="23">
        <f>IFERROR(VLOOKUP(N20,[1]Sheet1!$A$527:$K$545,3,FALSE)/100,0)</f>
        <v>8.8495575221238937E-3</v>
      </c>
      <c r="F20" s="24">
        <f>IFERROR(VLOOKUP(N20,[1]Sheet1!$A$527:$K$545,4,FALSE),0)</f>
        <v>5</v>
      </c>
      <c r="G20" s="23">
        <f>IFERROR(VLOOKUP(N20,[1]Sheet1!$A$527:$K$545,5,FALSE)/100,0)</f>
        <v>2.4666995559940795E-3</v>
      </c>
      <c r="H20" s="24">
        <f>IFERROR(VLOOKUP(N20,[1]Sheet1!$A$527:$K$545,6,FALSE),0)</f>
        <v>0</v>
      </c>
      <c r="I20" s="25">
        <f>IFERROR(VLOOKUP(N20,[1]Sheet1!$A$527:$K$545,7,FALSE)/100,0)</f>
        <v>0</v>
      </c>
      <c r="J20" s="24">
        <f>IFERROR(VLOOKUP(N20,[1]Sheet1!$A$527:$K$545,8,FALSE),0)</f>
        <v>0</v>
      </c>
      <c r="K20" s="27">
        <f>IFERROR(VLOOKUP(N20,[1]Sheet1!$A$527:$K$545,9,FALSE)/100,0)</f>
        <v>0</v>
      </c>
      <c r="L20" s="26">
        <f>IFERROR(VLOOKUP(N20,[1]Sheet1!$A$527:$K$545,10,FALSE),0)</f>
        <v>12</v>
      </c>
      <c r="M20" s="27">
        <f>IFERROR(VLOOKUP(N20,[1]Sheet1!$A$527:$K$545,11,FALSE)/100,0)</f>
        <v>4.045853000674309E-3</v>
      </c>
      <c r="N20" s="276" t="s">
        <v>735</v>
      </c>
    </row>
    <row r="21" spans="2:14" ht="22.15" customHeight="1" x14ac:dyDescent="0.25">
      <c r="B21" s="96" t="s">
        <v>417</v>
      </c>
      <c r="C21" s="97" t="s">
        <v>418</v>
      </c>
      <c r="D21" s="22">
        <f>IFERROR(VLOOKUP(N21,[1]Sheet1!$A$527:$K$545,2,FALSE),0)</f>
        <v>0</v>
      </c>
      <c r="E21" s="23">
        <f>IFERROR(VLOOKUP(N21,[1]Sheet1!$A$527:$K$545,3,FALSE)/100,0)</f>
        <v>0</v>
      </c>
      <c r="F21" s="24">
        <f>IFERROR(VLOOKUP(N21,[1]Sheet1!$A$527:$K$545,4,FALSE),0)</f>
        <v>1</v>
      </c>
      <c r="G21" s="23">
        <f>IFERROR(VLOOKUP(N21,[1]Sheet1!$A$527:$K$545,5,FALSE)/100,0)</f>
        <v>4.9333991119881603E-4</v>
      </c>
      <c r="H21" s="24">
        <f>IFERROR(VLOOKUP(N21,[1]Sheet1!$A$527:$K$545,6,FALSE),0)</f>
        <v>0</v>
      </c>
      <c r="I21" s="25">
        <f>IFERROR(VLOOKUP(N21,[1]Sheet1!$A$527:$K$545,7,FALSE)/100,0)</f>
        <v>0</v>
      </c>
      <c r="J21" s="24">
        <f>IFERROR(VLOOKUP(N21,[1]Sheet1!$A$527:$K$545,8,FALSE),0)</f>
        <v>0</v>
      </c>
      <c r="K21" s="27">
        <f>IFERROR(VLOOKUP(N21,[1]Sheet1!$A$527:$K$545,9,FALSE)/100,0)</f>
        <v>0</v>
      </c>
      <c r="L21" s="26">
        <f>IFERROR(VLOOKUP(N21,[1]Sheet1!$A$527:$K$545,10,FALSE),0)</f>
        <v>1</v>
      </c>
      <c r="M21" s="27">
        <f>IFERROR(VLOOKUP(N21,[1]Sheet1!$A$527:$K$545,11,FALSE)/100,0)</f>
        <v>3.3715441672285906E-4</v>
      </c>
      <c r="N21" s="276" t="s">
        <v>736</v>
      </c>
    </row>
    <row r="22" spans="2:14" ht="22.15" customHeight="1" x14ac:dyDescent="0.25">
      <c r="B22" s="96" t="s">
        <v>419</v>
      </c>
      <c r="C22" s="97" t="s">
        <v>420</v>
      </c>
      <c r="D22" s="22">
        <f>IFERROR(VLOOKUP(N22,[1]Sheet1!$A$527:$K$545,2,FALSE),0)</f>
        <v>0</v>
      </c>
      <c r="E22" s="23">
        <f>IFERROR(VLOOKUP(N22,[1]Sheet1!$A$527:$K$545,3,FALSE)/100,0)</f>
        <v>0</v>
      </c>
      <c r="F22" s="24">
        <f>IFERROR(VLOOKUP(N22,[1]Sheet1!$A$527:$K$545,4,FALSE),0)</f>
        <v>1</v>
      </c>
      <c r="G22" s="23">
        <f>IFERROR(VLOOKUP(N22,[1]Sheet1!$A$527:$K$545,5,FALSE)/100,0)</f>
        <v>4.9333991119881603E-4</v>
      </c>
      <c r="H22" s="24">
        <f>IFERROR(VLOOKUP(N22,[1]Sheet1!$A$527:$K$545,6,FALSE),0)</f>
        <v>0</v>
      </c>
      <c r="I22" s="25">
        <f>IFERROR(VLOOKUP(N22,[1]Sheet1!$A$527:$K$545,7,FALSE)/100,0)</f>
        <v>0</v>
      </c>
      <c r="J22" s="24">
        <f>IFERROR(VLOOKUP(N22,[1]Sheet1!$A$527:$K$545,8,FALSE),0)</f>
        <v>0</v>
      </c>
      <c r="K22" s="27">
        <f>IFERROR(VLOOKUP(N22,[1]Sheet1!$A$527:$K$545,9,FALSE)/100,0)</f>
        <v>0</v>
      </c>
      <c r="L22" s="26">
        <f>IFERROR(VLOOKUP(N22,[1]Sheet1!$A$527:$K$545,10,FALSE),0)</f>
        <v>1</v>
      </c>
      <c r="M22" s="27">
        <f>IFERROR(VLOOKUP(N22,[1]Sheet1!$A$527:$K$545,11,FALSE)/100,0)</f>
        <v>3.3715441672285906E-4</v>
      </c>
      <c r="N22" s="276" t="s">
        <v>850</v>
      </c>
    </row>
    <row r="23" spans="2:14" ht="22.15" customHeight="1" x14ac:dyDescent="0.25">
      <c r="B23" s="96" t="s">
        <v>421</v>
      </c>
      <c r="C23" s="97" t="s">
        <v>422</v>
      </c>
      <c r="D23" s="22">
        <f>IFERROR(VLOOKUP(N23,[1]Sheet1!$A$527:$K$545,2,FALSE),0)</f>
        <v>1</v>
      </c>
      <c r="E23" s="23">
        <f>IFERROR(VLOOKUP(N23,[1]Sheet1!$A$527:$K$545,3,FALSE)/100,0)</f>
        <v>1.2642225031605564E-3</v>
      </c>
      <c r="F23" s="24">
        <f>IFERROR(VLOOKUP(N23,[1]Sheet1!$A$527:$K$545,4,FALSE),0)</f>
        <v>2</v>
      </c>
      <c r="G23" s="23">
        <f>IFERROR(VLOOKUP(N23,[1]Sheet1!$A$527:$K$545,5,FALSE)/100,0)</f>
        <v>9.8667982239763205E-4</v>
      </c>
      <c r="H23" s="24">
        <f>IFERROR(VLOOKUP(N23,[1]Sheet1!$A$527:$K$545,6,FALSE),0)</f>
        <v>0</v>
      </c>
      <c r="I23" s="25">
        <f>IFERROR(VLOOKUP(N23,[1]Sheet1!$A$527:$K$545,7,FALSE)/100,0)</f>
        <v>0</v>
      </c>
      <c r="J23" s="24">
        <f>IFERROR(VLOOKUP(N23,[1]Sheet1!$A$527:$K$545,8,FALSE),0)</f>
        <v>0</v>
      </c>
      <c r="K23" s="27">
        <f>IFERROR(VLOOKUP(N23,[1]Sheet1!$A$527:$K$545,9,FALSE)/100,0)</f>
        <v>0</v>
      </c>
      <c r="L23" s="26">
        <f>IFERROR(VLOOKUP(N23,[1]Sheet1!$A$527:$K$545,10,FALSE),0)</f>
        <v>3</v>
      </c>
      <c r="M23" s="27">
        <f>IFERROR(VLOOKUP(N23,[1]Sheet1!$A$527:$K$545,11,FALSE)/100,0)</f>
        <v>1.0114632501685772E-3</v>
      </c>
      <c r="N23" s="276" t="s">
        <v>737</v>
      </c>
    </row>
    <row r="24" spans="2:14" ht="22.15" customHeight="1" x14ac:dyDescent="0.25">
      <c r="B24" s="96" t="s">
        <v>423</v>
      </c>
      <c r="C24" s="97" t="s">
        <v>424</v>
      </c>
      <c r="D24" s="22">
        <f>IFERROR(VLOOKUP(N24,[1]Sheet1!$A$527:$K$545,2,FALSE),0)</f>
        <v>22</v>
      </c>
      <c r="E24" s="23">
        <f>IFERROR(VLOOKUP(N24,[1]Sheet1!$A$527:$K$545,3,FALSE)/100,0)</f>
        <v>2.7812895069532235E-2</v>
      </c>
      <c r="F24" s="24">
        <f>IFERROR(VLOOKUP(N24,[1]Sheet1!$A$527:$K$545,4,FALSE),0)</f>
        <v>65</v>
      </c>
      <c r="G24" s="23">
        <f>IFERROR(VLOOKUP(N24,[1]Sheet1!$A$527:$K$545,5,FALSE)/100,0)</f>
        <v>3.2067094227923032E-2</v>
      </c>
      <c r="H24" s="24">
        <f>IFERROR(VLOOKUP(N24,[1]Sheet1!$A$527:$K$545,6,FALSE),0)</f>
        <v>8</v>
      </c>
      <c r="I24" s="25">
        <f>IFERROR(VLOOKUP(N24,[1]Sheet1!$A$527:$K$545,7,FALSE)/100,0)</f>
        <v>5.5944055944055951E-2</v>
      </c>
      <c r="J24" s="24">
        <f>IFERROR(VLOOKUP(N24,[1]Sheet1!$A$527:$K$545,8,FALSE),0)</f>
        <v>0</v>
      </c>
      <c r="K24" s="27">
        <f>IFERROR(VLOOKUP(N24,[1]Sheet1!$A$527:$K$545,9,FALSE)/100,0)</f>
        <v>0</v>
      </c>
      <c r="L24" s="26">
        <f>IFERROR(VLOOKUP(N24,[1]Sheet1!$A$527:$K$545,10,FALSE),0)</f>
        <v>95</v>
      </c>
      <c r="M24" s="27">
        <f>IFERROR(VLOOKUP(N24,[1]Sheet1!$A$527:$K$545,11,FALSE)/100,0)</f>
        <v>3.2029669588671608E-2</v>
      </c>
      <c r="N24" s="276" t="s">
        <v>738</v>
      </c>
    </row>
    <row r="25" spans="2:14" ht="22.15" customHeight="1" x14ac:dyDescent="0.25">
      <c r="B25" s="96" t="s">
        <v>425</v>
      </c>
      <c r="C25" s="97" t="s">
        <v>426</v>
      </c>
      <c r="D25" s="22">
        <f>IFERROR(VLOOKUP(N25,[1]Sheet1!$A$527:$K$545,2,FALSE),0)</f>
        <v>1</v>
      </c>
      <c r="E25" s="23">
        <f>IFERROR(VLOOKUP(N25,[1]Sheet1!$A$527:$K$545,3,FALSE)/100,0)</f>
        <v>1.2642225031605564E-3</v>
      </c>
      <c r="F25" s="24">
        <f>IFERROR(VLOOKUP(N25,[1]Sheet1!$A$527:$K$545,4,FALSE),0)</f>
        <v>3</v>
      </c>
      <c r="G25" s="23">
        <f>IFERROR(VLOOKUP(N25,[1]Sheet1!$A$527:$K$545,5,FALSE)/100,0)</f>
        <v>1.4800197335964479E-3</v>
      </c>
      <c r="H25" s="24">
        <f>IFERROR(VLOOKUP(N25,[1]Sheet1!$A$527:$K$545,6,FALSE),0)</f>
        <v>0</v>
      </c>
      <c r="I25" s="25">
        <f>IFERROR(VLOOKUP(N25,[1]Sheet1!$A$527:$K$545,7,FALSE)/100,0)</f>
        <v>0</v>
      </c>
      <c r="J25" s="24">
        <f>IFERROR(VLOOKUP(N25,[1]Sheet1!$A$527:$K$545,8,FALSE),0)</f>
        <v>0</v>
      </c>
      <c r="K25" s="27">
        <f>IFERROR(VLOOKUP(N25,[1]Sheet1!$A$527:$K$545,9,FALSE)/100,0)</f>
        <v>0</v>
      </c>
      <c r="L25" s="26">
        <f>IFERROR(VLOOKUP(N25,[1]Sheet1!$A$527:$K$545,10,FALSE),0)</f>
        <v>4</v>
      </c>
      <c r="M25" s="27">
        <f>IFERROR(VLOOKUP(N25,[1]Sheet1!$A$527:$K$545,11,FALSE)/100,0)</f>
        <v>1.3486176668914363E-3</v>
      </c>
      <c r="N25" s="276" t="s">
        <v>739</v>
      </c>
    </row>
    <row r="26" spans="2:14" ht="22.15" customHeight="1" x14ac:dyDescent="0.25">
      <c r="B26" s="96" t="s">
        <v>427</v>
      </c>
      <c r="C26" s="97" t="s">
        <v>428</v>
      </c>
      <c r="D26" s="22">
        <f>IFERROR(VLOOKUP(N26,[1]Sheet1!$A$527:$K$545,2,FALSE),0)</f>
        <v>12</v>
      </c>
      <c r="E26" s="23">
        <f>IFERROR(VLOOKUP(N26,[1]Sheet1!$A$527:$K$545,3,FALSE)/100,0)</f>
        <v>1.5170670037926675E-2</v>
      </c>
      <c r="F26" s="24">
        <f>IFERROR(VLOOKUP(N26,[1]Sheet1!$A$527:$K$545,4,FALSE),0)</f>
        <v>29</v>
      </c>
      <c r="G26" s="23">
        <f>IFERROR(VLOOKUP(N26,[1]Sheet1!$A$527:$K$545,5,FALSE)/100,0)</f>
        <v>1.4306857424765663E-2</v>
      </c>
      <c r="H26" s="24">
        <f>IFERROR(VLOOKUP(N26,[1]Sheet1!$A$527:$K$545,6,FALSE),0)</f>
        <v>3</v>
      </c>
      <c r="I26" s="25">
        <f>IFERROR(VLOOKUP(N26,[1]Sheet1!$A$527:$K$545,7,FALSE)/100,0)</f>
        <v>2.097902097902098E-2</v>
      </c>
      <c r="J26" s="24">
        <f>IFERROR(VLOOKUP(N26,[1]Sheet1!$A$527:$K$545,8,FALSE),0)</f>
        <v>0</v>
      </c>
      <c r="K26" s="27">
        <f>IFERROR(VLOOKUP(N26,[1]Sheet1!$A$527:$K$545,9,FALSE)/100,0)</f>
        <v>0</v>
      </c>
      <c r="L26" s="26">
        <f>IFERROR(VLOOKUP(N26,[1]Sheet1!$A$527:$K$545,10,FALSE),0)</f>
        <v>44</v>
      </c>
      <c r="M26" s="27">
        <f>IFERROR(VLOOKUP(N26,[1]Sheet1!$A$527:$K$545,11,FALSE)/100,0)</f>
        <v>1.4834794335805798E-2</v>
      </c>
      <c r="N26" s="276" t="s">
        <v>740</v>
      </c>
    </row>
    <row r="27" spans="2:14" ht="22.15" customHeight="1" thickBot="1" x14ac:dyDescent="0.3">
      <c r="B27" s="96" t="s">
        <v>429</v>
      </c>
      <c r="C27" s="97" t="s">
        <v>430</v>
      </c>
      <c r="D27" s="22">
        <f>IFERROR(VLOOKUP(N27,[1]Sheet1!$A$527:$K$545,2,FALSE),0)</f>
        <v>11</v>
      </c>
      <c r="E27" s="23">
        <f>IFERROR(VLOOKUP(N27,[1]Sheet1!$A$527:$K$545,3,FALSE)/100,0)</f>
        <v>1.3906447534766117E-2</v>
      </c>
      <c r="F27" s="24">
        <f>IFERROR(VLOOKUP(N27,[1]Sheet1!$A$527:$K$545,4,FALSE),0)</f>
        <v>28</v>
      </c>
      <c r="G27" s="23">
        <f>IFERROR(VLOOKUP(N27,[1]Sheet1!$A$527:$K$545,5,FALSE)/100,0)</f>
        <v>1.3813517513566848E-2</v>
      </c>
      <c r="H27" s="24">
        <f>IFERROR(VLOOKUP(N27,[1]Sheet1!$A$527:$K$545,6,FALSE),0)</f>
        <v>2</v>
      </c>
      <c r="I27" s="25">
        <f>IFERROR(VLOOKUP(N27,[1]Sheet1!$A$527:$K$545,7,FALSE)/100,0)</f>
        <v>1.3986013986013988E-2</v>
      </c>
      <c r="J27" s="24">
        <f>IFERROR(VLOOKUP(N27,[1]Sheet1!$A$527:$K$545,8,FALSE),0)</f>
        <v>0</v>
      </c>
      <c r="K27" s="27">
        <f>IFERROR(VLOOKUP(N27,[1]Sheet1!$A$527:$K$545,9,FALSE)/100,0)</f>
        <v>0</v>
      </c>
      <c r="L27" s="26">
        <f>IFERROR(VLOOKUP(N27,[1]Sheet1!$A$527:$K$545,10,FALSE),0)</f>
        <v>41</v>
      </c>
      <c r="M27" s="27">
        <f>IFERROR(VLOOKUP(N27,[1]Sheet1!$A$527:$K$545,11,FALSE)/100,0)</f>
        <v>1.3823331085637221E-2</v>
      </c>
      <c r="N27" s="276" t="s">
        <v>741</v>
      </c>
    </row>
    <row r="28" spans="2:14" ht="22.15" customHeight="1" thickTop="1" thickBot="1" x14ac:dyDescent="0.3">
      <c r="B28" s="389" t="s">
        <v>69</v>
      </c>
      <c r="C28" s="390"/>
      <c r="D28" s="29">
        <f>SUM(D6:D27)</f>
        <v>791</v>
      </c>
      <c r="E28" s="30">
        <f t="shared" ref="E28:M28" si="0">SUM(E6:E27)</f>
        <v>1.0000000000000002</v>
      </c>
      <c r="F28" s="31">
        <f t="shared" si="0"/>
        <v>2027</v>
      </c>
      <c r="G28" s="30">
        <f t="shared" si="0"/>
        <v>1</v>
      </c>
      <c r="H28" s="31">
        <f t="shared" si="0"/>
        <v>143</v>
      </c>
      <c r="I28" s="32">
        <f t="shared" si="0"/>
        <v>1</v>
      </c>
      <c r="J28" s="31">
        <f t="shared" si="0"/>
        <v>5</v>
      </c>
      <c r="K28" s="33">
        <f t="shared" si="0"/>
        <v>1</v>
      </c>
      <c r="L28" s="29">
        <f t="shared" si="0"/>
        <v>2966</v>
      </c>
      <c r="M28" s="33">
        <f t="shared" si="0"/>
        <v>1</v>
      </c>
      <c r="N28" s="276" t="s">
        <v>20</v>
      </c>
    </row>
    <row r="29" spans="2:14" ht="22.15" customHeight="1" thickTop="1" thickBot="1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22.15" customHeight="1" thickTop="1" x14ac:dyDescent="0.25">
      <c r="B30" s="54" t="s">
        <v>948</v>
      </c>
      <c r="C30" s="55"/>
      <c r="D30" s="55"/>
      <c r="E30" s="56"/>
      <c r="F30" s="82"/>
      <c r="G30" s="82"/>
      <c r="H30" s="82"/>
      <c r="I30" s="82"/>
      <c r="J30" s="82"/>
      <c r="K30" s="52"/>
      <c r="L30" s="3"/>
      <c r="M30" s="3"/>
    </row>
    <row r="31" spans="2:14" ht="22.15" customHeight="1" thickBot="1" x14ac:dyDescent="0.3">
      <c r="B31" s="57" t="s">
        <v>1034</v>
      </c>
      <c r="C31" s="58"/>
      <c r="D31" s="58"/>
      <c r="E31" s="59"/>
      <c r="F31" s="83"/>
      <c r="G31" s="83"/>
      <c r="H31" s="83"/>
      <c r="I31" s="83"/>
      <c r="J31" s="83"/>
      <c r="K31" s="3"/>
      <c r="L31" s="3"/>
      <c r="M31" s="3"/>
    </row>
    <row r="32" spans="2:14" ht="15.75" thickTop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538"/>
  <sheetViews>
    <sheetView topLeftCell="H38" zoomScale="80" zoomScaleNormal="80" workbookViewId="0">
      <selection activeCell="T7" sqref="T7:V55"/>
    </sheetView>
  </sheetViews>
  <sheetFormatPr defaultRowHeight="15" x14ac:dyDescent="0.25"/>
  <cols>
    <col min="1" max="1" width="2.7109375" style="3" customWidth="1"/>
    <col min="2" max="2" width="7.7109375" style="1" customWidth="1"/>
    <col min="3" max="3" width="118.5703125" style="1" customWidth="1"/>
    <col min="4" max="7" width="13" style="1" hidden="1" customWidth="1"/>
    <col min="8" max="22" width="12.7109375" style="1" customWidth="1"/>
    <col min="23" max="23" width="9.140625" style="276" customWidth="1"/>
    <col min="24" max="16384" width="9.140625" style="3"/>
  </cols>
  <sheetData>
    <row r="1" spans="2:2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3" ht="22.15" customHeight="1" thickTop="1" thickBot="1" x14ac:dyDescent="0.3">
      <c r="B2" s="313" t="s">
        <v>928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</row>
    <row r="3" spans="2:23" ht="22.15" customHeight="1" thickTop="1" thickBot="1" x14ac:dyDescent="0.3">
      <c r="B3" s="287" t="s">
        <v>1028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9"/>
    </row>
    <row r="4" spans="2:23" ht="22.15" customHeight="1" thickTop="1" thickBot="1" x14ac:dyDescent="0.3">
      <c r="B4" s="391" t="s">
        <v>431</v>
      </c>
      <c r="C4" s="309" t="s">
        <v>432</v>
      </c>
      <c r="D4" s="332" t="s">
        <v>15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3"/>
      <c r="V4" s="316" t="s">
        <v>1001</v>
      </c>
    </row>
    <row r="5" spans="2:23" ht="22.15" customHeight="1" thickTop="1" x14ac:dyDescent="0.25">
      <c r="B5" s="392"/>
      <c r="C5" s="394"/>
      <c r="D5" s="322">
        <v>2012</v>
      </c>
      <c r="E5" s="322"/>
      <c r="F5" s="322">
        <v>2013</v>
      </c>
      <c r="G5" s="322"/>
      <c r="H5" s="388">
        <v>2014</v>
      </c>
      <c r="I5" s="338"/>
      <c r="J5" s="338">
        <v>2015</v>
      </c>
      <c r="K5" s="338"/>
      <c r="L5" s="338">
        <v>2016</v>
      </c>
      <c r="M5" s="338"/>
      <c r="N5" s="338">
        <v>2017</v>
      </c>
      <c r="O5" s="338"/>
      <c r="P5" s="338">
        <v>2018</v>
      </c>
      <c r="Q5" s="338"/>
      <c r="R5" s="338">
        <v>2019</v>
      </c>
      <c r="S5" s="338"/>
      <c r="T5" s="338">
        <v>2020</v>
      </c>
      <c r="U5" s="339"/>
      <c r="V5" s="317"/>
    </row>
    <row r="6" spans="2:23" ht="22.15" customHeight="1" thickBot="1" x14ac:dyDescent="0.3">
      <c r="B6" s="393"/>
      <c r="C6" s="395"/>
      <c r="D6" s="106" t="s">
        <v>17</v>
      </c>
      <c r="E6" s="84" t="s">
        <v>16</v>
      </c>
      <c r="F6" s="106" t="s">
        <v>17</v>
      </c>
      <c r="G6" s="84" t="s">
        <v>16</v>
      </c>
      <c r="H6" s="38" t="s">
        <v>17</v>
      </c>
      <c r="I6" s="85" t="s">
        <v>16</v>
      </c>
      <c r="J6" s="119" t="s">
        <v>17</v>
      </c>
      <c r="K6" s="38" t="s">
        <v>16</v>
      </c>
      <c r="L6" s="119" t="s">
        <v>17</v>
      </c>
      <c r="M6" s="85" t="s">
        <v>16</v>
      </c>
      <c r="N6" s="119" t="s">
        <v>17</v>
      </c>
      <c r="O6" s="84" t="s">
        <v>16</v>
      </c>
      <c r="P6" s="119" t="s">
        <v>17</v>
      </c>
      <c r="Q6" s="84" t="s">
        <v>16</v>
      </c>
      <c r="R6" s="119" t="s">
        <v>17</v>
      </c>
      <c r="S6" s="84" t="s">
        <v>16</v>
      </c>
      <c r="T6" s="119" t="s">
        <v>17</v>
      </c>
      <c r="U6" s="84" t="s">
        <v>16</v>
      </c>
      <c r="V6" s="318"/>
    </row>
    <row r="7" spans="2:23" ht="22.15" customHeight="1" thickTop="1" thickBot="1" x14ac:dyDescent="0.3">
      <c r="B7" s="123" t="s">
        <v>297</v>
      </c>
      <c r="C7" s="87" t="s">
        <v>298</v>
      </c>
      <c r="D7" s="88">
        <v>229</v>
      </c>
      <c r="E7" s="71">
        <v>9.7696245733788392E-2</v>
      </c>
      <c r="F7" s="88">
        <v>240</v>
      </c>
      <c r="G7" s="71">
        <v>0.10050251256281408</v>
      </c>
      <c r="H7" s="90">
        <v>134</v>
      </c>
      <c r="I7" s="73">
        <v>3.6904434040209308E-2</v>
      </c>
      <c r="J7" s="92">
        <v>135</v>
      </c>
      <c r="K7" s="73">
        <v>3.651609413037598E-2</v>
      </c>
      <c r="L7" s="92">
        <v>122</v>
      </c>
      <c r="M7" s="73">
        <v>3.0878258668691469E-2</v>
      </c>
      <c r="N7" s="92">
        <v>152</v>
      </c>
      <c r="O7" s="71">
        <v>3.7924151696606789E-2</v>
      </c>
      <c r="P7" s="92">
        <v>154</v>
      </c>
      <c r="Q7" s="71">
        <v>3.8232373386295926E-2</v>
      </c>
      <c r="R7" s="92">
        <v>218</v>
      </c>
      <c r="S7" s="71">
        <v>5.1671012088172555E-2</v>
      </c>
      <c r="T7" s="92">
        <f>IFERROR(VLOOKUP(W7,[1]Sheet1!$A$547:$C$585,2,FALSE),0)</f>
        <v>114</v>
      </c>
      <c r="U7" s="71">
        <f>T7/$T$55</f>
        <v>3.8435603506405937E-2</v>
      </c>
      <c r="V7" s="75">
        <f>IFERROR((T7-R7)/R7,0)</f>
        <v>-0.47706422018348627</v>
      </c>
      <c r="W7" s="280" t="s">
        <v>56</v>
      </c>
    </row>
    <row r="8" spans="2:23" ht="22.15" customHeight="1" thickTop="1" thickBot="1" x14ac:dyDescent="0.3">
      <c r="B8" s="123">
        <v>10</v>
      </c>
      <c r="C8" s="87" t="s">
        <v>433</v>
      </c>
      <c r="D8" s="88">
        <v>0</v>
      </c>
      <c r="E8" s="71">
        <v>0</v>
      </c>
      <c r="F8" s="88">
        <v>0</v>
      </c>
      <c r="G8" s="71">
        <v>0</v>
      </c>
      <c r="H8" s="90">
        <v>0</v>
      </c>
      <c r="I8" s="73">
        <v>0</v>
      </c>
      <c r="J8" s="92">
        <v>0</v>
      </c>
      <c r="K8" s="73">
        <v>0</v>
      </c>
      <c r="L8" s="92">
        <v>0</v>
      </c>
      <c r="M8" s="73">
        <v>0</v>
      </c>
      <c r="N8" s="92">
        <v>0</v>
      </c>
      <c r="O8" s="71">
        <v>0</v>
      </c>
      <c r="P8" s="92">
        <v>0</v>
      </c>
      <c r="Q8" s="71">
        <v>0</v>
      </c>
      <c r="R8" s="92">
        <v>0</v>
      </c>
      <c r="S8" s="71">
        <v>0</v>
      </c>
      <c r="T8" s="92">
        <f>IFERROR(VLOOKUP(W8,[1]Sheet1!$A$547:$C$585,2,FALSE),0)</f>
        <v>0</v>
      </c>
      <c r="U8" s="71">
        <f t="shared" ref="U8:U54" si="0">T8/$T$55</f>
        <v>0</v>
      </c>
      <c r="V8" s="75">
        <f t="shared" ref="V8:V55" si="1">IFERROR((T8-R8)/R8,0)</f>
        <v>0</v>
      </c>
    </row>
    <row r="9" spans="2:23" ht="22.15" customHeight="1" thickTop="1" x14ac:dyDescent="0.25">
      <c r="B9" s="124">
        <v>11</v>
      </c>
      <c r="C9" s="97" t="s">
        <v>434</v>
      </c>
      <c r="D9" s="40">
        <v>1</v>
      </c>
      <c r="E9" s="25">
        <v>4.2662116040955632E-4</v>
      </c>
      <c r="F9" s="40">
        <v>1</v>
      </c>
      <c r="G9" s="25">
        <v>4.187604690117253E-4</v>
      </c>
      <c r="H9" s="41">
        <v>1</v>
      </c>
      <c r="I9" s="23">
        <v>2.754062241806665E-4</v>
      </c>
      <c r="J9" s="24">
        <v>1</v>
      </c>
      <c r="K9" s="23">
        <v>2.7048958615093319E-4</v>
      </c>
      <c r="L9" s="24">
        <v>1</v>
      </c>
      <c r="M9" s="23">
        <v>2.531004808909137E-4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f>IFERROR(VLOOKUP(W9,[1]Sheet1!$A$547:$C$585,2,FALSE),0)</f>
        <v>0</v>
      </c>
      <c r="U9" s="25">
        <f t="shared" si="0"/>
        <v>0</v>
      </c>
      <c r="V9" s="44">
        <f t="shared" si="1"/>
        <v>0</v>
      </c>
      <c r="W9" s="280" t="s">
        <v>742</v>
      </c>
    </row>
    <row r="10" spans="2:23" ht="22.15" customHeight="1" x14ac:dyDescent="0.25">
      <c r="B10" s="124">
        <v>12</v>
      </c>
      <c r="C10" s="97" t="s">
        <v>435</v>
      </c>
      <c r="D10" s="40">
        <v>0</v>
      </c>
      <c r="E10" s="25">
        <v>0</v>
      </c>
      <c r="F10" s="40">
        <v>1</v>
      </c>
      <c r="G10" s="25">
        <v>4.187604690117253E-4</v>
      </c>
      <c r="H10" s="41">
        <v>0</v>
      </c>
      <c r="I10" s="23">
        <v>0</v>
      </c>
      <c r="J10" s="24">
        <v>1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4">
        <v>1</v>
      </c>
      <c r="Q10" s="25">
        <v>2.4826216484607745E-4</v>
      </c>
      <c r="R10" s="24">
        <v>2</v>
      </c>
      <c r="S10" s="25">
        <v>4.7404598246029864E-4</v>
      </c>
      <c r="T10" s="24">
        <f>IFERROR(VLOOKUP(W10,[1]Sheet1!$A$547:$C$585,2,FALSE),0)</f>
        <v>0</v>
      </c>
      <c r="U10" s="25">
        <f t="shared" si="0"/>
        <v>0</v>
      </c>
      <c r="V10" s="44">
        <f t="shared" si="1"/>
        <v>-1</v>
      </c>
      <c r="W10" s="276" t="s">
        <v>951</v>
      </c>
    </row>
    <row r="11" spans="2:23" ht="22.15" customHeight="1" x14ac:dyDescent="0.25">
      <c r="B11" s="124">
        <v>13</v>
      </c>
      <c r="C11" s="97" t="s">
        <v>436</v>
      </c>
      <c r="D11" s="40">
        <v>3</v>
      </c>
      <c r="E11" s="25">
        <v>1.2798634812286689E-3</v>
      </c>
      <c r="F11" s="40">
        <v>1</v>
      </c>
      <c r="G11" s="25">
        <v>4.187604690117253E-4</v>
      </c>
      <c r="H11" s="41">
        <v>0</v>
      </c>
      <c r="I11" s="23">
        <v>0</v>
      </c>
      <c r="J11" s="24">
        <v>0</v>
      </c>
      <c r="K11" s="23">
        <v>0</v>
      </c>
      <c r="L11" s="24">
        <v>1</v>
      </c>
      <c r="M11" s="23">
        <v>2.531004808909137E-4</v>
      </c>
      <c r="N11" s="24">
        <v>2</v>
      </c>
      <c r="O11" s="25">
        <v>4.9900199600798399E-4</v>
      </c>
      <c r="P11" s="24">
        <v>0</v>
      </c>
      <c r="Q11" s="25">
        <v>0</v>
      </c>
      <c r="R11" s="24">
        <v>0</v>
      </c>
      <c r="S11" s="25">
        <v>0</v>
      </c>
      <c r="T11" s="24">
        <f>IFERROR(VLOOKUP(W11,[1]Sheet1!$A$547:$C$585,2,FALSE),0)</f>
        <v>0</v>
      </c>
      <c r="U11" s="25">
        <f t="shared" si="0"/>
        <v>0</v>
      </c>
      <c r="V11" s="44">
        <f t="shared" si="1"/>
        <v>0</v>
      </c>
      <c r="W11" s="280" t="s">
        <v>743</v>
      </c>
    </row>
    <row r="12" spans="2:23" ht="22.15" customHeight="1" x14ac:dyDescent="0.25">
      <c r="B12" s="124">
        <v>14</v>
      </c>
      <c r="C12" s="97" t="s">
        <v>437</v>
      </c>
      <c r="D12" s="40">
        <v>9</v>
      </c>
      <c r="E12" s="25">
        <v>3.8395904436860067E-3</v>
      </c>
      <c r="F12" s="40">
        <v>21</v>
      </c>
      <c r="G12" s="25">
        <v>8.7939698492462311E-3</v>
      </c>
      <c r="H12" s="41">
        <v>6</v>
      </c>
      <c r="I12" s="23">
        <v>1.6524373450839988E-3</v>
      </c>
      <c r="J12" s="24">
        <v>20</v>
      </c>
      <c r="K12" s="23">
        <v>5.4097917230186646E-3</v>
      </c>
      <c r="L12" s="24">
        <v>7</v>
      </c>
      <c r="M12" s="23">
        <v>1.7717033662363959E-3</v>
      </c>
      <c r="N12" s="24">
        <v>13</v>
      </c>
      <c r="O12" s="25">
        <v>3.243512974051896E-3</v>
      </c>
      <c r="P12" s="24">
        <v>13</v>
      </c>
      <c r="Q12" s="25">
        <v>3.2274081429990069E-3</v>
      </c>
      <c r="R12" s="24">
        <v>14</v>
      </c>
      <c r="S12" s="25">
        <v>3.3183218772220905E-3</v>
      </c>
      <c r="T12" s="24">
        <f>IFERROR(VLOOKUP(W12,[1]Sheet1!$A$547:$C$585,2,FALSE),0)</f>
        <v>11</v>
      </c>
      <c r="U12" s="25">
        <f t="shared" si="0"/>
        <v>3.7086985839514496E-3</v>
      </c>
      <c r="V12" s="44">
        <f t="shared" si="1"/>
        <v>-0.21428571428571427</v>
      </c>
      <c r="W12" s="280" t="s">
        <v>744</v>
      </c>
    </row>
    <row r="13" spans="2:23" ht="22.15" customHeight="1" x14ac:dyDescent="0.25">
      <c r="B13" s="124">
        <v>15</v>
      </c>
      <c r="C13" s="97" t="s">
        <v>438</v>
      </c>
      <c r="D13" s="40">
        <v>0</v>
      </c>
      <c r="E13" s="25">
        <v>0</v>
      </c>
      <c r="F13" s="40">
        <v>0</v>
      </c>
      <c r="G13" s="25">
        <v>0</v>
      </c>
      <c r="H13" s="41">
        <v>0</v>
      </c>
      <c r="I13" s="23">
        <v>0</v>
      </c>
      <c r="J13" s="24">
        <v>0</v>
      </c>
      <c r="K13" s="23">
        <v>0</v>
      </c>
      <c r="L13" s="24">
        <v>0</v>
      </c>
      <c r="M13" s="23">
        <v>0</v>
      </c>
      <c r="N13" s="24">
        <v>0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f>IFERROR(VLOOKUP(W13,[1]Sheet1!$A$547:$C$585,2,FALSE),0)</f>
        <v>0</v>
      </c>
      <c r="U13" s="25">
        <f t="shared" si="0"/>
        <v>0</v>
      </c>
      <c r="V13" s="44">
        <f t="shared" si="1"/>
        <v>0</v>
      </c>
      <c r="W13" s="280" t="s">
        <v>745</v>
      </c>
    </row>
    <row r="14" spans="2:23" ht="22.15" customHeight="1" x14ac:dyDescent="0.25">
      <c r="B14" s="124">
        <v>16</v>
      </c>
      <c r="C14" s="97" t="s">
        <v>439</v>
      </c>
      <c r="D14" s="40">
        <v>2</v>
      </c>
      <c r="E14" s="25">
        <v>8.5324232081911264E-4</v>
      </c>
      <c r="F14" s="40">
        <v>4</v>
      </c>
      <c r="G14" s="25">
        <v>1.6750418760469012E-3</v>
      </c>
      <c r="H14" s="41">
        <v>1</v>
      </c>
      <c r="I14" s="23">
        <v>2.754062241806665E-4</v>
      </c>
      <c r="J14" s="24">
        <v>0</v>
      </c>
      <c r="K14" s="23">
        <v>0</v>
      </c>
      <c r="L14" s="24">
        <v>0</v>
      </c>
      <c r="M14" s="23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f>IFERROR(VLOOKUP(W14,[1]Sheet1!$A$547:$C$585,2,FALSE),0)</f>
        <v>0</v>
      </c>
      <c r="U14" s="25">
        <f t="shared" si="0"/>
        <v>0</v>
      </c>
      <c r="V14" s="44">
        <f t="shared" si="1"/>
        <v>0</v>
      </c>
      <c r="W14" s="280" t="s">
        <v>746</v>
      </c>
    </row>
    <row r="15" spans="2:23" ht="22.15" customHeight="1" x14ac:dyDescent="0.25">
      <c r="B15" s="124">
        <v>17</v>
      </c>
      <c r="C15" s="97" t="s">
        <v>440</v>
      </c>
      <c r="D15" s="40">
        <v>1</v>
      </c>
      <c r="E15" s="25">
        <v>4.2662116040955632E-4</v>
      </c>
      <c r="F15" s="40">
        <v>0</v>
      </c>
      <c r="G15" s="25">
        <v>0</v>
      </c>
      <c r="H15" s="41">
        <v>1</v>
      </c>
      <c r="I15" s="23">
        <v>0</v>
      </c>
      <c r="J15" s="24">
        <v>0</v>
      </c>
      <c r="K15" s="23">
        <v>0</v>
      </c>
      <c r="L15" s="24">
        <v>0</v>
      </c>
      <c r="M15" s="23">
        <v>0</v>
      </c>
      <c r="N15" s="24">
        <v>0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f>IFERROR(VLOOKUP(W15,[1]Sheet1!$A$547:$C$585,2,FALSE),0)</f>
        <v>0</v>
      </c>
      <c r="U15" s="25">
        <f t="shared" si="0"/>
        <v>0</v>
      </c>
      <c r="V15" s="44">
        <f t="shared" si="1"/>
        <v>0</v>
      </c>
    </row>
    <row r="16" spans="2:23" ht="22.15" customHeight="1" thickBot="1" x14ac:dyDescent="0.3">
      <c r="B16" s="124">
        <v>19</v>
      </c>
      <c r="C16" s="97" t="s">
        <v>441</v>
      </c>
      <c r="D16" s="40">
        <v>16</v>
      </c>
      <c r="E16" s="25">
        <v>6.8259385665529011E-3</v>
      </c>
      <c r="F16" s="40">
        <v>16</v>
      </c>
      <c r="G16" s="25">
        <v>6.7001675041876048E-3</v>
      </c>
      <c r="H16" s="41">
        <v>2</v>
      </c>
      <c r="I16" s="23">
        <v>5.50812448361333E-4</v>
      </c>
      <c r="J16" s="24">
        <v>2</v>
      </c>
      <c r="K16" s="23">
        <v>5.4097917230186638E-4</v>
      </c>
      <c r="L16" s="24">
        <v>0</v>
      </c>
      <c r="M16" s="23">
        <v>0</v>
      </c>
      <c r="N16" s="24">
        <v>2</v>
      </c>
      <c r="O16" s="25">
        <v>4.9900199600798399E-4</v>
      </c>
      <c r="P16" s="24">
        <v>1</v>
      </c>
      <c r="Q16" s="25">
        <v>2.4826216484607745E-4</v>
      </c>
      <c r="R16" s="24">
        <v>2</v>
      </c>
      <c r="S16" s="25">
        <v>4.7404598246029864E-4</v>
      </c>
      <c r="T16" s="24">
        <f>IFERROR(VLOOKUP(W16,[1]Sheet1!$A$547:$C$585,2,FALSE),0)</f>
        <v>2</v>
      </c>
      <c r="U16" s="25">
        <f t="shared" si="0"/>
        <v>6.7430883344571813E-4</v>
      </c>
      <c r="V16" s="44">
        <f t="shared" si="1"/>
        <v>0</v>
      </c>
      <c r="W16" s="280" t="s">
        <v>747</v>
      </c>
    </row>
    <row r="17" spans="2:23" ht="22.15" customHeight="1" thickTop="1" thickBot="1" x14ac:dyDescent="0.3">
      <c r="B17" s="123">
        <v>20</v>
      </c>
      <c r="C17" s="87" t="s">
        <v>442</v>
      </c>
      <c r="D17" s="88">
        <v>0</v>
      </c>
      <c r="E17" s="71">
        <v>0</v>
      </c>
      <c r="F17" s="88">
        <v>0</v>
      </c>
      <c r="G17" s="71">
        <v>0</v>
      </c>
      <c r="H17" s="90">
        <v>0</v>
      </c>
      <c r="I17" s="73">
        <v>0</v>
      </c>
      <c r="J17" s="92">
        <v>0</v>
      </c>
      <c r="K17" s="73">
        <v>0</v>
      </c>
      <c r="L17" s="92">
        <v>0</v>
      </c>
      <c r="M17" s="73">
        <v>0</v>
      </c>
      <c r="N17" s="92">
        <v>0</v>
      </c>
      <c r="O17" s="71">
        <v>0</v>
      </c>
      <c r="P17" s="92">
        <v>0</v>
      </c>
      <c r="Q17" s="71">
        <v>0</v>
      </c>
      <c r="R17" s="92">
        <v>0</v>
      </c>
      <c r="S17" s="71">
        <v>0</v>
      </c>
      <c r="T17" s="92">
        <f>IFERROR(VLOOKUP(W17,[1]Sheet1!$A$547:$C$585,2,FALSE),0)</f>
        <v>1</v>
      </c>
      <c r="U17" s="71">
        <f t="shared" si="0"/>
        <v>3.3715441672285906E-4</v>
      </c>
      <c r="V17" s="75">
        <f t="shared" si="1"/>
        <v>0</v>
      </c>
      <c r="W17" s="276" t="s">
        <v>1035</v>
      </c>
    </row>
    <row r="18" spans="2:23" ht="22.15" customHeight="1" thickTop="1" x14ac:dyDescent="0.25">
      <c r="B18" s="124">
        <v>21</v>
      </c>
      <c r="C18" s="97" t="s">
        <v>443</v>
      </c>
      <c r="D18" s="40">
        <v>0</v>
      </c>
      <c r="E18" s="25">
        <v>0</v>
      </c>
      <c r="F18" s="40">
        <v>0</v>
      </c>
      <c r="G18" s="25">
        <v>0</v>
      </c>
      <c r="H18" s="41">
        <v>2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4">
        <v>0</v>
      </c>
      <c r="O18" s="25">
        <v>0</v>
      </c>
      <c r="P18" s="24">
        <v>1</v>
      </c>
      <c r="Q18" s="25">
        <v>2.4826216484607745E-4</v>
      </c>
      <c r="R18" s="24">
        <v>0</v>
      </c>
      <c r="S18" s="25">
        <v>0</v>
      </c>
      <c r="T18" s="24">
        <f>IFERROR(VLOOKUP(W18,[1]Sheet1!$A$547:$C$585,2,FALSE),0)</f>
        <v>0</v>
      </c>
      <c r="U18" s="25">
        <f t="shared" si="0"/>
        <v>0</v>
      </c>
      <c r="V18" s="44">
        <f t="shared" si="1"/>
        <v>0</v>
      </c>
      <c r="W18" s="276" t="s">
        <v>952</v>
      </c>
    </row>
    <row r="19" spans="2:23" ht="22.15" customHeight="1" x14ac:dyDescent="0.25">
      <c r="B19" s="124">
        <v>22</v>
      </c>
      <c r="C19" s="97" t="s">
        <v>444</v>
      </c>
      <c r="D19" s="40">
        <v>0</v>
      </c>
      <c r="E19" s="25">
        <v>0</v>
      </c>
      <c r="F19" s="40">
        <v>0</v>
      </c>
      <c r="G19" s="25">
        <v>0</v>
      </c>
      <c r="H19" s="41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f>IFERROR(VLOOKUP(W19,[1]Sheet1!$A$547:$C$585,2,FALSE),0)</f>
        <v>0</v>
      </c>
      <c r="U19" s="25">
        <f t="shared" si="0"/>
        <v>0</v>
      </c>
      <c r="V19" s="44">
        <f t="shared" si="1"/>
        <v>0</v>
      </c>
    </row>
    <row r="20" spans="2:23" ht="22.15" customHeight="1" x14ac:dyDescent="0.25">
      <c r="B20" s="124">
        <v>23</v>
      </c>
      <c r="C20" s="97" t="s">
        <v>445</v>
      </c>
      <c r="D20" s="40">
        <v>1</v>
      </c>
      <c r="E20" s="25">
        <v>4.2662116040955632E-4</v>
      </c>
      <c r="F20" s="40">
        <v>0</v>
      </c>
      <c r="G20" s="25">
        <v>0</v>
      </c>
      <c r="H20" s="41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4">
        <v>0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f>IFERROR(VLOOKUP(W20,[1]Sheet1!$A$547:$C$585,2,FALSE),0)</f>
        <v>0</v>
      </c>
      <c r="U20" s="25">
        <f t="shared" si="0"/>
        <v>0</v>
      </c>
      <c r="V20" s="44">
        <f t="shared" si="1"/>
        <v>0</v>
      </c>
    </row>
    <row r="21" spans="2:23" ht="22.15" customHeight="1" thickBot="1" x14ac:dyDescent="0.3">
      <c r="B21" s="124">
        <v>29</v>
      </c>
      <c r="C21" s="97" t="s">
        <v>446</v>
      </c>
      <c r="D21" s="40">
        <v>1</v>
      </c>
      <c r="E21" s="25">
        <v>4.2662116040955632E-4</v>
      </c>
      <c r="F21" s="40">
        <v>0</v>
      </c>
      <c r="G21" s="25">
        <v>0</v>
      </c>
      <c r="H21" s="41">
        <v>1</v>
      </c>
      <c r="I21" s="23">
        <v>2.754062241806665E-4</v>
      </c>
      <c r="J21" s="24">
        <v>0</v>
      </c>
      <c r="K21" s="23">
        <v>0</v>
      </c>
      <c r="L21" s="24">
        <v>2</v>
      </c>
      <c r="M21" s="23">
        <v>5.0620096178182741E-4</v>
      </c>
      <c r="N21" s="24">
        <v>1</v>
      </c>
      <c r="O21" s="25">
        <v>2.4950099800399199E-4</v>
      </c>
      <c r="P21" s="24">
        <v>1</v>
      </c>
      <c r="Q21" s="25">
        <v>2.4826216484607745E-4</v>
      </c>
      <c r="R21" s="24">
        <v>0</v>
      </c>
      <c r="S21" s="25">
        <v>0</v>
      </c>
      <c r="T21" s="24">
        <f>IFERROR(VLOOKUP(W21,[1]Sheet1!$A$547:$C$585,2,FALSE),0)</f>
        <v>1</v>
      </c>
      <c r="U21" s="25">
        <f t="shared" si="0"/>
        <v>3.3715441672285906E-4</v>
      </c>
      <c r="V21" s="44">
        <f t="shared" si="1"/>
        <v>0</v>
      </c>
      <c r="W21" s="280" t="s">
        <v>748</v>
      </c>
    </row>
    <row r="22" spans="2:23" ht="22.15" customHeight="1" thickTop="1" thickBot="1" x14ac:dyDescent="0.3">
      <c r="B22" s="123">
        <v>30</v>
      </c>
      <c r="C22" s="87" t="s">
        <v>447</v>
      </c>
      <c r="D22" s="88">
        <v>15</v>
      </c>
      <c r="E22" s="71">
        <v>6.3993174061433445E-3</v>
      </c>
      <c r="F22" s="88">
        <v>24</v>
      </c>
      <c r="G22" s="71">
        <v>1.0050251256281407E-2</v>
      </c>
      <c r="H22" s="90">
        <v>48</v>
      </c>
      <c r="I22" s="73">
        <v>1.321949876067199E-2</v>
      </c>
      <c r="J22" s="92">
        <v>49</v>
      </c>
      <c r="K22" s="73">
        <v>1.3253989721395727E-2</v>
      </c>
      <c r="L22" s="92">
        <v>32</v>
      </c>
      <c r="M22" s="73">
        <v>8.0992153885092386E-3</v>
      </c>
      <c r="N22" s="92">
        <v>51</v>
      </c>
      <c r="O22" s="71">
        <v>1.2724550898203593E-2</v>
      </c>
      <c r="P22" s="92">
        <v>41</v>
      </c>
      <c r="Q22" s="71">
        <v>1.0178748758689175E-2</v>
      </c>
      <c r="R22" s="92">
        <v>73</v>
      </c>
      <c r="S22" s="71">
        <v>1.7302678359800899E-2</v>
      </c>
      <c r="T22" s="92">
        <f>IFERROR(VLOOKUP(W22,[1]Sheet1!$A$547:$C$585,2,FALSE),0)</f>
        <v>54</v>
      </c>
      <c r="U22" s="71">
        <f t="shared" si="0"/>
        <v>1.8206338503034391E-2</v>
      </c>
      <c r="V22" s="75">
        <f t="shared" si="1"/>
        <v>-0.26027397260273971</v>
      </c>
      <c r="W22" s="280" t="s">
        <v>749</v>
      </c>
    </row>
    <row r="23" spans="2:23" ht="22.15" customHeight="1" thickTop="1" x14ac:dyDescent="0.25">
      <c r="B23" s="124">
        <v>31</v>
      </c>
      <c r="C23" s="97" t="s">
        <v>448</v>
      </c>
      <c r="D23" s="40">
        <v>114</v>
      </c>
      <c r="E23" s="25">
        <v>4.8634812286689422E-2</v>
      </c>
      <c r="F23" s="40">
        <v>116</v>
      </c>
      <c r="G23" s="25">
        <v>4.8576214405360134E-2</v>
      </c>
      <c r="H23" s="41">
        <v>315</v>
      </c>
      <c r="I23" s="23">
        <v>8.6752960616909944E-2</v>
      </c>
      <c r="J23" s="24">
        <v>305</v>
      </c>
      <c r="K23" s="23">
        <v>8.2499323776034625E-2</v>
      </c>
      <c r="L23" s="24">
        <v>343</v>
      </c>
      <c r="M23" s="23">
        <v>8.681346494558341E-2</v>
      </c>
      <c r="N23" s="24">
        <v>357</v>
      </c>
      <c r="O23" s="25">
        <v>8.9071856287425144E-2</v>
      </c>
      <c r="P23" s="24">
        <v>379</v>
      </c>
      <c r="Q23" s="25">
        <v>9.409136047666336E-2</v>
      </c>
      <c r="R23" s="24">
        <v>548</v>
      </c>
      <c r="S23" s="25">
        <v>0.12988859919412182</v>
      </c>
      <c r="T23" s="24">
        <f>IFERROR(VLOOKUP(W23,[1]Sheet1!$A$547:$C$585,2,FALSE),0)</f>
        <v>541</v>
      </c>
      <c r="U23" s="25">
        <f t="shared" si="0"/>
        <v>0.18240053944706675</v>
      </c>
      <c r="V23" s="44">
        <f t="shared" si="1"/>
        <v>-1.2773722627737226E-2</v>
      </c>
      <c r="W23" s="280" t="s">
        <v>750</v>
      </c>
    </row>
    <row r="24" spans="2:23" ht="22.15" customHeight="1" x14ac:dyDescent="0.25">
      <c r="B24" s="124">
        <v>32</v>
      </c>
      <c r="C24" s="97" t="s">
        <v>449</v>
      </c>
      <c r="D24" s="40">
        <v>53</v>
      </c>
      <c r="E24" s="25">
        <v>2.2610921501706484E-2</v>
      </c>
      <c r="F24" s="40">
        <v>43</v>
      </c>
      <c r="G24" s="25">
        <v>1.8006700167504188E-2</v>
      </c>
      <c r="H24" s="41">
        <v>104</v>
      </c>
      <c r="I24" s="23">
        <v>2.8642247314789319E-2</v>
      </c>
      <c r="J24" s="24">
        <v>135</v>
      </c>
      <c r="K24" s="23">
        <v>3.651609413037598E-2</v>
      </c>
      <c r="L24" s="24">
        <v>128</v>
      </c>
      <c r="M24" s="23">
        <v>3.2396861554036954E-2</v>
      </c>
      <c r="N24" s="24">
        <v>157</v>
      </c>
      <c r="O24" s="25">
        <v>3.9171656686626748E-2</v>
      </c>
      <c r="P24" s="24">
        <v>169</v>
      </c>
      <c r="Q24" s="25">
        <v>4.1956305858987089E-2</v>
      </c>
      <c r="R24" s="24">
        <v>155</v>
      </c>
      <c r="S24" s="25">
        <v>3.6738563640673148E-2</v>
      </c>
      <c r="T24" s="24">
        <f>IFERROR(VLOOKUP(W24,[1]Sheet1!$A$547:$C$585,2,FALSE),0)</f>
        <v>97</v>
      </c>
      <c r="U24" s="25">
        <f t="shared" si="0"/>
        <v>3.2703978422117329E-2</v>
      </c>
      <c r="V24" s="44">
        <f t="shared" si="1"/>
        <v>-0.37419354838709679</v>
      </c>
      <c r="W24" s="280" t="s">
        <v>751</v>
      </c>
    </row>
    <row r="25" spans="2:23" ht="22.15" customHeight="1" thickBot="1" x14ac:dyDescent="0.3">
      <c r="B25" s="124">
        <v>39</v>
      </c>
      <c r="C25" s="97" t="s">
        <v>450</v>
      </c>
      <c r="D25" s="40">
        <v>5</v>
      </c>
      <c r="E25" s="25">
        <v>2.1331058020477816E-3</v>
      </c>
      <c r="F25" s="40">
        <v>4</v>
      </c>
      <c r="G25" s="25">
        <v>1.6750418760469012E-3</v>
      </c>
      <c r="H25" s="41">
        <v>24</v>
      </c>
      <c r="I25" s="23">
        <v>6.6097493803359952E-3</v>
      </c>
      <c r="J25" s="24">
        <v>15</v>
      </c>
      <c r="K25" s="23">
        <v>4.057343792263998E-3</v>
      </c>
      <c r="L25" s="24">
        <v>10</v>
      </c>
      <c r="M25" s="23">
        <v>2.531004808909137E-3</v>
      </c>
      <c r="N25" s="24">
        <v>39</v>
      </c>
      <c r="O25" s="25">
        <v>9.730538922155689E-3</v>
      </c>
      <c r="P25" s="24">
        <v>171</v>
      </c>
      <c r="Q25" s="25">
        <v>4.2452830188679243E-2</v>
      </c>
      <c r="R25" s="24">
        <v>7</v>
      </c>
      <c r="S25" s="25">
        <v>1.6591609386110452E-3</v>
      </c>
      <c r="T25" s="24">
        <f>IFERROR(VLOOKUP(W25,[1]Sheet1!$A$547:$C$585,2,FALSE),0)</f>
        <v>12</v>
      </c>
      <c r="U25" s="25">
        <f t="shared" si="0"/>
        <v>4.045853000674309E-3</v>
      </c>
      <c r="V25" s="44">
        <f t="shared" si="1"/>
        <v>0.7142857142857143</v>
      </c>
      <c r="W25" s="280" t="s">
        <v>752</v>
      </c>
    </row>
    <row r="26" spans="2:23" ht="22.15" customHeight="1" thickTop="1" thickBot="1" x14ac:dyDescent="0.3">
      <c r="B26" s="123">
        <v>40</v>
      </c>
      <c r="C26" s="87" t="s">
        <v>451</v>
      </c>
      <c r="D26" s="88">
        <v>140</v>
      </c>
      <c r="E26" s="71">
        <v>5.9726962457337884E-2</v>
      </c>
      <c r="F26" s="88">
        <v>112</v>
      </c>
      <c r="G26" s="71">
        <v>4.690117252931323E-2</v>
      </c>
      <c r="H26" s="90">
        <v>206</v>
      </c>
      <c r="I26" s="73">
        <v>5.6733682181217299E-2</v>
      </c>
      <c r="J26" s="92">
        <v>246</v>
      </c>
      <c r="K26" s="73">
        <v>6.6540438193129561E-2</v>
      </c>
      <c r="L26" s="92">
        <v>405</v>
      </c>
      <c r="M26" s="73">
        <v>0.10250569476082004</v>
      </c>
      <c r="N26" s="92">
        <v>350</v>
      </c>
      <c r="O26" s="71">
        <v>8.7325349301397209E-2</v>
      </c>
      <c r="P26" s="92">
        <v>352</v>
      </c>
      <c r="Q26" s="71">
        <v>8.7388282025819261E-2</v>
      </c>
      <c r="R26" s="92">
        <v>371</v>
      </c>
      <c r="S26" s="71">
        <v>8.7935529746385396E-2</v>
      </c>
      <c r="T26" s="92">
        <f>IFERROR(VLOOKUP(W26,[1]Sheet1!$A$547:$C$585,2,FALSE),0)</f>
        <v>152</v>
      </c>
      <c r="U26" s="71">
        <f t="shared" si="0"/>
        <v>5.124747134187458E-2</v>
      </c>
      <c r="V26" s="75">
        <f t="shared" si="1"/>
        <v>-0.59029649595687328</v>
      </c>
      <c r="W26" s="280" t="s">
        <v>753</v>
      </c>
    </row>
    <row r="27" spans="2:23" ht="22.15" customHeight="1" thickTop="1" x14ac:dyDescent="0.25">
      <c r="B27" s="124">
        <v>41</v>
      </c>
      <c r="C27" s="97" t="s">
        <v>452</v>
      </c>
      <c r="D27" s="40">
        <v>11</v>
      </c>
      <c r="E27" s="25">
        <v>4.6928327645051199E-3</v>
      </c>
      <c r="F27" s="40">
        <v>12</v>
      </c>
      <c r="G27" s="25">
        <v>5.0251256281407036E-3</v>
      </c>
      <c r="H27" s="41">
        <v>14</v>
      </c>
      <c r="I27" s="23">
        <v>3.8556871385293308E-3</v>
      </c>
      <c r="J27" s="24">
        <v>25</v>
      </c>
      <c r="K27" s="23">
        <v>6.7622396537733295E-3</v>
      </c>
      <c r="L27" s="24">
        <v>27</v>
      </c>
      <c r="M27" s="23">
        <v>6.8337129840546698E-3</v>
      </c>
      <c r="N27" s="24">
        <v>24</v>
      </c>
      <c r="O27" s="25">
        <v>5.9880239520958087E-3</v>
      </c>
      <c r="P27" s="24">
        <v>20</v>
      </c>
      <c r="Q27" s="25">
        <v>4.9652432969215492E-3</v>
      </c>
      <c r="R27" s="24">
        <v>18</v>
      </c>
      <c r="S27" s="25">
        <v>4.2664138421426882E-3</v>
      </c>
      <c r="T27" s="24">
        <f>IFERROR(VLOOKUP(W27,[1]Sheet1!$A$547:$C$585,2,FALSE),0)</f>
        <v>13</v>
      </c>
      <c r="U27" s="25">
        <f t="shared" si="0"/>
        <v>4.3830074173971676E-3</v>
      </c>
      <c r="V27" s="44">
        <f t="shared" si="1"/>
        <v>-0.27777777777777779</v>
      </c>
      <c r="W27" s="280" t="s">
        <v>754</v>
      </c>
    </row>
    <row r="28" spans="2:23" ht="22.15" customHeight="1" x14ac:dyDescent="0.25">
      <c r="B28" s="124">
        <v>42</v>
      </c>
      <c r="C28" s="97" t="s">
        <v>453</v>
      </c>
      <c r="D28" s="40">
        <v>20</v>
      </c>
      <c r="E28" s="25">
        <v>8.5324232081911266E-3</v>
      </c>
      <c r="F28" s="40">
        <v>12</v>
      </c>
      <c r="G28" s="25">
        <v>5.0251256281407036E-3</v>
      </c>
      <c r="H28" s="41">
        <v>20</v>
      </c>
      <c r="I28" s="23">
        <v>5.5081244836133296E-3</v>
      </c>
      <c r="J28" s="24">
        <v>20</v>
      </c>
      <c r="K28" s="23">
        <v>5.4097917230186646E-3</v>
      </c>
      <c r="L28" s="24">
        <v>17</v>
      </c>
      <c r="M28" s="23">
        <v>4.3027081751455332E-3</v>
      </c>
      <c r="N28" s="24">
        <v>37</v>
      </c>
      <c r="O28" s="25">
        <v>9.2315369261477039E-3</v>
      </c>
      <c r="P28" s="24">
        <v>34</v>
      </c>
      <c r="Q28" s="25">
        <v>8.4409136047666339E-3</v>
      </c>
      <c r="R28" s="24">
        <v>46</v>
      </c>
      <c r="S28" s="25">
        <v>1.0903057596586869E-2</v>
      </c>
      <c r="T28" s="24">
        <f>IFERROR(VLOOKUP(W28,[1]Sheet1!$A$547:$C$585,2,FALSE),0)</f>
        <v>16</v>
      </c>
      <c r="U28" s="25">
        <f t="shared" si="0"/>
        <v>5.394470667565745E-3</v>
      </c>
      <c r="V28" s="44">
        <f t="shared" si="1"/>
        <v>-0.65217391304347827</v>
      </c>
      <c r="W28" s="280" t="s">
        <v>755</v>
      </c>
    </row>
    <row r="29" spans="2:23" ht="22.15" customHeight="1" x14ac:dyDescent="0.25">
      <c r="B29" s="124">
        <v>43</v>
      </c>
      <c r="C29" s="97" t="s">
        <v>454</v>
      </c>
      <c r="D29" s="40">
        <v>4</v>
      </c>
      <c r="E29" s="25">
        <v>1.7064846416382253E-3</v>
      </c>
      <c r="F29" s="40">
        <v>4</v>
      </c>
      <c r="G29" s="25">
        <v>1.6750418760469012E-3</v>
      </c>
      <c r="H29" s="41">
        <v>12</v>
      </c>
      <c r="I29" s="23">
        <v>3.3048746901679976E-3</v>
      </c>
      <c r="J29" s="24">
        <v>10</v>
      </c>
      <c r="K29" s="23">
        <v>2.7048958615093323E-3</v>
      </c>
      <c r="L29" s="24">
        <v>14</v>
      </c>
      <c r="M29" s="23">
        <v>3.5434067324727919E-3</v>
      </c>
      <c r="N29" s="24">
        <v>12</v>
      </c>
      <c r="O29" s="25">
        <v>2.9940119760479044E-3</v>
      </c>
      <c r="P29" s="24">
        <v>15</v>
      </c>
      <c r="Q29" s="25">
        <v>3.7239324726911619E-3</v>
      </c>
      <c r="R29" s="24">
        <v>6</v>
      </c>
      <c r="S29" s="25">
        <v>1.4221379473808959E-3</v>
      </c>
      <c r="T29" s="24">
        <f>IFERROR(VLOOKUP(W29,[1]Sheet1!$A$547:$C$585,2,FALSE),0)</f>
        <v>6</v>
      </c>
      <c r="U29" s="25">
        <f t="shared" si="0"/>
        <v>2.0229265003371545E-3</v>
      </c>
      <c r="V29" s="44">
        <f t="shared" si="1"/>
        <v>0</v>
      </c>
      <c r="W29" s="280" t="s">
        <v>756</v>
      </c>
    </row>
    <row r="30" spans="2:23" ht="22.15" customHeight="1" x14ac:dyDescent="0.25">
      <c r="B30" s="124">
        <v>44</v>
      </c>
      <c r="C30" s="97" t="s">
        <v>455</v>
      </c>
      <c r="D30" s="40">
        <v>584</v>
      </c>
      <c r="E30" s="25">
        <v>0.24914675767918087</v>
      </c>
      <c r="F30" s="40">
        <v>597</v>
      </c>
      <c r="G30" s="25">
        <v>0.25</v>
      </c>
      <c r="H30" s="41">
        <v>663</v>
      </c>
      <c r="I30" s="23">
        <v>0.18259432663178188</v>
      </c>
      <c r="J30" s="24">
        <v>608</v>
      </c>
      <c r="K30" s="23">
        <v>0.16445766837976739</v>
      </c>
      <c r="L30" s="24">
        <v>622</v>
      </c>
      <c r="M30" s="23">
        <v>0.15742849911414833</v>
      </c>
      <c r="N30" s="24">
        <v>641</v>
      </c>
      <c r="O30" s="25">
        <v>0.15993013972055889</v>
      </c>
      <c r="P30" s="24">
        <v>595</v>
      </c>
      <c r="Q30" s="25">
        <v>0.1477159880834161</v>
      </c>
      <c r="R30" s="24">
        <v>679</v>
      </c>
      <c r="S30" s="25">
        <v>0.16093861104527138</v>
      </c>
      <c r="T30" s="24">
        <f>IFERROR(VLOOKUP(W30,[1]Sheet1!$A$547:$C$585,2,FALSE),0)</f>
        <v>424</v>
      </c>
      <c r="U30" s="25">
        <f t="shared" si="0"/>
        <v>0.14295347269049224</v>
      </c>
      <c r="V30" s="44">
        <f t="shared" si="1"/>
        <v>-0.37555228276877761</v>
      </c>
      <c r="W30" s="280" t="s">
        <v>757</v>
      </c>
    </row>
    <row r="31" spans="2:23" ht="22.15" customHeight="1" x14ac:dyDescent="0.25">
      <c r="B31" s="124">
        <v>45</v>
      </c>
      <c r="C31" s="97" t="s">
        <v>456</v>
      </c>
      <c r="D31" s="40">
        <v>651</v>
      </c>
      <c r="E31" s="25">
        <v>0.27773037542662116</v>
      </c>
      <c r="F31" s="40">
        <v>702</v>
      </c>
      <c r="G31" s="25">
        <v>0.29396984924623115</v>
      </c>
      <c r="H31" s="41">
        <v>1546</v>
      </c>
      <c r="I31" s="23">
        <v>0.42577802258331038</v>
      </c>
      <c r="J31" s="24">
        <v>1503</v>
      </c>
      <c r="K31" s="23">
        <v>0.4065458479848526</v>
      </c>
      <c r="L31" s="24">
        <v>1605</v>
      </c>
      <c r="M31" s="23">
        <v>0.4062262718299165</v>
      </c>
      <c r="N31" s="24">
        <v>1616</v>
      </c>
      <c r="O31" s="25">
        <v>0.40319361277445109</v>
      </c>
      <c r="P31" s="24">
        <v>1474</v>
      </c>
      <c r="Q31" s="25">
        <v>0.36593843098311818</v>
      </c>
      <c r="R31" s="24">
        <v>1536</v>
      </c>
      <c r="S31" s="25">
        <v>0.36406731452950936</v>
      </c>
      <c r="T31" s="24">
        <f>IFERROR(VLOOKUP(W31,[1]Sheet1!$A$547:$C$585,2,FALSE),0)</f>
        <v>1128</v>
      </c>
      <c r="U31" s="25">
        <f t="shared" si="0"/>
        <v>0.38031018206338502</v>
      </c>
      <c r="V31" s="44">
        <f t="shared" si="1"/>
        <v>-0.265625</v>
      </c>
      <c r="W31" s="280" t="s">
        <v>758</v>
      </c>
    </row>
    <row r="32" spans="2:23" ht="22.15" customHeight="1" thickBot="1" x14ac:dyDescent="0.3">
      <c r="B32" s="124">
        <v>49</v>
      </c>
      <c r="C32" s="97" t="s">
        <v>457</v>
      </c>
      <c r="D32" s="40">
        <v>23</v>
      </c>
      <c r="E32" s="25">
        <v>9.8122866894197955E-3</v>
      </c>
      <c r="F32" s="40">
        <v>18</v>
      </c>
      <c r="G32" s="25">
        <v>7.537688442211055E-3</v>
      </c>
      <c r="H32" s="41">
        <v>31</v>
      </c>
      <c r="I32" s="23">
        <v>8.5375929496006604E-3</v>
      </c>
      <c r="J32" s="24">
        <v>40</v>
      </c>
      <c r="K32" s="23">
        <v>1.0819583446037329E-2</v>
      </c>
      <c r="L32" s="24">
        <v>34</v>
      </c>
      <c r="M32" s="23">
        <v>8.6054163502910664E-3</v>
      </c>
      <c r="N32" s="24">
        <v>47</v>
      </c>
      <c r="O32" s="25">
        <v>1.1726546906187624E-2</v>
      </c>
      <c r="P32" s="24">
        <v>28</v>
      </c>
      <c r="Q32" s="25">
        <v>6.9513406156901684E-3</v>
      </c>
      <c r="R32" s="24">
        <v>33</v>
      </c>
      <c r="S32" s="25">
        <v>7.8217587105949282E-3</v>
      </c>
      <c r="T32" s="24">
        <f>IFERROR(VLOOKUP(W32,[1]Sheet1!$A$547:$C$585,2,FALSE),0)</f>
        <v>19</v>
      </c>
      <c r="U32" s="25">
        <f t="shared" si="0"/>
        <v>6.4059339177343225E-3</v>
      </c>
      <c r="V32" s="44">
        <f t="shared" si="1"/>
        <v>-0.42424242424242425</v>
      </c>
      <c r="W32" s="280" t="s">
        <v>759</v>
      </c>
    </row>
    <row r="33" spans="2:23" ht="22.15" customHeight="1" thickTop="1" thickBot="1" x14ac:dyDescent="0.3">
      <c r="B33" s="123">
        <v>50</v>
      </c>
      <c r="C33" s="87" t="s">
        <v>458</v>
      </c>
      <c r="D33" s="88">
        <v>7</v>
      </c>
      <c r="E33" s="71">
        <v>2.9863481228668944E-3</v>
      </c>
      <c r="F33" s="88">
        <v>12</v>
      </c>
      <c r="G33" s="71">
        <v>5.0251256281407036E-3</v>
      </c>
      <c r="H33" s="90">
        <v>9</v>
      </c>
      <c r="I33" s="73">
        <v>2.4786560176259984E-3</v>
      </c>
      <c r="J33" s="92">
        <v>7</v>
      </c>
      <c r="K33" s="73">
        <v>1.8934271030565323E-3</v>
      </c>
      <c r="L33" s="92">
        <v>8</v>
      </c>
      <c r="M33" s="73">
        <v>2.0248038471273096E-3</v>
      </c>
      <c r="N33" s="92">
        <v>7</v>
      </c>
      <c r="O33" s="71">
        <v>1.7465069860279443E-3</v>
      </c>
      <c r="P33" s="92">
        <v>4</v>
      </c>
      <c r="Q33" s="71">
        <v>9.930486593843098E-4</v>
      </c>
      <c r="R33" s="92">
        <v>5</v>
      </c>
      <c r="S33" s="71">
        <v>1.1851149561507466E-3</v>
      </c>
      <c r="T33" s="92">
        <f>IFERROR(VLOOKUP(W33,[1]Sheet1!$A$547:$C$585,2,FALSE),0)</f>
        <v>4</v>
      </c>
      <c r="U33" s="71">
        <f t="shared" si="0"/>
        <v>1.3486176668914363E-3</v>
      </c>
      <c r="V33" s="75">
        <f t="shared" si="1"/>
        <v>-0.2</v>
      </c>
      <c r="W33" s="280" t="s">
        <v>760</v>
      </c>
    </row>
    <row r="34" spans="2:23" ht="22.15" customHeight="1" thickTop="1" x14ac:dyDescent="0.25">
      <c r="B34" s="124">
        <v>51</v>
      </c>
      <c r="C34" s="97" t="s">
        <v>459</v>
      </c>
      <c r="D34" s="40">
        <v>14</v>
      </c>
      <c r="E34" s="25">
        <v>5.9726962457337888E-3</v>
      </c>
      <c r="F34" s="40">
        <v>10</v>
      </c>
      <c r="G34" s="25">
        <v>4.1876046901172526E-3</v>
      </c>
      <c r="H34" s="41">
        <v>2</v>
      </c>
      <c r="I34" s="23">
        <v>5.50812448361333E-4</v>
      </c>
      <c r="J34" s="24">
        <v>0</v>
      </c>
      <c r="K34" s="23">
        <v>0</v>
      </c>
      <c r="L34" s="24">
        <v>2</v>
      </c>
      <c r="M34" s="23">
        <v>5.0620096178182741E-4</v>
      </c>
      <c r="N34" s="24">
        <v>0</v>
      </c>
      <c r="O34" s="25">
        <v>0</v>
      </c>
      <c r="P34" s="24">
        <v>2</v>
      </c>
      <c r="Q34" s="25">
        <v>4.965243296921549E-4</v>
      </c>
      <c r="R34" s="24">
        <v>2</v>
      </c>
      <c r="S34" s="25">
        <v>4.7404598246029864E-4</v>
      </c>
      <c r="T34" s="24">
        <f>IFERROR(VLOOKUP(W34,[1]Sheet1!$A$547:$C$585,2,FALSE),0)</f>
        <v>1</v>
      </c>
      <c r="U34" s="25">
        <f t="shared" si="0"/>
        <v>3.3715441672285906E-4</v>
      </c>
      <c r="V34" s="44">
        <f t="shared" si="1"/>
        <v>-0.5</v>
      </c>
      <c r="W34" s="280" t="s">
        <v>761</v>
      </c>
    </row>
    <row r="35" spans="2:23" ht="22.15" customHeight="1" x14ac:dyDescent="0.25">
      <c r="B35" s="124">
        <v>52</v>
      </c>
      <c r="C35" s="97" t="s">
        <v>460</v>
      </c>
      <c r="D35" s="40">
        <v>4</v>
      </c>
      <c r="E35" s="25">
        <v>1.7064846416382253E-3</v>
      </c>
      <c r="F35" s="40">
        <v>4</v>
      </c>
      <c r="G35" s="25">
        <v>1.6750418760469012E-3</v>
      </c>
      <c r="H35" s="41">
        <v>1</v>
      </c>
      <c r="I35" s="23">
        <v>2.754062241806665E-4</v>
      </c>
      <c r="J35" s="24">
        <v>1</v>
      </c>
      <c r="K35" s="23">
        <v>2.7048958615093319E-4</v>
      </c>
      <c r="L35" s="24">
        <v>0</v>
      </c>
      <c r="M35" s="23">
        <v>0</v>
      </c>
      <c r="N35" s="24">
        <v>1</v>
      </c>
      <c r="O35" s="25">
        <v>2.4950099800399199E-4</v>
      </c>
      <c r="P35" s="24">
        <v>0</v>
      </c>
      <c r="Q35" s="25">
        <v>0</v>
      </c>
      <c r="R35" s="24">
        <v>0</v>
      </c>
      <c r="S35" s="25">
        <v>0</v>
      </c>
      <c r="T35" s="24">
        <f>IFERROR(VLOOKUP(W35,[1]Sheet1!$A$547:$C$585,2,FALSE),0)</f>
        <v>0</v>
      </c>
      <c r="U35" s="25">
        <f t="shared" si="0"/>
        <v>0</v>
      </c>
      <c r="V35" s="44">
        <f t="shared" si="1"/>
        <v>0</v>
      </c>
      <c r="W35" s="280" t="s">
        <v>762</v>
      </c>
    </row>
    <row r="36" spans="2:23" ht="22.15" customHeight="1" x14ac:dyDescent="0.25">
      <c r="B36" s="124">
        <v>53</v>
      </c>
      <c r="C36" s="97" t="s">
        <v>461</v>
      </c>
      <c r="D36" s="40">
        <v>122</v>
      </c>
      <c r="E36" s="25">
        <v>5.2047781569965867E-2</v>
      </c>
      <c r="F36" s="40">
        <v>128</v>
      </c>
      <c r="G36" s="25">
        <v>5.3601340033500838E-2</v>
      </c>
      <c r="H36" s="41">
        <v>190</v>
      </c>
      <c r="I36" s="23">
        <v>5.2327182594326629E-2</v>
      </c>
      <c r="J36" s="24">
        <v>196</v>
      </c>
      <c r="K36" s="23">
        <v>5.3015958885582908E-2</v>
      </c>
      <c r="L36" s="24">
        <v>209</v>
      </c>
      <c r="M36" s="23">
        <v>5.2898000506200964E-2</v>
      </c>
      <c r="N36" s="24">
        <v>177</v>
      </c>
      <c r="O36" s="25">
        <v>4.4161676646706588E-2</v>
      </c>
      <c r="P36" s="24">
        <v>220</v>
      </c>
      <c r="Q36" s="25">
        <v>5.461767626613704E-2</v>
      </c>
      <c r="R36" s="24">
        <v>167</v>
      </c>
      <c r="S36" s="25">
        <v>3.9582839535434934E-2</v>
      </c>
      <c r="T36" s="24">
        <f>IFERROR(VLOOKUP(W36,[1]Sheet1!$A$547:$C$585,2,FALSE),0)</f>
        <v>140</v>
      </c>
      <c r="U36" s="25">
        <f t="shared" si="0"/>
        <v>4.720161834120027E-2</v>
      </c>
      <c r="V36" s="44">
        <f t="shared" si="1"/>
        <v>-0.16167664670658682</v>
      </c>
      <c r="W36" s="280" t="s">
        <v>763</v>
      </c>
    </row>
    <row r="37" spans="2:23" ht="22.15" customHeight="1" thickBot="1" x14ac:dyDescent="0.3">
      <c r="B37" s="124">
        <v>59</v>
      </c>
      <c r="C37" s="97" t="s">
        <v>462</v>
      </c>
      <c r="D37" s="40">
        <v>3</v>
      </c>
      <c r="E37" s="25">
        <v>1.2798634812286689E-3</v>
      </c>
      <c r="F37" s="40">
        <v>8</v>
      </c>
      <c r="G37" s="25">
        <v>3.3500837520938024E-3</v>
      </c>
      <c r="H37" s="41">
        <v>13</v>
      </c>
      <c r="I37" s="23">
        <v>3.5802809143486648E-3</v>
      </c>
      <c r="J37" s="24">
        <v>7</v>
      </c>
      <c r="K37" s="23">
        <v>1.8934271030565323E-3</v>
      </c>
      <c r="L37" s="24">
        <v>13</v>
      </c>
      <c r="M37" s="23">
        <v>3.2903062515818784E-3</v>
      </c>
      <c r="N37" s="24">
        <v>9</v>
      </c>
      <c r="O37" s="25">
        <v>2.2455089820359281E-3</v>
      </c>
      <c r="P37" s="24">
        <v>7</v>
      </c>
      <c r="Q37" s="25">
        <v>1.7378351539225421E-3</v>
      </c>
      <c r="R37" s="24">
        <v>8</v>
      </c>
      <c r="S37" s="25">
        <v>1.8961839298411946E-3</v>
      </c>
      <c r="T37" s="24">
        <f>IFERROR(VLOOKUP(W37,[1]Sheet1!$A$547:$C$585,2,FALSE),0)</f>
        <v>7</v>
      </c>
      <c r="U37" s="25">
        <f t="shared" si="0"/>
        <v>2.3600809170600135E-3</v>
      </c>
      <c r="V37" s="44">
        <f t="shared" si="1"/>
        <v>-0.125</v>
      </c>
      <c r="W37" s="280" t="s">
        <v>764</v>
      </c>
    </row>
    <row r="38" spans="2:23" ht="22.15" customHeight="1" thickTop="1" thickBot="1" x14ac:dyDescent="0.3">
      <c r="B38" s="123">
        <v>60</v>
      </c>
      <c r="C38" s="87" t="s">
        <v>463</v>
      </c>
      <c r="D38" s="88">
        <v>3</v>
      </c>
      <c r="E38" s="71">
        <v>1.2798634812286689E-3</v>
      </c>
      <c r="F38" s="88">
        <v>7</v>
      </c>
      <c r="G38" s="71">
        <v>2.9313232830820769E-3</v>
      </c>
      <c r="H38" s="90">
        <v>6</v>
      </c>
      <c r="I38" s="73">
        <v>1.6524373450839988E-3</v>
      </c>
      <c r="J38" s="92">
        <v>8</v>
      </c>
      <c r="K38" s="73">
        <v>2.1639166892074655E-3</v>
      </c>
      <c r="L38" s="92">
        <v>10</v>
      </c>
      <c r="M38" s="73">
        <v>2.531004808909137E-3</v>
      </c>
      <c r="N38" s="92">
        <v>5</v>
      </c>
      <c r="O38" s="71">
        <v>1.2475049900199601E-3</v>
      </c>
      <c r="P38" s="92">
        <v>14</v>
      </c>
      <c r="Q38" s="71">
        <v>3.4756703078450842E-3</v>
      </c>
      <c r="R38" s="92">
        <v>4</v>
      </c>
      <c r="S38" s="71">
        <v>9.4809196492059728E-4</v>
      </c>
      <c r="T38" s="92">
        <f>IFERROR(VLOOKUP(W38,[1]Sheet1!$A$547:$C$585,2,FALSE),0)</f>
        <v>5</v>
      </c>
      <c r="U38" s="71">
        <f t="shared" si="0"/>
        <v>1.6857720836142953E-3</v>
      </c>
      <c r="V38" s="75">
        <f t="shared" si="1"/>
        <v>0.25</v>
      </c>
      <c r="W38" s="280" t="s">
        <v>765</v>
      </c>
    </row>
    <row r="39" spans="2:23" ht="22.15" customHeight="1" thickTop="1" x14ac:dyDescent="0.25">
      <c r="B39" s="124">
        <v>61</v>
      </c>
      <c r="C39" s="97" t="s">
        <v>464</v>
      </c>
      <c r="D39" s="40">
        <v>2</v>
      </c>
      <c r="E39" s="25">
        <v>8.5324232081911264E-4</v>
      </c>
      <c r="F39" s="40">
        <v>2</v>
      </c>
      <c r="G39" s="25">
        <v>8.375209380234506E-4</v>
      </c>
      <c r="H39" s="41">
        <v>6</v>
      </c>
      <c r="I39" s="23">
        <v>1.6524373450839988E-3</v>
      </c>
      <c r="J39" s="24">
        <v>5</v>
      </c>
      <c r="K39" s="23">
        <v>1.3524479307546662E-3</v>
      </c>
      <c r="L39" s="24">
        <v>0</v>
      </c>
      <c r="M39" s="23">
        <v>0</v>
      </c>
      <c r="N39" s="24">
        <v>2</v>
      </c>
      <c r="O39" s="25">
        <v>4.9900199600798399E-4</v>
      </c>
      <c r="P39" s="24">
        <v>4</v>
      </c>
      <c r="Q39" s="25">
        <v>9.930486593843098E-4</v>
      </c>
      <c r="R39" s="24">
        <v>0</v>
      </c>
      <c r="S39" s="25">
        <v>0</v>
      </c>
      <c r="T39" s="24">
        <f>IFERROR(VLOOKUP(W39,[1]Sheet1!$A$547:$C$585,2,FALSE),0)</f>
        <v>3</v>
      </c>
      <c r="U39" s="25">
        <f t="shared" si="0"/>
        <v>1.0114632501685772E-3</v>
      </c>
      <c r="V39" s="44">
        <f t="shared" si="1"/>
        <v>0</v>
      </c>
      <c r="W39" s="280" t="s">
        <v>766</v>
      </c>
    </row>
    <row r="40" spans="2:23" ht="22.15" customHeight="1" x14ac:dyDescent="0.25">
      <c r="B40" s="124">
        <v>62</v>
      </c>
      <c r="C40" s="97" t="s">
        <v>465</v>
      </c>
      <c r="D40" s="40">
        <v>6</v>
      </c>
      <c r="E40" s="25">
        <v>2.5597269624573378E-3</v>
      </c>
      <c r="F40" s="40">
        <v>2</v>
      </c>
      <c r="G40" s="25">
        <v>8.375209380234506E-4</v>
      </c>
      <c r="H40" s="41">
        <v>11</v>
      </c>
      <c r="I40" s="23">
        <v>3.0294684659873312E-3</v>
      </c>
      <c r="J40" s="24">
        <v>5</v>
      </c>
      <c r="K40" s="23">
        <v>1.3524479307546662E-3</v>
      </c>
      <c r="L40" s="24">
        <v>14</v>
      </c>
      <c r="M40" s="23">
        <v>3.5434067324727919E-3</v>
      </c>
      <c r="N40" s="24">
        <v>9</v>
      </c>
      <c r="O40" s="25">
        <v>2.2455089820359281E-3</v>
      </c>
      <c r="P40" s="24">
        <v>6</v>
      </c>
      <c r="Q40" s="25">
        <v>1.4895729890764648E-3</v>
      </c>
      <c r="R40" s="24">
        <v>10</v>
      </c>
      <c r="S40" s="25">
        <v>2.3702299123014932E-3</v>
      </c>
      <c r="T40" s="24">
        <f>IFERROR(VLOOKUP(W40,[1]Sheet1!$A$547:$C$585,2,FALSE),0)</f>
        <v>1</v>
      </c>
      <c r="U40" s="25">
        <f t="shared" si="0"/>
        <v>3.3715441672285906E-4</v>
      </c>
      <c r="V40" s="44">
        <f t="shared" si="1"/>
        <v>-0.9</v>
      </c>
      <c r="W40" s="280" t="s">
        <v>767</v>
      </c>
    </row>
    <row r="41" spans="2:23" ht="22.15" customHeight="1" x14ac:dyDescent="0.25">
      <c r="B41" s="124">
        <v>63</v>
      </c>
      <c r="C41" s="97" t="s">
        <v>466</v>
      </c>
      <c r="D41" s="40">
        <v>11</v>
      </c>
      <c r="E41" s="25">
        <v>4.6928327645051199E-3</v>
      </c>
      <c r="F41" s="40">
        <v>15</v>
      </c>
      <c r="G41" s="25">
        <v>6.2814070351758797E-3</v>
      </c>
      <c r="H41" s="41">
        <v>9</v>
      </c>
      <c r="I41" s="23">
        <v>2.4786560176259984E-3</v>
      </c>
      <c r="J41" s="24">
        <v>8</v>
      </c>
      <c r="K41" s="23">
        <v>2.1639166892074655E-3</v>
      </c>
      <c r="L41" s="24">
        <v>9</v>
      </c>
      <c r="M41" s="23">
        <v>2.2779043280182231E-3</v>
      </c>
      <c r="N41" s="24">
        <v>1</v>
      </c>
      <c r="O41" s="25">
        <v>2.4950099800399199E-4</v>
      </c>
      <c r="P41" s="24">
        <v>5</v>
      </c>
      <c r="Q41" s="25">
        <v>1.2413108242303873E-3</v>
      </c>
      <c r="R41" s="24">
        <v>8</v>
      </c>
      <c r="S41" s="25">
        <v>1.8961839298411946E-3</v>
      </c>
      <c r="T41" s="24">
        <f>IFERROR(VLOOKUP(W41,[1]Sheet1!$A$547:$C$585,2,FALSE),0)</f>
        <v>6</v>
      </c>
      <c r="U41" s="25">
        <f t="shared" si="0"/>
        <v>2.0229265003371545E-3</v>
      </c>
      <c r="V41" s="44">
        <f t="shared" si="1"/>
        <v>-0.25</v>
      </c>
      <c r="W41" s="280" t="s">
        <v>768</v>
      </c>
    </row>
    <row r="42" spans="2:23" ht="22.15" customHeight="1" x14ac:dyDescent="0.25">
      <c r="B42" s="124">
        <v>64</v>
      </c>
      <c r="C42" s="97" t="s">
        <v>467</v>
      </c>
      <c r="D42" s="40">
        <v>0</v>
      </c>
      <c r="E42" s="25">
        <v>0</v>
      </c>
      <c r="F42" s="40">
        <v>0</v>
      </c>
      <c r="G42" s="25">
        <v>0</v>
      </c>
      <c r="H42" s="41">
        <v>2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5">
        <v>0</v>
      </c>
      <c r="P42" s="24">
        <v>1</v>
      </c>
      <c r="Q42" s="25">
        <v>2.4826216484607745E-4</v>
      </c>
      <c r="R42" s="24">
        <v>0</v>
      </c>
      <c r="S42" s="25">
        <v>0</v>
      </c>
      <c r="T42" s="24">
        <f>IFERROR(VLOOKUP(W42,[1]Sheet1!$A$547:$C$585,2,FALSE),0)</f>
        <v>0</v>
      </c>
      <c r="U42" s="25">
        <f t="shared" si="0"/>
        <v>0</v>
      </c>
      <c r="V42" s="44">
        <f t="shared" si="1"/>
        <v>0</v>
      </c>
      <c r="W42" s="276" t="s">
        <v>953</v>
      </c>
    </row>
    <row r="43" spans="2:23" ht="22.15" customHeight="1" thickBot="1" x14ac:dyDescent="0.3">
      <c r="B43" s="124">
        <v>69</v>
      </c>
      <c r="C43" s="97" t="s">
        <v>468</v>
      </c>
      <c r="D43" s="40">
        <v>2</v>
      </c>
      <c r="E43" s="25">
        <v>8.5324232081911264E-4</v>
      </c>
      <c r="F43" s="40">
        <v>1</v>
      </c>
      <c r="G43" s="25">
        <v>4.187604690117253E-4</v>
      </c>
      <c r="H43" s="41">
        <v>3</v>
      </c>
      <c r="I43" s="23">
        <v>8.262186725419994E-4</v>
      </c>
      <c r="J43" s="24">
        <v>1</v>
      </c>
      <c r="K43" s="23">
        <v>2.7048958615093319E-4</v>
      </c>
      <c r="L43" s="24">
        <v>5</v>
      </c>
      <c r="M43" s="23">
        <v>1.2655024044545685E-3</v>
      </c>
      <c r="N43" s="24">
        <v>4</v>
      </c>
      <c r="O43" s="25">
        <v>9.9800399201596798E-4</v>
      </c>
      <c r="P43" s="24">
        <v>1</v>
      </c>
      <c r="Q43" s="25">
        <v>2.4826216484607745E-4</v>
      </c>
      <c r="R43" s="24">
        <v>2</v>
      </c>
      <c r="S43" s="25">
        <v>4.7404598246029864E-4</v>
      </c>
      <c r="T43" s="24">
        <f>IFERROR(VLOOKUP(W43,[1]Sheet1!$A$547:$C$585,2,FALSE),0)</f>
        <v>1</v>
      </c>
      <c r="U43" s="25">
        <f t="shared" si="0"/>
        <v>3.3715441672285906E-4</v>
      </c>
      <c r="V43" s="44">
        <f t="shared" si="1"/>
        <v>-0.5</v>
      </c>
      <c r="W43" s="280" t="s">
        <v>769</v>
      </c>
    </row>
    <row r="44" spans="2:23" ht="22.15" customHeight="1" thickTop="1" thickBot="1" x14ac:dyDescent="0.3">
      <c r="B44" s="123">
        <v>70</v>
      </c>
      <c r="C44" s="87" t="s">
        <v>469</v>
      </c>
      <c r="D44" s="88">
        <v>10</v>
      </c>
      <c r="E44" s="71">
        <v>4.2662116040955633E-3</v>
      </c>
      <c r="F44" s="88">
        <v>19</v>
      </c>
      <c r="G44" s="71">
        <v>7.9564489112227809E-3</v>
      </c>
      <c r="H44" s="90">
        <v>28</v>
      </c>
      <c r="I44" s="73">
        <v>7.7113742770586616E-3</v>
      </c>
      <c r="J44" s="92">
        <v>30</v>
      </c>
      <c r="K44" s="73">
        <v>8.1146875845279961E-3</v>
      </c>
      <c r="L44" s="92">
        <v>41</v>
      </c>
      <c r="M44" s="73">
        <v>1.0377119716527461E-2</v>
      </c>
      <c r="N44" s="92">
        <v>24</v>
      </c>
      <c r="O44" s="71">
        <v>5.9880239520958087E-3</v>
      </c>
      <c r="P44" s="92">
        <v>51</v>
      </c>
      <c r="Q44" s="71">
        <v>1.2661370407149951E-2</v>
      </c>
      <c r="R44" s="92">
        <v>33</v>
      </c>
      <c r="S44" s="71">
        <v>7.8217587105949282E-3</v>
      </c>
      <c r="T44" s="92">
        <f>IFERROR(VLOOKUP(W44,[1]Sheet1!$A$547:$C$585,2,FALSE),0)</f>
        <v>19</v>
      </c>
      <c r="U44" s="71">
        <f t="shared" si="0"/>
        <v>6.4059339177343225E-3</v>
      </c>
      <c r="V44" s="75">
        <f t="shared" si="1"/>
        <v>-0.42424242424242425</v>
      </c>
      <c r="W44" s="280" t="s">
        <v>770</v>
      </c>
    </row>
    <row r="45" spans="2:23" ht="22.15" customHeight="1" thickTop="1" x14ac:dyDescent="0.25">
      <c r="B45" s="124">
        <v>71</v>
      </c>
      <c r="C45" s="97" t="s">
        <v>470</v>
      </c>
      <c r="D45" s="40">
        <v>88</v>
      </c>
      <c r="E45" s="25">
        <v>3.7542662116040959E-2</v>
      </c>
      <c r="F45" s="40">
        <v>71</v>
      </c>
      <c r="G45" s="25">
        <v>2.9731993299832497E-2</v>
      </c>
      <c r="H45" s="41">
        <v>90</v>
      </c>
      <c r="I45" s="23">
        <v>2.4786560176259985E-2</v>
      </c>
      <c r="J45" s="24">
        <v>156</v>
      </c>
      <c r="K45" s="23">
        <v>4.2196375439545575E-2</v>
      </c>
      <c r="L45" s="24">
        <v>118</v>
      </c>
      <c r="M45" s="23">
        <v>2.9865856745127813E-2</v>
      </c>
      <c r="N45" s="24">
        <v>121</v>
      </c>
      <c r="O45" s="25">
        <v>3.0189620758483034E-2</v>
      </c>
      <c r="P45" s="24">
        <v>111</v>
      </c>
      <c r="Q45" s="25">
        <v>2.7557100297914597E-2</v>
      </c>
      <c r="R45" s="24">
        <v>103</v>
      </c>
      <c r="S45" s="25">
        <v>2.4413368096705381E-2</v>
      </c>
      <c r="T45" s="24">
        <f>IFERROR(VLOOKUP(W45,[1]Sheet1!$A$547:$C$585,2,FALSE),0)</f>
        <v>97</v>
      </c>
      <c r="U45" s="25">
        <f t="shared" si="0"/>
        <v>3.2703978422117329E-2</v>
      </c>
      <c r="V45" s="44">
        <f t="shared" si="1"/>
        <v>-5.8252427184466021E-2</v>
      </c>
      <c r="W45" s="280" t="s">
        <v>771</v>
      </c>
    </row>
    <row r="46" spans="2:23" ht="22.15" customHeight="1" x14ac:dyDescent="0.25">
      <c r="B46" s="124">
        <v>72</v>
      </c>
      <c r="C46" s="97" t="s">
        <v>471</v>
      </c>
      <c r="D46" s="40">
        <v>1</v>
      </c>
      <c r="E46" s="25">
        <v>4.2662116040955632E-4</v>
      </c>
      <c r="F46" s="40">
        <v>1</v>
      </c>
      <c r="G46" s="25">
        <v>4.187604690117253E-4</v>
      </c>
      <c r="H46" s="41">
        <v>0</v>
      </c>
      <c r="I46" s="23">
        <v>0</v>
      </c>
      <c r="J46" s="24">
        <v>1</v>
      </c>
      <c r="K46" s="23">
        <v>2.7048958615093319E-4</v>
      </c>
      <c r="L46" s="24">
        <v>4</v>
      </c>
      <c r="M46" s="23">
        <v>1.0124019235636548E-3</v>
      </c>
      <c r="N46" s="24">
        <v>1</v>
      </c>
      <c r="O46" s="25">
        <v>2.4950099800399199E-4</v>
      </c>
      <c r="P46" s="24">
        <v>2</v>
      </c>
      <c r="Q46" s="25">
        <v>4.965243296921549E-4</v>
      </c>
      <c r="R46" s="24">
        <v>0</v>
      </c>
      <c r="S46" s="25">
        <v>0</v>
      </c>
      <c r="T46" s="24">
        <f>IFERROR(VLOOKUP(W46,[1]Sheet1!$A$547:$C$585,2,FALSE),0)</f>
        <v>0</v>
      </c>
      <c r="U46" s="25">
        <f t="shared" si="0"/>
        <v>0</v>
      </c>
      <c r="V46" s="44">
        <f t="shared" si="1"/>
        <v>0</v>
      </c>
      <c r="W46" s="280" t="s">
        <v>772</v>
      </c>
    </row>
    <row r="47" spans="2:23" ht="22.15" customHeight="1" x14ac:dyDescent="0.25">
      <c r="B47" s="124">
        <v>73</v>
      </c>
      <c r="C47" s="97" t="s">
        <v>472</v>
      </c>
      <c r="D47" s="40">
        <v>48</v>
      </c>
      <c r="E47" s="25">
        <v>2.0477815699658702E-2</v>
      </c>
      <c r="F47" s="40">
        <v>36</v>
      </c>
      <c r="G47" s="25">
        <v>1.507537688442211E-2</v>
      </c>
      <c r="H47" s="41">
        <v>14</v>
      </c>
      <c r="I47" s="23">
        <v>3.8556871385293308E-3</v>
      </c>
      <c r="J47" s="24">
        <v>15</v>
      </c>
      <c r="K47" s="23">
        <v>4.057343792263998E-3</v>
      </c>
      <c r="L47" s="24">
        <v>18</v>
      </c>
      <c r="M47" s="23">
        <v>4.5558086560364463E-3</v>
      </c>
      <c r="N47" s="24">
        <v>12</v>
      </c>
      <c r="O47" s="25">
        <v>2.9940119760479044E-3</v>
      </c>
      <c r="P47" s="24">
        <v>17</v>
      </c>
      <c r="Q47" s="25">
        <v>4.2204568023833169E-3</v>
      </c>
      <c r="R47" s="24">
        <v>16</v>
      </c>
      <c r="S47" s="25">
        <v>3.7923678596823891E-3</v>
      </c>
      <c r="T47" s="24">
        <f>IFERROR(VLOOKUP(W47,[1]Sheet1!$A$547:$C$585,2,FALSE),0)</f>
        <v>6</v>
      </c>
      <c r="U47" s="25">
        <f t="shared" si="0"/>
        <v>2.0229265003371545E-3</v>
      </c>
      <c r="V47" s="44">
        <f t="shared" si="1"/>
        <v>-0.625</v>
      </c>
      <c r="W47" s="280" t="s">
        <v>773</v>
      </c>
    </row>
    <row r="48" spans="2:23" ht="22.15" customHeight="1" thickBot="1" x14ac:dyDescent="0.3">
      <c r="B48" s="124">
        <v>79</v>
      </c>
      <c r="C48" s="97" t="s">
        <v>473</v>
      </c>
      <c r="D48" s="40">
        <v>1</v>
      </c>
      <c r="E48" s="25">
        <v>4.2662116040955632E-4</v>
      </c>
      <c r="F48" s="40">
        <v>0</v>
      </c>
      <c r="G48" s="25">
        <v>0</v>
      </c>
      <c r="H48" s="41">
        <v>2</v>
      </c>
      <c r="I48" s="23">
        <v>5.50812448361333E-4</v>
      </c>
      <c r="J48" s="24">
        <v>6</v>
      </c>
      <c r="K48" s="23">
        <v>1.6229375169055993E-3</v>
      </c>
      <c r="L48" s="24">
        <v>4</v>
      </c>
      <c r="M48" s="23">
        <v>1.0124019235636548E-3</v>
      </c>
      <c r="N48" s="24">
        <v>6</v>
      </c>
      <c r="O48" s="25">
        <v>1.4970059880239522E-3</v>
      </c>
      <c r="P48" s="24">
        <v>7</v>
      </c>
      <c r="Q48" s="25">
        <v>1.7378351539225421E-3</v>
      </c>
      <c r="R48" s="24">
        <v>5</v>
      </c>
      <c r="S48" s="25">
        <v>1.1851149561507466E-3</v>
      </c>
      <c r="T48" s="24">
        <f>IFERROR(VLOOKUP(W48,[1]Sheet1!$A$547:$C$585,2,FALSE),0)</f>
        <v>0</v>
      </c>
      <c r="U48" s="25">
        <f t="shared" si="0"/>
        <v>0</v>
      </c>
      <c r="V48" s="44">
        <f t="shared" si="1"/>
        <v>-1</v>
      </c>
      <c r="W48" s="280" t="s">
        <v>774</v>
      </c>
    </row>
    <row r="49" spans="2:23" ht="22.15" customHeight="1" thickTop="1" thickBot="1" x14ac:dyDescent="0.3">
      <c r="B49" s="123">
        <v>80</v>
      </c>
      <c r="C49" s="87" t="s">
        <v>474</v>
      </c>
      <c r="D49" s="88">
        <v>3</v>
      </c>
      <c r="E49" s="71">
        <v>1.2798634812286689E-3</v>
      </c>
      <c r="F49" s="88">
        <v>1</v>
      </c>
      <c r="G49" s="71">
        <v>4.187604690117253E-4</v>
      </c>
      <c r="H49" s="90">
        <v>0</v>
      </c>
      <c r="I49" s="73">
        <v>0</v>
      </c>
      <c r="J49" s="92">
        <v>1</v>
      </c>
      <c r="K49" s="73">
        <v>2.7048958615093319E-4</v>
      </c>
      <c r="L49" s="92">
        <v>0</v>
      </c>
      <c r="M49" s="73">
        <v>0</v>
      </c>
      <c r="N49" s="92">
        <v>0</v>
      </c>
      <c r="O49" s="71">
        <v>0</v>
      </c>
      <c r="P49" s="92">
        <v>2</v>
      </c>
      <c r="Q49" s="71">
        <v>4.965243296921549E-4</v>
      </c>
      <c r="R49" s="92">
        <v>2</v>
      </c>
      <c r="S49" s="71">
        <v>4.7404598246029864E-4</v>
      </c>
      <c r="T49" s="92">
        <f>IFERROR(VLOOKUP(W49,[1]Sheet1!$A$547:$C$585,2,FALSE),0)</f>
        <v>5</v>
      </c>
      <c r="U49" s="71">
        <f t="shared" si="0"/>
        <v>1.6857720836142953E-3</v>
      </c>
      <c r="V49" s="75">
        <f t="shared" si="1"/>
        <v>1.5</v>
      </c>
      <c r="W49" s="280" t="s">
        <v>775</v>
      </c>
    </row>
    <row r="50" spans="2:23" ht="22.15" customHeight="1" thickTop="1" x14ac:dyDescent="0.25">
      <c r="B50" s="124">
        <v>81</v>
      </c>
      <c r="C50" s="97" t="s">
        <v>475</v>
      </c>
      <c r="D50" s="40">
        <v>1</v>
      </c>
      <c r="E50" s="25">
        <v>4.2662116040955632E-4</v>
      </c>
      <c r="F50" s="40">
        <v>2</v>
      </c>
      <c r="G50" s="25">
        <v>8.375209380234506E-4</v>
      </c>
      <c r="H50" s="41">
        <v>1</v>
      </c>
      <c r="I50" s="23">
        <v>0</v>
      </c>
      <c r="J50" s="24">
        <v>1</v>
      </c>
      <c r="K50" s="23">
        <v>0</v>
      </c>
      <c r="L50" s="24">
        <v>0</v>
      </c>
      <c r="M50" s="23">
        <v>0</v>
      </c>
      <c r="N50" s="24">
        <v>1</v>
      </c>
      <c r="O50" s="25">
        <v>0</v>
      </c>
      <c r="P50" s="24">
        <v>1</v>
      </c>
      <c r="Q50" s="25">
        <v>2.4826216484607745E-4</v>
      </c>
      <c r="R50" s="24">
        <v>1</v>
      </c>
      <c r="S50" s="25">
        <v>2.3702299123014932E-4</v>
      </c>
      <c r="T50" s="24">
        <f>IFERROR(VLOOKUP(W50,[1]Sheet1!$A$547:$C$585,2,FALSE),0)</f>
        <v>2</v>
      </c>
      <c r="U50" s="25">
        <f t="shared" si="0"/>
        <v>6.7430883344571813E-4</v>
      </c>
      <c r="V50" s="44">
        <f t="shared" si="1"/>
        <v>1</v>
      </c>
      <c r="W50" s="276" t="s">
        <v>939</v>
      </c>
    </row>
    <row r="51" spans="2:23" ht="22.15" customHeight="1" x14ac:dyDescent="0.25">
      <c r="B51" s="124">
        <v>82</v>
      </c>
      <c r="C51" s="97" t="s">
        <v>476</v>
      </c>
      <c r="D51" s="40">
        <v>0</v>
      </c>
      <c r="E51" s="25">
        <v>0</v>
      </c>
      <c r="F51" s="40">
        <v>1</v>
      </c>
      <c r="G51" s="25">
        <v>4.187604690117253E-4</v>
      </c>
      <c r="H51" s="41">
        <v>0</v>
      </c>
      <c r="I51" s="23">
        <v>0</v>
      </c>
      <c r="J51" s="24">
        <v>0</v>
      </c>
      <c r="K51" s="23">
        <v>0</v>
      </c>
      <c r="L51" s="24">
        <v>0</v>
      </c>
      <c r="M51" s="23">
        <v>0</v>
      </c>
      <c r="N51" s="24">
        <v>0</v>
      </c>
      <c r="O51" s="25">
        <v>0</v>
      </c>
      <c r="P51" s="24">
        <v>2</v>
      </c>
      <c r="Q51" s="25">
        <v>4.965243296921549E-4</v>
      </c>
      <c r="R51" s="24">
        <v>0</v>
      </c>
      <c r="S51" s="25">
        <v>0</v>
      </c>
      <c r="T51" s="24">
        <f>IFERROR(VLOOKUP(W51,[1]Sheet1!$A$547:$C$585,2,FALSE),0)</f>
        <v>2</v>
      </c>
      <c r="U51" s="25">
        <f t="shared" si="0"/>
        <v>6.7430883344571813E-4</v>
      </c>
      <c r="V51" s="44">
        <f t="shared" si="1"/>
        <v>0</v>
      </c>
      <c r="W51" s="280" t="s">
        <v>776</v>
      </c>
    </row>
    <row r="52" spans="2:23" ht="22.15" customHeight="1" x14ac:dyDescent="0.25">
      <c r="B52" s="124">
        <v>83</v>
      </c>
      <c r="C52" s="97" t="s">
        <v>477</v>
      </c>
      <c r="D52" s="40">
        <v>14</v>
      </c>
      <c r="E52" s="25">
        <v>5.9726962457337888E-3</v>
      </c>
      <c r="F52" s="40">
        <v>20</v>
      </c>
      <c r="G52" s="25">
        <v>8.3752093802345051E-3</v>
      </c>
      <c r="H52" s="41">
        <v>11</v>
      </c>
      <c r="I52" s="23">
        <v>3.0294684659873312E-3</v>
      </c>
      <c r="J52" s="24">
        <v>7</v>
      </c>
      <c r="K52" s="23">
        <v>1.8934271030565323E-3</v>
      </c>
      <c r="L52" s="24">
        <v>7</v>
      </c>
      <c r="M52" s="23">
        <v>1.7717033662363959E-3</v>
      </c>
      <c r="N52" s="24">
        <v>7</v>
      </c>
      <c r="O52" s="25">
        <v>1.7465069860279443E-3</v>
      </c>
      <c r="P52" s="24">
        <v>10</v>
      </c>
      <c r="Q52" s="25">
        <v>2.4826216484607746E-3</v>
      </c>
      <c r="R52" s="24">
        <v>15</v>
      </c>
      <c r="S52" s="25">
        <v>3.55534486845224E-3</v>
      </c>
      <c r="T52" s="24">
        <f>IFERROR(VLOOKUP(W52,[1]Sheet1!$A$547:$C$585,2,FALSE),0)</f>
        <v>6</v>
      </c>
      <c r="U52" s="25">
        <f t="shared" si="0"/>
        <v>2.0229265003371545E-3</v>
      </c>
      <c r="V52" s="44">
        <f t="shared" si="1"/>
        <v>-0.6</v>
      </c>
      <c r="W52" s="280" t="s">
        <v>777</v>
      </c>
    </row>
    <row r="53" spans="2:23" ht="22.15" customHeight="1" thickBot="1" x14ac:dyDescent="0.3">
      <c r="B53" s="124">
        <v>89</v>
      </c>
      <c r="C53" s="97" t="s">
        <v>478</v>
      </c>
      <c r="D53" s="40">
        <v>1</v>
      </c>
      <c r="E53" s="25">
        <v>4.2662116040955632E-4</v>
      </c>
      <c r="F53" s="40">
        <v>3</v>
      </c>
      <c r="G53" s="25">
        <v>1.2562814070351759E-3</v>
      </c>
      <c r="H53" s="41">
        <v>4</v>
      </c>
      <c r="I53" s="23">
        <v>1.101624896722666E-3</v>
      </c>
      <c r="J53" s="24">
        <v>4</v>
      </c>
      <c r="K53" s="23">
        <v>1.0819583446037328E-3</v>
      </c>
      <c r="L53" s="24">
        <v>0</v>
      </c>
      <c r="M53" s="23">
        <v>0</v>
      </c>
      <c r="N53" s="24">
        <v>4</v>
      </c>
      <c r="O53" s="25">
        <v>9.9800399201596798E-4</v>
      </c>
      <c r="P53" s="24">
        <v>4</v>
      </c>
      <c r="Q53" s="25">
        <v>9.930486593843098E-4</v>
      </c>
      <c r="R53" s="24">
        <v>4</v>
      </c>
      <c r="S53" s="25">
        <v>9.4809196492059728E-4</v>
      </c>
      <c r="T53" s="24">
        <f>IFERROR(VLOOKUP(W53,[1]Sheet1!$A$547:$C$585,2,FALSE),0)</f>
        <v>4</v>
      </c>
      <c r="U53" s="25">
        <f t="shared" si="0"/>
        <v>1.3486176668914363E-3</v>
      </c>
      <c r="V53" s="44">
        <f t="shared" si="1"/>
        <v>0</v>
      </c>
      <c r="W53" s="280" t="s">
        <v>778</v>
      </c>
    </row>
    <row r="54" spans="2:23" ht="22.15" customHeight="1" thickTop="1" thickBot="1" x14ac:dyDescent="0.3">
      <c r="B54" s="123">
        <v>99</v>
      </c>
      <c r="C54" s="87" t="s">
        <v>479</v>
      </c>
      <c r="D54" s="88">
        <v>120</v>
      </c>
      <c r="E54" s="71">
        <v>5.1194539249146756E-2</v>
      </c>
      <c r="F54" s="88">
        <v>117</v>
      </c>
      <c r="G54" s="71">
        <v>4.8994974874371856E-2</v>
      </c>
      <c r="H54" s="90">
        <v>98</v>
      </c>
      <c r="I54" s="73">
        <v>2.6989809969705316E-2</v>
      </c>
      <c r="J54" s="92">
        <v>123</v>
      </c>
      <c r="K54" s="73">
        <v>3.3270219096564781E-2</v>
      </c>
      <c r="L54" s="92">
        <v>119</v>
      </c>
      <c r="M54" s="73">
        <v>3.0118957226018726E-2</v>
      </c>
      <c r="N54" s="92">
        <v>116</v>
      </c>
      <c r="O54" s="71">
        <v>2.8942115768463079E-2</v>
      </c>
      <c r="P54" s="92">
        <v>108</v>
      </c>
      <c r="Q54" s="71">
        <v>2.6812313803376366E-2</v>
      </c>
      <c r="R54" s="92">
        <v>126</v>
      </c>
      <c r="S54" s="71">
        <v>2.9864896894998817E-2</v>
      </c>
      <c r="T54" s="92">
        <f>IFERROR(VLOOKUP(W54,[1]Sheet1!$A$547:$C$585,2,FALSE),0)</f>
        <v>66</v>
      </c>
      <c r="U54" s="71">
        <f t="shared" si="0"/>
        <v>2.2252191503708697E-2</v>
      </c>
      <c r="V54" s="75">
        <f t="shared" si="1"/>
        <v>-0.47619047619047616</v>
      </c>
      <c r="W54" s="280" t="s">
        <v>779</v>
      </c>
    </row>
    <row r="55" spans="2:23" ht="22.15" customHeight="1" thickTop="1" thickBot="1" x14ac:dyDescent="0.3">
      <c r="B55" s="404" t="s">
        <v>69</v>
      </c>
      <c r="C55" s="405"/>
      <c r="D55" s="48">
        <v>2344</v>
      </c>
      <c r="E55" s="32">
        <v>1</v>
      </c>
      <c r="F55" s="48">
        <v>2388</v>
      </c>
      <c r="G55" s="32">
        <v>1</v>
      </c>
      <c r="H55" s="49">
        <v>3631</v>
      </c>
      <c r="I55" s="30">
        <v>1</v>
      </c>
      <c r="J55" s="31">
        <v>3697</v>
      </c>
      <c r="K55" s="30">
        <v>1</v>
      </c>
      <c r="L55" s="31">
        <v>3951</v>
      </c>
      <c r="M55" s="30">
        <v>1</v>
      </c>
      <c r="N55" s="31">
        <v>4008</v>
      </c>
      <c r="O55" s="32">
        <v>1</v>
      </c>
      <c r="P55" s="31">
        <v>4028</v>
      </c>
      <c r="Q55" s="32">
        <v>1.0000000000000002</v>
      </c>
      <c r="R55" s="31">
        <v>4219</v>
      </c>
      <c r="S55" s="32">
        <v>0.99999999999999989</v>
      </c>
      <c r="T55" s="31">
        <f>SUM(T7:T54)</f>
        <v>2966</v>
      </c>
      <c r="U55" s="32">
        <f>SUM(U7:U54)</f>
        <v>1.0000000000000002</v>
      </c>
      <c r="V55" s="50">
        <f t="shared" si="1"/>
        <v>-0.29698980801137709</v>
      </c>
      <c r="W55" s="278" t="s">
        <v>20</v>
      </c>
    </row>
    <row r="56" spans="2:23" ht="15.75" thickTop="1" x14ac:dyDescent="0.25">
      <c r="B56" s="51"/>
      <c r="C56" s="51"/>
      <c r="D56" s="66"/>
      <c r="E56" s="66"/>
      <c r="F56" s="51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2:23" x14ac:dyDescent="0.25">
      <c r="B57" s="51"/>
      <c r="C57" s="51"/>
      <c r="D57" s="66"/>
      <c r="E57" s="66"/>
      <c r="F57" s="51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</row>
    <row r="58" spans="2:23" x14ac:dyDescent="0.25">
      <c r="B58" s="51"/>
      <c r="C58" s="51"/>
      <c r="D58" s="66"/>
      <c r="E58" s="66"/>
      <c r="F58" s="51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2:23" x14ac:dyDescent="0.25">
      <c r="B59" s="51"/>
      <c r="C59" s="51"/>
      <c r="D59" s="66"/>
      <c r="E59" s="66"/>
      <c r="F59" s="51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</row>
    <row r="60" spans="2:23" x14ac:dyDescent="0.25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66"/>
    </row>
    <row r="61" spans="2:23" x14ac:dyDescent="0.25">
      <c r="B61" s="51"/>
      <c r="C61" s="51"/>
      <c r="D61" s="66"/>
      <c r="E61" s="66"/>
      <c r="F61" s="51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</row>
    <row r="62" spans="2:23" x14ac:dyDescent="0.25">
      <c r="B62" s="51"/>
      <c r="C62" s="51"/>
      <c r="D62" s="66"/>
      <c r="E62" s="66"/>
      <c r="F62" s="125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</row>
    <row r="63" spans="2:23" x14ac:dyDescent="0.25">
      <c r="B63" s="51"/>
      <c r="C63" s="51"/>
      <c r="D63" s="66"/>
      <c r="E63" s="66"/>
      <c r="F63" s="125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  <row r="64" spans="2:23" x14ac:dyDescent="0.25">
      <c r="B64" s="51"/>
      <c r="C64" s="51"/>
      <c r="D64" s="66"/>
      <c r="E64" s="66"/>
      <c r="F64" s="125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</row>
    <row r="65" spans="2:22" x14ac:dyDescent="0.25">
      <c r="B65" s="51"/>
      <c r="C65" s="51"/>
      <c r="D65" s="66"/>
      <c r="E65" s="66"/>
      <c r="F65" s="12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</row>
    <row r="66" spans="2:22" x14ac:dyDescent="0.25">
      <c r="B66" s="51"/>
      <c r="C66" s="51"/>
      <c r="D66" s="66"/>
      <c r="E66" s="66"/>
      <c r="F66" s="125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</row>
    <row r="67" spans="2:22" x14ac:dyDescent="0.25">
      <c r="B67" s="51"/>
      <c r="C67" s="51"/>
      <c r="D67" s="66"/>
      <c r="E67" s="66"/>
      <c r="F67" s="125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2:22" x14ac:dyDescent="0.25">
      <c r="B68" s="51"/>
      <c r="C68" s="51"/>
      <c r="D68" s="66"/>
      <c r="E68" s="66"/>
      <c r="F68" s="125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</row>
    <row r="69" spans="2:22" x14ac:dyDescent="0.25">
      <c r="B69" s="51"/>
      <c r="C69" s="51"/>
      <c r="D69" s="66"/>
      <c r="E69" s="66"/>
      <c r="F69" s="125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</row>
    <row r="70" spans="2:22" x14ac:dyDescent="0.25">
      <c r="B70" s="51"/>
      <c r="C70" s="51"/>
      <c r="D70" s="66"/>
      <c r="E70" s="66"/>
      <c r="F70" s="125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</row>
    <row r="71" spans="2:22" x14ac:dyDescent="0.25">
      <c r="B71" s="51"/>
      <c r="C71" s="51"/>
      <c r="D71" s="66"/>
      <c r="E71" s="66"/>
      <c r="F71" s="125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</row>
    <row r="72" spans="2:22" x14ac:dyDescent="0.25">
      <c r="B72" s="51"/>
      <c r="C72" s="51"/>
      <c r="D72" s="66"/>
      <c r="E72" s="66"/>
      <c r="F72" s="125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</row>
    <row r="73" spans="2:22" x14ac:dyDescent="0.25">
      <c r="B73" s="51"/>
      <c r="C73" s="51"/>
      <c r="D73" s="66"/>
      <c r="E73" s="66"/>
      <c r="F73" s="125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</row>
    <row r="74" spans="2:22" x14ac:dyDescent="0.25">
      <c r="B74" s="51"/>
      <c r="C74" s="51"/>
      <c r="D74" s="66"/>
      <c r="E74" s="66"/>
      <c r="F74" s="125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</row>
    <row r="75" spans="2:22" x14ac:dyDescent="0.25">
      <c r="B75" s="51"/>
      <c r="C75" s="51"/>
      <c r="D75" s="66"/>
      <c r="E75" s="66"/>
      <c r="F75" s="125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</row>
    <row r="76" spans="2:22" x14ac:dyDescent="0.25">
      <c r="B76" s="51"/>
      <c r="C76" s="51"/>
      <c r="D76" s="66"/>
      <c r="E76" s="66"/>
      <c r="F76" s="125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</row>
    <row r="77" spans="2:22" x14ac:dyDescent="0.25">
      <c r="B77" s="51"/>
      <c r="C77" s="51"/>
      <c r="D77" s="66"/>
      <c r="E77" s="66"/>
      <c r="F77" s="125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</row>
    <row r="78" spans="2:22" x14ac:dyDescent="0.25">
      <c r="B78" s="51"/>
      <c r="C78" s="51"/>
      <c r="D78" s="66"/>
      <c r="E78" s="66"/>
      <c r="F78" s="125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</row>
    <row r="79" spans="2:22" x14ac:dyDescent="0.25">
      <c r="B79" s="51"/>
      <c r="C79" s="51"/>
      <c r="D79" s="66"/>
      <c r="E79" s="66"/>
      <c r="F79" s="125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</row>
    <row r="80" spans="2:22" x14ac:dyDescent="0.25">
      <c r="B80" s="51"/>
      <c r="C80" s="51"/>
      <c r="D80" s="66"/>
      <c r="E80" s="66"/>
      <c r="F80" s="125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</row>
    <row r="81" spans="2:22" x14ac:dyDescent="0.25">
      <c r="B81" s="51"/>
      <c r="C81" s="51"/>
      <c r="D81" s="66"/>
      <c r="E81" s="66"/>
      <c r="F81" s="12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</row>
    <row r="82" spans="2:22" x14ac:dyDescent="0.25">
      <c r="B82" s="51"/>
      <c r="C82" s="51"/>
      <c r="D82" s="66"/>
      <c r="E82" s="66"/>
      <c r="F82" s="12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</row>
    <row r="83" spans="2:22" x14ac:dyDescent="0.25">
      <c r="B83" s="51"/>
      <c r="C83" s="51"/>
      <c r="D83" s="66"/>
      <c r="E83" s="66"/>
      <c r="F83" s="125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</row>
    <row r="84" spans="2:22" x14ac:dyDescent="0.25">
      <c r="B84" s="51"/>
      <c r="C84" s="51"/>
      <c r="D84" s="66"/>
      <c r="E84" s="66"/>
      <c r="F84" s="125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</row>
    <row r="85" spans="2:22" x14ac:dyDescent="0.25">
      <c r="B85" s="51"/>
      <c r="C85" s="51"/>
      <c r="D85" s="66"/>
      <c r="E85" s="66"/>
      <c r="F85" s="125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</row>
    <row r="86" spans="2:22" x14ac:dyDescent="0.25">
      <c r="B86" s="51"/>
      <c r="C86" s="51"/>
      <c r="D86" s="66"/>
      <c r="E86" s="66"/>
      <c r="F86" s="12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</row>
    <row r="87" spans="2:22" x14ac:dyDescent="0.25">
      <c r="B87" s="51"/>
      <c r="C87" s="51"/>
      <c r="D87" s="66"/>
      <c r="E87" s="66"/>
      <c r="F87" s="12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</row>
    <row r="88" spans="2:22" x14ac:dyDescent="0.25">
      <c r="B88" s="51"/>
      <c r="C88" s="51"/>
      <c r="D88" s="66"/>
      <c r="E88" s="66"/>
      <c r="F88" s="125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</row>
    <row r="89" spans="2:22" x14ac:dyDescent="0.25">
      <c r="B89" s="51"/>
      <c r="C89" s="51"/>
      <c r="D89" s="66"/>
      <c r="E89" s="66"/>
      <c r="F89" s="125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</row>
    <row r="90" spans="2:22" x14ac:dyDescent="0.25">
      <c r="B90" s="51"/>
      <c r="C90" s="51"/>
      <c r="D90" s="66"/>
      <c r="E90" s="66"/>
      <c r="F90" s="125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  <row r="91" spans="2:22" x14ac:dyDescent="0.25">
      <c r="B91" s="51"/>
      <c r="C91" s="51"/>
      <c r="D91" s="66"/>
      <c r="E91" s="66"/>
      <c r="F91" s="125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</row>
    <row r="92" spans="2:22" x14ac:dyDescent="0.25">
      <c r="B92" s="51"/>
      <c r="C92" s="51"/>
      <c r="D92" s="66"/>
      <c r="E92" s="66"/>
      <c r="F92" s="125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</row>
    <row r="93" spans="2:22" x14ac:dyDescent="0.25">
      <c r="B93" s="51"/>
      <c r="C93" s="51"/>
      <c r="D93" s="66"/>
      <c r="E93" s="66"/>
      <c r="F93" s="125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</row>
    <row r="94" spans="2:22" x14ac:dyDescent="0.25">
      <c r="B94" s="51"/>
      <c r="C94" s="51"/>
      <c r="D94" s="66"/>
      <c r="E94" s="66"/>
      <c r="F94" s="12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</row>
    <row r="95" spans="2:22" x14ac:dyDescent="0.25">
      <c r="B95" s="51"/>
      <c r="C95" s="51"/>
      <c r="D95" s="66"/>
      <c r="E95" s="66"/>
      <c r="F95" s="125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</row>
    <row r="96" spans="2:22" x14ac:dyDescent="0.25">
      <c r="B96" s="51"/>
      <c r="C96" s="51"/>
      <c r="D96" s="66"/>
      <c r="E96" s="66"/>
      <c r="F96" s="125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</row>
    <row r="97" spans="2:22" x14ac:dyDescent="0.25">
      <c r="B97" s="51"/>
      <c r="C97" s="51"/>
      <c r="D97" s="66"/>
      <c r="E97" s="66"/>
      <c r="F97" s="125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</row>
    <row r="98" spans="2:22" x14ac:dyDescent="0.25">
      <c r="B98" s="51"/>
      <c r="C98" s="51"/>
      <c r="D98" s="66"/>
      <c r="E98" s="66"/>
      <c r="F98" s="125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</row>
    <row r="99" spans="2:22" x14ac:dyDescent="0.25">
      <c r="B99" s="51"/>
      <c r="C99" s="51"/>
      <c r="D99" s="66"/>
      <c r="E99" s="66"/>
      <c r="F99" s="125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</row>
    <row r="100" spans="2:22" x14ac:dyDescent="0.25">
      <c r="B100" s="51"/>
      <c r="C100" s="51"/>
      <c r="D100" s="66"/>
      <c r="E100" s="66"/>
      <c r="F100" s="125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</row>
    <row r="101" spans="2:22" x14ac:dyDescent="0.25">
      <c r="B101" s="51"/>
      <c r="C101" s="51"/>
      <c r="D101" s="66"/>
      <c r="E101" s="66"/>
      <c r="F101" s="125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</row>
    <row r="102" spans="2:22" x14ac:dyDescent="0.25">
      <c r="B102" s="51"/>
      <c r="C102" s="51"/>
      <c r="D102" s="66"/>
      <c r="E102" s="66"/>
      <c r="F102" s="125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</row>
    <row r="103" spans="2:22" x14ac:dyDescent="0.25">
      <c r="B103" s="51"/>
      <c r="C103" s="51"/>
      <c r="D103" s="66"/>
      <c r="E103" s="66"/>
      <c r="F103" s="125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</row>
    <row r="104" spans="2:22" x14ac:dyDescent="0.25">
      <c r="B104" s="51"/>
      <c r="C104" s="51"/>
      <c r="D104" s="66"/>
      <c r="E104" s="66"/>
      <c r="F104" s="125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</row>
    <row r="105" spans="2:22" x14ac:dyDescent="0.25">
      <c r="B105" s="51"/>
      <c r="C105" s="51"/>
      <c r="D105" s="66"/>
      <c r="E105" s="66"/>
      <c r="F105" s="125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</row>
    <row r="106" spans="2:22" x14ac:dyDescent="0.25">
      <c r="B106" s="51"/>
      <c r="C106" s="51"/>
      <c r="D106" s="66"/>
      <c r="E106" s="66"/>
      <c r="F106" s="125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2:22" x14ac:dyDescent="0.25">
      <c r="B107" s="51"/>
      <c r="C107" s="51"/>
      <c r="D107" s="66"/>
      <c r="E107" s="66"/>
      <c r="F107" s="12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</row>
    <row r="108" spans="2:22" x14ac:dyDescent="0.25">
      <c r="B108" s="51"/>
      <c r="C108" s="51"/>
      <c r="D108" s="66"/>
      <c r="E108" s="66"/>
      <c r="F108" s="125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</row>
    <row r="109" spans="2:22" x14ac:dyDescent="0.25">
      <c r="B109" s="51"/>
      <c r="C109" s="51"/>
      <c r="D109" s="66"/>
      <c r="E109" s="66"/>
      <c r="F109" s="125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</row>
    <row r="110" spans="2:22" x14ac:dyDescent="0.25">
      <c r="B110" s="51"/>
      <c r="C110" s="51"/>
      <c r="D110" s="66"/>
      <c r="E110" s="66"/>
      <c r="F110" s="125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</row>
    <row r="111" spans="2:22" x14ac:dyDescent="0.25">
      <c r="B111" s="51"/>
      <c r="C111" s="51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66"/>
    </row>
    <row r="112" spans="2:22" x14ac:dyDescent="0.25">
      <c r="B112" s="51"/>
      <c r="C112" s="51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66"/>
    </row>
    <row r="113" spans="2:22" x14ac:dyDescent="0.25">
      <c r="B113" s="51"/>
      <c r="C113" s="51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66"/>
    </row>
    <row r="114" spans="2:22" x14ac:dyDescent="0.25">
      <c r="B114" s="51"/>
      <c r="C114" s="51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66"/>
    </row>
    <row r="115" spans="2:22" x14ac:dyDescent="0.25">
      <c r="B115" s="51"/>
      <c r="C115" s="51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66"/>
    </row>
    <row r="116" spans="2:22" x14ac:dyDescent="0.25">
      <c r="B116" s="51"/>
      <c r="C116" s="51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66"/>
    </row>
    <row r="117" spans="2:22" x14ac:dyDescent="0.25">
      <c r="B117" s="51"/>
      <c r="C117" s="51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66"/>
    </row>
    <row r="118" spans="2:22" x14ac:dyDescent="0.25">
      <c r="B118" s="51"/>
      <c r="C118" s="51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66"/>
    </row>
    <row r="119" spans="2:22" x14ac:dyDescent="0.25">
      <c r="B119" s="51"/>
      <c r="C119" s="51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66"/>
    </row>
    <row r="120" spans="2:22" x14ac:dyDescent="0.25">
      <c r="B120" s="51"/>
      <c r="C120" s="51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66"/>
    </row>
    <row r="121" spans="2:22" x14ac:dyDescent="0.25">
      <c r="B121" s="51"/>
      <c r="C121" s="51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66"/>
    </row>
    <row r="122" spans="2:22" x14ac:dyDescent="0.25">
      <c r="B122" s="51"/>
      <c r="C122" s="51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66"/>
    </row>
    <row r="123" spans="2:22" x14ac:dyDescent="0.25">
      <c r="B123" s="51"/>
      <c r="C123" s="51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66"/>
    </row>
    <row r="124" spans="2:22" x14ac:dyDescent="0.25">
      <c r="B124" s="51"/>
      <c r="C124" s="51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66"/>
    </row>
    <row r="125" spans="2:22" x14ac:dyDescent="0.25">
      <c r="B125" s="51"/>
      <c r="C125" s="51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66"/>
    </row>
    <row r="126" spans="2:22" x14ac:dyDescent="0.25">
      <c r="B126" s="51"/>
      <c r="C126" s="51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66"/>
    </row>
    <row r="127" spans="2:22" x14ac:dyDescent="0.25">
      <c r="B127" s="51"/>
      <c r="C127" s="51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66"/>
    </row>
    <row r="128" spans="2:22" x14ac:dyDescent="0.25">
      <c r="B128" s="51"/>
      <c r="C128" s="51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66"/>
    </row>
    <row r="129" spans="2:22" x14ac:dyDescent="0.25">
      <c r="B129" s="51"/>
      <c r="C129" s="51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66"/>
    </row>
    <row r="130" spans="2:22" x14ac:dyDescent="0.25">
      <c r="B130" s="51"/>
      <c r="C130" s="51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66"/>
    </row>
    <row r="131" spans="2:22" x14ac:dyDescent="0.25">
      <c r="B131" s="51"/>
      <c r="C131" s="51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66"/>
    </row>
    <row r="132" spans="2:22" x14ac:dyDescent="0.25">
      <c r="B132" s="51"/>
      <c r="C132" s="51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66"/>
    </row>
    <row r="133" spans="2:22" x14ac:dyDescent="0.25">
      <c r="B133" s="51"/>
      <c r="C133" s="51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66"/>
    </row>
    <row r="134" spans="2:22" x14ac:dyDescent="0.25">
      <c r="B134" s="51"/>
      <c r="C134" s="51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66"/>
    </row>
    <row r="135" spans="2:22" x14ac:dyDescent="0.25">
      <c r="B135" s="51"/>
      <c r="C135" s="51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66"/>
    </row>
    <row r="136" spans="2:22" x14ac:dyDescent="0.25">
      <c r="B136" s="51"/>
      <c r="C136" s="51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66"/>
    </row>
    <row r="137" spans="2:22" x14ac:dyDescent="0.25">
      <c r="B137" s="51"/>
      <c r="C137" s="51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66"/>
    </row>
    <row r="138" spans="2:22" x14ac:dyDescent="0.25">
      <c r="B138" s="51"/>
      <c r="C138" s="51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66"/>
    </row>
    <row r="139" spans="2:22" x14ac:dyDescent="0.25">
      <c r="B139" s="51"/>
      <c r="C139" s="51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66"/>
    </row>
    <row r="140" spans="2:22" x14ac:dyDescent="0.25">
      <c r="B140" s="51"/>
      <c r="C140" s="51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66"/>
    </row>
    <row r="141" spans="2:22" x14ac:dyDescent="0.25">
      <c r="B141" s="51"/>
      <c r="C141" s="51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66"/>
    </row>
    <row r="142" spans="2:22" x14ac:dyDescent="0.25">
      <c r="B142" s="51"/>
      <c r="C142" s="51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66"/>
    </row>
    <row r="143" spans="2:22" x14ac:dyDescent="0.25">
      <c r="B143" s="51"/>
      <c r="C143" s="51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66"/>
    </row>
    <row r="144" spans="2:22" x14ac:dyDescent="0.25">
      <c r="B144" s="51"/>
      <c r="C144" s="51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66"/>
    </row>
    <row r="145" spans="2:22" x14ac:dyDescent="0.25">
      <c r="B145" s="51"/>
      <c r="C145" s="51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66"/>
    </row>
    <row r="146" spans="2:22" x14ac:dyDescent="0.25">
      <c r="B146" s="51"/>
      <c r="C146" s="51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66"/>
    </row>
    <row r="147" spans="2:22" x14ac:dyDescent="0.25">
      <c r="B147" s="51"/>
      <c r="C147" s="51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66"/>
    </row>
    <row r="148" spans="2:22" x14ac:dyDescent="0.25">
      <c r="B148" s="51"/>
      <c r="C148" s="51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66"/>
    </row>
    <row r="149" spans="2:22" x14ac:dyDescent="0.25">
      <c r="B149" s="51"/>
      <c r="C149" s="51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66"/>
    </row>
    <row r="150" spans="2:22" x14ac:dyDescent="0.25">
      <c r="B150" s="51"/>
      <c r="C150" s="51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66"/>
    </row>
    <row r="151" spans="2:22" x14ac:dyDescent="0.25">
      <c r="B151" s="51"/>
      <c r="C151" s="51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66"/>
    </row>
    <row r="152" spans="2:22" x14ac:dyDescent="0.25">
      <c r="B152" s="51"/>
      <c r="C152" s="51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66"/>
    </row>
    <row r="153" spans="2:22" x14ac:dyDescent="0.25">
      <c r="B153" s="51"/>
      <c r="C153" s="51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66"/>
    </row>
    <row r="154" spans="2:22" x14ac:dyDescent="0.25">
      <c r="B154" s="51"/>
      <c r="C154" s="51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66"/>
    </row>
    <row r="155" spans="2:22" x14ac:dyDescent="0.25">
      <c r="B155" s="51"/>
      <c r="C155" s="51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66"/>
    </row>
    <row r="156" spans="2:22" x14ac:dyDescent="0.25">
      <c r="B156" s="51"/>
      <c r="C156" s="51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66"/>
    </row>
    <row r="157" spans="2:22" x14ac:dyDescent="0.25">
      <c r="B157" s="51"/>
      <c r="C157" s="51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66"/>
    </row>
    <row r="158" spans="2:22" x14ac:dyDescent="0.25">
      <c r="B158" s="51"/>
      <c r="C158" s="51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66"/>
    </row>
    <row r="159" spans="2:22" x14ac:dyDescent="0.25">
      <c r="B159" s="51"/>
      <c r="C159" s="51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66"/>
    </row>
    <row r="160" spans="2:22" x14ac:dyDescent="0.25">
      <c r="B160" s="51"/>
      <c r="C160" s="51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66"/>
    </row>
    <row r="161" spans="2:22" x14ac:dyDescent="0.25">
      <c r="B161" s="51"/>
      <c r="C161" s="51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66"/>
    </row>
    <row r="162" spans="2:22" x14ac:dyDescent="0.25">
      <c r="B162" s="51"/>
      <c r="C162" s="51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66"/>
    </row>
    <row r="163" spans="2:22" x14ac:dyDescent="0.25">
      <c r="B163" s="51"/>
      <c r="C163" s="51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66"/>
    </row>
    <row r="164" spans="2:22" x14ac:dyDescent="0.25">
      <c r="B164" s="51"/>
      <c r="C164" s="51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66"/>
    </row>
    <row r="165" spans="2:22" x14ac:dyDescent="0.25">
      <c r="B165" s="51"/>
      <c r="C165" s="51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66"/>
    </row>
    <row r="166" spans="2:22" x14ac:dyDescent="0.25">
      <c r="B166" s="51"/>
      <c r="C166" s="51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66"/>
    </row>
    <row r="167" spans="2:22" x14ac:dyDescent="0.25">
      <c r="B167" s="51"/>
      <c r="C167" s="51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66"/>
    </row>
    <row r="168" spans="2:22" x14ac:dyDescent="0.25">
      <c r="B168" s="51"/>
      <c r="C168" s="51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66"/>
    </row>
    <row r="169" spans="2:22" x14ac:dyDescent="0.25">
      <c r="B169" s="51"/>
      <c r="C169" s="51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66"/>
    </row>
    <row r="170" spans="2:22" x14ac:dyDescent="0.25">
      <c r="B170" s="51"/>
      <c r="C170" s="51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66"/>
    </row>
    <row r="171" spans="2:22" x14ac:dyDescent="0.25">
      <c r="B171" s="51"/>
      <c r="C171" s="51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66"/>
    </row>
    <row r="172" spans="2:22" x14ac:dyDescent="0.25">
      <c r="B172" s="51"/>
      <c r="C172" s="51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66"/>
    </row>
    <row r="173" spans="2:22" x14ac:dyDescent="0.25">
      <c r="B173" s="51"/>
      <c r="C173" s="51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66"/>
    </row>
    <row r="174" spans="2:22" x14ac:dyDescent="0.25">
      <c r="B174" s="51"/>
      <c r="C174" s="51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66"/>
    </row>
    <row r="175" spans="2:22" x14ac:dyDescent="0.25">
      <c r="B175" s="51"/>
      <c r="C175" s="51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66"/>
    </row>
    <row r="176" spans="2:22" x14ac:dyDescent="0.25">
      <c r="B176" s="51"/>
      <c r="C176" s="51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66"/>
    </row>
    <row r="177" spans="2:22" x14ac:dyDescent="0.25">
      <c r="B177" s="51"/>
      <c r="C177" s="51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66"/>
    </row>
    <row r="178" spans="2:22" x14ac:dyDescent="0.25">
      <c r="B178" s="51"/>
      <c r="C178" s="51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66"/>
    </row>
    <row r="179" spans="2:22" x14ac:dyDescent="0.25">
      <c r="B179" s="51"/>
      <c r="C179" s="51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66"/>
    </row>
    <row r="180" spans="2:22" x14ac:dyDescent="0.25">
      <c r="B180" s="51"/>
      <c r="C180" s="51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66"/>
    </row>
    <row r="181" spans="2:22" x14ac:dyDescent="0.25">
      <c r="B181" s="51"/>
      <c r="C181" s="51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66"/>
    </row>
    <row r="182" spans="2:22" x14ac:dyDescent="0.25">
      <c r="B182" s="51"/>
      <c r="C182" s="51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66"/>
    </row>
    <row r="183" spans="2:22" x14ac:dyDescent="0.25">
      <c r="B183" s="51"/>
      <c r="C183" s="51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66"/>
    </row>
    <row r="184" spans="2:22" x14ac:dyDescent="0.25">
      <c r="B184" s="51"/>
      <c r="C184" s="51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66"/>
    </row>
    <row r="185" spans="2:22" x14ac:dyDescent="0.25">
      <c r="B185" s="51"/>
      <c r="C185" s="51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66"/>
    </row>
    <row r="186" spans="2:22" x14ac:dyDescent="0.25">
      <c r="B186" s="51"/>
      <c r="C186" s="51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66"/>
    </row>
    <row r="187" spans="2:22" x14ac:dyDescent="0.25">
      <c r="B187" s="51"/>
      <c r="C187" s="51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66"/>
    </row>
    <row r="188" spans="2:22" x14ac:dyDescent="0.25">
      <c r="B188" s="51"/>
      <c r="C188" s="51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66"/>
    </row>
    <row r="189" spans="2:22" x14ac:dyDescent="0.25">
      <c r="B189" s="51"/>
      <c r="C189" s="51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66"/>
    </row>
    <row r="190" spans="2:22" x14ac:dyDescent="0.25">
      <c r="B190" s="51"/>
      <c r="C190" s="51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66"/>
    </row>
    <row r="191" spans="2:22" x14ac:dyDescent="0.25">
      <c r="B191" s="51"/>
      <c r="C191" s="51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66"/>
    </row>
    <row r="192" spans="2:22" x14ac:dyDescent="0.25">
      <c r="B192" s="51"/>
      <c r="C192" s="51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66"/>
    </row>
    <row r="193" spans="2:22" x14ac:dyDescent="0.25">
      <c r="B193" s="51"/>
      <c r="C193" s="51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66"/>
    </row>
    <row r="194" spans="2:22" x14ac:dyDescent="0.25">
      <c r="B194" s="51"/>
      <c r="C194" s="51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66"/>
    </row>
    <row r="195" spans="2:22" x14ac:dyDescent="0.25">
      <c r="B195" s="51"/>
      <c r="C195" s="51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66"/>
    </row>
    <row r="196" spans="2:22" x14ac:dyDescent="0.25">
      <c r="B196" s="51"/>
      <c r="C196" s="51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66"/>
    </row>
    <row r="197" spans="2:22" x14ac:dyDescent="0.25">
      <c r="B197" s="51"/>
      <c r="C197" s="51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66"/>
    </row>
    <row r="198" spans="2:22" x14ac:dyDescent="0.25">
      <c r="B198" s="51"/>
      <c r="C198" s="51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66"/>
    </row>
    <row r="199" spans="2:22" x14ac:dyDescent="0.25">
      <c r="B199" s="51"/>
      <c r="C199" s="51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66"/>
    </row>
    <row r="200" spans="2:22" x14ac:dyDescent="0.25">
      <c r="B200" s="51"/>
      <c r="C200" s="51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66"/>
    </row>
    <row r="201" spans="2:22" x14ac:dyDescent="0.25">
      <c r="B201" s="51"/>
      <c r="C201" s="51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66"/>
    </row>
    <row r="202" spans="2:22" x14ac:dyDescent="0.25">
      <c r="B202" s="51"/>
      <c r="C202" s="51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66"/>
    </row>
    <row r="203" spans="2:22" x14ac:dyDescent="0.25">
      <c r="B203" s="51"/>
      <c r="C203" s="51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66"/>
    </row>
    <row r="204" spans="2:22" x14ac:dyDescent="0.25">
      <c r="B204" s="51"/>
      <c r="C204" s="51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66"/>
    </row>
    <row r="205" spans="2:22" x14ac:dyDescent="0.25">
      <c r="B205" s="51"/>
      <c r="C205" s="51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66"/>
    </row>
    <row r="206" spans="2:22" x14ac:dyDescent="0.25">
      <c r="B206" s="51"/>
      <c r="C206" s="51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66"/>
    </row>
    <row r="207" spans="2:22" x14ac:dyDescent="0.25">
      <c r="B207" s="51"/>
      <c r="C207" s="51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66"/>
    </row>
    <row r="208" spans="2:22" x14ac:dyDescent="0.25">
      <c r="B208" s="51"/>
      <c r="C208" s="51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66"/>
    </row>
    <row r="209" spans="2:22" x14ac:dyDescent="0.25">
      <c r="B209" s="51"/>
      <c r="C209" s="51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66"/>
    </row>
    <row r="210" spans="2:22" x14ac:dyDescent="0.25">
      <c r="B210" s="51"/>
      <c r="C210" s="51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66"/>
    </row>
    <row r="211" spans="2:22" x14ac:dyDescent="0.25">
      <c r="B211" s="51"/>
      <c r="C211" s="51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66"/>
    </row>
    <row r="212" spans="2:22" x14ac:dyDescent="0.25">
      <c r="B212" s="51"/>
      <c r="C212" s="51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66"/>
    </row>
    <row r="213" spans="2:22" x14ac:dyDescent="0.25">
      <c r="B213" s="51"/>
      <c r="C213" s="51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66"/>
    </row>
    <row r="214" spans="2:22" x14ac:dyDescent="0.25">
      <c r="B214" s="51"/>
      <c r="C214" s="51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66"/>
    </row>
    <row r="215" spans="2:22" x14ac:dyDescent="0.25">
      <c r="B215" s="51"/>
      <c r="C215" s="51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66"/>
    </row>
    <row r="216" spans="2:22" x14ac:dyDescent="0.25">
      <c r="B216" s="51"/>
      <c r="C216" s="51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66"/>
    </row>
    <row r="217" spans="2:22" x14ac:dyDescent="0.25">
      <c r="B217" s="51"/>
      <c r="C217" s="51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66"/>
    </row>
    <row r="218" spans="2:22" x14ac:dyDescent="0.25">
      <c r="B218" s="51"/>
      <c r="C218" s="51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66"/>
    </row>
    <row r="219" spans="2:22" x14ac:dyDescent="0.25">
      <c r="B219" s="51"/>
      <c r="C219" s="51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66"/>
    </row>
    <row r="220" spans="2:22" x14ac:dyDescent="0.25">
      <c r="B220" s="51"/>
      <c r="C220" s="51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66"/>
    </row>
    <row r="221" spans="2:22" x14ac:dyDescent="0.25">
      <c r="B221" s="51"/>
      <c r="C221" s="51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66"/>
    </row>
    <row r="222" spans="2:22" x14ac:dyDescent="0.25">
      <c r="B222" s="51"/>
      <c r="C222" s="51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66"/>
    </row>
    <row r="223" spans="2:22" x14ac:dyDescent="0.25">
      <c r="B223" s="51"/>
      <c r="C223" s="51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66"/>
    </row>
    <row r="224" spans="2:22" x14ac:dyDescent="0.25">
      <c r="B224" s="51"/>
      <c r="C224" s="51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66"/>
    </row>
    <row r="225" spans="2:22" x14ac:dyDescent="0.25">
      <c r="B225" s="51"/>
      <c r="C225" s="51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66"/>
    </row>
    <row r="226" spans="2:22" x14ac:dyDescent="0.25">
      <c r="B226" s="51"/>
      <c r="C226" s="51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66"/>
    </row>
    <row r="227" spans="2:22" x14ac:dyDescent="0.25">
      <c r="B227" s="51"/>
      <c r="C227" s="51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66"/>
    </row>
    <row r="228" spans="2:22" x14ac:dyDescent="0.25">
      <c r="B228" s="51"/>
      <c r="C228" s="51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66"/>
    </row>
    <row r="229" spans="2:22" x14ac:dyDescent="0.25">
      <c r="B229" s="51"/>
      <c r="C229" s="51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66"/>
    </row>
    <row r="230" spans="2:22" x14ac:dyDescent="0.25">
      <c r="B230" s="51"/>
      <c r="C230" s="51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66"/>
    </row>
    <row r="231" spans="2:22" x14ac:dyDescent="0.25">
      <c r="B231" s="51"/>
      <c r="C231" s="51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66"/>
    </row>
    <row r="232" spans="2:22" x14ac:dyDescent="0.25">
      <c r="B232" s="51"/>
      <c r="C232" s="51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66"/>
    </row>
    <row r="233" spans="2:22" x14ac:dyDescent="0.25">
      <c r="B233" s="51"/>
      <c r="C233" s="51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66"/>
    </row>
    <row r="234" spans="2:22" x14ac:dyDescent="0.25">
      <c r="B234" s="51"/>
      <c r="C234" s="51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66"/>
    </row>
    <row r="235" spans="2:22" x14ac:dyDescent="0.25">
      <c r="B235" s="51"/>
      <c r="C235" s="51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66"/>
    </row>
    <row r="236" spans="2:22" x14ac:dyDescent="0.25">
      <c r="B236" s="51"/>
      <c r="C236" s="51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66"/>
    </row>
    <row r="237" spans="2:22" x14ac:dyDescent="0.25">
      <c r="B237" s="51"/>
      <c r="C237" s="51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66"/>
    </row>
    <row r="238" spans="2:22" x14ac:dyDescent="0.25">
      <c r="B238" s="51"/>
      <c r="C238" s="51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66"/>
    </row>
    <row r="239" spans="2:22" x14ac:dyDescent="0.25">
      <c r="B239" s="51"/>
      <c r="C239" s="51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66"/>
    </row>
    <row r="240" spans="2:22" x14ac:dyDescent="0.25">
      <c r="B240" s="51"/>
      <c r="C240" s="51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66"/>
    </row>
    <row r="241" spans="2:22" x14ac:dyDescent="0.25">
      <c r="B241" s="51"/>
      <c r="C241" s="51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66"/>
    </row>
    <row r="242" spans="2:22" x14ac:dyDescent="0.25">
      <c r="B242" s="51"/>
      <c r="C242" s="51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66"/>
    </row>
    <row r="243" spans="2:22" x14ac:dyDescent="0.25">
      <c r="B243" s="51"/>
      <c r="C243" s="51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66"/>
    </row>
    <row r="244" spans="2:22" x14ac:dyDescent="0.25">
      <c r="B244" s="51"/>
      <c r="C244" s="51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66"/>
    </row>
    <row r="245" spans="2:22" x14ac:dyDescent="0.25">
      <c r="B245" s="51"/>
      <c r="C245" s="51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66"/>
    </row>
    <row r="246" spans="2:22" x14ac:dyDescent="0.25">
      <c r="B246" s="51"/>
      <c r="C246" s="51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66"/>
    </row>
    <row r="247" spans="2:22" x14ac:dyDescent="0.25">
      <c r="B247" s="51"/>
      <c r="C247" s="51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66"/>
    </row>
    <row r="248" spans="2:22" x14ac:dyDescent="0.25">
      <c r="B248" s="51"/>
      <c r="C248" s="51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66"/>
    </row>
    <row r="249" spans="2:22" x14ac:dyDescent="0.25">
      <c r="B249" s="51"/>
      <c r="C249" s="51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66"/>
    </row>
    <row r="250" spans="2:22" x14ac:dyDescent="0.25">
      <c r="B250" s="51"/>
      <c r="C250" s="51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66"/>
    </row>
    <row r="251" spans="2:22" x14ac:dyDescent="0.25">
      <c r="B251" s="51"/>
      <c r="C251" s="51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66"/>
    </row>
    <row r="252" spans="2:22" x14ac:dyDescent="0.25">
      <c r="B252" s="51"/>
      <c r="C252" s="51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66"/>
    </row>
    <row r="253" spans="2:22" x14ac:dyDescent="0.25">
      <c r="B253" s="51"/>
      <c r="C253" s="51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66"/>
    </row>
    <row r="254" spans="2:22" x14ac:dyDescent="0.25">
      <c r="B254" s="51"/>
      <c r="C254" s="51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66"/>
    </row>
    <row r="255" spans="2:22" x14ac:dyDescent="0.25">
      <c r="B255" s="51"/>
      <c r="C255" s="51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66"/>
    </row>
    <row r="256" spans="2:22" x14ac:dyDescent="0.25">
      <c r="B256" s="51"/>
      <c r="C256" s="51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66"/>
    </row>
    <row r="257" spans="2:22" x14ac:dyDescent="0.25">
      <c r="B257" s="51"/>
      <c r="C257" s="51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66"/>
    </row>
    <row r="258" spans="2:22" x14ac:dyDescent="0.25">
      <c r="B258" s="51"/>
      <c r="C258" s="51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66"/>
    </row>
    <row r="259" spans="2:22" x14ac:dyDescent="0.25">
      <c r="B259" s="51"/>
      <c r="C259" s="51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66"/>
    </row>
    <row r="260" spans="2:22" x14ac:dyDescent="0.25">
      <c r="B260" s="51"/>
      <c r="C260" s="51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66"/>
    </row>
    <row r="261" spans="2:22" x14ac:dyDescent="0.25">
      <c r="B261" s="51"/>
      <c r="C261" s="51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66"/>
    </row>
    <row r="262" spans="2:22" x14ac:dyDescent="0.25">
      <c r="B262" s="51"/>
      <c r="C262" s="51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66"/>
    </row>
    <row r="263" spans="2:22" x14ac:dyDescent="0.25">
      <c r="B263" s="51"/>
      <c r="C263" s="51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66"/>
    </row>
    <row r="264" spans="2:2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</sheetData>
  <mergeCells count="16">
    <mergeCell ref="D5:E5"/>
    <mergeCell ref="F5:G5"/>
    <mergeCell ref="H5:I5"/>
    <mergeCell ref="L5:M5"/>
    <mergeCell ref="N5:O5"/>
    <mergeCell ref="P5:Q5"/>
    <mergeCell ref="B55:C55"/>
    <mergeCell ref="B2:V2"/>
    <mergeCell ref="B3:V3"/>
    <mergeCell ref="J5:K5"/>
    <mergeCell ref="T5:U5"/>
    <mergeCell ref="V4:V6"/>
    <mergeCell ref="R5:S5"/>
    <mergeCell ref="D4:U4"/>
    <mergeCell ref="C4:C6"/>
    <mergeCell ref="B4:B6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653"/>
  <sheetViews>
    <sheetView zoomScale="70" zoomScaleNormal="70" workbookViewId="0">
      <selection activeCell="M54" sqref="D6:M54"/>
    </sheetView>
  </sheetViews>
  <sheetFormatPr defaultRowHeight="15" x14ac:dyDescent="0.25"/>
  <cols>
    <col min="1" max="1" width="2.7109375" style="3" customWidth="1"/>
    <col min="2" max="2" width="7.7109375" style="1" customWidth="1"/>
    <col min="3" max="3" width="120.140625" style="1" customWidth="1"/>
    <col min="4" max="13" width="12.7109375" style="1" customWidth="1"/>
    <col min="14" max="14" width="11.42578125" style="276" customWidth="1"/>
    <col min="15" max="16384" width="9.1406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87" t="s">
        <v>1029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</row>
    <row r="3" spans="2:14" ht="22.15" customHeight="1" thickTop="1" thickBot="1" x14ac:dyDescent="0.3">
      <c r="B3" s="392" t="s">
        <v>431</v>
      </c>
      <c r="C3" s="394" t="s">
        <v>432</v>
      </c>
      <c r="D3" s="300" t="s">
        <v>91</v>
      </c>
      <c r="E3" s="301"/>
      <c r="F3" s="301"/>
      <c r="G3" s="301"/>
      <c r="H3" s="301"/>
      <c r="I3" s="301"/>
      <c r="J3" s="301"/>
      <c r="K3" s="311"/>
      <c r="L3" s="302" t="s">
        <v>20</v>
      </c>
      <c r="M3" s="303"/>
    </row>
    <row r="4" spans="2:14" ht="22.15" customHeight="1" thickTop="1" x14ac:dyDescent="0.25">
      <c r="B4" s="392"/>
      <c r="C4" s="394"/>
      <c r="D4" s="306" t="s">
        <v>18</v>
      </c>
      <c r="E4" s="307"/>
      <c r="F4" s="310" t="s">
        <v>862</v>
      </c>
      <c r="G4" s="307"/>
      <c r="H4" s="310" t="s">
        <v>294</v>
      </c>
      <c r="I4" s="307"/>
      <c r="J4" s="322" t="s">
        <v>19</v>
      </c>
      <c r="K4" s="322"/>
      <c r="L4" s="312"/>
      <c r="M4" s="305"/>
    </row>
    <row r="5" spans="2:14" ht="22.15" customHeight="1" thickBot="1" x14ac:dyDescent="0.3">
      <c r="B5" s="393"/>
      <c r="C5" s="395"/>
      <c r="D5" s="213" t="s">
        <v>17</v>
      </c>
      <c r="E5" s="249" t="s">
        <v>16</v>
      </c>
      <c r="F5" s="215" t="s">
        <v>17</v>
      </c>
      <c r="G5" s="249" t="s">
        <v>16</v>
      </c>
      <c r="H5" s="215" t="s">
        <v>17</v>
      </c>
      <c r="I5" s="249" t="s">
        <v>16</v>
      </c>
      <c r="J5" s="215" t="s">
        <v>17</v>
      </c>
      <c r="K5" s="251" t="s">
        <v>16</v>
      </c>
      <c r="L5" s="213" t="s">
        <v>17</v>
      </c>
      <c r="M5" s="251" t="s">
        <v>16</v>
      </c>
    </row>
    <row r="6" spans="2:14" ht="22.15" customHeight="1" thickTop="1" thickBot="1" x14ac:dyDescent="0.3">
      <c r="B6" s="123" t="s">
        <v>297</v>
      </c>
      <c r="C6" s="87" t="s">
        <v>298</v>
      </c>
      <c r="D6" s="109">
        <f>IFERROR(VLOOKUP(N6,[1]Sheet1!$A$590:$I$628,2,FALSE),0)</f>
        <v>37</v>
      </c>
      <c r="E6" s="73">
        <f>IFERROR(VLOOKUP(N6,[1]Sheet1!$A$590:$K$628,3,FALSE)/100,0)</f>
        <v>4.6776232616940583E-2</v>
      </c>
      <c r="F6" s="92">
        <f>IFERROR(VLOOKUP(N6,[1]Sheet1!$A$590:$K$628,4,FALSE),0)</f>
        <v>73</v>
      </c>
      <c r="G6" s="73">
        <f>IFERROR(VLOOKUP(N6,[1]Sheet1!$A$590:$K$628,5,FALSE)/100,0)</f>
        <v>3.6013813517513565E-2</v>
      </c>
      <c r="H6" s="92">
        <f>IFERROR(VLOOKUP(N6,[1]Sheet1!$A$590:$K$628,6,FALSE),0)</f>
        <v>4</v>
      </c>
      <c r="I6" s="73">
        <f>IFERROR(VLOOKUP(N6,[1]Sheet1!$A$590:$K$628,7,FALSE)/100,0)</f>
        <v>2.7972027972027975E-2</v>
      </c>
      <c r="J6" s="92">
        <f>IFERROR(VLOOKUP(N6,[1]Sheet1!$A$590:$K$628,8,FALSE),0)</f>
        <v>0</v>
      </c>
      <c r="K6" s="71">
        <f>IFERROR(VLOOKUP(N6,[1]Sheet1!$A$590:$K$628,9,FALSE)/100,0)</f>
        <v>0</v>
      </c>
      <c r="L6" s="77">
        <f>IFERROR(VLOOKUP(N6,[1]Sheet1!$A$590:$K$628,10,FALSE),0)</f>
        <v>114</v>
      </c>
      <c r="M6" s="78">
        <f>IFERROR(VLOOKUP(N6,[1]Sheet1!$A$590:$K$628,11,FALSE)/100,0)</f>
        <v>3.8435603506405937E-2</v>
      </c>
      <c r="N6" s="276" t="s">
        <v>56</v>
      </c>
    </row>
    <row r="7" spans="2:14" ht="22.15" customHeight="1" thickTop="1" thickBot="1" x14ac:dyDescent="0.3">
      <c r="B7" s="123">
        <v>10</v>
      </c>
      <c r="C7" s="87" t="s">
        <v>433</v>
      </c>
      <c r="D7" s="109">
        <f>IFERROR(VLOOKUP(N7,[1]Sheet1!$A$590:$I$628,2,FALSE),0)</f>
        <v>0</v>
      </c>
      <c r="E7" s="73">
        <f>IFERROR(VLOOKUP(N7,[1]Sheet1!$A$590:$K$628,3,FALSE)/100,0)</f>
        <v>0</v>
      </c>
      <c r="F7" s="92">
        <f>IFERROR(VLOOKUP(N7,[1]Sheet1!$A$590:$K$628,4,FALSE),0)</f>
        <v>0</v>
      </c>
      <c r="G7" s="73">
        <f>IFERROR(VLOOKUP(N7,[1]Sheet1!$A$590:$K$628,5,FALSE)/100,0)</f>
        <v>0</v>
      </c>
      <c r="H7" s="92">
        <f>IFERROR(VLOOKUP(N7,[1]Sheet1!$A$590:$K$628,6,FALSE),0)</f>
        <v>0</v>
      </c>
      <c r="I7" s="73">
        <f>IFERROR(VLOOKUP(N7,[1]Sheet1!$A$590:$K$628,7,FALSE)/100,0)</f>
        <v>0</v>
      </c>
      <c r="J7" s="92">
        <f>IFERROR(VLOOKUP(N7,[1]Sheet1!$A$590:$K$628,8,FALSE),0)</f>
        <v>0</v>
      </c>
      <c r="K7" s="71">
        <f>IFERROR(VLOOKUP(N7,[1]Sheet1!$A$590:$K$628,9,FALSE)/100,0)</f>
        <v>0</v>
      </c>
      <c r="L7" s="77">
        <f>IFERROR(VLOOKUP(N7,[1]Sheet1!$A$590:$K$628,10,FALSE),0)</f>
        <v>0</v>
      </c>
      <c r="M7" s="78">
        <f>IFERROR(VLOOKUP(N7,[1]Sheet1!$A$590:$K$628,11,FALSE)/100,0)</f>
        <v>0</v>
      </c>
    </row>
    <row r="8" spans="2:14" ht="22.15" customHeight="1" thickTop="1" x14ac:dyDescent="0.25">
      <c r="B8" s="124">
        <v>11</v>
      </c>
      <c r="C8" s="97" t="s">
        <v>434</v>
      </c>
      <c r="D8" s="22">
        <f>IFERROR(VLOOKUP(N8,[1]Sheet1!$A$590:$I$628,2,FALSE),0)</f>
        <v>0</v>
      </c>
      <c r="E8" s="23">
        <f>IFERROR(VLOOKUP(N8,[1]Sheet1!$A$590:$K$628,3,FALSE)/100,0)</f>
        <v>0</v>
      </c>
      <c r="F8" s="24">
        <f>IFERROR(VLOOKUP(N8,[1]Sheet1!$A$590:$K$628,4,FALSE),0)</f>
        <v>0</v>
      </c>
      <c r="G8" s="23">
        <f>IFERROR(VLOOKUP(N8,[1]Sheet1!$A$590:$K$628,5,FALSE)/100,0)</f>
        <v>0</v>
      </c>
      <c r="H8" s="24">
        <f>IFERROR(VLOOKUP(N8,[1]Sheet1!$A$590:$K$628,6,FALSE),0)</f>
        <v>0</v>
      </c>
      <c r="I8" s="23">
        <f>IFERROR(VLOOKUP(N8,[1]Sheet1!$A$590:$K$628,7,FALSE)/100,0)</f>
        <v>0</v>
      </c>
      <c r="J8" s="24">
        <f>IFERROR(VLOOKUP(N8,[1]Sheet1!$A$590:$K$628,8,FALSE),0)</f>
        <v>0</v>
      </c>
      <c r="K8" s="25">
        <f>IFERROR(VLOOKUP(N8,[1]Sheet1!$A$590:$K$628,9,FALSE)/100,0)</f>
        <v>0</v>
      </c>
      <c r="L8" s="26">
        <f>IFERROR(VLOOKUP(N8,[1]Sheet1!$A$590:$K$628,10,FALSE),0)</f>
        <v>0</v>
      </c>
      <c r="M8" s="27">
        <f>IFERROR(VLOOKUP(N8,[1]Sheet1!$A$590:$K$628,11,FALSE)/100,0)</f>
        <v>0</v>
      </c>
      <c r="N8" s="276" t="s">
        <v>742</v>
      </c>
    </row>
    <row r="9" spans="2:14" ht="22.15" customHeight="1" x14ac:dyDescent="0.25">
      <c r="B9" s="124">
        <v>12</v>
      </c>
      <c r="C9" s="97" t="s">
        <v>435</v>
      </c>
      <c r="D9" s="22">
        <f>IFERROR(VLOOKUP(N9,[1]Sheet1!$A$590:$I$628,2,FALSE),0)</f>
        <v>0</v>
      </c>
      <c r="E9" s="23">
        <f>IFERROR(VLOOKUP(N9,[1]Sheet1!$A$590:$K$628,3,FALSE)/100,0)</f>
        <v>0</v>
      </c>
      <c r="F9" s="24">
        <f>IFERROR(VLOOKUP(N9,[1]Sheet1!$A$590:$K$628,4,FALSE),0)</f>
        <v>0</v>
      </c>
      <c r="G9" s="23">
        <f>IFERROR(VLOOKUP(N9,[1]Sheet1!$A$590:$K$628,5,FALSE)/100,0)</f>
        <v>0</v>
      </c>
      <c r="H9" s="24">
        <f>IFERROR(VLOOKUP(N9,[1]Sheet1!$A$590:$K$628,6,FALSE),0)</f>
        <v>0</v>
      </c>
      <c r="I9" s="23">
        <f>IFERROR(VLOOKUP(N9,[1]Sheet1!$A$590:$K$628,7,FALSE)/100,0)</f>
        <v>0</v>
      </c>
      <c r="J9" s="24">
        <f>IFERROR(VLOOKUP(N9,[1]Sheet1!$A$590:$K$628,8,FALSE),0)</f>
        <v>0</v>
      </c>
      <c r="K9" s="25">
        <f>IFERROR(VLOOKUP(N9,[1]Sheet1!$A$590:$K$628,9,FALSE)/100,0)</f>
        <v>0</v>
      </c>
      <c r="L9" s="26">
        <f>IFERROR(VLOOKUP(N9,[1]Sheet1!$A$590:$K$628,10,FALSE),0)</f>
        <v>0</v>
      </c>
      <c r="M9" s="27">
        <f>IFERROR(VLOOKUP(N9,[1]Sheet1!$A$590:$K$628,11,FALSE)/100,0)</f>
        <v>0</v>
      </c>
      <c r="N9" s="276" t="s">
        <v>951</v>
      </c>
    </row>
    <row r="10" spans="2:14" ht="22.15" customHeight="1" x14ac:dyDescent="0.25">
      <c r="B10" s="124">
        <v>13</v>
      </c>
      <c r="C10" s="97" t="s">
        <v>436</v>
      </c>
      <c r="D10" s="22">
        <f>IFERROR(VLOOKUP(N10,[1]Sheet1!$A$590:$I$628,2,FALSE),0)</f>
        <v>0</v>
      </c>
      <c r="E10" s="23">
        <f>IFERROR(VLOOKUP(N10,[1]Sheet1!$A$590:$K$628,3,FALSE)/100,0)</f>
        <v>0</v>
      </c>
      <c r="F10" s="24">
        <f>IFERROR(VLOOKUP(N10,[1]Sheet1!$A$590:$K$628,4,FALSE),0)</f>
        <v>0</v>
      </c>
      <c r="G10" s="23">
        <f>IFERROR(VLOOKUP(N10,[1]Sheet1!$A$590:$K$628,5,FALSE)/100,0)</f>
        <v>0</v>
      </c>
      <c r="H10" s="24">
        <f>IFERROR(VLOOKUP(N10,[1]Sheet1!$A$590:$K$628,6,FALSE),0)</f>
        <v>0</v>
      </c>
      <c r="I10" s="23">
        <f>IFERROR(VLOOKUP(N10,[1]Sheet1!$A$590:$K$628,7,FALSE)/100,0)</f>
        <v>0</v>
      </c>
      <c r="J10" s="24">
        <f>IFERROR(VLOOKUP(N10,[1]Sheet1!$A$590:$K$628,8,FALSE),0)</f>
        <v>0</v>
      </c>
      <c r="K10" s="25">
        <f>IFERROR(VLOOKUP(N10,[1]Sheet1!$A$590:$K$628,9,FALSE)/100,0)</f>
        <v>0</v>
      </c>
      <c r="L10" s="26">
        <f>IFERROR(VLOOKUP(N10,[1]Sheet1!$A$590:$K$628,10,FALSE),0)</f>
        <v>0</v>
      </c>
      <c r="M10" s="27">
        <f>IFERROR(VLOOKUP(N10,[1]Sheet1!$A$590:$K$628,11,FALSE)/100,0)</f>
        <v>0</v>
      </c>
      <c r="N10" s="276" t="s">
        <v>743</v>
      </c>
    </row>
    <row r="11" spans="2:14" ht="22.15" customHeight="1" x14ac:dyDescent="0.25">
      <c r="B11" s="124">
        <v>14</v>
      </c>
      <c r="C11" s="97" t="s">
        <v>437</v>
      </c>
      <c r="D11" s="22">
        <f>IFERROR(VLOOKUP(N11,[1]Sheet1!$A$590:$I$628,2,FALSE),0)</f>
        <v>1</v>
      </c>
      <c r="E11" s="23">
        <f>IFERROR(VLOOKUP(N11,[1]Sheet1!$A$590:$K$628,3,FALSE)/100,0)</f>
        <v>1.2642225031605564E-3</v>
      </c>
      <c r="F11" s="24">
        <f>IFERROR(VLOOKUP(N11,[1]Sheet1!$A$590:$K$628,4,FALSE),0)</f>
        <v>9</v>
      </c>
      <c r="G11" s="23">
        <f>IFERROR(VLOOKUP(N11,[1]Sheet1!$A$590:$K$628,5,FALSE)/100,0)</f>
        <v>4.440059200789344E-3</v>
      </c>
      <c r="H11" s="24">
        <f>IFERROR(VLOOKUP(N11,[1]Sheet1!$A$590:$K$628,6,FALSE),0)</f>
        <v>1</v>
      </c>
      <c r="I11" s="23">
        <f>IFERROR(VLOOKUP(N11,[1]Sheet1!$A$590:$K$628,7,FALSE)/100,0)</f>
        <v>6.9930069930069939E-3</v>
      </c>
      <c r="J11" s="24">
        <f>IFERROR(VLOOKUP(N11,[1]Sheet1!$A$590:$K$628,8,FALSE),0)</f>
        <v>0</v>
      </c>
      <c r="K11" s="25">
        <f>IFERROR(VLOOKUP(N11,[1]Sheet1!$A$590:$K$628,9,FALSE)/100,0)</f>
        <v>0</v>
      </c>
      <c r="L11" s="26">
        <f>IFERROR(VLOOKUP(N11,[1]Sheet1!$A$590:$K$628,10,FALSE),0)</f>
        <v>11</v>
      </c>
      <c r="M11" s="27">
        <f>IFERROR(VLOOKUP(N11,[1]Sheet1!$A$590:$K$628,11,FALSE)/100,0)</f>
        <v>3.7086985839514496E-3</v>
      </c>
      <c r="N11" s="276" t="s">
        <v>744</v>
      </c>
    </row>
    <row r="12" spans="2:14" ht="22.15" customHeight="1" x14ac:dyDescent="0.25">
      <c r="B12" s="124">
        <v>15</v>
      </c>
      <c r="C12" s="97" t="s">
        <v>438</v>
      </c>
      <c r="D12" s="22">
        <f>IFERROR(VLOOKUP(N12,[1]Sheet1!$A$590:$I$628,2,FALSE),0)</f>
        <v>0</v>
      </c>
      <c r="E12" s="23">
        <f>IFERROR(VLOOKUP(N12,[1]Sheet1!$A$590:$K$628,3,FALSE)/100,0)</f>
        <v>0</v>
      </c>
      <c r="F12" s="24">
        <f>IFERROR(VLOOKUP(N12,[1]Sheet1!$A$590:$K$628,4,FALSE),0)</f>
        <v>0</v>
      </c>
      <c r="G12" s="23">
        <f>IFERROR(VLOOKUP(N12,[1]Sheet1!$A$590:$K$628,5,FALSE)/100,0)</f>
        <v>0</v>
      </c>
      <c r="H12" s="24">
        <f>IFERROR(VLOOKUP(N12,[1]Sheet1!$A$590:$K$628,6,FALSE),0)</f>
        <v>0</v>
      </c>
      <c r="I12" s="23">
        <f>IFERROR(VLOOKUP(N12,[1]Sheet1!$A$590:$K$628,7,FALSE)/100,0)</f>
        <v>0</v>
      </c>
      <c r="J12" s="24">
        <f>IFERROR(VLOOKUP(N12,[1]Sheet1!$A$590:$K$628,8,FALSE),0)</f>
        <v>0</v>
      </c>
      <c r="K12" s="25">
        <f>IFERROR(VLOOKUP(N12,[1]Sheet1!$A$590:$K$628,9,FALSE)/100,0)</f>
        <v>0</v>
      </c>
      <c r="L12" s="26">
        <f>IFERROR(VLOOKUP(N12,[1]Sheet1!$A$590:$K$628,10,FALSE),0)</f>
        <v>0</v>
      </c>
      <c r="M12" s="27">
        <f>IFERROR(VLOOKUP(N12,[1]Sheet1!$A$590:$K$628,11,FALSE)/100,0)</f>
        <v>0</v>
      </c>
      <c r="N12" s="276" t="s">
        <v>745</v>
      </c>
    </row>
    <row r="13" spans="2:14" ht="22.15" customHeight="1" x14ac:dyDescent="0.25">
      <c r="B13" s="124">
        <v>16</v>
      </c>
      <c r="C13" s="97" t="s">
        <v>439</v>
      </c>
      <c r="D13" s="22">
        <f>IFERROR(VLOOKUP(N13,[1]Sheet1!$A$590:$I$628,2,FALSE),0)</f>
        <v>0</v>
      </c>
      <c r="E13" s="23">
        <f>IFERROR(VLOOKUP(N13,[1]Sheet1!$A$590:$K$628,3,FALSE)/100,0)</f>
        <v>0</v>
      </c>
      <c r="F13" s="24">
        <f>IFERROR(VLOOKUP(N13,[1]Sheet1!$A$590:$K$628,4,FALSE),0)</f>
        <v>0</v>
      </c>
      <c r="G13" s="23">
        <f>IFERROR(VLOOKUP(N13,[1]Sheet1!$A$590:$K$628,5,FALSE)/100,0)</f>
        <v>0</v>
      </c>
      <c r="H13" s="24">
        <f>IFERROR(VLOOKUP(N13,[1]Sheet1!$A$590:$K$628,6,FALSE),0)</f>
        <v>0</v>
      </c>
      <c r="I13" s="23">
        <f>IFERROR(VLOOKUP(N13,[1]Sheet1!$A$590:$K$628,7,FALSE)/100,0)</f>
        <v>0</v>
      </c>
      <c r="J13" s="24">
        <f>IFERROR(VLOOKUP(N13,[1]Sheet1!$A$590:$K$628,8,FALSE),0)</f>
        <v>0</v>
      </c>
      <c r="K13" s="25">
        <f>IFERROR(VLOOKUP(N13,[1]Sheet1!$A$590:$K$628,9,FALSE)/100,0)</f>
        <v>0</v>
      </c>
      <c r="L13" s="26">
        <f>IFERROR(VLOOKUP(N13,[1]Sheet1!$A$590:$K$628,10,FALSE),0)</f>
        <v>0</v>
      </c>
      <c r="M13" s="27">
        <f>IFERROR(VLOOKUP(N13,[1]Sheet1!$A$590:$K$628,11,FALSE)/100,0)</f>
        <v>0</v>
      </c>
      <c r="N13" s="276" t="s">
        <v>746</v>
      </c>
    </row>
    <row r="14" spans="2:14" ht="22.15" customHeight="1" x14ac:dyDescent="0.25">
      <c r="B14" s="124">
        <v>17</v>
      </c>
      <c r="C14" s="97" t="s">
        <v>440</v>
      </c>
      <c r="D14" s="22">
        <f>IFERROR(VLOOKUP(N14,[1]Sheet1!$A$590:$I$628,2,FALSE),0)</f>
        <v>0</v>
      </c>
      <c r="E14" s="23">
        <f>IFERROR(VLOOKUP(N14,[1]Sheet1!$A$590:$K$628,3,FALSE)/100,0)</f>
        <v>0</v>
      </c>
      <c r="F14" s="24">
        <f>IFERROR(VLOOKUP(N14,[1]Sheet1!$A$590:$K$628,4,FALSE),0)</f>
        <v>0</v>
      </c>
      <c r="G14" s="23">
        <f>IFERROR(VLOOKUP(N14,[1]Sheet1!$A$590:$K$628,5,FALSE)/100,0)</f>
        <v>0</v>
      </c>
      <c r="H14" s="24">
        <f>IFERROR(VLOOKUP(N14,[1]Sheet1!$A$590:$K$628,6,FALSE),0)</f>
        <v>0</v>
      </c>
      <c r="I14" s="23">
        <f>IFERROR(VLOOKUP(N14,[1]Sheet1!$A$590:$K$628,7,FALSE)/100,0)</f>
        <v>0</v>
      </c>
      <c r="J14" s="24">
        <f>IFERROR(VLOOKUP(N14,[1]Sheet1!$A$590:$K$628,8,FALSE),0)</f>
        <v>0</v>
      </c>
      <c r="K14" s="25">
        <f>IFERROR(VLOOKUP(N14,[1]Sheet1!$A$590:$K$628,9,FALSE)/100,0)</f>
        <v>0</v>
      </c>
      <c r="L14" s="26">
        <f>IFERROR(VLOOKUP(N14,[1]Sheet1!$A$590:$K$628,10,FALSE),0)</f>
        <v>0</v>
      </c>
      <c r="M14" s="27">
        <f>IFERROR(VLOOKUP(N14,[1]Sheet1!$A$590:$K$628,11,FALSE)/100,0)</f>
        <v>0</v>
      </c>
    </row>
    <row r="15" spans="2:14" ht="22.15" customHeight="1" thickBot="1" x14ac:dyDescent="0.3">
      <c r="B15" s="124">
        <v>19</v>
      </c>
      <c r="C15" s="97" t="s">
        <v>441</v>
      </c>
      <c r="D15" s="22">
        <f>IFERROR(VLOOKUP(N15,[1]Sheet1!$A$590:$I$628,2,FALSE),0)</f>
        <v>0</v>
      </c>
      <c r="E15" s="23">
        <f>IFERROR(VLOOKUP(N15,[1]Sheet1!$A$590:$K$628,3,FALSE)/100,0)</f>
        <v>0</v>
      </c>
      <c r="F15" s="24">
        <f>IFERROR(VLOOKUP(N15,[1]Sheet1!$A$590:$K$628,4,FALSE),0)</f>
        <v>2</v>
      </c>
      <c r="G15" s="23">
        <f>IFERROR(VLOOKUP(N15,[1]Sheet1!$A$590:$K$628,5,FALSE)/100,0)</f>
        <v>9.8667982239763205E-4</v>
      </c>
      <c r="H15" s="24">
        <f>IFERROR(VLOOKUP(N15,[1]Sheet1!$A$590:$K$628,6,FALSE),0)</f>
        <v>0</v>
      </c>
      <c r="I15" s="23">
        <f>IFERROR(VLOOKUP(N15,[1]Sheet1!$A$590:$K$628,7,FALSE)/100,0)</f>
        <v>0</v>
      </c>
      <c r="J15" s="24">
        <f>IFERROR(VLOOKUP(N15,[1]Sheet1!$A$590:$K$628,8,FALSE),0)</f>
        <v>0</v>
      </c>
      <c r="K15" s="25">
        <f>IFERROR(VLOOKUP(N15,[1]Sheet1!$A$590:$K$628,9,FALSE)/100,0)</f>
        <v>0</v>
      </c>
      <c r="L15" s="26">
        <f>IFERROR(VLOOKUP(N15,[1]Sheet1!$A$590:$K$628,10,FALSE),0)</f>
        <v>2</v>
      </c>
      <c r="M15" s="27">
        <f>IFERROR(VLOOKUP(N15,[1]Sheet1!$A$590:$K$628,11,FALSE)/100,0)</f>
        <v>6.7430883344571813E-4</v>
      </c>
      <c r="N15" s="276" t="s">
        <v>747</v>
      </c>
    </row>
    <row r="16" spans="2:14" ht="22.15" customHeight="1" thickTop="1" thickBot="1" x14ac:dyDescent="0.3">
      <c r="B16" s="123">
        <v>20</v>
      </c>
      <c r="C16" s="87" t="s">
        <v>442</v>
      </c>
      <c r="D16" s="109">
        <f>IFERROR(VLOOKUP(N16,[1]Sheet1!$A$590:$I$628,2,FALSE),0)</f>
        <v>0</v>
      </c>
      <c r="E16" s="73">
        <f>IFERROR(VLOOKUP(N16,[1]Sheet1!$A$590:$K$628,3,FALSE)/100,0)</f>
        <v>0</v>
      </c>
      <c r="F16" s="92">
        <f>IFERROR(VLOOKUP(N16,[1]Sheet1!$A$590:$K$628,4,FALSE),0)</f>
        <v>1</v>
      </c>
      <c r="G16" s="73">
        <f>IFERROR(VLOOKUP(N16,[1]Sheet1!$A$590:$K$628,5,FALSE)/100,0)</f>
        <v>4.9333991119881603E-4</v>
      </c>
      <c r="H16" s="92">
        <f>IFERROR(VLOOKUP(N16,[1]Sheet1!$A$590:$K$628,6,FALSE),0)</f>
        <v>0</v>
      </c>
      <c r="I16" s="73">
        <f>IFERROR(VLOOKUP(N16,[1]Sheet1!$A$590:$K$628,7,FALSE)/100,0)</f>
        <v>0</v>
      </c>
      <c r="J16" s="92">
        <f>IFERROR(VLOOKUP(N16,[1]Sheet1!$A$590:$K$628,8,FALSE),0)</f>
        <v>0</v>
      </c>
      <c r="K16" s="71">
        <f>IFERROR(VLOOKUP(N16,[1]Sheet1!$A$590:$K$628,9,FALSE)/100,0)</f>
        <v>0</v>
      </c>
      <c r="L16" s="77">
        <f>IFERROR(VLOOKUP(N16,[1]Sheet1!$A$590:$K$628,10,FALSE),0)</f>
        <v>1</v>
      </c>
      <c r="M16" s="78">
        <f>IFERROR(VLOOKUP(N16,[1]Sheet1!$A$590:$K$628,11,FALSE)/100,0)</f>
        <v>3.3715441672285906E-4</v>
      </c>
      <c r="N16" s="276" t="s">
        <v>1035</v>
      </c>
    </row>
    <row r="17" spans="2:14" ht="22.15" customHeight="1" thickTop="1" x14ac:dyDescent="0.25">
      <c r="B17" s="124">
        <v>21</v>
      </c>
      <c r="C17" s="97" t="s">
        <v>443</v>
      </c>
      <c r="D17" s="22">
        <f>IFERROR(VLOOKUP(N17,[1]Sheet1!$A$590:$I$628,2,FALSE),0)</f>
        <v>0</v>
      </c>
      <c r="E17" s="23">
        <f>IFERROR(VLOOKUP(N17,[1]Sheet1!$A$590:$K$628,3,FALSE)/100,0)</f>
        <v>0</v>
      </c>
      <c r="F17" s="24">
        <f>IFERROR(VLOOKUP(N17,[1]Sheet1!$A$590:$K$628,4,FALSE),0)</f>
        <v>0</v>
      </c>
      <c r="G17" s="23">
        <f>IFERROR(VLOOKUP(N17,[1]Sheet1!$A$590:$K$628,5,FALSE)/100,0)</f>
        <v>0</v>
      </c>
      <c r="H17" s="24">
        <f>IFERROR(VLOOKUP(N17,[1]Sheet1!$A$590:$K$628,6,FALSE),0)</f>
        <v>0</v>
      </c>
      <c r="I17" s="23">
        <f>IFERROR(VLOOKUP(N17,[1]Sheet1!$A$590:$K$628,7,FALSE)/100,0)</f>
        <v>0</v>
      </c>
      <c r="J17" s="24">
        <f>IFERROR(VLOOKUP(N17,[1]Sheet1!$A$590:$K$628,8,FALSE),0)</f>
        <v>0</v>
      </c>
      <c r="K17" s="25">
        <f>IFERROR(VLOOKUP(N17,[1]Sheet1!$A$590:$K$628,9,FALSE)/100,0)</f>
        <v>0</v>
      </c>
      <c r="L17" s="26">
        <f>IFERROR(VLOOKUP(N17,[1]Sheet1!$A$590:$K$628,10,FALSE),0)</f>
        <v>0</v>
      </c>
      <c r="M17" s="27">
        <f>IFERROR(VLOOKUP(N17,[1]Sheet1!$A$590:$K$628,11,FALSE)/100,0)</f>
        <v>0</v>
      </c>
      <c r="N17" s="276" t="s">
        <v>952</v>
      </c>
    </row>
    <row r="18" spans="2:14" ht="22.15" customHeight="1" x14ac:dyDescent="0.25">
      <c r="B18" s="124">
        <v>22</v>
      </c>
      <c r="C18" s="97" t="s">
        <v>444</v>
      </c>
      <c r="D18" s="22">
        <f>IFERROR(VLOOKUP(N18,[1]Sheet1!$A$590:$I$628,2,FALSE),0)</f>
        <v>0</v>
      </c>
      <c r="E18" s="23">
        <f>IFERROR(VLOOKUP(N18,[1]Sheet1!$A$590:$K$628,3,FALSE)/100,0)</f>
        <v>0</v>
      </c>
      <c r="F18" s="24">
        <f>IFERROR(VLOOKUP(N18,[1]Sheet1!$A$590:$K$628,4,FALSE),0)</f>
        <v>0</v>
      </c>
      <c r="G18" s="23">
        <f>IFERROR(VLOOKUP(N18,[1]Sheet1!$A$590:$K$628,5,FALSE)/100,0)</f>
        <v>0</v>
      </c>
      <c r="H18" s="24">
        <f>IFERROR(VLOOKUP(N18,[1]Sheet1!$A$590:$K$628,6,FALSE),0)</f>
        <v>0</v>
      </c>
      <c r="I18" s="23">
        <f>IFERROR(VLOOKUP(N18,[1]Sheet1!$A$590:$K$628,7,FALSE)/100,0)</f>
        <v>0</v>
      </c>
      <c r="J18" s="24">
        <f>IFERROR(VLOOKUP(N18,[1]Sheet1!$A$590:$K$628,8,FALSE),0)</f>
        <v>0</v>
      </c>
      <c r="K18" s="25">
        <f>IFERROR(VLOOKUP(N18,[1]Sheet1!$A$590:$K$628,9,FALSE)/100,0)</f>
        <v>0</v>
      </c>
      <c r="L18" s="26">
        <f>IFERROR(VLOOKUP(N18,[1]Sheet1!$A$590:$K$628,10,FALSE),0)</f>
        <v>0</v>
      </c>
      <c r="M18" s="27">
        <f>IFERROR(VLOOKUP(N18,[1]Sheet1!$A$590:$K$628,11,FALSE)/100,0)</f>
        <v>0</v>
      </c>
    </row>
    <row r="19" spans="2:14" ht="22.15" customHeight="1" x14ac:dyDescent="0.25">
      <c r="B19" s="124">
        <v>23</v>
      </c>
      <c r="C19" s="97" t="s">
        <v>445</v>
      </c>
      <c r="D19" s="22">
        <f>IFERROR(VLOOKUP(N19,[1]Sheet1!$A$590:$I$628,2,FALSE),0)</f>
        <v>0</v>
      </c>
      <c r="E19" s="23">
        <f>IFERROR(VLOOKUP(N19,[1]Sheet1!$A$590:$K$628,3,FALSE)/100,0)</f>
        <v>0</v>
      </c>
      <c r="F19" s="24">
        <f>IFERROR(VLOOKUP(N19,[1]Sheet1!$A$590:$K$628,4,FALSE),0)</f>
        <v>0</v>
      </c>
      <c r="G19" s="23">
        <f>IFERROR(VLOOKUP(N19,[1]Sheet1!$A$590:$K$628,5,FALSE)/100,0)</f>
        <v>0</v>
      </c>
      <c r="H19" s="24">
        <f>IFERROR(VLOOKUP(N19,[1]Sheet1!$A$590:$K$628,6,FALSE),0)</f>
        <v>0</v>
      </c>
      <c r="I19" s="23">
        <f>IFERROR(VLOOKUP(N19,[1]Sheet1!$A$590:$K$628,7,FALSE)/100,0)</f>
        <v>0</v>
      </c>
      <c r="J19" s="24">
        <f>IFERROR(VLOOKUP(N19,[1]Sheet1!$A$590:$K$628,8,FALSE),0)</f>
        <v>0</v>
      </c>
      <c r="K19" s="25">
        <f>IFERROR(VLOOKUP(N19,[1]Sheet1!$A$590:$K$628,9,FALSE)/100,0)</f>
        <v>0</v>
      </c>
      <c r="L19" s="26">
        <f>IFERROR(VLOOKUP(N19,[1]Sheet1!$A$590:$K$628,10,FALSE),0)</f>
        <v>0</v>
      </c>
      <c r="M19" s="27">
        <f>IFERROR(VLOOKUP(N19,[1]Sheet1!$A$590:$K$628,11,FALSE)/100,0)</f>
        <v>0</v>
      </c>
    </row>
    <row r="20" spans="2:14" ht="22.15" customHeight="1" thickBot="1" x14ac:dyDescent="0.3">
      <c r="B20" s="124">
        <v>29</v>
      </c>
      <c r="C20" s="97" t="s">
        <v>446</v>
      </c>
      <c r="D20" s="22">
        <f>IFERROR(VLOOKUP(N20,[1]Sheet1!$A$590:$I$628,2,FALSE),0)</f>
        <v>0</v>
      </c>
      <c r="E20" s="23">
        <f>IFERROR(VLOOKUP(N20,[1]Sheet1!$A$590:$K$628,3,FALSE)/100,0)</f>
        <v>0</v>
      </c>
      <c r="F20" s="24">
        <f>IFERROR(VLOOKUP(N20,[1]Sheet1!$A$590:$K$628,4,FALSE),0)</f>
        <v>1</v>
      </c>
      <c r="G20" s="23">
        <f>IFERROR(VLOOKUP(N20,[1]Sheet1!$A$590:$K$628,5,FALSE)/100,0)</f>
        <v>4.9333991119881603E-4</v>
      </c>
      <c r="H20" s="24">
        <f>IFERROR(VLOOKUP(N20,[1]Sheet1!$A$590:$K$628,6,FALSE),0)</f>
        <v>0</v>
      </c>
      <c r="I20" s="23">
        <f>IFERROR(VLOOKUP(N20,[1]Sheet1!$A$590:$K$628,7,FALSE)/100,0)</f>
        <v>0</v>
      </c>
      <c r="J20" s="24">
        <f>IFERROR(VLOOKUP(N20,[1]Sheet1!$A$590:$K$628,8,FALSE),0)</f>
        <v>0</v>
      </c>
      <c r="K20" s="25">
        <f>IFERROR(VLOOKUP(N20,[1]Sheet1!$A$590:$K$628,9,FALSE)/100,0)</f>
        <v>0</v>
      </c>
      <c r="L20" s="26">
        <f>IFERROR(VLOOKUP(N20,[1]Sheet1!$A$590:$K$628,10,FALSE),0)</f>
        <v>1</v>
      </c>
      <c r="M20" s="27">
        <f>IFERROR(VLOOKUP(N20,[1]Sheet1!$A$590:$K$628,11,FALSE)/100,0)</f>
        <v>3.3715441672285906E-4</v>
      </c>
      <c r="N20" s="276" t="s">
        <v>748</v>
      </c>
    </row>
    <row r="21" spans="2:14" ht="39" customHeight="1" thickTop="1" thickBot="1" x14ac:dyDescent="0.3">
      <c r="B21" s="123">
        <v>30</v>
      </c>
      <c r="C21" s="87" t="s">
        <v>447</v>
      </c>
      <c r="D21" s="109">
        <f>IFERROR(VLOOKUP(N21,[1]Sheet1!$A$590:$I$628,2,FALSE),0)</f>
        <v>19</v>
      </c>
      <c r="E21" s="73">
        <f>IFERROR(VLOOKUP(N21,[1]Sheet1!$A$590:$K$628,3,FALSE)/100,0)</f>
        <v>2.402022756005057E-2</v>
      </c>
      <c r="F21" s="92">
        <f>IFERROR(VLOOKUP(N21,[1]Sheet1!$A$590:$K$628,4,FALSE),0)</f>
        <v>31</v>
      </c>
      <c r="G21" s="73">
        <f>IFERROR(VLOOKUP(N21,[1]Sheet1!$A$590:$K$628,5,FALSE)/100,0)</f>
        <v>1.5293537247163293E-2</v>
      </c>
      <c r="H21" s="92">
        <f>IFERROR(VLOOKUP(N21,[1]Sheet1!$A$590:$K$628,6,FALSE),0)</f>
        <v>4</v>
      </c>
      <c r="I21" s="73">
        <f>IFERROR(VLOOKUP(N21,[1]Sheet1!$A$590:$K$628,7,FALSE)/100,0)</f>
        <v>2.7972027972027975E-2</v>
      </c>
      <c r="J21" s="92">
        <f>IFERROR(VLOOKUP(N21,[1]Sheet1!$A$590:$K$628,8,FALSE),0)</f>
        <v>0</v>
      </c>
      <c r="K21" s="71">
        <f>IFERROR(VLOOKUP(N21,[1]Sheet1!$A$590:$K$628,9,FALSE)/100,0)</f>
        <v>0</v>
      </c>
      <c r="L21" s="77">
        <f>IFERROR(VLOOKUP(N21,[1]Sheet1!$A$590:$K$628,10,FALSE),0)</f>
        <v>54</v>
      </c>
      <c r="M21" s="78">
        <f>IFERROR(VLOOKUP(N21,[1]Sheet1!$A$590:$K$628,11,FALSE)/100,0)</f>
        <v>1.8206338503034391E-2</v>
      </c>
      <c r="N21" s="276" t="s">
        <v>749</v>
      </c>
    </row>
    <row r="22" spans="2:14" ht="22.15" customHeight="1" thickTop="1" x14ac:dyDescent="0.25">
      <c r="B22" s="124">
        <v>31</v>
      </c>
      <c r="C22" s="97" t="s">
        <v>448</v>
      </c>
      <c r="D22" s="22">
        <f>IFERROR(VLOOKUP(N22,[1]Sheet1!$A$590:$I$628,2,FALSE),0)</f>
        <v>169</v>
      </c>
      <c r="E22" s="23">
        <f>IFERROR(VLOOKUP(N22,[1]Sheet1!$A$590:$K$628,3,FALSE)/100,0)</f>
        <v>0.213653603034134</v>
      </c>
      <c r="F22" s="24">
        <f>IFERROR(VLOOKUP(N22,[1]Sheet1!$A$590:$K$628,4,FALSE),0)</f>
        <v>346</v>
      </c>
      <c r="G22" s="23">
        <f>IFERROR(VLOOKUP(N22,[1]Sheet1!$A$590:$K$628,5,FALSE)/100,0)</f>
        <v>0.17069560927479033</v>
      </c>
      <c r="H22" s="24">
        <f>IFERROR(VLOOKUP(N22,[1]Sheet1!$A$590:$K$628,6,FALSE),0)</f>
        <v>26</v>
      </c>
      <c r="I22" s="23">
        <f>IFERROR(VLOOKUP(N22,[1]Sheet1!$A$590:$K$628,7,FALSE)/100,0)</f>
        <v>0.18181818181818182</v>
      </c>
      <c r="J22" s="24">
        <f>IFERROR(VLOOKUP(N22,[1]Sheet1!$A$590:$K$628,8,FALSE),0)</f>
        <v>0</v>
      </c>
      <c r="K22" s="25">
        <f>IFERROR(VLOOKUP(N22,[1]Sheet1!$A$590:$K$628,9,FALSE)/100,0)</f>
        <v>0</v>
      </c>
      <c r="L22" s="26">
        <f>IFERROR(VLOOKUP(N22,[1]Sheet1!$A$590:$K$628,10,FALSE),0)</f>
        <v>541</v>
      </c>
      <c r="M22" s="27">
        <f>IFERROR(VLOOKUP(N22,[1]Sheet1!$A$590:$K$628,11,FALSE)/100,0)</f>
        <v>0.18240053944706675</v>
      </c>
      <c r="N22" s="276" t="s">
        <v>750</v>
      </c>
    </row>
    <row r="23" spans="2:14" ht="22.15" customHeight="1" x14ac:dyDescent="0.25">
      <c r="B23" s="124">
        <v>32</v>
      </c>
      <c r="C23" s="97" t="s">
        <v>449</v>
      </c>
      <c r="D23" s="22">
        <f>IFERROR(VLOOKUP(N23,[1]Sheet1!$A$590:$I$628,2,FALSE),0)</f>
        <v>19</v>
      </c>
      <c r="E23" s="23">
        <f>IFERROR(VLOOKUP(N23,[1]Sheet1!$A$590:$K$628,3,FALSE)/100,0)</f>
        <v>2.402022756005057E-2</v>
      </c>
      <c r="F23" s="24">
        <f>IFERROR(VLOOKUP(N23,[1]Sheet1!$A$590:$K$628,4,FALSE),0)</f>
        <v>70</v>
      </c>
      <c r="G23" s="23">
        <f>IFERROR(VLOOKUP(N23,[1]Sheet1!$A$590:$K$628,5,FALSE)/100,0)</f>
        <v>3.4533793783917119E-2</v>
      </c>
      <c r="H23" s="24">
        <f>IFERROR(VLOOKUP(N23,[1]Sheet1!$A$590:$K$628,6,FALSE),0)</f>
        <v>8</v>
      </c>
      <c r="I23" s="23">
        <f>IFERROR(VLOOKUP(N23,[1]Sheet1!$A$590:$K$628,7,FALSE)/100,0)</f>
        <v>5.5944055944055951E-2</v>
      </c>
      <c r="J23" s="24">
        <f>IFERROR(VLOOKUP(N23,[1]Sheet1!$A$590:$K$628,8,FALSE),0)</f>
        <v>0</v>
      </c>
      <c r="K23" s="25">
        <f>IFERROR(VLOOKUP(N23,[1]Sheet1!$A$590:$K$628,9,FALSE)/100,0)</f>
        <v>0</v>
      </c>
      <c r="L23" s="26">
        <f>IFERROR(VLOOKUP(N23,[1]Sheet1!$A$590:$K$628,10,FALSE),0)</f>
        <v>97</v>
      </c>
      <c r="M23" s="27">
        <f>IFERROR(VLOOKUP(N23,[1]Sheet1!$A$590:$K$628,11,FALSE)/100,0)</f>
        <v>3.2703978422117336E-2</v>
      </c>
      <c r="N23" s="276" t="s">
        <v>751</v>
      </c>
    </row>
    <row r="24" spans="2:14" ht="22.15" customHeight="1" thickBot="1" x14ac:dyDescent="0.3">
      <c r="B24" s="124">
        <v>39</v>
      </c>
      <c r="C24" s="97" t="s">
        <v>450</v>
      </c>
      <c r="D24" s="22">
        <f>IFERROR(VLOOKUP(N24,[1]Sheet1!$A$590:$I$628,2,FALSE),0)</f>
        <v>5</v>
      </c>
      <c r="E24" s="23">
        <f>IFERROR(VLOOKUP(N24,[1]Sheet1!$A$590:$K$628,3,FALSE)/100,0)</f>
        <v>6.3211125158027818E-3</v>
      </c>
      <c r="F24" s="24">
        <f>IFERROR(VLOOKUP(N24,[1]Sheet1!$A$590:$K$628,4,FALSE),0)</f>
        <v>5</v>
      </c>
      <c r="G24" s="23">
        <f>IFERROR(VLOOKUP(N24,[1]Sheet1!$A$590:$K$628,5,FALSE)/100,0)</f>
        <v>2.4666995559940795E-3</v>
      </c>
      <c r="H24" s="24">
        <f>IFERROR(VLOOKUP(N24,[1]Sheet1!$A$590:$K$628,6,FALSE),0)</f>
        <v>2</v>
      </c>
      <c r="I24" s="23">
        <f>IFERROR(VLOOKUP(N24,[1]Sheet1!$A$590:$K$628,7,FALSE)/100,0)</f>
        <v>1.3986013986013988E-2</v>
      </c>
      <c r="J24" s="24">
        <f>IFERROR(VLOOKUP(N24,[1]Sheet1!$A$590:$K$628,8,FALSE),0)</f>
        <v>0</v>
      </c>
      <c r="K24" s="25">
        <f>IFERROR(VLOOKUP(N24,[1]Sheet1!$A$590:$K$628,9,FALSE)/100,0)</f>
        <v>0</v>
      </c>
      <c r="L24" s="26">
        <f>IFERROR(VLOOKUP(N24,[1]Sheet1!$A$590:$K$628,10,FALSE),0)</f>
        <v>12</v>
      </c>
      <c r="M24" s="27">
        <f>IFERROR(VLOOKUP(N24,[1]Sheet1!$A$590:$K$628,11,FALSE)/100,0)</f>
        <v>4.045853000674309E-3</v>
      </c>
      <c r="N24" s="276" t="s">
        <v>752</v>
      </c>
    </row>
    <row r="25" spans="2:14" ht="22.15" customHeight="1" thickTop="1" thickBot="1" x14ac:dyDescent="0.3">
      <c r="B25" s="123">
        <v>40</v>
      </c>
      <c r="C25" s="87" t="s">
        <v>451</v>
      </c>
      <c r="D25" s="109">
        <f>IFERROR(VLOOKUP(N25,[1]Sheet1!$A$590:$I$628,2,FALSE),0)</f>
        <v>39</v>
      </c>
      <c r="E25" s="73">
        <f>IFERROR(VLOOKUP(N25,[1]Sheet1!$A$590:$K$628,3,FALSE)/100,0)</f>
        <v>4.9304677623261697E-2</v>
      </c>
      <c r="F25" s="92">
        <f>IFERROR(VLOOKUP(N25,[1]Sheet1!$A$590:$K$628,4,FALSE),0)</f>
        <v>104</v>
      </c>
      <c r="G25" s="73">
        <f>IFERROR(VLOOKUP(N25,[1]Sheet1!$A$590:$K$628,5,FALSE)/100,0)</f>
        <v>5.1307350764676872E-2</v>
      </c>
      <c r="H25" s="92">
        <f>IFERROR(VLOOKUP(N25,[1]Sheet1!$A$590:$K$628,6,FALSE),0)</f>
        <v>7</v>
      </c>
      <c r="I25" s="73">
        <f>IFERROR(VLOOKUP(N25,[1]Sheet1!$A$590:$K$628,7,FALSE)/100,0)</f>
        <v>4.8951048951048952E-2</v>
      </c>
      <c r="J25" s="92">
        <f>IFERROR(VLOOKUP(N25,[1]Sheet1!$A$590:$K$628,8,FALSE),0)</f>
        <v>2</v>
      </c>
      <c r="K25" s="71">
        <f>IFERROR(VLOOKUP(N25,[1]Sheet1!$A$590:$K$628,9,FALSE)/100,0)</f>
        <v>0.4</v>
      </c>
      <c r="L25" s="77">
        <f>IFERROR(VLOOKUP(N25,[1]Sheet1!$A$590:$K$628,10,FALSE),0)</f>
        <v>152</v>
      </c>
      <c r="M25" s="78">
        <f>IFERROR(VLOOKUP(N25,[1]Sheet1!$A$590:$K$628,11,FALSE)/100,0)</f>
        <v>5.124747134187458E-2</v>
      </c>
      <c r="N25" s="276" t="s">
        <v>753</v>
      </c>
    </row>
    <row r="26" spans="2:14" ht="22.15" customHeight="1" thickTop="1" x14ac:dyDescent="0.25">
      <c r="B26" s="124">
        <v>41</v>
      </c>
      <c r="C26" s="97" t="s">
        <v>452</v>
      </c>
      <c r="D26" s="22">
        <f>IFERROR(VLOOKUP(N26,[1]Sheet1!$A$590:$I$628,2,FALSE),0)</f>
        <v>2</v>
      </c>
      <c r="E26" s="23">
        <f>IFERROR(VLOOKUP(N26,[1]Sheet1!$A$590:$K$628,3,FALSE)/100,0)</f>
        <v>2.5284450063211127E-3</v>
      </c>
      <c r="F26" s="24">
        <f>IFERROR(VLOOKUP(N26,[1]Sheet1!$A$590:$K$628,4,FALSE),0)</f>
        <v>9</v>
      </c>
      <c r="G26" s="23">
        <f>IFERROR(VLOOKUP(N26,[1]Sheet1!$A$590:$K$628,5,FALSE)/100,0)</f>
        <v>4.440059200789344E-3</v>
      </c>
      <c r="H26" s="24">
        <f>IFERROR(VLOOKUP(N26,[1]Sheet1!$A$590:$K$628,6,FALSE),0)</f>
        <v>2</v>
      </c>
      <c r="I26" s="23">
        <f>IFERROR(VLOOKUP(N26,[1]Sheet1!$A$590:$K$628,7,FALSE)/100,0)</f>
        <v>1.3986013986013988E-2</v>
      </c>
      <c r="J26" s="24">
        <f>IFERROR(VLOOKUP(N26,[1]Sheet1!$A$590:$K$628,8,FALSE),0)</f>
        <v>0</v>
      </c>
      <c r="K26" s="25">
        <f>IFERROR(VLOOKUP(N26,[1]Sheet1!$A$590:$K$628,9,FALSE)/100,0)</f>
        <v>0</v>
      </c>
      <c r="L26" s="26">
        <f>IFERROR(VLOOKUP(N26,[1]Sheet1!$A$590:$K$628,10,FALSE),0)</f>
        <v>13</v>
      </c>
      <c r="M26" s="27">
        <f>IFERROR(VLOOKUP(N26,[1]Sheet1!$A$590:$K$628,11,FALSE)/100,0)</f>
        <v>4.3830074173971684E-3</v>
      </c>
      <c r="N26" s="276" t="s">
        <v>754</v>
      </c>
    </row>
    <row r="27" spans="2:14" ht="22.15" customHeight="1" x14ac:dyDescent="0.25">
      <c r="B27" s="124">
        <v>42</v>
      </c>
      <c r="C27" s="97" t="s">
        <v>453</v>
      </c>
      <c r="D27" s="22">
        <f>IFERROR(VLOOKUP(N27,[1]Sheet1!$A$590:$I$628,2,FALSE),0)</f>
        <v>3</v>
      </c>
      <c r="E27" s="23">
        <f>IFERROR(VLOOKUP(N27,[1]Sheet1!$A$590:$K$628,3,FALSE)/100,0)</f>
        <v>3.7926675094816687E-3</v>
      </c>
      <c r="F27" s="24">
        <f>IFERROR(VLOOKUP(N27,[1]Sheet1!$A$590:$K$628,4,FALSE),0)</f>
        <v>10</v>
      </c>
      <c r="G27" s="23">
        <f>IFERROR(VLOOKUP(N27,[1]Sheet1!$A$590:$K$628,5,FALSE)/100,0)</f>
        <v>4.933399111988159E-3</v>
      </c>
      <c r="H27" s="24">
        <f>IFERROR(VLOOKUP(N27,[1]Sheet1!$A$590:$K$628,6,FALSE),0)</f>
        <v>2</v>
      </c>
      <c r="I27" s="23">
        <f>IFERROR(VLOOKUP(N27,[1]Sheet1!$A$590:$K$628,7,FALSE)/100,0)</f>
        <v>1.3986013986013988E-2</v>
      </c>
      <c r="J27" s="24">
        <f>IFERROR(VLOOKUP(N27,[1]Sheet1!$A$590:$K$628,8,FALSE),0)</f>
        <v>1</v>
      </c>
      <c r="K27" s="25">
        <f>IFERROR(VLOOKUP(N27,[1]Sheet1!$A$590:$K$628,9,FALSE)/100,0)</f>
        <v>0.2</v>
      </c>
      <c r="L27" s="26">
        <f>IFERROR(VLOOKUP(N27,[1]Sheet1!$A$590:$K$628,10,FALSE),0)</f>
        <v>16</v>
      </c>
      <c r="M27" s="27">
        <f>IFERROR(VLOOKUP(N27,[1]Sheet1!$A$590:$K$628,11,FALSE)/100,0)</f>
        <v>5.394470667565745E-3</v>
      </c>
      <c r="N27" s="276" t="s">
        <v>755</v>
      </c>
    </row>
    <row r="28" spans="2:14" ht="22.15" customHeight="1" x14ac:dyDescent="0.25">
      <c r="B28" s="124">
        <v>43</v>
      </c>
      <c r="C28" s="97" t="s">
        <v>454</v>
      </c>
      <c r="D28" s="22">
        <f>IFERROR(VLOOKUP(N28,[1]Sheet1!$A$590:$I$628,2,FALSE),0)</f>
        <v>1</v>
      </c>
      <c r="E28" s="23">
        <f>IFERROR(VLOOKUP(N28,[1]Sheet1!$A$590:$K$628,3,FALSE)/100,0)</f>
        <v>1.2642225031605564E-3</v>
      </c>
      <c r="F28" s="24">
        <f>IFERROR(VLOOKUP(N28,[1]Sheet1!$A$590:$K$628,4,FALSE),0)</f>
        <v>5</v>
      </c>
      <c r="G28" s="23">
        <f>IFERROR(VLOOKUP(N28,[1]Sheet1!$A$590:$K$628,5,FALSE)/100,0)</f>
        <v>2.4666995559940795E-3</v>
      </c>
      <c r="H28" s="24">
        <f>IFERROR(VLOOKUP(N28,[1]Sheet1!$A$590:$K$628,6,FALSE),0)</f>
        <v>0</v>
      </c>
      <c r="I28" s="23">
        <f>IFERROR(VLOOKUP(N28,[1]Sheet1!$A$590:$K$628,7,FALSE)/100,0)</f>
        <v>0</v>
      </c>
      <c r="J28" s="24">
        <f>IFERROR(VLOOKUP(N28,[1]Sheet1!$A$590:$K$628,8,FALSE),0)</f>
        <v>0</v>
      </c>
      <c r="K28" s="25">
        <f>IFERROR(VLOOKUP(N28,[1]Sheet1!$A$590:$K$628,9,FALSE)/100,0)</f>
        <v>0</v>
      </c>
      <c r="L28" s="26">
        <f>IFERROR(VLOOKUP(N28,[1]Sheet1!$A$590:$K$628,10,FALSE),0)</f>
        <v>6</v>
      </c>
      <c r="M28" s="27">
        <f>IFERROR(VLOOKUP(N28,[1]Sheet1!$A$590:$K$628,11,FALSE)/100,0)</f>
        <v>2.0229265003371545E-3</v>
      </c>
      <c r="N28" s="276" t="s">
        <v>756</v>
      </c>
    </row>
    <row r="29" spans="2:14" ht="22.15" customHeight="1" x14ac:dyDescent="0.25">
      <c r="B29" s="124">
        <v>44</v>
      </c>
      <c r="C29" s="97" t="s">
        <v>455</v>
      </c>
      <c r="D29" s="22">
        <f>IFERROR(VLOOKUP(N29,[1]Sheet1!$A$590:$I$628,2,FALSE),0)</f>
        <v>96</v>
      </c>
      <c r="E29" s="23">
        <f>IFERROR(VLOOKUP(N29,[1]Sheet1!$A$590:$K$628,3,FALSE)/100,0)</f>
        <v>0.1213653603034134</v>
      </c>
      <c r="F29" s="24">
        <f>IFERROR(VLOOKUP(N29,[1]Sheet1!$A$590:$K$628,4,FALSE),0)</f>
        <v>308</v>
      </c>
      <c r="G29" s="23">
        <f>IFERROR(VLOOKUP(N29,[1]Sheet1!$A$590:$K$628,5,FALSE)/100,0)</f>
        <v>0.15194869264923533</v>
      </c>
      <c r="H29" s="24">
        <f>IFERROR(VLOOKUP(N29,[1]Sheet1!$A$590:$K$628,6,FALSE),0)</f>
        <v>19</v>
      </c>
      <c r="I29" s="23">
        <f>IFERROR(VLOOKUP(N29,[1]Sheet1!$A$590:$K$628,7,FALSE)/100,0)</f>
        <v>0.13286713286713286</v>
      </c>
      <c r="J29" s="24">
        <f>IFERROR(VLOOKUP(N29,[1]Sheet1!$A$590:$K$628,8,FALSE),0)</f>
        <v>1</v>
      </c>
      <c r="K29" s="25">
        <f>IFERROR(VLOOKUP(N29,[1]Sheet1!$A$590:$K$628,9,FALSE)/100,0)</f>
        <v>0.2</v>
      </c>
      <c r="L29" s="26">
        <f>IFERROR(VLOOKUP(N29,[1]Sheet1!$A$590:$K$628,10,FALSE),0)</f>
        <v>424</v>
      </c>
      <c r="M29" s="27">
        <f>IFERROR(VLOOKUP(N29,[1]Sheet1!$A$590:$K$628,11,FALSE)/100,0)</f>
        <v>0.14295347269049224</v>
      </c>
      <c r="N29" s="276" t="s">
        <v>757</v>
      </c>
    </row>
    <row r="30" spans="2:14" ht="22.15" customHeight="1" x14ac:dyDescent="0.25">
      <c r="B30" s="124">
        <v>45</v>
      </c>
      <c r="C30" s="97" t="s">
        <v>456</v>
      </c>
      <c r="D30" s="22">
        <f>IFERROR(VLOOKUP(N30,[1]Sheet1!$A$590:$I$628,2,FALSE),0)</f>
        <v>300</v>
      </c>
      <c r="E30" s="23">
        <f>IFERROR(VLOOKUP(N30,[1]Sheet1!$A$590:$K$628,3,FALSE)/100,0)</f>
        <v>0.37926675094816686</v>
      </c>
      <c r="F30" s="24">
        <f>IFERROR(VLOOKUP(N30,[1]Sheet1!$A$590:$K$628,4,FALSE),0)</f>
        <v>778</v>
      </c>
      <c r="G30" s="23">
        <f>IFERROR(VLOOKUP(N30,[1]Sheet1!$A$590:$K$628,5,FALSE)/100,0)</f>
        <v>0.38381845091267885</v>
      </c>
      <c r="H30" s="24">
        <f>IFERROR(VLOOKUP(N30,[1]Sheet1!$A$590:$K$628,6,FALSE),0)</f>
        <v>50</v>
      </c>
      <c r="I30" s="23">
        <f>IFERROR(VLOOKUP(N30,[1]Sheet1!$A$590:$K$628,7,FALSE)/100,0)</f>
        <v>0.34965034965034969</v>
      </c>
      <c r="J30" s="24">
        <f>IFERROR(VLOOKUP(N30,[1]Sheet1!$A$590:$K$628,8,FALSE),0)</f>
        <v>0</v>
      </c>
      <c r="K30" s="25">
        <f>IFERROR(VLOOKUP(N30,[1]Sheet1!$A$590:$K$628,9,FALSE)/100,0)</f>
        <v>0</v>
      </c>
      <c r="L30" s="26">
        <f>IFERROR(VLOOKUP(N30,[1]Sheet1!$A$590:$K$628,10,FALSE),0)</f>
        <v>1128</v>
      </c>
      <c r="M30" s="27">
        <f>IFERROR(VLOOKUP(N30,[1]Sheet1!$A$590:$K$628,11,FALSE)/100,0)</f>
        <v>0.38031018206338502</v>
      </c>
      <c r="N30" s="276" t="s">
        <v>758</v>
      </c>
    </row>
    <row r="31" spans="2:14" ht="22.15" customHeight="1" thickBot="1" x14ac:dyDescent="0.3">
      <c r="B31" s="124">
        <v>49</v>
      </c>
      <c r="C31" s="97" t="s">
        <v>457</v>
      </c>
      <c r="D31" s="22">
        <f>IFERROR(VLOOKUP(N31,[1]Sheet1!$A$590:$I$628,2,FALSE),0)</f>
        <v>5</v>
      </c>
      <c r="E31" s="23">
        <f>IFERROR(VLOOKUP(N31,[1]Sheet1!$A$590:$K$628,3,FALSE)/100,0)</f>
        <v>6.3211125158027818E-3</v>
      </c>
      <c r="F31" s="24">
        <f>IFERROR(VLOOKUP(N31,[1]Sheet1!$A$590:$K$628,4,FALSE),0)</f>
        <v>12</v>
      </c>
      <c r="G31" s="23">
        <f>IFERROR(VLOOKUP(N31,[1]Sheet1!$A$590:$K$628,5,FALSE)/100,0)</f>
        <v>5.9200789343857915E-3</v>
      </c>
      <c r="H31" s="24">
        <f>IFERROR(VLOOKUP(N31,[1]Sheet1!$A$590:$K$628,6,FALSE),0)</f>
        <v>2</v>
      </c>
      <c r="I31" s="23">
        <f>IFERROR(VLOOKUP(N31,[1]Sheet1!$A$590:$K$628,7,FALSE)/100,0)</f>
        <v>1.3986013986013988E-2</v>
      </c>
      <c r="J31" s="24">
        <f>IFERROR(VLOOKUP(N31,[1]Sheet1!$A$590:$K$628,8,FALSE),0)</f>
        <v>0</v>
      </c>
      <c r="K31" s="25">
        <f>IFERROR(VLOOKUP(N31,[1]Sheet1!$A$590:$K$628,9,FALSE)/100,0)</f>
        <v>0</v>
      </c>
      <c r="L31" s="26">
        <f>IFERROR(VLOOKUP(N31,[1]Sheet1!$A$590:$K$628,10,FALSE),0)</f>
        <v>19</v>
      </c>
      <c r="M31" s="27">
        <f>IFERROR(VLOOKUP(N31,[1]Sheet1!$A$590:$K$628,11,FALSE)/100,0)</f>
        <v>6.4059339177343225E-3</v>
      </c>
      <c r="N31" s="276" t="s">
        <v>759</v>
      </c>
    </row>
    <row r="32" spans="2:14" ht="22.15" customHeight="1" thickTop="1" thickBot="1" x14ac:dyDescent="0.3">
      <c r="B32" s="123">
        <v>50</v>
      </c>
      <c r="C32" s="87" t="s">
        <v>458</v>
      </c>
      <c r="D32" s="109">
        <f>IFERROR(VLOOKUP(N32,[1]Sheet1!$A$590:$I$628,2,FALSE),0)</f>
        <v>1</v>
      </c>
      <c r="E32" s="73">
        <f>IFERROR(VLOOKUP(N32,[1]Sheet1!$A$590:$K$628,3,FALSE)/100,0)</f>
        <v>1.2642225031605564E-3</v>
      </c>
      <c r="F32" s="92">
        <f>IFERROR(VLOOKUP(N32,[1]Sheet1!$A$590:$K$628,4,FALSE),0)</f>
        <v>3</v>
      </c>
      <c r="G32" s="73">
        <f>IFERROR(VLOOKUP(N32,[1]Sheet1!$A$590:$K$628,5,FALSE)/100,0)</f>
        <v>1.4800197335964479E-3</v>
      </c>
      <c r="H32" s="92">
        <f>IFERROR(VLOOKUP(N32,[1]Sheet1!$A$590:$K$628,6,FALSE),0)</f>
        <v>0</v>
      </c>
      <c r="I32" s="73">
        <f>IFERROR(VLOOKUP(N32,[1]Sheet1!$A$590:$K$628,7,FALSE)/100,0)</f>
        <v>0</v>
      </c>
      <c r="J32" s="92">
        <f>IFERROR(VLOOKUP(N32,[1]Sheet1!$A$590:$K$628,8,FALSE),0)</f>
        <v>0</v>
      </c>
      <c r="K32" s="71">
        <f>IFERROR(VLOOKUP(N32,[1]Sheet1!$A$590:$K$628,9,FALSE)/100,0)</f>
        <v>0</v>
      </c>
      <c r="L32" s="77">
        <f>IFERROR(VLOOKUP(N32,[1]Sheet1!$A$590:$K$628,10,FALSE),0)</f>
        <v>4</v>
      </c>
      <c r="M32" s="78">
        <f>IFERROR(VLOOKUP(N32,[1]Sheet1!$A$590:$K$628,11,FALSE)/100,0)</f>
        <v>1.3486176668914363E-3</v>
      </c>
      <c r="N32" s="276" t="s">
        <v>760</v>
      </c>
    </row>
    <row r="33" spans="2:14" ht="22.15" customHeight="1" thickTop="1" x14ac:dyDescent="0.25">
      <c r="B33" s="124">
        <v>51</v>
      </c>
      <c r="C33" s="97" t="s">
        <v>459</v>
      </c>
      <c r="D33" s="22">
        <f>IFERROR(VLOOKUP(N33,[1]Sheet1!$A$590:$I$628,2,FALSE),0)</f>
        <v>1</v>
      </c>
      <c r="E33" s="23">
        <f>IFERROR(VLOOKUP(N33,[1]Sheet1!$A$590:$K$628,3,FALSE)/100,0)</f>
        <v>1.2642225031605564E-3</v>
      </c>
      <c r="F33" s="24">
        <f>IFERROR(VLOOKUP(N33,[1]Sheet1!$A$590:$K$628,4,FALSE),0)</f>
        <v>0</v>
      </c>
      <c r="G33" s="23">
        <f>IFERROR(VLOOKUP(N33,[1]Sheet1!$A$590:$K$628,5,FALSE)/100,0)</f>
        <v>0</v>
      </c>
      <c r="H33" s="24">
        <f>IFERROR(VLOOKUP(N33,[1]Sheet1!$A$590:$K$628,6,FALSE),0)</f>
        <v>0</v>
      </c>
      <c r="I33" s="23">
        <f>IFERROR(VLOOKUP(N33,[1]Sheet1!$A$590:$K$628,7,FALSE)/100,0)</f>
        <v>0</v>
      </c>
      <c r="J33" s="24">
        <f>IFERROR(VLOOKUP(N33,[1]Sheet1!$A$590:$K$628,8,FALSE),0)</f>
        <v>0</v>
      </c>
      <c r="K33" s="25">
        <f>IFERROR(VLOOKUP(N33,[1]Sheet1!$A$590:$K$628,9,FALSE)/100,0)</f>
        <v>0</v>
      </c>
      <c r="L33" s="26">
        <f>IFERROR(VLOOKUP(N33,[1]Sheet1!$A$590:$K$628,10,FALSE),0)</f>
        <v>1</v>
      </c>
      <c r="M33" s="27">
        <f>IFERROR(VLOOKUP(N33,[1]Sheet1!$A$590:$K$628,11,FALSE)/100,0)</f>
        <v>3.3715441672285906E-4</v>
      </c>
      <c r="N33" s="276" t="s">
        <v>761</v>
      </c>
    </row>
    <row r="34" spans="2:14" ht="22.15" customHeight="1" x14ac:dyDescent="0.25">
      <c r="B34" s="124">
        <v>52</v>
      </c>
      <c r="C34" s="97" t="s">
        <v>460</v>
      </c>
      <c r="D34" s="22">
        <f>IFERROR(VLOOKUP(N34,[1]Sheet1!$A$590:$I$628,2,FALSE),0)</f>
        <v>0</v>
      </c>
      <c r="E34" s="23">
        <f>IFERROR(VLOOKUP(N34,[1]Sheet1!$A$590:$K$628,3,FALSE)/100,0)</f>
        <v>0</v>
      </c>
      <c r="F34" s="24">
        <f>IFERROR(VLOOKUP(N34,[1]Sheet1!$A$590:$K$628,4,FALSE),0)</f>
        <v>0</v>
      </c>
      <c r="G34" s="23">
        <f>IFERROR(VLOOKUP(N34,[1]Sheet1!$A$590:$K$628,5,FALSE)/100,0)</f>
        <v>0</v>
      </c>
      <c r="H34" s="24">
        <f>IFERROR(VLOOKUP(N34,[1]Sheet1!$A$590:$K$628,6,FALSE),0)</f>
        <v>0</v>
      </c>
      <c r="I34" s="23">
        <f>IFERROR(VLOOKUP(N34,[1]Sheet1!$A$590:$K$628,7,FALSE)/100,0)</f>
        <v>0</v>
      </c>
      <c r="J34" s="24">
        <f>IFERROR(VLOOKUP(N34,[1]Sheet1!$A$590:$K$628,8,FALSE),0)</f>
        <v>0</v>
      </c>
      <c r="K34" s="25">
        <f>IFERROR(VLOOKUP(N34,[1]Sheet1!$A$590:$K$628,9,FALSE)/100,0)</f>
        <v>0</v>
      </c>
      <c r="L34" s="26">
        <f>IFERROR(VLOOKUP(N34,[1]Sheet1!$A$590:$K$628,10,FALSE),0)</f>
        <v>0</v>
      </c>
      <c r="M34" s="27">
        <f>IFERROR(VLOOKUP(N34,[1]Sheet1!$A$590:$K$628,11,FALSE)/100,0)</f>
        <v>0</v>
      </c>
      <c r="N34" s="276" t="s">
        <v>762</v>
      </c>
    </row>
    <row r="35" spans="2:14" ht="22.15" customHeight="1" x14ac:dyDescent="0.25">
      <c r="B35" s="124">
        <v>53</v>
      </c>
      <c r="C35" s="97" t="s">
        <v>461</v>
      </c>
      <c r="D35" s="22">
        <f>IFERROR(VLOOKUP(N35,[1]Sheet1!$A$590:$I$628,2,FALSE),0)</f>
        <v>35</v>
      </c>
      <c r="E35" s="23">
        <f>IFERROR(VLOOKUP(N35,[1]Sheet1!$A$590:$K$628,3,FALSE)/100,0)</f>
        <v>4.4247787610619468E-2</v>
      </c>
      <c r="F35" s="24">
        <f>IFERROR(VLOOKUP(N35,[1]Sheet1!$A$590:$K$628,4,FALSE),0)</f>
        <v>97</v>
      </c>
      <c r="G35" s="23">
        <f>IFERROR(VLOOKUP(N35,[1]Sheet1!$A$590:$K$628,5,FALSE)/100,0)</f>
        <v>4.7853971386285152E-2</v>
      </c>
      <c r="H35" s="24">
        <f>IFERROR(VLOOKUP(N35,[1]Sheet1!$A$590:$K$628,6,FALSE),0)</f>
        <v>8</v>
      </c>
      <c r="I35" s="23">
        <f>IFERROR(VLOOKUP(N35,[1]Sheet1!$A$590:$K$628,7,FALSE)/100,0)</f>
        <v>5.5944055944055951E-2</v>
      </c>
      <c r="J35" s="24">
        <f>IFERROR(VLOOKUP(N35,[1]Sheet1!$A$590:$K$628,8,FALSE),0)</f>
        <v>0</v>
      </c>
      <c r="K35" s="25">
        <f>IFERROR(VLOOKUP(N35,[1]Sheet1!$A$590:$K$628,9,FALSE)/100,0)</f>
        <v>0</v>
      </c>
      <c r="L35" s="26">
        <f>IFERROR(VLOOKUP(N35,[1]Sheet1!$A$590:$K$628,10,FALSE),0)</f>
        <v>140</v>
      </c>
      <c r="M35" s="27">
        <f>IFERROR(VLOOKUP(N35,[1]Sheet1!$A$590:$K$628,11,FALSE)/100,0)</f>
        <v>4.720161834120027E-2</v>
      </c>
      <c r="N35" s="276" t="s">
        <v>763</v>
      </c>
    </row>
    <row r="36" spans="2:14" ht="22.15" customHeight="1" thickBot="1" x14ac:dyDescent="0.3">
      <c r="B36" s="124">
        <v>59</v>
      </c>
      <c r="C36" s="97" t="s">
        <v>462</v>
      </c>
      <c r="D36" s="22">
        <f>IFERROR(VLOOKUP(N36,[1]Sheet1!$A$590:$I$628,2,FALSE),0)</f>
        <v>2</v>
      </c>
      <c r="E36" s="23">
        <f>IFERROR(VLOOKUP(N36,[1]Sheet1!$A$590:$K$628,3,FALSE)/100,0)</f>
        <v>2.5284450063211127E-3</v>
      </c>
      <c r="F36" s="24">
        <f>IFERROR(VLOOKUP(N36,[1]Sheet1!$A$590:$K$628,4,FALSE),0)</f>
        <v>5</v>
      </c>
      <c r="G36" s="23">
        <f>IFERROR(VLOOKUP(N36,[1]Sheet1!$A$590:$K$628,5,FALSE)/100,0)</f>
        <v>2.4666995559940795E-3</v>
      </c>
      <c r="H36" s="24">
        <f>IFERROR(VLOOKUP(N36,[1]Sheet1!$A$590:$K$628,6,FALSE),0)</f>
        <v>0</v>
      </c>
      <c r="I36" s="23">
        <f>IFERROR(VLOOKUP(N36,[1]Sheet1!$A$590:$K$628,7,FALSE)/100,0)</f>
        <v>0</v>
      </c>
      <c r="J36" s="24">
        <f>IFERROR(VLOOKUP(N36,[1]Sheet1!$A$590:$K$628,8,FALSE),0)</f>
        <v>0</v>
      </c>
      <c r="K36" s="25">
        <f>IFERROR(VLOOKUP(N36,[1]Sheet1!$A$590:$K$628,9,FALSE)/100,0)</f>
        <v>0</v>
      </c>
      <c r="L36" s="26">
        <f>IFERROR(VLOOKUP(N36,[1]Sheet1!$A$590:$K$628,10,FALSE),0)</f>
        <v>7</v>
      </c>
      <c r="M36" s="27">
        <f>IFERROR(VLOOKUP(N36,[1]Sheet1!$A$590:$K$628,11,FALSE)/100,0)</f>
        <v>2.3600809170600135E-3</v>
      </c>
      <c r="N36" s="276" t="s">
        <v>764</v>
      </c>
    </row>
    <row r="37" spans="2:14" ht="22.15" customHeight="1" thickTop="1" thickBot="1" x14ac:dyDescent="0.3">
      <c r="B37" s="123">
        <v>60</v>
      </c>
      <c r="C37" s="87" t="s">
        <v>463</v>
      </c>
      <c r="D37" s="109">
        <f>IFERROR(VLOOKUP(N37,[1]Sheet1!$A$590:$I$628,2,FALSE),0)</f>
        <v>2</v>
      </c>
      <c r="E37" s="73">
        <f>IFERROR(VLOOKUP(N37,[1]Sheet1!$A$590:$K$628,3,FALSE)/100,0)</f>
        <v>2.5284450063211127E-3</v>
      </c>
      <c r="F37" s="92">
        <f>IFERROR(VLOOKUP(N37,[1]Sheet1!$A$590:$K$628,4,FALSE),0)</f>
        <v>3</v>
      </c>
      <c r="G37" s="73">
        <f>IFERROR(VLOOKUP(N37,[1]Sheet1!$A$590:$K$628,5,FALSE)/100,0)</f>
        <v>1.4800197335964479E-3</v>
      </c>
      <c r="H37" s="92">
        <f>IFERROR(VLOOKUP(N37,[1]Sheet1!$A$590:$K$628,6,FALSE),0)</f>
        <v>0</v>
      </c>
      <c r="I37" s="73">
        <f>IFERROR(VLOOKUP(N37,[1]Sheet1!$A$590:$K$628,7,FALSE)/100,0)</f>
        <v>0</v>
      </c>
      <c r="J37" s="92">
        <f>IFERROR(VLOOKUP(N37,[1]Sheet1!$A$590:$K$628,8,FALSE),0)</f>
        <v>0</v>
      </c>
      <c r="K37" s="71">
        <f>IFERROR(VLOOKUP(N37,[1]Sheet1!$A$590:$K$628,9,FALSE)/100,0)</f>
        <v>0</v>
      </c>
      <c r="L37" s="77">
        <f>IFERROR(VLOOKUP(N37,[1]Sheet1!$A$590:$K$628,10,FALSE),0)</f>
        <v>5</v>
      </c>
      <c r="M37" s="78">
        <f>IFERROR(VLOOKUP(N37,[1]Sheet1!$A$590:$K$628,11,FALSE)/100,0)</f>
        <v>1.6857720836142953E-3</v>
      </c>
      <c r="N37" s="276" t="s">
        <v>765</v>
      </c>
    </row>
    <row r="38" spans="2:14" ht="22.15" customHeight="1" thickTop="1" x14ac:dyDescent="0.25">
      <c r="B38" s="124">
        <v>61</v>
      </c>
      <c r="C38" s="97" t="s">
        <v>464</v>
      </c>
      <c r="D38" s="22">
        <f>IFERROR(VLOOKUP(N38,[1]Sheet1!$A$590:$I$628,2,FALSE),0)</f>
        <v>1</v>
      </c>
      <c r="E38" s="23">
        <f>IFERROR(VLOOKUP(N38,[1]Sheet1!$A$590:$K$628,3,FALSE)/100,0)</f>
        <v>1.2642225031605564E-3</v>
      </c>
      <c r="F38" s="24">
        <f>IFERROR(VLOOKUP(N38,[1]Sheet1!$A$590:$K$628,4,FALSE),0)</f>
        <v>2</v>
      </c>
      <c r="G38" s="23">
        <f>IFERROR(VLOOKUP(N38,[1]Sheet1!$A$590:$K$628,5,FALSE)/100,0)</f>
        <v>9.8667982239763205E-4</v>
      </c>
      <c r="H38" s="24">
        <f>IFERROR(VLOOKUP(N38,[1]Sheet1!$A$590:$K$628,6,FALSE),0)</f>
        <v>0</v>
      </c>
      <c r="I38" s="23">
        <f>IFERROR(VLOOKUP(N38,[1]Sheet1!$A$590:$K$628,7,FALSE)/100,0)</f>
        <v>0</v>
      </c>
      <c r="J38" s="24">
        <f>IFERROR(VLOOKUP(N38,[1]Sheet1!$A$590:$K$628,8,FALSE),0)</f>
        <v>0</v>
      </c>
      <c r="K38" s="25">
        <f>IFERROR(VLOOKUP(N38,[1]Sheet1!$A$590:$K$628,9,FALSE)/100,0)</f>
        <v>0</v>
      </c>
      <c r="L38" s="26">
        <f>IFERROR(VLOOKUP(N38,[1]Sheet1!$A$590:$K$628,10,FALSE),0)</f>
        <v>3</v>
      </c>
      <c r="M38" s="27">
        <f>IFERROR(VLOOKUP(N38,[1]Sheet1!$A$590:$K$628,11,FALSE)/100,0)</f>
        <v>1.0114632501685772E-3</v>
      </c>
      <c r="N38" s="276" t="s">
        <v>766</v>
      </c>
    </row>
    <row r="39" spans="2:14" ht="22.15" customHeight="1" x14ac:dyDescent="0.25">
      <c r="B39" s="124">
        <v>62</v>
      </c>
      <c r="C39" s="97" t="s">
        <v>465</v>
      </c>
      <c r="D39" s="22">
        <f>IFERROR(VLOOKUP(N39,[1]Sheet1!$A$590:$I$628,2,FALSE),0)</f>
        <v>0</v>
      </c>
      <c r="E39" s="23">
        <f>IFERROR(VLOOKUP(N39,[1]Sheet1!$A$590:$K$628,3,FALSE)/100,0)</f>
        <v>0</v>
      </c>
      <c r="F39" s="24">
        <f>IFERROR(VLOOKUP(N39,[1]Sheet1!$A$590:$K$628,4,FALSE),0)</f>
        <v>1</v>
      </c>
      <c r="G39" s="23">
        <f>IFERROR(VLOOKUP(N39,[1]Sheet1!$A$590:$K$628,5,FALSE)/100,0)</f>
        <v>4.9333991119881603E-4</v>
      </c>
      <c r="H39" s="24">
        <f>IFERROR(VLOOKUP(N39,[1]Sheet1!$A$590:$K$628,6,FALSE),0)</f>
        <v>0</v>
      </c>
      <c r="I39" s="23">
        <f>IFERROR(VLOOKUP(N39,[1]Sheet1!$A$590:$K$628,7,FALSE)/100,0)</f>
        <v>0</v>
      </c>
      <c r="J39" s="24">
        <f>IFERROR(VLOOKUP(N39,[1]Sheet1!$A$590:$K$628,8,FALSE),0)</f>
        <v>0</v>
      </c>
      <c r="K39" s="25">
        <f>IFERROR(VLOOKUP(N39,[1]Sheet1!$A$590:$K$628,9,FALSE)/100,0)</f>
        <v>0</v>
      </c>
      <c r="L39" s="26">
        <f>IFERROR(VLOOKUP(N39,[1]Sheet1!$A$590:$K$628,10,FALSE),0)</f>
        <v>1</v>
      </c>
      <c r="M39" s="27">
        <f>IFERROR(VLOOKUP(N39,[1]Sheet1!$A$590:$K$628,11,FALSE)/100,0)</f>
        <v>3.3715441672285906E-4</v>
      </c>
      <c r="N39" s="276" t="s">
        <v>767</v>
      </c>
    </row>
    <row r="40" spans="2:14" ht="22.15" customHeight="1" x14ac:dyDescent="0.25">
      <c r="B40" s="124">
        <v>63</v>
      </c>
      <c r="C40" s="97" t="s">
        <v>466</v>
      </c>
      <c r="D40" s="22">
        <f>IFERROR(VLOOKUP(N40,[1]Sheet1!$A$590:$I$628,2,FALSE),0)</f>
        <v>0</v>
      </c>
      <c r="E40" s="23">
        <f>IFERROR(VLOOKUP(N40,[1]Sheet1!$A$590:$K$628,3,FALSE)/100,0)</f>
        <v>0</v>
      </c>
      <c r="F40" s="24">
        <f>IFERROR(VLOOKUP(N40,[1]Sheet1!$A$590:$K$628,4,FALSE),0)</f>
        <v>6</v>
      </c>
      <c r="G40" s="23">
        <f>IFERROR(VLOOKUP(N40,[1]Sheet1!$A$590:$K$628,5,FALSE)/100,0)</f>
        <v>2.9600394671928957E-3</v>
      </c>
      <c r="H40" s="24">
        <f>IFERROR(VLOOKUP(N40,[1]Sheet1!$A$590:$K$628,6,FALSE),0)</f>
        <v>0</v>
      </c>
      <c r="I40" s="23">
        <f>IFERROR(VLOOKUP(N40,[1]Sheet1!$A$590:$K$628,7,FALSE)/100,0)</f>
        <v>0</v>
      </c>
      <c r="J40" s="24">
        <f>IFERROR(VLOOKUP(N40,[1]Sheet1!$A$590:$K$628,8,FALSE),0)</f>
        <v>0</v>
      </c>
      <c r="K40" s="25">
        <f>IFERROR(VLOOKUP(N40,[1]Sheet1!$A$590:$K$628,9,FALSE)/100,0)</f>
        <v>0</v>
      </c>
      <c r="L40" s="26">
        <f>IFERROR(VLOOKUP(N40,[1]Sheet1!$A$590:$K$628,10,FALSE),0)</f>
        <v>6</v>
      </c>
      <c r="M40" s="27">
        <f>IFERROR(VLOOKUP(N40,[1]Sheet1!$A$590:$K$628,11,FALSE)/100,0)</f>
        <v>2.0229265003371545E-3</v>
      </c>
      <c r="N40" s="276" t="s">
        <v>768</v>
      </c>
    </row>
    <row r="41" spans="2:14" ht="22.15" customHeight="1" x14ac:dyDescent="0.25">
      <c r="B41" s="124">
        <v>64</v>
      </c>
      <c r="C41" s="97" t="s">
        <v>467</v>
      </c>
      <c r="D41" s="22">
        <f>IFERROR(VLOOKUP(N41,[1]Sheet1!$A$590:$I$628,2,FALSE),0)</f>
        <v>0</v>
      </c>
      <c r="E41" s="23">
        <f>IFERROR(VLOOKUP(N41,[1]Sheet1!$A$590:$K$628,3,FALSE)/100,0)</f>
        <v>0</v>
      </c>
      <c r="F41" s="24">
        <f>IFERROR(VLOOKUP(N41,[1]Sheet1!$A$590:$K$628,4,FALSE),0)</f>
        <v>0</v>
      </c>
      <c r="G41" s="23">
        <f>IFERROR(VLOOKUP(N41,[1]Sheet1!$A$590:$K$628,5,FALSE)/100,0)</f>
        <v>0</v>
      </c>
      <c r="H41" s="24">
        <f>IFERROR(VLOOKUP(N41,[1]Sheet1!$A$590:$K$628,6,FALSE),0)</f>
        <v>0</v>
      </c>
      <c r="I41" s="23">
        <f>IFERROR(VLOOKUP(N41,[1]Sheet1!$A$590:$K$628,7,FALSE)/100,0)</f>
        <v>0</v>
      </c>
      <c r="J41" s="24">
        <f>IFERROR(VLOOKUP(N41,[1]Sheet1!$A$590:$K$628,8,FALSE),0)</f>
        <v>0</v>
      </c>
      <c r="K41" s="25">
        <f>IFERROR(VLOOKUP(N41,[1]Sheet1!$A$590:$K$628,9,FALSE)/100,0)</f>
        <v>0</v>
      </c>
      <c r="L41" s="26">
        <f>IFERROR(VLOOKUP(N41,[1]Sheet1!$A$590:$K$628,10,FALSE),0)</f>
        <v>0</v>
      </c>
      <c r="M41" s="27">
        <f>IFERROR(VLOOKUP(N41,[1]Sheet1!$A$590:$K$628,11,FALSE)/100,0)</f>
        <v>0</v>
      </c>
      <c r="N41" s="276" t="s">
        <v>953</v>
      </c>
    </row>
    <row r="42" spans="2:14" ht="22.15" customHeight="1" thickBot="1" x14ac:dyDescent="0.3">
      <c r="B42" s="124">
        <v>69</v>
      </c>
      <c r="C42" s="97" t="s">
        <v>468</v>
      </c>
      <c r="D42" s="22">
        <f>IFERROR(VLOOKUP(N42,[1]Sheet1!$A$590:$I$628,2,FALSE),0)</f>
        <v>0</v>
      </c>
      <c r="E42" s="23">
        <f>IFERROR(VLOOKUP(N42,[1]Sheet1!$A$590:$K$628,3,FALSE)/100,0)</f>
        <v>0</v>
      </c>
      <c r="F42" s="24">
        <f>IFERROR(VLOOKUP(N42,[1]Sheet1!$A$590:$K$628,4,FALSE),0)</f>
        <v>0</v>
      </c>
      <c r="G42" s="23">
        <f>IFERROR(VLOOKUP(N42,[1]Sheet1!$A$590:$K$628,5,FALSE)/100,0)</f>
        <v>0</v>
      </c>
      <c r="H42" s="24">
        <f>IFERROR(VLOOKUP(N42,[1]Sheet1!$A$590:$K$628,6,FALSE),0)</f>
        <v>1</v>
      </c>
      <c r="I42" s="23">
        <f>IFERROR(VLOOKUP(N42,[1]Sheet1!$A$590:$K$628,7,FALSE)/100,0)</f>
        <v>6.9930069930069939E-3</v>
      </c>
      <c r="J42" s="24">
        <f>IFERROR(VLOOKUP(N42,[1]Sheet1!$A$590:$K$628,8,FALSE),0)</f>
        <v>0</v>
      </c>
      <c r="K42" s="25">
        <f>IFERROR(VLOOKUP(N42,[1]Sheet1!$A$590:$K$628,9,FALSE)/100,0)</f>
        <v>0</v>
      </c>
      <c r="L42" s="26">
        <f>IFERROR(VLOOKUP(N42,[1]Sheet1!$A$590:$K$628,10,FALSE),0)</f>
        <v>1</v>
      </c>
      <c r="M42" s="27">
        <f>IFERROR(VLOOKUP(N42,[1]Sheet1!$A$590:$K$628,11,FALSE)/100,0)</f>
        <v>3.3715441672285906E-4</v>
      </c>
      <c r="N42" s="276" t="s">
        <v>769</v>
      </c>
    </row>
    <row r="43" spans="2:14" ht="22.15" customHeight="1" thickTop="1" thickBot="1" x14ac:dyDescent="0.3">
      <c r="B43" s="123">
        <v>70</v>
      </c>
      <c r="C43" s="87" t="s">
        <v>469</v>
      </c>
      <c r="D43" s="109">
        <f>IFERROR(VLOOKUP(N43,[1]Sheet1!$A$590:$I$628,2,FALSE),0)</f>
        <v>4</v>
      </c>
      <c r="E43" s="73">
        <f>IFERROR(VLOOKUP(N43,[1]Sheet1!$A$590:$K$628,3,FALSE)/100,0)</f>
        <v>5.0568900126422255E-3</v>
      </c>
      <c r="F43" s="92">
        <f>IFERROR(VLOOKUP(N43,[1]Sheet1!$A$590:$K$628,4,FALSE),0)</f>
        <v>15</v>
      </c>
      <c r="G43" s="73">
        <f>IFERROR(VLOOKUP(N43,[1]Sheet1!$A$590:$K$628,5,FALSE)/100,0)</f>
        <v>7.4000986679822398E-3</v>
      </c>
      <c r="H43" s="92">
        <f>IFERROR(VLOOKUP(N43,[1]Sheet1!$A$590:$K$628,6,FALSE),0)</f>
        <v>0</v>
      </c>
      <c r="I43" s="73">
        <f>IFERROR(VLOOKUP(N43,[1]Sheet1!$A$590:$K$628,7,FALSE)/100,0)</f>
        <v>0</v>
      </c>
      <c r="J43" s="92">
        <f>IFERROR(VLOOKUP(N43,[1]Sheet1!$A$590:$K$628,8,FALSE),0)</f>
        <v>0</v>
      </c>
      <c r="K43" s="71">
        <f>IFERROR(VLOOKUP(N43,[1]Sheet1!$A$590:$K$628,9,FALSE)/100,0)</f>
        <v>0</v>
      </c>
      <c r="L43" s="77">
        <f>IFERROR(VLOOKUP(N43,[1]Sheet1!$A$590:$K$628,10,FALSE),0)</f>
        <v>19</v>
      </c>
      <c r="M43" s="78">
        <f>IFERROR(VLOOKUP(N43,[1]Sheet1!$A$590:$K$628,11,FALSE)/100,0)</f>
        <v>6.4059339177343225E-3</v>
      </c>
      <c r="N43" s="276" t="s">
        <v>770</v>
      </c>
    </row>
    <row r="44" spans="2:14" ht="22.15" customHeight="1" thickTop="1" x14ac:dyDescent="0.25">
      <c r="B44" s="124">
        <v>71</v>
      </c>
      <c r="C44" s="97" t="s">
        <v>470</v>
      </c>
      <c r="D44" s="22">
        <f>IFERROR(VLOOKUP(N44,[1]Sheet1!$A$590:$I$628,2,FALSE),0)</f>
        <v>24</v>
      </c>
      <c r="E44" s="23">
        <f>IFERROR(VLOOKUP(N44,[1]Sheet1!$A$590:$K$628,3,FALSE)/100,0)</f>
        <v>3.0341340075853349E-2</v>
      </c>
      <c r="F44" s="24">
        <f>IFERROR(VLOOKUP(N44,[1]Sheet1!$A$590:$K$628,4,FALSE),0)</f>
        <v>68</v>
      </c>
      <c r="G44" s="23">
        <f>IFERROR(VLOOKUP(N44,[1]Sheet1!$A$590:$K$628,5,FALSE)/100,0)</f>
        <v>3.3547113961519479E-2</v>
      </c>
      <c r="H44" s="24">
        <f>IFERROR(VLOOKUP(N44,[1]Sheet1!$A$590:$K$628,6,FALSE),0)</f>
        <v>4</v>
      </c>
      <c r="I44" s="23">
        <f>IFERROR(VLOOKUP(N44,[1]Sheet1!$A$590:$K$628,7,FALSE)/100,0)</f>
        <v>2.7972027972027975E-2</v>
      </c>
      <c r="J44" s="24">
        <f>IFERROR(VLOOKUP(N44,[1]Sheet1!$A$590:$K$628,8,FALSE),0)</f>
        <v>1</v>
      </c>
      <c r="K44" s="25">
        <f>IFERROR(VLOOKUP(N44,[1]Sheet1!$A$590:$K$628,9,FALSE)/100,0)</f>
        <v>0.2</v>
      </c>
      <c r="L44" s="26">
        <f>IFERROR(VLOOKUP(N44,[1]Sheet1!$A$590:$K$628,10,FALSE),0)</f>
        <v>97</v>
      </c>
      <c r="M44" s="27">
        <f>IFERROR(VLOOKUP(N44,[1]Sheet1!$A$590:$K$628,11,FALSE)/100,0)</f>
        <v>3.2703978422117336E-2</v>
      </c>
      <c r="N44" s="276" t="s">
        <v>771</v>
      </c>
    </row>
    <row r="45" spans="2:14" ht="22.15" customHeight="1" x14ac:dyDescent="0.25">
      <c r="B45" s="124">
        <v>72</v>
      </c>
      <c r="C45" s="97" t="s">
        <v>471</v>
      </c>
      <c r="D45" s="22">
        <f>IFERROR(VLOOKUP(N45,[1]Sheet1!$A$590:$I$628,2,FALSE),0)</f>
        <v>0</v>
      </c>
      <c r="E45" s="23">
        <f>IFERROR(VLOOKUP(N45,[1]Sheet1!$A$590:$K$628,3,FALSE)/100,0)</f>
        <v>0</v>
      </c>
      <c r="F45" s="24">
        <f>IFERROR(VLOOKUP(N45,[1]Sheet1!$A$590:$K$628,4,FALSE),0)</f>
        <v>0</v>
      </c>
      <c r="G45" s="23">
        <f>IFERROR(VLOOKUP(N45,[1]Sheet1!$A$590:$K$628,5,FALSE)/100,0)</f>
        <v>0</v>
      </c>
      <c r="H45" s="24">
        <f>IFERROR(VLOOKUP(N45,[1]Sheet1!$A$590:$K$628,6,FALSE),0)</f>
        <v>0</v>
      </c>
      <c r="I45" s="23">
        <f>IFERROR(VLOOKUP(N45,[1]Sheet1!$A$590:$K$628,7,FALSE)/100,0)</f>
        <v>0</v>
      </c>
      <c r="J45" s="24">
        <f>IFERROR(VLOOKUP(N45,[1]Sheet1!$A$590:$K$628,8,FALSE),0)</f>
        <v>0</v>
      </c>
      <c r="K45" s="25">
        <f>IFERROR(VLOOKUP(N45,[1]Sheet1!$A$590:$K$628,9,FALSE)/100,0)</f>
        <v>0</v>
      </c>
      <c r="L45" s="26">
        <f>IFERROR(VLOOKUP(N45,[1]Sheet1!$A$590:$K$628,10,FALSE),0)</f>
        <v>0</v>
      </c>
      <c r="M45" s="27">
        <f>IFERROR(VLOOKUP(N45,[1]Sheet1!$A$590:$K$628,11,FALSE)/100,0)</f>
        <v>0</v>
      </c>
      <c r="N45" s="276" t="s">
        <v>772</v>
      </c>
    </row>
    <row r="46" spans="2:14" ht="22.15" customHeight="1" x14ac:dyDescent="0.25">
      <c r="B46" s="124">
        <v>73</v>
      </c>
      <c r="C46" s="97" t="s">
        <v>472</v>
      </c>
      <c r="D46" s="22">
        <f>IFERROR(VLOOKUP(N46,[1]Sheet1!$A$590:$I$628,2,FALSE),0)</f>
        <v>2</v>
      </c>
      <c r="E46" s="23">
        <f>IFERROR(VLOOKUP(N46,[1]Sheet1!$A$590:$K$628,3,FALSE)/100,0)</f>
        <v>2.5284450063211127E-3</v>
      </c>
      <c r="F46" s="24">
        <f>IFERROR(VLOOKUP(N46,[1]Sheet1!$A$590:$K$628,4,FALSE),0)</f>
        <v>4</v>
      </c>
      <c r="G46" s="23">
        <f>IFERROR(VLOOKUP(N46,[1]Sheet1!$A$590:$K$628,5,FALSE)/100,0)</f>
        <v>1.9733596447952641E-3</v>
      </c>
      <c r="H46" s="24">
        <f>IFERROR(VLOOKUP(N46,[1]Sheet1!$A$590:$K$628,6,FALSE),0)</f>
        <v>0</v>
      </c>
      <c r="I46" s="23">
        <f>IFERROR(VLOOKUP(N46,[1]Sheet1!$A$590:$K$628,7,FALSE)/100,0)</f>
        <v>0</v>
      </c>
      <c r="J46" s="24">
        <f>IFERROR(VLOOKUP(N46,[1]Sheet1!$A$590:$K$628,8,FALSE),0)</f>
        <v>0</v>
      </c>
      <c r="K46" s="25">
        <f>IFERROR(VLOOKUP(N46,[1]Sheet1!$A$590:$K$628,9,FALSE)/100,0)</f>
        <v>0</v>
      </c>
      <c r="L46" s="26">
        <f>IFERROR(VLOOKUP(N46,[1]Sheet1!$A$590:$K$628,10,FALSE),0)</f>
        <v>6</v>
      </c>
      <c r="M46" s="27">
        <f>IFERROR(VLOOKUP(N46,[1]Sheet1!$A$590:$K$628,11,FALSE)/100,0)</f>
        <v>2.0229265003371545E-3</v>
      </c>
      <c r="N46" s="276" t="s">
        <v>773</v>
      </c>
    </row>
    <row r="47" spans="2:14" ht="22.15" customHeight="1" thickBot="1" x14ac:dyDescent="0.3">
      <c r="B47" s="124">
        <v>79</v>
      </c>
      <c r="C47" s="97" t="s">
        <v>473</v>
      </c>
      <c r="D47" s="22">
        <f>IFERROR(VLOOKUP(N47,[1]Sheet1!$A$590:$I$628,2,FALSE),0)</f>
        <v>0</v>
      </c>
      <c r="E47" s="23">
        <f>IFERROR(VLOOKUP(N47,[1]Sheet1!$A$590:$K$628,3,FALSE)/100,0)</f>
        <v>0</v>
      </c>
      <c r="F47" s="24">
        <f>IFERROR(VLOOKUP(N47,[1]Sheet1!$A$590:$K$628,4,FALSE),0)</f>
        <v>0</v>
      </c>
      <c r="G47" s="23">
        <f>IFERROR(VLOOKUP(N47,[1]Sheet1!$A$590:$K$628,5,FALSE)/100,0)</f>
        <v>0</v>
      </c>
      <c r="H47" s="24">
        <f>IFERROR(VLOOKUP(N47,[1]Sheet1!$A$590:$K$628,6,FALSE),0)</f>
        <v>0</v>
      </c>
      <c r="I47" s="23">
        <f>IFERROR(VLOOKUP(N47,[1]Sheet1!$A$590:$K$628,7,FALSE)/100,0)</f>
        <v>0</v>
      </c>
      <c r="J47" s="24">
        <f>IFERROR(VLOOKUP(N47,[1]Sheet1!$A$590:$K$628,8,FALSE),0)</f>
        <v>0</v>
      </c>
      <c r="K47" s="25">
        <f>IFERROR(VLOOKUP(N47,[1]Sheet1!$A$590:$K$628,9,FALSE)/100,0)</f>
        <v>0</v>
      </c>
      <c r="L47" s="26">
        <f>IFERROR(VLOOKUP(N47,[1]Sheet1!$A$590:$K$628,10,FALSE),0)</f>
        <v>0</v>
      </c>
      <c r="M47" s="27">
        <f>IFERROR(VLOOKUP(N47,[1]Sheet1!$A$590:$K$628,11,FALSE)/100,0)</f>
        <v>0</v>
      </c>
      <c r="N47" s="276" t="s">
        <v>774</v>
      </c>
    </row>
    <row r="48" spans="2:14" ht="22.15" customHeight="1" thickTop="1" thickBot="1" x14ac:dyDescent="0.3">
      <c r="B48" s="123">
        <v>80</v>
      </c>
      <c r="C48" s="87" t="s">
        <v>474</v>
      </c>
      <c r="D48" s="109">
        <f>IFERROR(VLOOKUP(N48,[1]Sheet1!$A$590:$I$628,2,FALSE),0)</f>
        <v>3</v>
      </c>
      <c r="E48" s="73">
        <f>IFERROR(VLOOKUP(N48,[1]Sheet1!$A$590:$K$628,3,FALSE)/100,0)</f>
        <v>3.7926675094816687E-3</v>
      </c>
      <c r="F48" s="92">
        <f>IFERROR(VLOOKUP(N48,[1]Sheet1!$A$590:$K$628,4,FALSE),0)</f>
        <v>2</v>
      </c>
      <c r="G48" s="73">
        <f>IFERROR(VLOOKUP(N48,[1]Sheet1!$A$590:$K$628,5,FALSE)/100,0)</f>
        <v>9.8667982239763205E-4</v>
      </c>
      <c r="H48" s="92">
        <f>IFERROR(VLOOKUP(N48,[1]Sheet1!$A$590:$K$628,6,FALSE),0)</f>
        <v>0</v>
      </c>
      <c r="I48" s="73">
        <f>IFERROR(VLOOKUP(N48,[1]Sheet1!$A$590:$K$628,7,FALSE)/100,0)</f>
        <v>0</v>
      </c>
      <c r="J48" s="92">
        <f>IFERROR(VLOOKUP(N48,[1]Sheet1!$A$590:$K$628,8,FALSE),0)</f>
        <v>0</v>
      </c>
      <c r="K48" s="71">
        <f>IFERROR(VLOOKUP(N48,[1]Sheet1!$A$590:$K$628,9,FALSE)/100,0)</f>
        <v>0</v>
      </c>
      <c r="L48" s="77">
        <f>IFERROR(VLOOKUP(N48,[1]Sheet1!$A$590:$K$628,10,FALSE),0)</f>
        <v>5</v>
      </c>
      <c r="M48" s="78">
        <f>IFERROR(VLOOKUP(N48,[1]Sheet1!$A$590:$K$628,11,FALSE)/100,0)</f>
        <v>1.6857720836142953E-3</v>
      </c>
      <c r="N48" s="276" t="s">
        <v>775</v>
      </c>
    </row>
    <row r="49" spans="2:14" ht="22.15" customHeight="1" thickTop="1" x14ac:dyDescent="0.25">
      <c r="B49" s="124">
        <v>81</v>
      </c>
      <c r="C49" s="97" t="s">
        <v>475</v>
      </c>
      <c r="D49" s="22">
        <f>IFERROR(VLOOKUP(N49,[1]Sheet1!$A$590:$I$628,2,FALSE),0)</f>
        <v>1</v>
      </c>
      <c r="E49" s="23">
        <f>IFERROR(VLOOKUP(N49,[1]Sheet1!$A$590:$K$628,3,FALSE)/100,0)</f>
        <v>1.2642225031605564E-3</v>
      </c>
      <c r="F49" s="24">
        <f>IFERROR(VLOOKUP(N49,[1]Sheet1!$A$590:$K$628,4,FALSE),0)</f>
        <v>1</v>
      </c>
      <c r="G49" s="23">
        <f>IFERROR(VLOOKUP(N49,[1]Sheet1!$A$590:$K$628,5,FALSE)/100,0)</f>
        <v>4.9333991119881603E-4</v>
      </c>
      <c r="H49" s="24">
        <f>IFERROR(VLOOKUP(N49,[1]Sheet1!$A$590:$K$628,6,FALSE),0)</f>
        <v>0</v>
      </c>
      <c r="I49" s="23">
        <f>IFERROR(VLOOKUP(N49,[1]Sheet1!$A$590:$K$628,7,FALSE)/100,0)</f>
        <v>0</v>
      </c>
      <c r="J49" s="24">
        <f>IFERROR(VLOOKUP(N49,[1]Sheet1!$A$590:$K$628,8,FALSE),0)</f>
        <v>0</v>
      </c>
      <c r="K49" s="25">
        <f>IFERROR(VLOOKUP(N49,[1]Sheet1!$A$590:$K$628,9,FALSE)/100,0)</f>
        <v>0</v>
      </c>
      <c r="L49" s="26">
        <f>IFERROR(VLOOKUP(N49,[1]Sheet1!$A$590:$K$628,10,FALSE),0)</f>
        <v>2</v>
      </c>
      <c r="M49" s="27">
        <f>IFERROR(VLOOKUP(N49,[1]Sheet1!$A$590:$K$628,11,FALSE)/100,0)</f>
        <v>6.7430883344571813E-4</v>
      </c>
      <c r="N49" s="276" t="s">
        <v>939</v>
      </c>
    </row>
    <row r="50" spans="2:14" ht="22.15" customHeight="1" x14ac:dyDescent="0.25">
      <c r="B50" s="124">
        <v>82</v>
      </c>
      <c r="C50" s="97" t="s">
        <v>476</v>
      </c>
      <c r="D50" s="22">
        <f>IFERROR(VLOOKUP(N50,[1]Sheet1!$A$590:$I$628,2,FALSE),0)</f>
        <v>0</v>
      </c>
      <c r="E50" s="23">
        <f>IFERROR(VLOOKUP(N50,[1]Sheet1!$A$590:$K$628,3,FALSE)/100,0)</f>
        <v>0</v>
      </c>
      <c r="F50" s="24">
        <f>IFERROR(VLOOKUP(N50,[1]Sheet1!$A$590:$K$628,4,FALSE),0)</f>
        <v>2</v>
      </c>
      <c r="G50" s="23">
        <f>IFERROR(VLOOKUP(N50,[1]Sheet1!$A$590:$K$628,5,FALSE)/100,0)</f>
        <v>9.8667982239763205E-4</v>
      </c>
      <c r="H50" s="24">
        <f>IFERROR(VLOOKUP(N50,[1]Sheet1!$A$590:$K$628,6,FALSE),0)</f>
        <v>0</v>
      </c>
      <c r="I50" s="23">
        <f>IFERROR(VLOOKUP(N50,[1]Sheet1!$A$590:$K$628,7,FALSE)/100,0)</f>
        <v>0</v>
      </c>
      <c r="J50" s="24">
        <f>IFERROR(VLOOKUP(N50,[1]Sheet1!$A$590:$K$628,8,FALSE),0)</f>
        <v>0</v>
      </c>
      <c r="K50" s="25">
        <f>IFERROR(VLOOKUP(N50,[1]Sheet1!$A$590:$K$628,9,FALSE)/100,0)</f>
        <v>0</v>
      </c>
      <c r="L50" s="26">
        <f>IFERROR(VLOOKUP(N50,[1]Sheet1!$A$590:$K$628,10,FALSE),0)</f>
        <v>2</v>
      </c>
      <c r="M50" s="27">
        <f>IFERROR(VLOOKUP(N50,[1]Sheet1!$A$590:$K$628,11,FALSE)/100,0)</f>
        <v>6.7430883344571813E-4</v>
      </c>
      <c r="N50" s="276" t="s">
        <v>776</v>
      </c>
    </row>
    <row r="51" spans="2:14" ht="22.15" customHeight="1" x14ac:dyDescent="0.25">
      <c r="B51" s="124">
        <v>83</v>
      </c>
      <c r="C51" s="97" t="s">
        <v>477</v>
      </c>
      <c r="D51" s="22">
        <f>IFERROR(VLOOKUP(N51,[1]Sheet1!$A$590:$I$628,2,FALSE),0)</f>
        <v>1</v>
      </c>
      <c r="E51" s="23">
        <f>IFERROR(VLOOKUP(N51,[1]Sheet1!$A$590:$K$628,3,FALSE)/100,0)</f>
        <v>1.2642225031605564E-3</v>
      </c>
      <c r="F51" s="24">
        <f>IFERROR(VLOOKUP(N51,[1]Sheet1!$A$590:$K$628,4,FALSE),0)</f>
        <v>5</v>
      </c>
      <c r="G51" s="23">
        <f>IFERROR(VLOOKUP(N51,[1]Sheet1!$A$590:$K$628,5,FALSE)/100,0)</f>
        <v>2.4666995559940795E-3</v>
      </c>
      <c r="H51" s="24">
        <f>IFERROR(VLOOKUP(N51,[1]Sheet1!$A$590:$K$628,6,FALSE),0)</f>
        <v>0</v>
      </c>
      <c r="I51" s="23">
        <f>IFERROR(VLOOKUP(N51,[1]Sheet1!$A$590:$K$628,7,FALSE)/100,0)</f>
        <v>0</v>
      </c>
      <c r="J51" s="24">
        <f>IFERROR(VLOOKUP(N51,[1]Sheet1!$A$590:$K$628,8,FALSE),0)</f>
        <v>0</v>
      </c>
      <c r="K51" s="25">
        <f>IFERROR(VLOOKUP(N51,[1]Sheet1!$A$590:$K$628,9,FALSE)/100,0)</f>
        <v>0</v>
      </c>
      <c r="L51" s="26">
        <f>IFERROR(VLOOKUP(N51,[1]Sheet1!$A$590:$K$628,10,FALSE),0)</f>
        <v>6</v>
      </c>
      <c r="M51" s="27">
        <f>IFERROR(VLOOKUP(N51,[1]Sheet1!$A$590:$K$628,11,FALSE)/100,0)</f>
        <v>2.0229265003371545E-3</v>
      </c>
      <c r="N51" s="276" t="s">
        <v>777</v>
      </c>
    </row>
    <row r="52" spans="2:14" ht="22.15" customHeight="1" thickBot="1" x14ac:dyDescent="0.3">
      <c r="B52" s="124">
        <v>89</v>
      </c>
      <c r="C52" s="97" t="s">
        <v>478</v>
      </c>
      <c r="D52" s="22">
        <f>IFERROR(VLOOKUP(N52,[1]Sheet1!$A$590:$I$628,2,FALSE),0)</f>
        <v>0</v>
      </c>
      <c r="E52" s="23">
        <f>IFERROR(VLOOKUP(N52,[1]Sheet1!$A$590:$K$628,3,FALSE)/100,0)</f>
        <v>0</v>
      </c>
      <c r="F52" s="24">
        <f>IFERROR(VLOOKUP(N52,[1]Sheet1!$A$590:$K$628,4,FALSE),0)</f>
        <v>4</v>
      </c>
      <c r="G52" s="23">
        <f>IFERROR(VLOOKUP(N52,[1]Sheet1!$A$590:$K$628,5,FALSE)/100,0)</f>
        <v>1.9733596447952641E-3</v>
      </c>
      <c r="H52" s="24">
        <f>IFERROR(VLOOKUP(N52,[1]Sheet1!$A$590:$K$628,6,FALSE),0)</f>
        <v>0</v>
      </c>
      <c r="I52" s="23">
        <f>IFERROR(VLOOKUP(N52,[1]Sheet1!$A$590:$K$628,7,FALSE)/100,0)</f>
        <v>0</v>
      </c>
      <c r="J52" s="24">
        <f>IFERROR(VLOOKUP(N52,[1]Sheet1!$A$590:$K$628,8,FALSE),0)</f>
        <v>0</v>
      </c>
      <c r="K52" s="25">
        <f>IFERROR(VLOOKUP(N52,[1]Sheet1!$A$590:$K$628,9,FALSE)/100,0)</f>
        <v>0</v>
      </c>
      <c r="L52" s="26">
        <f>IFERROR(VLOOKUP(N52,[1]Sheet1!$A$590:$K$628,10,FALSE),0)</f>
        <v>4</v>
      </c>
      <c r="M52" s="27">
        <f>IFERROR(VLOOKUP(N52,[1]Sheet1!$A$590:$K$628,11,FALSE)/100,0)</f>
        <v>1.3486176668914363E-3</v>
      </c>
      <c r="N52" s="276" t="s">
        <v>778</v>
      </c>
    </row>
    <row r="53" spans="2:14" ht="22.15" customHeight="1" thickTop="1" thickBot="1" x14ac:dyDescent="0.3">
      <c r="B53" s="123">
        <v>99</v>
      </c>
      <c r="C53" s="87" t="s">
        <v>479</v>
      </c>
      <c r="D53" s="109">
        <f>IFERROR(VLOOKUP(N53,[1]Sheet1!$A$590:$I$628,2,FALSE),0)</f>
        <v>18</v>
      </c>
      <c r="E53" s="73">
        <f>IFERROR(VLOOKUP(N53,[1]Sheet1!$A$590:$K$628,3,FALSE)/100,0)</f>
        <v>2.2756005056890013E-2</v>
      </c>
      <c r="F53" s="92">
        <f>IFERROR(VLOOKUP(N53,[1]Sheet1!$A$590:$K$628,4,FALSE),0)</f>
        <v>45</v>
      </c>
      <c r="G53" s="73">
        <f>IFERROR(VLOOKUP(N53,[1]Sheet1!$A$590:$K$628,5,FALSE)/100,0)</f>
        <v>2.2200296003946719E-2</v>
      </c>
      <c r="H53" s="92">
        <f>IFERROR(VLOOKUP(N53,[1]Sheet1!$A$590:$K$628,6,FALSE),0)</f>
        <v>3</v>
      </c>
      <c r="I53" s="73">
        <f>IFERROR(VLOOKUP(N53,[1]Sheet1!$A$590:$K$628,7,FALSE)/100,0)</f>
        <v>2.097902097902098E-2</v>
      </c>
      <c r="J53" s="92">
        <f>IFERROR(VLOOKUP(N53,[1]Sheet1!$A$590:$K$628,8,FALSE),0)</f>
        <v>0</v>
      </c>
      <c r="K53" s="71">
        <f>IFERROR(VLOOKUP(N53,[1]Sheet1!$A$590:$K$628,9,FALSE)/100,0)</f>
        <v>0</v>
      </c>
      <c r="L53" s="77">
        <f>IFERROR(VLOOKUP(N53,[1]Sheet1!$A$590:$K$628,10,FALSE),0)</f>
        <v>66</v>
      </c>
      <c r="M53" s="78">
        <f>IFERROR(VLOOKUP(N53,[1]Sheet1!$A$590:$K$628,11,FALSE)/100,0)</f>
        <v>2.2252191503708697E-2</v>
      </c>
      <c r="N53" s="276" t="s">
        <v>779</v>
      </c>
    </row>
    <row r="54" spans="2:14" ht="22.15" customHeight="1" thickTop="1" thickBot="1" x14ac:dyDescent="0.3">
      <c r="B54" s="404" t="s">
        <v>69</v>
      </c>
      <c r="C54" s="405"/>
      <c r="D54" s="29">
        <f>SUM(D6:D53)</f>
        <v>791</v>
      </c>
      <c r="E54" s="30">
        <f t="shared" ref="E54:M54" si="0">SUM(E6:E53)</f>
        <v>1</v>
      </c>
      <c r="F54" s="31">
        <f>SUM(F6:F53)</f>
        <v>2027</v>
      </c>
      <c r="G54" s="30">
        <f t="shared" si="0"/>
        <v>1</v>
      </c>
      <c r="H54" s="31">
        <f t="shared" si="0"/>
        <v>143</v>
      </c>
      <c r="I54" s="30">
        <f t="shared" si="0"/>
        <v>1.0000000000000002</v>
      </c>
      <c r="J54" s="31">
        <f t="shared" si="0"/>
        <v>5</v>
      </c>
      <c r="K54" s="32">
        <f t="shared" si="0"/>
        <v>1</v>
      </c>
      <c r="L54" s="29">
        <f t="shared" si="0"/>
        <v>2966</v>
      </c>
      <c r="M54" s="33">
        <f t="shared" si="0"/>
        <v>1.0000000000000002</v>
      </c>
      <c r="N54" s="276" t="s">
        <v>20</v>
      </c>
    </row>
    <row r="55" spans="2:14" ht="22.15" customHeight="1" thickTop="1" thickBot="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4" ht="22.15" customHeight="1" thickTop="1" x14ac:dyDescent="0.25">
      <c r="B56" s="54" t="s">
        <v>948</v>
      </c>
      <c r="C56" s="55"/>
      <c r="D56" s="55"/>
      <c r="E56" s="56"/>
      <c r="F56" s="82"/>
      <c r="G56" s="82"/>
      <c r="H56" s="82"/>
      <c r="I56" s="82"/>
      <c r="J56" s="82"/>
      <c r="K56" s="52"/>
      <c r="L56" s="3"/>
      <c r="M56" s="3"/>
    </row>
    <row r="57" spans="2:14" ht="22.15" customHeight="1" thickBot="1" x14ac:dyDescent="0.3">
      <c r="B57" s="57" t="s">
        <v>1034</v>
      </c>
      <c r="C57" s="58"/>
      <c r="D57" s="58"/>
      <c r="E57" s="59"/>
      <c r="F57" s="83"/>
      <c r="G57" s="83"/>
      <c r="H57" s="83"/>
      <c r="I57" s="83"/>
      <c r="J57" s="83"/>
      <c r="K57" s="3"/>
      <c r="L57" s="3"/>
      <c r="M57" s="3"/>
    </row>
    <row r="58" spans="2:14" ht="15.75" thickTop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4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2:13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2:13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2:13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2:13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2:13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2:13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2:13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2:13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2:13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2:13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2:13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2:13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2:13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2:13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2:13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2:13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2:13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2:13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2:13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2:13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2:13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2:13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2:13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2:13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2:13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2:13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2:13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2:13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2:13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2:13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2:13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2:13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2:13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2:13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2:13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2:13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2:13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2:13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2:13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2:13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2:13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2:13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2:13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2:13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2:13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2:13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2:13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2:13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2:13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2:13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2:13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2:13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2:13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2:13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2:13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2:13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2:13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2:13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2:13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2:13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2:13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2:13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2:13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2:13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805"/>
  <sheetViews>
    <sheetView zoomScale="80" zoomScaleNormal="80" workbookViewId="0"/>
  </sheetViews>
  <sheetFormatPr defaultRowHeight="15" x14ac:dyDescent="0.25"/>
  <cols>
    <col min="1" max="1" width="2.7109375" style="3" customWidth="1"/>
    <col min="2" max="2" width="21.42578125" style="2" customWidth="1"/>
    <col min="3" max="8" width="18.7109375" style="2" customWidth="1"/>
    <col min="9" max="9" width="9.140625" style="276" customWidth="1"/>
    <col min="10" max="16384" width="9.140625" style="3"/>
  </cols>
  <sheetData>
    <row r="1" spans="2:9" ht="15.75" thickBot="1" x14ac:dyDescent="0.3">
      <c r="B1" s="3"/>
      <c r="C1" s="3"/>
      <c r="D1" s="3"/>
      <c r="E1" s="3"/>
      <c r="F1" s="3"/>
      <c r="G1" s="3"/>
      <c r="H1" s="3"/>
    </row>
    <row r="2" spans="2:9" ht="22.15" customHeight="1" thickTop="1" thickBot="1" x14ac:dyDescent="0.3">
      <c r="B2" s="287" t="s">
        <v>1002</v>
      </c>
      <c r="C2" s="288"/>
      <c r="D2" s="288"/>
      <c r="E2" s="288"/>
      <c r="F2" s="288"/>
      <c r="G2" s="288"/>
      <c r="H2" s="289"/>
    </row>
    <row r="3" spans="2:9" ht="22.15" customHeight="1" thickTop="1" thickBot="1" x14ac:dyDescent="0.3">
      <c r="B3" s="297" t="s">
        <v>14</v>
      </c>
      <c r="C3" s="300" t="s">
        <v>21</v>
      </c>
      <c r="D3" s="301"/>
      <c r="E3" s="301"/>
      <c r="F3" s="301"/>
      <c r="G3" s="302" t="s">
        <v>20</v>
      </c>
      <c r="H3" s="303"/>
    </row>
    <row r="4" spans="2:9" ht="22.15" customHeight="1" thickTop="1" x14ac:dyDescent="0.25">
      <c r="B4" s="298"/>
      <c r="C4" s="306" t="s">
        <v>22</v>
      </c>
      <c r="D4" s="307"/>
      <c r="E4" s="308" t="s">
        <v>23</v>
      </c>
      <c r="F4" s="309"/>
      <c r="G4" s="304"/>
      <c r="H4" s="305"/>
    </row>
    <row r="5" spans="2:9" ht="22.15" customHeight="1" thickBot="1" x14ac:dyDescent="0.3">
      <c r="B5" s="299"/>
      <c r="C5" s="213" t="s">
        <v>17</v>
      </c>
      <c r="D5" s="214" t="s">
        <v>16</v>
      </c>
      <c r="E5" s="215" t="s">
        <v>17</v>
      </c>
      <c r="F5" s="216" t="s">
        <v>16</v>
      </c>
      <c r="G5" s="213" t="s">
        <v>17</v>
      </c>
      <c r="H5" s="217" t="s">
        <v>16</v>
      </c>
    </row>
    <row r="6" spans="2:9" ht="22.15" customHeight="1" thickTop="1" x14ac:dyDescent="0.25">
      <c r="B6" s="21" t="s">
        <v>18</v>
      </c>
      <c r="C6" s="22">
        <v>519</v>
      </c>
      <c r="D6" s="23">
        <v>0.2920652785593697</v>
      </c>
      <c r="E6" s="24">
        <v>272</v>
      </c>
      <c r="F6" s="25">
        <v>0.2287636669470143</v>
      </c>
      <c r="G6" s="26">
        <v>791</v>
      </c>
      <c r="H6" s="27">
        <v>0.26668914362778151</v>
      </c>
      <c r="I6" s="276" t="s">
        <v>567</v>
      </c>
    </row>
    <row r="7" spans="2:9" ht="22.15" customHeight="1" x14ac:dyDescent="0.25">
      <c r="B7" s="21" t="s">
        <v>862</v>
      </c>
      <c r="C7" s="22">
        <v>1184</v>
      </c>
      <c r="D7" s="23">
        <v>0.66629150253235792</v>
      </c>
      <c r="E7" s="24">
        <v>843</v>
      </c>
      <c r="F7" s="25">
        <v>0.70899915895710686</v>
      </c>
      <c r="G7" s="26">
        <v>2027</v>
      </c>
      <c r="H7" s="27">
        <v>0.68341200269723534</v>
      </c>
      <c r="I7" s="276" t="s">
        <v>943</v>
      </c>
    </row>
    <row r="8" spans="2:9" ht="22.15" customHeight="1" x14ac:dyDescent="0.25">
      <c r="B8" s="21" t="s">
        <v>294</v>
      </c>
      <c r="C8" s="22">
        <v>72</v>
      </c>
      <c r="D8" s="23">
        <v>4.0517726505346088E-2</v>
      </c>
      <c r="E8" s="24">
        <v>71</v>
      </c>
      <c r="F8" s="25">
        <v>5.9714045416316232E-2</v>
      </c>
      <c r="G8" s="26">
        <v>143</v>
      </c>
      <c r="H8" s="27">
        <v>4.8213081591368848E-2</v>
      </c>
      <c r="I8" s="276" t="s">
        <v>944</v>
      </c>
    </row>
    <row r="9" spans="2:9" ht="22.15" customHeight="1" thickBot="1" x14ac:dyDescent="0.3">
      <c r="B9" s="21" t="s">
        <v>19</v>
      </c>
      <c r="C9" s="22">
        <v>2</v>
      </c>
      <c r="D9" s="23">
        <v>1.1254924029262803E-3</v>
      </c>
      <c r="E9" s="24">
        <v>3</v>
      </c>
      <c r="F9" s="25">
        <v>2.5231286795626578E-3</v>
      </c>
      <c r="G9" s="26">
        <v>5</v>
      </c>
      <c r="H9" s="27">
        <v>1.6857720836142953E-3</v>
      </c>
      <c r="I9" s="276" t="s">
        <v>568</v>
      </c>
    </row>
    <row r="10" spans="2:9" ht="22.15" customHeight="1" thickTop="1" thickBot="1" x14ac:dyDescent="0.3">
      <c r="B10" s="13" t="s">
        <v>20</v>
      </c>
      <c r="C10" s="29">
        <v>1777</v>
      </c>
      <c r="D10" s="30">
        <v>1</v>
      </c>
      <c r="E10" s="31">
        <v>1189</v>
      </c>
      <c r="F10" s="32">
        <v>1</v>
      </c>
      <c r="G10" s="29">
        <v>2966</v>
      </c>
      <c r="H10" s="33">
        <v>1</v>
      </c>
      <c r="I10" s="276" t="s">
        <v>20</v>
      </c>
    </row>
    <row r="11" spans="2:9" ht="22.15" customHeight="1" thickTop="1" thickBot="1" x14ac:dyDescent="0.3">
      <c r="B11" s="3"/>
      <c r="C11" s="3"/>
      <c r="D11" s="3"/>
      <c r="E11" s="3"/>
      <c r="F11" s="3"/>
      <c r="G11" s="3"/>
      <c r="H11" s="3"/>
    </row>
    <row r="12" spans="2:9" ht="22.15" customHeight="1" thickTop="1" x14ac:dyDescent="0.25">
      <c r="B12" s="54" t="s">
        <v>948</v>
      </c>
      <c r="C12" s="55"/>
      <c r="D12" s="55"/>
      <c r="E12" s="56"/>
      <c r="F12" s="3"/>
      <c r="G12" s="3"/>
      <c r="H12" s="3"/>
    </row>
    <row r="13" spans="2:9" ht="22.15" customHeight="1" thickBot="1" x14ac:dyDescent="0.3">
      <c r="B13" s="57" t="s">
        <v>1034</v>
      </c>
      <c r="C13" s="58"/>
      <c r="D13" s="58"/>
      <c r="E13" s="59"/>
      <c r="F13" s="3"/>
      <c r="G13" s="3"/>
      <c r="H13" s="3"/>
    </row>
    <row r="14" spans="2:9" ht="15.75" thickTop="1" x14ac:dyDescent="0.25">
      <c r="B14" s="3"/>
      <c r="C14" s="3"/>
      <c r="D14" s="3"/>
      <c r="E14" s="20"/>
      <c r="F14" s="3"/>
      <c r="G14" s="20"/>
      <c r="H14" s="3"/>
      <c r="I14" s="279"/>
    </row>
    <row r="15" spans="2:9" x14ac:dyDescent="0.25">
      <c r="B15" s="3"/>
      <c r="C15" s="3"/>
      <c r="D15" s="3"/>
      <c r="E15" s="20"/>
      <c r="F15" s="3"/>
      <c r="G15" s="20"/>
      <c r="H15" s="3"/>
      <c r="I15" s="279"/>
    </row>
    <row r="16" spans="2:9" x14ac:dyDescent="0.25">
      <c r="B16" s="3"/>
      <c r="C16" s="3"/>
      <c r="D16" s="3"/>
      <c r="E16" s="20"/>
      <c r="F16" s="3"/>
      <c r="G16" s="20"/>
      <c r="H16" s="3"/>
      <c r="I16" s="279"/>
    </row>
    <row r="17" spans="2:9" x14ac:dyDescent="0.25">
      <c r="B17" s="3"/>
      <c r="C17" s="3"/>
      <c r="D17" s="3"/>
      <c r="E17" s="20"/>
      <c r="F17" s="3"/>
      <c r="G17" s="20"/>
      <c r="H17" s="3"/>
      <c r="I17" s="279"/>
    </row>
    <row r="18" spans="2:9" x14ac:dyDescent="0.25">
      <c r="B18" s="3"/>
      <c r="C18" s="3"/>
      <c r="D18" s="3"/>
      <c r="E18" s="3"/>
      <c r="F18" s="3"/>
      <c r="G18" s="3"/>
      <c r="H18" s="3"/>
    </row>
    <row r="19" spans="2:9" x14ac:dyDescent="0.25">
      <c r="B19" s="3"/>
      <c r="C19" s="3"/>
      <c r="D19" s="3"/>
      <c r="E19" s="3"/>
      <c r="F19" s="3"/>
      <c r="G19" s="3"/>
      <c r="H19" s="3"/>
    </row>
    <row r="20" spans="2:9" x14ac:dyDescent="0.25">
      <c r="B20" s="3"/>
      <c r="C20" s="3"/>
      <c r="D20" s="3"/>
      <c r="E20" s="3"/>
      <c r="F20" s="3"/>
      <c r="G20" s="3"/>
      <c r="H20" s="3"/>
    </row>
    <row r="21" spans="2:9" x14ac:dyDescent="0.25">
      <c r="B21" s="3"/>
      <c r="C21" s="3"/>
      <c r="D21" s="3"/>
      <c r="E21" s="3"/>
      <c r="F21" s="3"/>
      <c r="G21" s="3"/>
      <c r="H21" s="3"/>
    </row>
    <row r="22" spans="2:9" x14ac:dyDescent="0.25">
      <c r="B22" s="3"/>
      <c r="C22" s="3"/>
      <c r="D22" s="3"/>
      <c r="E22" s="3"/>
      <c r="F22" s="3"/>
      <c r="G22" s="3"/>
      <c r="H22" s="3"/>
    </row>
    <row r="23" spans="2:9" x14ac:dyDescent="0.25">
      <c r="B23" s="3"/>
      <c r="C23" s="3"/>
      <c r="D23" s="3"/>
      <c r="E23" s="3"/>
      <c r="F23" s="3"/>
      <c r="G23" s="3"/>
      <c r="H23" s="3"/>
    </row>
    <row r="24" spans="2:9" x14ac:dyDescent="0.25">
      <c r="B24" s="3"/>
      <c r="C24" s="3"/>
      <c r="D24" s="3"/>
      <c r="E24" s="3"/>
      <c r="F24" s="3"/>
      <c r="G24" s="3"/>
      <c r="H24" s="3"/>
    </row>
    <row r="25" spans="2:9" x14ac:dyDescent="0.25">
      <c r="B25" s="3"/>
      <c r="C25" s="3"/>
      <c r="D25" s="3"/>
      <c r="E25" s="3"/>
      <c r="F25" s="3"/>
      <c r="G25" s="3"/>
      <c r="H25" s="3"/>
    </row>
    <row r="26" spans="2:9" x14ac:dyDescent="0.25">
      <c r="B26" s="3"/>
      <c r="C26" s="3"/>
      <c r="D26" s="3"/>
      <c r="E26" s="3"/>
      <c r="F26" s="3"/>
      <c r="G26" s="3"/>
      <c r="H26" s="3"/>
    </row>
    <row r="27" spans="2:9" x14ac:dyDescent="0.25">
      <c r="B27" s="3"/>
      <c r="C27" s="3"/>
      <c r="D27" s="3"/>
      <c r="E27" s="3"/>
      <c r="F27" s="3"/>
      <c r="G27" s="3"/>
      <c r="H27" s="3"/>
    </row>
    <row r="28" spans="2:9" x14ac:dyDescent="0.25">
      <c r="B28" s="3"/>
      <c r="C28" s="3"/>
      <c r="D28" s="3"/>
      <c r="E28" s="3"/>
      <c r="F28" s="3"/>
      <c r="G28" s="3"/>
      <c r="H28" s="3"/>
    </row>
    <row r="29" spans="2:9" x14ac:dyDescent="0.25">
      <c r="B29" s="3"/>
      <c r="C29" s="3"/>
      <c r="D29" s="3"/>
      <c r="E29" s="3"/>
      <c r="F29" s="3"/>
      <c r="G29" s="3"/>
      <c r="H29" s="3"/>
    </row>
    <row r="30" spans="2:9" x14ac:dyDescent="0.25">
      <c r="B30" s="3"/>
      <c r="C30" s="3"/>
      <c r="D30" s="3"/>
      <c r="E30" s="3"/>
      <c r="F30" s="3"/>
      <c r="G30" s="3"/>
      <c r="H30" s="3"/>
    </row>
    <row r="31" spans="2:9" x14ac:dyDescent="0.25">
      <c r="B31" s="3"/>
      <c r="C31" s="3"/>
      <c r="D31" s="3"/>
      <c r="E31" s="3"/>
      <c r="F31" s="3"/>
      <c r="G31" s="3"/>
      <c r="H31" s="3"/>
    </row>
    <row r="32" spans="2:9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  <row r="39" spans="2:8" x14ac:dyDescent="0.25">
      <c r="B39" s="3"/>
      <c r="C39" s="3"/>
      <c r="D39" s="3"/>
      <c r="E39" s="3"/>
      <c r="F39" s="3"/>
      <c r="G39" s="3"/>
      <c r="H39" s="3"/>
    </row>
    <row r="40" spans="2:8" x14ac:dyDescent="0.25">
      <c r="B40" s="3"/>
      <c r="C40" s="3"/>
      <c r="D40" s="3"/>
      <c r="E40" s="3"/>
      <c r="F40" s="3"/>
      <c r="G40" s="3"/>
      <c r="H40" s="3"/>
    </row>
    <row r="41" spans="2:8" x14ac:dyDescent="0.25">
      <c r="B41" s="3"/>
      <c r="C41" s="3"/>
      <c r="D41" s="3"/>
      <c r="E41" s="3"/>
      <c r="F41" s="3"/>
      <c r="G41" s="3"/>
      <c r="H41" s="3"/>
    </row>
    <row r="42" spans="2:8" x14ac:dyDescent="0.25">
      <c r="B42" s="3"/>
      <c r="C42" s="3"/>
      <c r="D42" s="3"/>
      <c r="E42" s="3"/>
      <c r="F42" s="3"/>
      <c r="G42" s="3"/>
      <c r="H42" s="3"/>
    </row>
    <row r="43" spans="2:8" x14ac:dyDescent="0.25">
      <c r="B43" s="3"/>
      <c r="C43" s="3"/>
      <c r="D43" s="3"/>
      <c r="E43" s="3"/>
      <c r="F43" s="3"/>
      <c r="G43" s="3"/>
      <c r="H43" s="3"/>
    </row>
    <row r="44" spans="2:8" x14ac:dyDescent="0.25">
      <c r="B44" s="3"/>
      <c r="C44" s="3"/>
      <c r="D44" s="3"/>
      <c r="E44" s="3"/>
      <c r="F44" s="3"/>
      <c r="G44" s="3"/>
      <c r="H44" s="3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D52" s="3"/>
      <c r="E52" s="3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B55" s="3"/>
      <c r="C55" s="3"/>
      <c r="D55" s="3"/>
      <c r="E55" s="3"/>
      <c r="F55" s="3"/>
      <c r="G55" s="3"/>
      <c r="H55" s="3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x14ac:dyDescent="0.25">
      <c r="B62" s="3"/>
      <c r="C62" s="3"/>
      <c r="D62" s="3"/>
      <c r="E62" s="3"/>
      <c r="F62" s="3"/>
      <c r="G62" s="3"/>
      <c r="H62" s="3"/>
    </row>
    <row r="63" spans="2:8" x14ac:dyDescent="0.25">
      <c r="B63" s="3"/>
      <c r="C63" s="3"/>
      <c r="D63" s="3"/>
      <c r="E63" s="3"/>
      <c r="F63" s="3"/>
      <c r="G63" s="3"/>
      <c r="H63" s="3"/>
    </row>
    <row r="64" spans="2:8" x14ac:dyDescent="0.25">
      <c r="B64" s="3"/>
      <c r="C64" s="3"/>
      <c r="D64" s="3"/>
      <c r="E64" s="3"/>
      <c r="F64" s="3"/>
      <c r="G64" s="3"/>
      <c r="H64" s="3"/>
    </row>
    <row r="65" spans="2:8" x14ac:dyDescent="0.25">
      <c r="B65" s="3"/>
      <c r="C65" s="3"/>
      <c r="D65" s="3"/>
      <c r="E65" s="3"/>
      <c r="F65" s="3"/>
      <c r="G65" s="3"/>
      <c r="H65" s="3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3"/>
      <c r="C69" s="3"/>
      <c r="D69" s="3"/>
      <c r="E69" s="3"/>
      <c r="F69" s="3"/>
      <c r="G69" s="3"/>
      <c r="H69" s="3"/>
    </row>
    <row r="70" spans="2:8" x14ac:dyDescent="0.25">
      <c r="B70" s="3"/>
      <c r="C70" s="3"/>
      <c r="D70" s="3"/>
      <c r="E70" s="3"/>
      <c r="F70" s="3"/>
      <c r="G70" s="3"/>
      <c r="H70" s="3"/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3"/>
      <c r="C72" s="3"/>
      <c r="D72" s="3"/>
      <c r="E72" s="3"/>
      <c r="F72" s="3"/>
      <c r="G72" s="3"/>
      <c r="H72" s="3"/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3"/>
      <c r="C74" s="3"/>
      <c r="D74" s="3"/>
      <c r="E74" s="3"/>
      <c r="F74" s="3"/>
      <c r="G74" s="3"/>
      <c r="H74" s="3"/>
    </row>
    <row r="75" spans="2:8" x14ac:dyDescent="0.25">
      <c r="B75" s="3"/>
      <c r="C75" s="3"/>
      <c r="D75" s="3"/>
      <c r="E75" s="3"/>
      <c r="F75" s="3"/>
      <c r="G75" s="3"/>
      <c r="H75" s="3"/>
    </row>
    <row r="76" spans="2:8" x14ac:dyDescent="0.25">
      <c r="B76" s="3"/>
      <c r="C76" s="3"/>
      <c r="D76" s="3"/>
      <c r="E76" s="3"/>
      <c r="F76" s="3"/>
      <c r="G76" s="3"/>
      <c r="H76" s="3"/>
    </row>
    <row r="77" spans="2:8" x14ac:dyDescent="0.25">
      <c r="B77" s="3"/>
      <c r="C77" s="3"/>
      <c r="D77" s="3"/>
      <c r="E77" s="3"/>
      <c r="F77" s="3"/>
      <c r="G77" s="3"/>
      <c r="H77" s="3"/>
    </row>
    <row r="78" spans="2:8" x14ac:dyDescent="0.25">
      <c r="B78" s="3"/>
      <c r="C78" s="3"/>
      <c r="D78" s="3"/>
      <c r="E78" s="3"/>
      <c r="F78" s="3"/>
      <c r="G78" s="3"/>
      <c r="H78" s="3"/>
    </row>
    <row r="79" spans="2:8" x14ac:dyDescent="0.25">
      <c r="B79" s="3"/>
      <c r="C79" s="3"/>
      <c r="D79" s="3"/>
      <c r="E79" s="3"/>
      <c r="F79" s="3"/>
      <c r="G79" s="3"/>
      <c r="H79" s="3"/>
    </row>
    <row r="80" spans="2:8" x14ac:dyDescent="0.25">
      <c r="B80" s="3"/>
      <c r="C80" s="3"/>
      <c r="D80" s="3"/>
      <c r="E80" s="3"/>
      <c r="F80" s="3"/>
      <c r="G80" s="3"/>
      <c r="H80" s="3"/>
    </row>
    <row r="81" spans="2:8" x14ac:dyDescent="0.25">
      <c r="B81" s="3"/>
      <c r="C81" s="3"/>
      <c r="D81" s="3"/>
      <c r="E81" s="3"/>
      <c r="F81" s="3"/>
      <c r="G81" s="3"/>
      <c r="H81" s="3"/>
    </row>
    <row r="82" spans="2:8" x14ac:dyDescent="0.25">
      <c r="B82" s="3"/>
      <c r="C82" s="3"/>
      <c r="D82" s="3"/>
      <c r="E82" s="3"/>
      <c r="F82" s="3"/>
      <c r="G82" s="3"/>
      <c r="H82" s="3"/>
    </row>
    <row r="83" spans="2:8" x14ac:dyDescent="0.25">
      <c r="B83" s="3"/>
      <c r="C83" s="3"/>
      <c r="D83" s="3"/>
      <c r="E83" s="3"/>
      <c r="F83" s="3"/>
      <c r="G83" s="3"/>
      <c r="H83" s="3"/>
    </row>
    <row r="84" spans="2:8" x14ac:dyDescent="0.25">
      <c r="B84" s="3"/>
      <c r="C84" s="3"/>
      <c r="D84" s="3"/>
      <c r="E84" s="3"/>
      <c r="F84" s="3"/>
      <c r="G84" s="3"/>
      <c r="H84" s="3"/>
    </row>
    <row r="85" spans="2:8" x14ac:dyDescent="0.25">
      <c r="B85" s="3"/>
      <c r="C85" s="3"/>
      <c r="D85" s="3"/>
      <c r="E85" s="3"/>
      <c r="F85" s="3"/>
      <c r="G85" s="3"/>
      <c r="H85" s="3"/>
    </row>
    <row r="86" spans="2:8" x14ac:dyDescent="0.25">
      <c r="B86" s="3"/>
      <c r="C86" s="3"/>
      <c r="D86" s="3"/>
      <c r="E86" s="3"/>
      <c r="F86" s="3"/>
      <c r="G86" s="3"/>
      <c r="H86" s="3"/>
    </row>
    <row r="87" spans="2:8" x14ac:dyDescent="0.25">
      <c r="B87" s="3"/>
      <c r="C87" s="3"/>
      <c r="D87" s="3"/>
      <c r="E87" s="3"/>
      <c r="F87" s="3"/>
      <c r="G87" s="3"/>
      <c r="H87" s="3"/>
    </row>
    <row r="88" spans="2:8" x14ac:dyDescent="0.25">
      <c r="B88" s="3"/>
      <c r="C88" s="3"/>
      <c r="D88" s="3"/>
      <c r="E88" s="3"/>
      <c r="F88" s="3"/>
      <c r="G88" s="3"/>
      <c r="H88" s="3"/>
    </row>
    <row r="89" spans="2:8" x14ac:dyDescent="0.25">
      <c r="B89" s="3"/>
      <c r="C89" s="3"/>
      <c r="D89" s="3"/>
      <c r="E89" s="3"/>
      <c r="F89" s="3"/>
      <c r="G89" s="3"/>
      <c r="H89" s="3"/>
    </row>
    <row r="90" spans="2:8" x14ac:dyDescent="0.25">
      <c r="B90" s="3"/>
      <c r="C90" s="3"/>
      <c r="D90" s="3"/>
      <c r="E90" s="3"/>
      <c r="F90" s="3"/>
      <c r="G90" s="3"/>
      <c r="H90" s="3"/>
    </row>
    <row r="91" spans="2:8" x14ac:dyDescent="0.25">
      <c r="B91" s="3"/>
      <c r="C91" s="3"/>
      <c r="D91" s="3"/>
      <c r="E91" s="3"/>
      <c r="F91" s="3"/>
      <c r="G91" s="3"/>
      <c r="H91" s="3"/>
    </row>
    <row r="92" spans="2:8" x14ac:dyDescent="0.25">
      <c r="B92" s="3"/>
      <c r="C92" s="3"/>
      <c r="D92" s="3"/>
      <c r="E92" s="3"/>
      <c r="F92" s="3"/>
      <c r="G92" s="3"/>
      <c r="H92" s="3"/>
    </row>
    <row r="93" spans="2:8" x14ac:dyDescent="0.25">
      <c r="B93" s="3"/>
      <c r="C93" s="3"/>
      <c r="D93" s="3"/>
      <c r="E93" s="3"/>
      <c r="F93" s="3"/>
      <c r="G93" s="3"/>
      <c r="H93" s="3"/>
    </row>
    <row r="94" spans="2:8" x14ac:dyDescent="0.25">
      <c r="B94" s="3"/>
      <c r="C94" s="3"/>
      <c r="D94" s="3"/>
      <c r="E94" s="3"/>
      <c r="F94" s="3"/>
      <c r="G94" s="3"/>
      <c r="H94" s="3"/>
    </row>
    <row r="95" spans="2:8" x14ac:dyDescent="0.25">
      <c r="B95" s="3"/>
      <c r="C95" s="3"/>
      <c r="D95" s="3"/>
      <c r="E95" s="3"/>
      <c r="F95" s="3"/>
      <c r="G95" s="3"/>
      <c r="H95" s="3"/>
    </row>
    <row r="96" spans="2:8" x14ac:dyDescent="0.25">
      <c r="B96" s="3"/>
      <c r="C96" s="3"/>
      <c r="D96" s="3"/>
      <c r="E96" s="3"/>
      <c r="F96" s="3"/>
      <c r="G96" s="3"/>
      <c r="H96" s="3"/>
    </row>
    <row r="97" spans="2:8" x14ac:dyDescent="0.25">
      <c r="B97" s="3"/>
      <c r="C97" s="3"/>
      <c r="D97" s="3"/>
      <c r="E97" s="3"/>
      <c r="F97" s="3"/>
      <c r="G97" s="3"/>
      <c r="H97" s="3"/>
    </row>
    <row r="98" spans="2:8" x14ac:dyDescent="0.25">
      <c r="B98" s="3"/>
      <c r="C98" s="3"/>
      <c r="D98" s="3"/>
      <c r="E98" s="3"/>
      <c r="F98" s="3"/>
      <c r="G98" s="3"/>
      <c r="H98" s="3"/>
    </row>
    <row r="99" spans="2:8" x14ac:dyDescent="0.25">
      <c r="B99" s="3"/>
      <c r="C99" s="3"/>
      <c r="D99" s="3"/>
      <c r="E99" s="3"/>
      <c r="F99" s="3"/>
      <c r="G99" s="3"/>
      <c r="H99" s="3"/>
    </row>
    <row r="100" spans="2:8" x14ac:dyDescent="0.25">
      <c r="B100" s="3"/>
      <c r="C100" s="3"/>
      <c r="D100" s="3"/>
      <c r="E100" s="3"/>
      <c r="F100" s="3"/>
      <c r="G100" s="3"/>
      <c r="H100" s="3"/>
    </row>
    <row r="101" spans="2:8" x14ac:dyDescent="0.25">
      <c r="B101" s="3"/>
      <c r="C101" s="3"/>
      <c r="D101" s="3"/>
      <c r="E101" s="3"/>
      <c r="F101" s="3"/>
      <c r="G101" s="3"/>
      <c r="H101" s="3"/>
    </row>
    <row r="102" spans="2:8" x14ac:dyDescent="0.25">
      <c r="B102" s="3"/>
      <c r="C102" s="3"/>
      <c r="D102" s="3"/>
      <c r="E102" s="3"/>
      <c r="F102" s="3"/>
      <c r="G102" s="3"/>
      <c r="H102" s="3"/>
    </row>
    <row r="103" spans="2:8" x14ac:dyDescent="0.25">
      <c r="B103" s="3"/>
      <c r="C103" s="3"/>
      <c r="D103" s="3"/>
      <c r="E103" s="3"/>
      <c r="F103" s="3"/>
      <c r="G103" s="3"/>
      <c r="H103" s="3"/>
    </row>
    <row r="104" spans="2:8" x14ac:dyDescent="0.25">
      <c r="B104" s="3"/>
      <c r="C104" s="3"/>
      <c r="D104" s="3"/>
      <c r="E104" s="3"/>
      <c r="F104" s="3"/>
      <c r="G104" s="3"/>
      <c r="H104" s="3"/>
    </row>
    <row r="105" spans="2:8" x14ac:dyDescent="0.25">
      <c r="B105" s="3"/>
      <c r="C105" s="3"/>
      <c r="D105" s="3"/>
      <c r="E105" s="3"/>
      <c r="F105" s="3"/>
      <c r="G105" s="3"/>
      <c r="H105" s="3"/>
    </row>
    <row r="106" spans="2:8" x14ac:dyDescent="0.25">
      <c r="B106" s="3"/>
      <c r="C106" s="3"/>
      <c r="D106" s="3"/>
      <c r="E106" s="3"/>
      <c r="F106" s="3"/>
      <c r="G106" s="3"/>
      <c r="H106" s="3"/>
    </row>
    <row r="107" spans="2:8" x14ac:dyDescent="0.25">
      <c r="B107" s="3"/>
      <c r="C107" s="3"/>
      <c r="D107" s="3"/>
      <c r="E107" s="3"/>
      <c r="F107" s="3"/>
      <c r="G107" s="3"/>
      <c r="H107" s="3"/>
    </row>
    <row r="108" spans="2:8" x14ac:dyDescent="0.25">
      <c r="B108" s="3"/>
      <c r="C108" s="3"/>
      <c r="D108" s="3"/>
      <c r="E108" s="3"/>
      <c r="F108" s="3"/>
      <c r="G108" s="3"/>
      <c r="H108" s="3"/>
    </row>
    <row r="109" spans="2:8" x14ac:dyDescent="0.25">
      <c r="B109" s="3"/>
      <c r="C109" s="3"/>
      <c r="D109" s="3"/>
      <c r="E109" s="3"/>
      <c r="F109" s="3"/>
      <c r="G109" s="3"/>
      <c r="H109" s="3"/>
    </row>
    <row r="110" spans="2:8" x14ac:dyDescent="0.25">
      <c r="B110" s="3"/>
      <c r="C110" s="3"/>
      <c r="D110" s="3"/>
      <c r="E110" s="3"/>
      <c r="F110" s="3"/>
      <c r="G110" s="3"/>
      <c r="H110" s="3"/>
    </row>
    <row r="111" spans="2:8" x14ac:dyDescent="0.25">
      <c r="B111" s="3"/>
      <c r="C111" s="3"/>
      <c r="D111" s="3"/>
      <c r="E111" s="3"/>
      <c r="F111" s="3"/>
      <c r="G111" s="3"/>
      <c r="H111" s="3"/>
    </row>
    <row r="112" spans="2:8" x14ac:dyDescent="0.25">
      <c r="B112" s="3"/>
      <c r="C112" s="3"/>
      <c r="D112" s="3"/>
      <c r="E112" s="3"/>
      <c r="F112" s="3"/>
      <c r="G112" s="3"/>
      <c r="H112" s="3"/>
    </row>
    <row r="113" spans="2:8" x14ac:dyDescent="0.25">
      <c r="B113" s="3"/>
      <c r="C113" s="3"/>
      <c r="D113" s="3"/>
      <c r="E113" s="3"/>
      <c r="F113" s="3"/>
      <c r="G113" s="3"/>
      <c r="H113" s="3"/>
    </row>
    <row r="114" spans="2:8" x14ac:dyDescent="0.25">
      <c r="B114" s="3"/>
      <c r="C114" s="3"/>
      <c r="D114" s="3"/>
      <c r="E114" s="3"/>
      <c r="F114" s="3"/>
      <c r="G114" s="3"/>
      <c r="H114" s="3"/>
    </row>
    <row r="115" spans="2:8" x14ac:dyDescent="0.25">
      <c r="B115" s="3"/>
      <c r="C115" s="3"/>
      <c r="D115" s="3"/>
      <c r="E115" s="3"/>
      <c r="F115" s="3"/>
      <c r="G115" s="3"/>
      <c r="H115" s="3"/>
    </row>
    <row r="116" spans="2:8" x14ac:dyDescent="0.25">
      <c r="B116" s="3"/>
      <c r="C116" s="3"/>
      <c r="D116" s="3"/>
      <c r="E116" s="3"/>
      <c r="F116" s="3"/>
      <c r="G116" s="3"/>
      <c r="H116" s="3"/>
    </row>
    <row r="117" spans="2:8" x14ac:dyDescent="0.25">
      <c r="B117" s="3"/>
      <c r="C117" s="3"/>
      <c r="D117" s="3"/>
      <c r="E117" s="3"/>
      <c r="F117" s="3"/>
      <c r="G117" s="3"/>
      <c r="H117" s="3"/>
    </row>
    <row r="118" spans="2:8" x14ac:dyDescent="0.25">
      <c r="B118" s="3"/>
      <c r="C118" s="3"/>
      <c r="D118" s="3"/>
      <c r="E118" s="3"/>
      <c r="F118" s="3"/>
      <c r="G118" s="3"/>
      <c r="H118" s="3"/>
    </row>
    <row r="119" spans="2:8" x14ac:dyDescent="0.25">
      <c r="B119" s="3"/>
      <c r="C119" s="3"/>
      <c r="D119" s="3"/>
      <c r="E119" s="3"/>
      <c r="F119" s="3"/>
      <c r="G119" s="3"/>
      <c r="H119" s="3"/>
    </row>
    <row r="120" spans="2:8" x14ac:dyDescent="0.25">
      <c r="B120" s="3"/>
      <c r="C120" s="3"/>
      <c r="D120" s="3"/>
      <c r="E120" s="3"/>
      <c r="F120" s="3"/>
      <c r="G120" s="3"/>
      <c r="H120" s="3"/>
    </row>
    <row r="121" spans="2:8" x14ac:dyDescent="0.25">
      <c r="B121" s="3"/>
      <c r="C121" s="3"/>
      <c r="D121" s="3"/>
      <c r="E121" s="3"/>
      <c r="F121" s="3"/>
      <c r="G121" s="3"/>
      <c r="H121" s="3"/>
    </row>
    <row r="122" spans="2:8" x14ac:dyDescent="0.25">
      <c r="B122" s="3"/>
      <c r="C122" s="3"/>
      <c r="D122" s="3"/>
      <c r="E122" s="3"/>
      <c r="F122" s="3"/>
      <c r="G122" s="3"/>
      <c r="H122" s="3"/>
    </row>
    <row r="123" spans="2:8" x14ac:dyDescent="0.25">
      <c r="B123" s="3"/>
      <c r="C123" s="3"/>
      <c r="D123" s="3"/>
      <c r="E123" s="3"/>
      <c r="F123" s="3"/>
      <c r="G123" s="3"/>
      <c r="H123" s="3"/>
    </row>
    <row r="124" spans="2:8" x14ac:dyDescent="0.25">
      <c r="B124" s="3"/>
      <c r="C124" s="3"/>
      <c r="D124" s="3"/>
      <c r="E124" s="3"/>
      <c r="F124" s="3"/>
      <c r="G124" s="3"/>
      <c r="H124" s="3"/>
    </row>
    <row r="125" spans="2:8" x14ac:dyDescent="0.25">
      <c r="B125" s="3"/>
      <c r="C125" s="3"/>
      <c r="D125" s="3"/>
      <c r="E125" s="3"/>
      <c r="F125" s="3"/>
      <c r="G125" s="3"/>
      <c r="H125" s="3"/>
    </row>
    <row r="126" spans="2:8" x14ac:dyDescent="0.25">
      <c r="B126" s="3"/>
      <c r="C126" s="3"/>
      <c r="D126" s="3"/>
      <c r="E126" s="3"/>
      <c r="F126" s="3"/>
      <c r="G126" s="3"/>
      <c r="H126" s="3"/>
    </row>
    <row r="127" spans="2:8" x14ac:dyDescent="0.25">
      <c r="B127" s="3"/>
      <c r="C127" s="3"/>
      <c r="D127" s="3"/>
      <c r="E127" s="3"/>
      <c r="F127" s="3"/>
      <c r="G127" s="3"/>
      <c r="H127" s="3"/>
    </row>
    <row r="128" spans="2:8" x14ac:dyDescent="0.25">
      <c r="B128" s="3"/>
      <c r="C128" s="3"/>
      <c r="D128" s="3"/>
      <c r="E128" s="3"/>
      <c r="F128" s="3"/>
      <c r="G128" s="3"/>
      <c r="H128" s="3"/>
    </row>
    <row r="129" spans="2:8" x14ac:dyDescent="0.25">
      <c r="B129" s="3"/>
      <c r="C129" s="3"/>
      <c r="D129" s="3"/>
      <c r="E129" s="3"/>
      <c r="F129" s="3"/>
      <c r="G129" s="3"/>
      <c r="H129" s="3"/>
    </row>
    <row r="130" spans="2:8" x14ac:dyDescent="0.25">
      <c r="B130" s="3"/>
      <c r="C130" s="3"/>
      <c r="D130" s="3"/>
      <c r="E130" s="3"/>
      <c r="F130" s="3"/>
      <c r="G130" s="3"/>
      <c r="H130" s="3"/>
    </row>
    <row r="131" spans="2:8" x14ac:dyDescent="0.25">
      <c r="B131" s="3"/>
      <c r="C131" s="3"/>
      <c r="D131" s="3"/>
      <c r="E131" s="3"/>
      <c r="F131" s="3"/>
      <c r="G131" s="3"/>
      <c r="H131" s="3"/>
    </row>
    <row r="132" spans="2:8" x14ac:dyDescent="0.25">
      <c r="B132" s="3"/>
      <c r="C132" s="3"/>
      <c r="D132" s="3"/>
      <c r="E132" s="3"/>
      <c r="F132" s="3"/>
      <c r="G132" s="3"/>
      <c r="H132" s="3"/>
    </row>
    <row r="133" spans="2:8" x14ac:dyDescent="0.25">
      <c r="B133" s="3"/>
      <c r="C133" s="3"/>
      <c r="D133" s="3"/>
      <c r="E133" s="3"/>
      <c r="F133" s="3"/>
      <c r="G133" s="3"/>
      <c r="H133" s="3"/>
    </row>
    <row r="134" spans="2:8" x14ac:dyDescent="0.25">
      <c r="B134" s="3"/>
      <c r="C134" s="3"/>
      <c r="D134" s="3"/>
      <c r="E134" s="3"/>
      <c r="F134" s="3"/>
      <c r="G134" s="3"/>
      <c r="H134" s="3"/>
    </row>
    <row r="135" spans="2:8" x14ac:dyDescent="0.25">
      <c r="B135" s="3"/>
      <c r="C135" s="3"/>
      <c r="D135" s="3"/>
      <c r="E135" s="3"/>
      <c r="F135" s="3"/>
      <c r="G135" s="3"/>
      <c r="H135" s="3"/>
    </row>
    <row r="136" spans="2:8" x14ac:dyDescent="0.25">
      <c r="B136" s="3"/>
      <c r="C136" s="3"/>
      <c r="D136" s="3"/>
      <c r="E136" s="3"/>
      <c r="F136" s="3"/>
      <c r="G136" s="3"/>
      <c r="H136" s="3"/>
    </row>
    <row r="137" spans="2:8" x14ac:dyDescent="0.25">
      <c r="B137" s="3"/>
      <c r="C137" s="3"/>
      <c r="D137" s="3"/>
      <c r="E137" s="3"/>
      <c r="F137" s="3"/>
      <c r="G137" s="3"/>
      <c r="H137" s="3"/>
    </row>
    <row r="138" spans="2:8" x14ac:dyDescent="0.25">
      <c r="B138" s="3"/>
      <c r="C138" s="3"/>
      <c r="D138" s="3"/>
      <c r="E138" s="3"/>
      <c r="F138" s="3"/>
      <c r="G138" s="3"/>
      <c r="H138" s="3"/>
    </row>
    <row r="139" spans="2:8" x14ac:dyDescent="0.25">
      <c r="B139" s="3"/>
      <c r="C139" s="3"/>
      <c r="D139" s="3"/>
      <c r="E139" s="3"/>
      <c r="F139" s="3"/>
      <c r="G139" s="3"/>
      <c r="H139" s="3"/>
    </row>
    <row r="140" spans="2:8" x14ac:dyDescent="0.25">
      <c r="B140" s="3"/>
      <c r="C140" s="3"/>
      <c r="D140" s="3"/>
      <c r="E140" s="3"/>
      <c r="F140" s="3"/>
      <c r="G140" s="3"/>
      <c r="H140" s="3"/>
    </row>
    <row r="141" spans="2:8" x14ac:dyDescent="0.25">
      <c r="B141" s="3"/>
      <c r="C141" s="3"/>
      <c r="D141" s="3"/>
      <c r="E141" s="3"/>
      <c r="F141" s="3"/>
      <c r="G141" s="3"/>
      <c r="H141" s="3"/>
    </row>
    <row r="142" spans="2:8" x14ac:dyDescent="0.25">
      <c r="B142" s="3"/>
      <c r="C142" s="3"/>
      <c r="D142" s="3"/>
      <c r="E142" s="3"/>
      <c r="F142" s="3"/>
      <c r="G142" s="3"/>
      <c r="H142" s="3"/>
    </row>
    <row r="143" spans="2:8" x14ac:dyDescent="0.25">
      <c r="B143" s="3"/>
      <c r="C143" s="3"/>
      <c r="D143" s="3"/>
      <c r="E143" s="3"/>
      <c r="F143" s="3"/>
      <c r="G143" s="3"/>
      <c r="H143" s="3"/>
    </row>
    <row r="144" spans="2:8" x14ac:dyDescent="0.25">
      <c r="B144" s="3"/>
      <c r="C144" s="3"/>
      <c r="D144" s="3"/>
      <c r="E144" s="3"/>
      <c r="F144" s="3"/>
      <c r="G144" s="3"/>
      <c r="H144" s="3"/>
    </row>
    <row r="145" spans="2:8" x14ac:dyDescent="0.25">
      <c r="B145" s="3"/>
      <c r="C145" s="3"/>
      <c r="D145" s="3"/>
      <c r="E145" s="3"/>
      <c r="F145" s="3"/>
      <c r="G145" s="3"/>
      <c r="H145" s="3"/>
    </row>
    <row r="146" spans="2:8" x14ac:dyDescent="0.25">
      <c r="B146" s="3"/>
      <c r="C146" s="3"/>
      <c r="D146" s="3"/>
      <c r="E146" s="3"/>
      <c r="F146" s="3"/>
      <c r="G146" s="3"/>
      <c r="H146" s="3"/>
    </row>
    <row r="147" spans="2:8" x14ac:dyDescent="0.25">
      <c r="B147" s="3"/>
      <c r="C147" s="3"/>
      <c r="D147" s="3"/>
      <c r="E147" s="3"/>
      <c r="F147" s="3"/>
      <c r="G147" s="3"/>
      <c r="H147" s="3"/>
    </row>
    <row r="148" spans="2:8" x14ac:dyDescent="0.25">
      <c r="B148" s="3"/>
      <c r="C148" s="3"/>
      <c r="D148" s="3"/>
      <c r="E148" s="3"/>
      <c r="F148" s="3"/>
      <c r="G148" s="3"/>
      <c r="H148" s="3"/>
    </row>
    <row r="149" spans="2:8" x14ac:dyDescent="0.25">
      <c r="B149" s="3"/>
      <c r="C149" s="3"/>
      <c r="D149" s="3"/>
      <c r="E149" s="3"/>
      <c r="F149" s="3"/>
      <c r="G149" s="3"/>
      <c r="H149" s="3"/>
    </row>
    <row r="150" spans="2:8" x14ac:dyDescent="0.25">
      <c r="B150" s="3"/>
      <c r="C150" s="3"/>
      <c r="D150" s="3"/>
      <c r="E150" s="3"/>
      <c r="F150" s="3"/>
      <c r="G150" s="3"/>
      <c r="H150" s="3"/>
    </row>
    <row r="151" spans="2:8" x14ac:dyDescent="0.25">
      <c r="B151" s="3"/>
      <c r="C151" s="3"/>
      <c r="D151" s="3"/>
      <c r="E151" s="3"/>
      <c r="F151" s="3"/>
      <c r="G151" s="3"/>
      <c r="H151" s="3"/>
    </row>
    <row r="152" spans="2:8" x14ac:dyDescent="0.25">
      <c r="B152" s="3"/>
      <c r="C152" s="3"/>
      <c r="D152" s="3"/>
      <c r="E152" s="3"/>
      <c r="F152" s="3"/>
      <c r="G152" s="3"/>
      <c r="H152" s="3"/>
    </row>
    <row r="153" spans="2:8" x14ac:dyDescent="0.25">
      <c r="B153" s="3"/>
      <c r="C153" s="3"/>
      <c r="D153" s="3"/>
      <c r="E153" s="3"/>
      <c r="F153" s="3"/>
      <c r="G153" s="3"/>
      <c r="H153" s="3"/>
    </row>
    <row r="154" spans="2:8" x14ac:dyDescent="0.25">
      <c r="B154" s="3"/>
      <c r="C154" s="3"/>
      <c r="D154" s="3"/>
      <c r="E154" s="3"/>
      <c r="F154" s="3"/>
      <c r="G154" s="3"/>
      <c r="H154" s="3"/>
    </row>
    <row r="155" spans="2:8" x14ac:dyDescent="0.25">
      <c r="B155" s="3"/>
      <c r="C155" s="3"/>
      <c r="D155" s="3"/>
      <c r="E155" s="3"/>
      <c r="F155" s="3"/>
      <c r="G155" s="3"/>
      <c r="H155" s="3"/>
    </row>
    <row r="156" spans="2:8" x14ac:dyDescent="0.25">
      <c r="B156" s="3"/>
      <c r="C156" s="3"/>
      <c r="D156" s="3"/>
      <c r="E156" s="3"/>
      <c r="F156" s="3"/>
      <c r="G156" s="3"/>
      <c r="H156" s="3"/>
    </row>
    <row r="157" spans="2:8" x14ac:dyDescent="0.25">
      <c r="B157" s="3"/>
      <c r="C157" s="3"/>
      <c r="D157" s="3"/>
      <c r="E157" s="3"/>
      <c r="F157" s="3"/>
      <c r="G157" s="3"/>
      <c r="H157" s="3"/>
    </row>
    <row r="158" spans="2:8" x14ac:dyDescent="0.25">
      <c r="B158" s="3"/>
      <c r="C158" s="3"/>
      <c r="D158" s="3"/>
      <c r="E158" s="3"/>
      <c r="F158" s="3"/>
      <c r="G158" s="3"/>
      <c r="H158" s="3"/>
    </row>
    <row r="159" spans="2:8" x14ac:dyDescent="0.25">
      <c r="B159" s="3"/>
      <c r="C159" s="3"/>
      <c r="D159" s="3"/>
      <c r="E159" s="3"/>
      <c r="F159" s="3"/>
      <c r="G159" s="3"/>
      <c r="H159" s="3"/>
    </row>
    <row r="160" spans="2:8" x14ac:dyDescent="0.25">
      <c r="B160" s="3"/>
      <c r="C160" s="3"/>
      <c r="D160" s="3"/>
      <c r="E160" s="3"/>
      <c r="F160" s="3"/>
      <c r="G160" s="3"/>
      <c r="H160" s="3"/>
    </row>
    <row r="161" spans="2:8" x14ac:dyDescent="0.25">
      <c r="B161" s="3"/>
      <c r="C161" s="3"/>
      <c r="D161" s="3"/>
      <c r="E161" s="3"/>
      <c r="F161" s="3"/>
      <c r="G161" s="3"/>
      <c r="H161" s="3"/>
    </row>
    <row r="162" spans="2:8" x14ac:dyDescent="0.25">
      <c r="B162" s="3"/>
      <c r="C162" s="3"/>
      <c r="D162" s="3"/>
      <c r="E162" s="3"/>
      <c r="F162" s="3"/>
      <c r="G162" s="3"/>
      <c r="H162" s="3"/>
    </row>
    <row r="163" spans="2:8" x14ac:dyDescent="0.25">
      <c r="B163" s="3"/>
      <c r="C163" s="3"/>
      <c r="D163" s="3"/>
      <c r="E163" s="3"/>
      <c r="F163" s="3"/>
      <c r="G163" s="3"/>
      <c r="H163" s="3"/>
    </row>
    <row r="164" spans="2:8" x14ac:dyDescent="0.25">
      <c r="B164" s="3"/>
      <c r="C164" s="3"/>
      <c r="D164" s="3"/>
      <c r="E164" s="3"/>
      <c r="F164" s="3"/>
      <c r="G164" s="3"/>
      <c r="H164" s="3"/>
    </row>
    <row r="165" spans="2:8" x14ac:dyDescent="0.25">
      <c r="B165" s="3"/>
      <c r="C165" s="3"/>
      <c r="D165" s="3"/>
      <c r="E165" s="3"/>
      <c r="F165" s="3"/>
      <c r="G165" s="3"/>
      <c r="H165" s="3"/>
    </row>
    <row r="166" spans="2:8" x14ac:dyDescent="0.25">
      <c r="B166" s="3"/>
      <c r="C166" s="3"/>
      <c r="D166" s="3"/>
      <c r="E166" s="3"/>
      <c r="F166" s="3"/>
      <c r="G166" s="3"/>
      <c r="H166" s="3"/>
    </row>
    <row r="167" spans="2:8" x14ac:dyDescent="0.25">
      <c r="B167" s="3"/>
      <c r="C167" s="3"/>
      <c r="D167" s="3"/>
      <c r="E167" s="3"/>
      <c r="F167" s="3"/>
      <c r="G167" s="3"/>
      <c r="H167" s="3"/>
    </row>
    <row r="168" spans="2:8" x14ac:dyDescent="0.25">
      <c r="B168" s="3"/>
      <c r="C168" s="3"/>
      <c r="D168" s="3"/>
      <c r="E168" s="3"/>
      <c r="F168" s="3"/>
      <c r="G168" s="3"/>
      <c r="H168" s="3"/>
    </row>
    <row r="169" spans="2:8" x14ac:dyDescent="0.25">
      <c r="B169" s="3"/>
      <c r="C169" s="3"/>
      <c r="D169" s="3"/>
      <c r="E169" s="3"/>
      <c r="F169" s="3"/>
      <c r="G169" s="3"/>
      <c r="H169" s="3"/>
    </row>
    <row r="170" spans="2:8" x14ac:dyDescent="0.25">
      <c r="B170" s="3"/>
      <c r="C170" s="3"/>
      <c r="D170" s="3"/>
      <c r="E170" s="3"/>
      <c r="F170" s="3"/>
      <c r="G170" s="3"/>
      <c r="H170" s="3"/>
    </row>
    <row r="171" spans="2:8" x14ac:dyDescent="0.25">
      <c r="B171" s="3"/>
      <c r="C171" s="3"/>
      <c r="D171" s="3"/>
      <c r="E171" s="3"/>
      <c r="F171" s="3"/>
      <c r="G171" s="3"/>
      <c r="H171" s="3"/>
    </row>
    <row r="172" spans="2:8" x14ac:dyDescent="0.25">
      <c r="B172" s="3"/>
      <c r="C172" s="3"/>
      <c r="D172" s="3"/>
      <c r="E172" s="3"/>
      <c r="F172" s="3"/>
      <c r="G172" s="3"/>
      <c r="H172" s="3"/>
    </row>
    <row r="173" spans="2:8" x14ac:dyDescent="0.25">
      <c r="B173" s="3"/>
      <c r="C173" s="3"/>
      <c r="D173" s="3"/>
      <c r="E173" s="3"/>
      <c r="F173" s="3"/>
      <c r="G173" s="3"/>
      <c r="H173" s="3"/>
    </row>
    <row r="174" spans="2:8" x14ac:dyDescent="0.25">
      <c r="B174" s="3"/>
      <c r="C174" s="3"/>
      <c r="D174" s="3"/>
      <c r="E174" s="3"/>
      <c r="F174" s="3"/>
      <c r="G174" s="3"/>
      <c r="H174" s="3"/>
    </row>
    <row r="175" spans="2:8" x14ac:dyDescent="0.25">
      <c r="B175" s="3"/>
      <c r="C175" s="3"/>
      <c r="D175" s="3"/>
      <c r="E175" s="3"/>
      <c r="F175" s="3"/>
      <c r="G175" s="3"/>
      <c r="H175" s="3"/>
    </row>
    <row r="176" spans="2:8" x14ac:dyDescent="0.25">
      <c r="B176" s="3"/>
      <c r="C176" s="3"/>
      <c r="D176" s="3"/>
      <c r="E176" s="3"/>
      <c r="F176" s="3"/>
      <c r="G176" s="3"/>
      <c r="H176" s="3"/>
    </row>
    <row r="177" spans="2:8" x14ac:dyDescent="0.25">
      <c r="B177" s="3"/>
      <c r="C177" s="3"/>
      <c r="D177" s="3"/>
      <c r="E177" s="3"/>
      <c r="F177" s="3"/>
      <c r="G177" s="3"/>
      <c r="H177" s="3"/>
    </row>
    <row r="178" spans="2:8" x14ac:dyDescent="0.25">
      <c r="B178" s="3"/>
      <c r="C178" s="3"/>
      <c r="D178" s="3"/>
      <c r="E178" s="3"/>
      <c r="F178" s="3"/>
      <c r="G178" s="3"/>
      <c r="H178" s="3"/>
    </row>
    <row r="179" spans="2:8" x14ac:dyDescent="0.25">
      <c r="B179" s="3"/>
      <c r="C179" s="3"/>
      <c r="D179" s="3"/>
      <c r="E179" s="3"/>
      <c r="F179" s="3"/>
      <c r="G179" s="3"/>
      <c r="H179" s="3"/>
    </row>
    <row r="180" spans="2:8" x14ac:dyDescent="0.25">
      <c r="B180" s="3"/>
      <c r="C180" s="3"/>
      <c r="D180" s="3"/>
      <c r="E180" s="3"/>
      <c r="F180" s="3"/>
      <c r="G180" s="3"/>
      <c r="H180" s="3"/>
    </row>
    <row r="181" spans="2:8" x14ac:dyDescent="0.25">
      <c r="B181" s="3"/>
      <c r="C181" s="3"/>
      <c r="D181" s="3"/>
      <c r="E181" s="3"/>
      <c r="F181" s="3"/>
      <c r="G181" s="3"/>
      <c r="H181" s="3"/>
    </row>
    <row r="182" spans="2:8" x14ac:dyDescent="0.25">
      <c r="B182" s="3"/>
      <c r="C182" s="3"/>
      <c r="D182" s="3"/>
      <c r="E182" s="3"/>
      <c r="F182" s="3"/>
      <c r="G182" s="3"/>
      <c r="H182" s="3"/>
    </row>
    <row r="183" spans="2:8" x14ac:dyDescent="0.25">
      <c r="B183" s="3"/>
      <c r="C183" s="3"/>
      <c r="D183" s="3"/>
      <c r="E183" s="3"/>
      <c r="F183" s="3"/>
      <c r="G183" s="3"/>
      <c r="H183" s="3"/>
    </row>
    <row r="184" spans="2:8" x14ac:dyDescent="0.25">
      <c r="B184" s="3"/>
      <c r="C184" s="3"/>
      <c r="D184" s="3"/>
      <c r="E184" s="3"/>
      <c r="F184" s="3"/>
      <c r="G184" s="3"/>
      <c r="H184" s="3"/>
    </row>
    <row r="185" spans="2:8" x14ac:dyDescent="0.25">
      <c r="B185" s="3"/>
      <c r="C185" s="3"/>
      <c r="D185" s="3"/>
      <c r="E185" s="3"/>
      <c r="F185" s="3"/>
      <c r="G185" s="3"/>
      <c r="H185" s="3"/>
    </row>
    <row r="186" spans="2:8" x14ac:dyDescent="0.25">
      <c r="B186" s="3"/>
      <c r="C186" s="3"/>
      <c r="D186" s="3"/>
      <c r="E186" s="3"/>
      <c r="F186" s="3"/>
      <c r="G186" s="3"/>
      <c r="H186" s="3"/>
    </row>
    <row r="187" spans="2:8" x14ac:dyDescent="0.25">
      <c r="B187" s="3"/>
      <c r="C187" s="3"/>
      <c r="D187" s="3"/>
      <c r="E187" s="3"/>
      <c r="F187" s="3"/>
      <c r="G187" s="3"/>
      <c r="H187" s="3"/>
    </row>
    <row r="188" spans="2:8" x14ac:dyDescent="0.25">
      <c r="B188" s="3"/>
      <c r="C188" s="3"/>
      <c r="D188" s="3"/>
      <c r="E188" s="3"/>
      <c r="F188" s="3"/>
      <c r="G188" s="3"/>
      <c r="H188" s="3"/>
    </row>
    <row r="189" spans="2:8" x14ac:dyDescent="0.25">
      <c r="B189" s="3"/>
      <c r="C189" s="3"/>
      <c r="D189" s="3"/>
      <c r="E189" s="3"/>
      <c r="F189" s="3"/>
      <c r="G189" s="3"/>
      <c r="H189" s="3"/>
    </row>
    <row r="190" spans="2:8" x14ac:dyDescent="0.25">
      <c r="B190" s="3"/>
      <c r="C190" s="3"/>
      <c r="D190" s="3"/>
      <c r="E190" s="3"/>
      <c r="F190" s="3"/>
      <c r="G190" s="3"/>
      <c r="H190" s="3"/>
    </row>
    <row r="191" spans="2:8" x14ac:dyDescent="0.25">
      <c r="B191" s="3"/>
      <c r="C191" s="3"/>
      <c r="D191" s="3"/>
      <c r="E191" s="3"/>
      <c r="F191" s="3"/>
      <c r="G191" s="3"/>
      <c r="H191" s="3"/>
    </row>
    <row r="192" spans="2:8" x14ac:dyDescent="0.25">
      <c r="B192" s="3"/>
      <c r="C192" s="3"/>
      <c r="D192" s="3"/>
      <c r="E192" s="3"/>
      <c r="F192" s="3"/>
      <c r="G192" s="3"/>
      <c r="H192" s="3"/>
    </row>
    <row r="193" spans="2:8" x14ac:dyDescent="0.25">
      <c r="B193" s="3"/>
      <c r="C193" s="3"/>
      <c r="D193" s="3"/>
      <c r="E193" s="3"/>
      <c r="F193" s="3"/>
      <c r="G193" s="3"/>
      <c r="H193" s="3"/>
    </row>
    <row r="194" spans="2:8" x14ac:dyDescent="0.25">
      <c r="B194" s="3"/>
      <c r="C194" s="3"/>
      <c r="D194" s="3"/>
      <c r="E194" s="3"/>
      <c r="F194" s="3"/>
      <c r="G194" s="3"/>
      <c r="H194" s="3"/>
    </row>
    <row r="195" spans="2:8" x14ac:dyDescent="0.25">
      <c r="B195" s="3"/>
      <c r="C195" s="3"/>
      <c r="D195" s="3"/>
      <c r="E195" s="3"/>
      <c r="F195" s="3"/>
      <c r="G195" s="3"/>
      <c r="H195" s="3"/>
    </row>
    <row r="196" spans="2:8" x14ac:dyDescent="0.25">
      <c r="B196" s="3"/>
      <c r="C196" s="3"/>
      <c r="D196" s="3"/>
      <c r="E196" s="3"/>
      <c r="F196" s="3"/>
      <c r="G196" s="3"/>
      <c r="H196" s="3"/>
    </row>
    <row r="197" spans="2:8" x14ac:dyDescent="0.25">
      <c r="B197" s="3"/>
      <c r="C197" s="3"/>
      <c r="D197" s="3"/>
      <c r="E197" s="3"/>
      <c r="F197" s="3"/>
      <c r="G197" s="3"/>
      <c r="H197" s="3"/>
    </row>
    <row r="198" spans="2:8" x14ac:dyDescent="0.25">
      <c r="B198" s="3"/>
      <c r="C198" s="3"/>
      <c r="D198" s="3"/>
      <c r="E198" s="3"/>
      <c r="F198" s="3"/>
      <c r="G198" s="3"/>
      <c r="H198" s="3"/>
    </row>
    <row r="199" spans="2:8" x14ac:dyDescent="0.25">
      <c r="B199" s="3"/>
      <c r="C199" s="3"/>
      <c r="D199" s="3"/>
      <c r="E199" s="3"/>
      <c r="F199" s="3"/>
      <c r="G199" s="3"/>
      <c r="H199" s="3"/>
    </row>
    <row r="200" spans="2:8" x14ac:dyDescent="0.25">
      <c r="B200" s="3"/>
      <c r="C200" s="3"/>
      <c r="D200" s="3"/>
      <c r="E200" s="3"/>
      <c r="F200" s="3"/>
      <c r="G200" s="3"/>
      <c r="H200" s="3"/>
    </row>
    <row r="201" spans="2:8" x14ac:dyDescent="0.25">
      <c r="B201" s="3"/>
      <c r="C201" s="3"/>
      <c r="D201" s="3"/>
      <c r="E201" s="3"/>
      <c r="F201" s="3"/>
      <c r="G201" s="3"/>
      <c r="H201" s="3"/>
    </row>
    <row r="202" spans="2:8" x14ac:dyDescent="0.25">
      <c r="B202" s="3"/>
      <c r="C202" s="3"/>
      <c r="D202" s="3"/>
      <c r="E202" s="3"/>
      <c r="F202" s="3"/>
      <c r="G202" s="3"/>
      <c r="H202" s="3"/>
    </row>
    <row r="203" spans="2:8" x14ac:dyDescent="0.25">
      <c r="B203" s="3"/>
      <c r="C203" s="3"/>
      <c r="D203" s="3"/>
      <c r="E203" s="3"/>
      <c r="F203" s="3"/>
      <c r="G203" s="3"/>
      <c r="H203" s="3"/>
    </row>
    <row r="204" spans="2:8" x14ac:dyDescent="0.25">
      <c r="B204" s="3"/>
      <c r="C204" s="3"/>
      <c r="D204" s="3"/>
      <c r="E204" s="3"/>
      <c r="F204" s="3"/>
      <c r="G204" s="3"/>
      <c r="H204" s="3"/>
    </row>
    <row r="205" spans="2:8" x14ac:dyDescent="0.25">
      <c r="B205" s="3"/>
      <c r="C205" s="3"/>
      <c r="D205" s="3"/>
      <c r="E205" s="3"/>
      <c r="F205" s="3"/>
      <c r="G205" s="3"/>
      <c r="H205" s="3"/>
    </row>
    <row r="206" spans="2:8" x14ac:dyDescent="0.25">
      <c r="B206" s="3"/>
      <c r="C206" s="3"/>
      <c r="D206" s="3"/>
      <c r="E206" s="3"/>
      <c r="F206" s="3"/>
      <c r="G206" s="3"/>
      <c r="H206" s="3"/>
    </row>
    <row r="207" spans="2:8" x14ac:dyDescent="0.25">
      <c r="B207" s="3"/>
      <c r="C207" s="3"/>
      <c r="D207" s="3"/>
      <c r="E207" s="3"/>
      <c r="F207" s="3"/>
      <c r="G207" s="3"/>
      <c r="H207" s="3"/>
    </row>
    <row r="208" spans="2:8" x14ac:dyDescent="0.25">
      <c r="B208" s="3"/>
      <c r="C208" s="3"/>
      <c r="D208" s="3"/>
      <c r="E208" s="3"/>
      <c r="F208" s="3"/>
      <c r="G208" s="3"/>
      <c r="H208" s="3"/>
    </row>
    <row r="209" spans="2:8" x14ac:dyDescent="0.25">
      <c r="B209" s="3"/>
      <c r="C209" s="3"/>
      <c r="D209" s="3"/>
      <c r="E209" s="3"/>
      <c r="F209" s="3"/>
      <c r="G209" s="3"/>
      <c r="H209" s="3"/>
    </row>
    <row r="210" spans="2:8" x14ac:dyDescent="0.25">
      <c r="B210" s="3"/>
      <c r="C210" s="3"/>
      <c r="D210" s="3"/>
      <c r="E210" s="3"/>
      <c r="F210" s="3"/>
      <c r="G210" s="3"/>
      <c r="H210" s="3"/>
    </row>
    <row r="211" spans="2:8" x14ac:dyDescent="0.25">
      <c r="B211" s="3"/>
      <c r="C211" s="3"/>
      <c r="D211" s="3"/>
      <c r="E211" s="3"/>
      <c r="F211" s="3"/>
      <c r="G211" s="3"/>
      <c r="H211" s="3"/>
    </row>
    <row r="212" spans="2:8" x14ac:dyDescent="0.25">
      <c r="B212" s="3"/>
      <c r="C212" s="3"/>
      <c r="D212" s="3"/>
      <c r="E212" s="3"/>
      <c r="F212" s="3"/>
      <c r="G212" s="3"/>
      <c r="H212" s="3"/>
    </row>
    <row r="213" spans="2:8" x14ac:dyDescent="0.25">
      <c r="B213" s="3"/>
      <c r="C213" s="3"/>
      <c r="D213" s="3"/>
      <c r="E213" s="3"/>
      <c r="F213" s="3"/>
      <c r="G213" s="3"/>
      <c r="H213" s="3"/>
    </row>
    <row r="214" spans="2:8" x14ac:dyDescent="0.25">
      <c r="B214" s="3"/>
      <c r="C214" s="3"/>
      <c r="D214" s="3"/>
      <c r="E214" s="3"/>
      <c r="F214" s="3"/>
      <c r="G214" s="3"/>
      <c r="H214" s="3"/>
    </row>
    <row r="215" spans="2:8" x14ac:dyDescent="0.25">
      <c r="B215" s="3"/>
      <c r="C215" s="3"/>
      <c r="D215" s="3"/>
      <c r="E215" s="3"/>
      <c r="F215" s="3"/>
      <c r="G215" s="3"/>
      <c r="H215" s="3"/>
    </row>
    <row r="216" spans="2:8" x14ac:dyDescent="0.25">
      <c r="B216" s="3"/>
      <c r="C216" s="3"/>
      <c r="D216" s="3"/>
      <c r="E216" s="3"/>
      <c r="F216" s="3"/>
      <c r="G216" s="3"/>
      <c r="H216" s="3"/>
    </row>
    <row r="217" spans="2:8" x14ac:dyDescent="0.25">
      <c r="B217" s="3"/>
      <c r="C217" s="3"/>
      <c r="D217" s="3"/>
      <c r="E217" s="3"/>
      <c r="F217" s="3"/>
      <c r="G217" s="3"/>
      <c r="H217" s="3"/>
    </row>
    <row r="218" spans="2:8" x14ac:dyDescent="0.25">
      <c r="B218" s="3"/>
      <c r="C218" s="3"/>
      <c r="D218" s="3"/>
      <c r="E218" s="3"/>
      <c r="F218" s="3"/>
      <c r="G218" s="3"/>
      <c r="H218" s="3"/>
    </row>
    <row r="219" spans="2:8" x14ac:dyDescent="0.25">
      <c r="B219" s="3"/>
      <c r="C219" s="3"/>
      <c r="D219" s="3"/>
      <c r="E219" s="3"/>
      <c r="F219" s="3"/>
      <c r="G219" s="3"/>
      <c r="H219" s="3"/>
    </row>
    <row r="220" spans="2:8" x14ac:dyDescent="0.25">
      <c r="B220" s="3"/>
      <c r="C220" s="3"/>
      <c r="D220" s="3"/>
      <c r="E220" s="3"/>
      <c r="F220" s="3"/>
      <c r="G220" s="3"/>
      <c r="H220" s="3"/>
    </row>
    <row r="221" spans="2:8" x14ac:dyDescent="0.25">
      <c r="B221" s="3"/>
      <c r="C221" s="3"/>
      <c r="D221" s="3"/>
      <c r="E221" s="3"/>
      <c r="F221" s="3"/>
      <c r="G221" s="3"/>
      <c r="H221" s="3"/>
    </row>
    <row r="222" spans="2:8" x14ac:dyDescent="0.25">
      <c r="B222" s="3"/>
      <c r="C222" s="3"/>
      <c r="D222" s="3"/>
      <c r="E222" s="3"/>
      <c r="F222" s="3"/>
      <c r="G222" s="3"/>
      <c r="H222" s="3"/>
    </row>
    <row r="223" spans="2:8" x14ac:dyDescent="0.25">
      <c r="B223" s="3"/>
      <c r="C223" s="3"/>
      <c r="D223" s="3"/>
      <c r="E223" s="3"/>
      <c r="F223" s="3"/>
      <c r="G223" s="3"/>
      <c r="H223" s="3"/>
    </row>
    <row r="224" spans="2:8" x14ac:dyDescent="0.25">
      <c r="B224" s="3"/>
      <c r="C224" s="3"/>
      <c r="D224" s="3"/>
      <c r="E224" s="3"/>
      <c r="F224" s="3"/>
      <c r="G224" s="3"/>
      <c r="H224" s="3"/>
    </row>
    <row r="225" spans="2:8" x14ac:dyDescent="0.25">
      <c r="B225" s="3"/>
      <c r="C225" s="3"/>
      <c r="D225" s="3"/>
      <c r="E225" s="3"/>
      <c r="F225" s="3"/>
      <c r="G225" s="3"/>
      <c r="H225" s="3"/>
    </row>
    <row r="226" spans="2:8" x14ac:dyDescent="0.25">
      <c r="B226" s="3"/>
      <c r="C226" s="3"/>
      <c r="D226" s="3"/>
      <c r="E226" s="3"/>
      <c r="F226" s="3"/>
      <c r="G226" s="3"/>
      <c r="H226" s="3"/>
    </row>
    <row r="227" spans="2:8" x14ac:dyDescent="0.25">
      <c r="B227" s="3"/>
      <c r="C227" s="3"/>
      <c r="D227" s="3"/>
      <c r="E227" s="3"/>
      <c r="F227" s="3"/>
      <c r="G227" s="3"/>
      <c r="H227" s="3"/>
    </row>
    <row r="228" spans="2:8" x14ac:dyDescent="0.25">
      <c r="B228" s="3"/>
      <c r="C228" s="3"/>
      <c r="D228" s="3"/>
      <c r="E228" s="3"/>
      <c r="F228" s="3"/>
      <c r="G228" s="3"/>
      <c r="H228" s="3"/>
    </row>
    <row r="229" spans="2:8" x14ac:dyDescent="0.25">
      <c r="B229" s="3"/>
      <c r="C229" s="3"/>
      <c r="D229" s="3"/>
      <c r="E229" s="3"/>
      <c r="F229" s="3"/>
      <c r="G229" s="3"/>
      <c r="H229" s="3"/>
    </row>
    <row r="230" spans="2:8" x14ac:dyDescent="0.25">
      <c r="B230" s="3"/>
      <c r="C230" s="3"/>
      <c r="D230" s="3"/>
      <c r="E230" s="3"/>
      <c r="F230" s="3"/>
      <c r="G230" s="3"/>
      <c r="H230" s="3"/>
    </row>
    <row r="231" spans="2:8" x14ac:dyDescent="0.25">
      <c r="B231" s="3"/>
      <c r="C231" s="3"/>
      <c r="D231" s="3"/>
      <c r="E231" s="3"/>
      <c r="F231" s="3"/>
      <c r="G231" s="3"/>
      <c r="H231" s="3"/>
    </row>
    <row r="232" spans="2:8" x14ac:dyDescent="0.25">
      <c r="B232" s="3"/>
      <c r="C232" s="3"/>
      <c r="D232" s="3"/>
      <c r="E232" s="3"/>
      <c r="F232" s="3"/>
      <c r="G232" s="3"/>
      <c r="H232" s="3"/>
    </row>
    <row r="233" spans="2:8" x14ac:dyDescent="0.25">
      <c r="B233" s="3"/>
      <c r="C233" s="3"/>
      <c r="D233" s="3"/>
      <c r="E233" s="3"/>
      <c r="F233" s="3"/>
      <c r="G233" s="3"/>
      <c r="H233" s="3"/>
    </row>
    <row r="234" spans="2:8" x14ac:dyDescent="0.25">
      <c r="B234" s="3"/>
      <c r="C234" s="3"/>
      <c r="D234" s="3"/>
      <c r="E234" s="3"/>
      <c r="F234" s="3"/>
      <c r="G234" s="3"/>
      <c r="H234" s="3"/>
    </row>
    <row r="235" spans="2:8" x14ac:dyDescent="0.25">
      <c r="B235" s="3"/>
      <c r="C235" s="3"/>
      <c r="D235" s="3"/>
      <c r="E235" s="3"/>
      <c r="F235" s="3"/>
      <c r="G235" s="3"/>
      <c r="H235" s="3"/>
    </row>
    <row r="236" spans="2:8" x14ac:dyDescent="0.25">
      <c r="B236" s="3"/>
      <c r="C236" s="3"/>
      <c r="D236" s="3"/>
      <c r="E236" s="3"/>
      <c r="F236" s="3"/>
      <c r="G236" s="3"/>
      <c r="H236" s="3"/>
    </row>
    <row r="237" spans="2:8" x14ac:dyDescent="0.25">
      <c r="B237" s="3"/>
      <c r="C237" s="3"/>
      <c r="D237" s="3"/>
      <c r="E237" s="3"/>
      <c r="F237" s="3"/>
      <c r="G237" s="3"/>
      <c r="H237" s="3"/>
    </row>
    <row r="238" spans="2:8" x14ac:dyDescent="0.25">
      <c r="B238" s="3"/>
      <c r="C238" s="3"/>
      <c r="D238" s="3"/>
      <c r="E238" s="3"/>
      <c r="F238" s="3"/>
      <c r="G238" s="3"/>
      <c r="H238" s="3"/>
    </row>
    <row r="239" spans="2:8" x14ac:dyDescent="0.25">
      <c r="B239" s="3"/>
      <c r="C239" s="3"/>
      <c r="D239" s="3"/>
      <c r="E239" s="3"/>
      <c r="F239" s="3"/>
      <c r="G239" s="3"/>
      <c r="H239" s="3"/>
    </row>
    <row r="240" spans="2:8" x14ac:dyDescent="0.25">
      <c r="B240" s="3"/>
      <c r="C240" s="3"/>
      <c r="D240" s="3"/>
      <c r="E240" s="3"/>
      <c r="F240" s="3"/>
      <c r="G240" s="3"/>
      <c r="H240" s="3"/>
    </row>
    <row r="241" spans="2:8" x14ac:dyDescent="0.25">
      <c r="B241" s="3"/>
      <c r="C241" s="3"/>
      <c r="D241" s="3"/>
      <c r="E241" s="3"/>
      <c r="F241" s="3"/>
      <c r="G241" s="3"/>
      <c r="H241" s="3"/>
    </row>
    <row r="242" spans="2:8" x14ac:dyDescent="0.25">
      <c r="B242" s="3"/>
      <c r="C242" s="3"/>
      <c r="D242" s="3"/>
      <c r="E242" s="3"/>
      <c r="F242" s="3"/>
      <c r="G242" s="3"/>
      <c r="H242" s="3"/>
    </row>
    <row r="243" spans="2:8" x14ac:dyDescent="0.25">
      <c r="B243" s="3"/>
      <c r="C243" s="3"/>
      <c r="D243" s="3"/>
      <c r="E243" s="3"/>
      <c r="F243" s="3"/>
      <c r="G243" s="3"/>
      <c r="H243" s="3"/>
    </row>
    <row r="244" spans="2:8" x14ac:dyDescent="0.25">
      <c r="B244" s="3"/>
      <c r="C244" s="3"/>
      <c r="D244" s="3"/>
      <c r="E244" s="3"/>
      <c r="F244" s="3"/>
      <c r="G244" s="3"/>
      <c r="H244" s="3"/>
    </row>
    <row r="245" spans="2:8" x14ac:dyDescent="0.25">
      <c r="B245" s="3"/>
      <c r="C245" s="3"/>
      <c r="D245" s="3"/>
      <c r="E245" s="3"/>
      <c r="F245" s="3"/>
      <c r="G245" s="3"/>
      <c r="H245" s="3"/>
    </row>
    <row r="246" spans="2:8" x14ac:dyDescent="0.25">
      <c r="B246" s="3"/>
      <c r="C246" s="3"/>
      <c r="D246" s="3"/>
      <c r="E246" s="3"/>
      <c r="F246" s="3"/>
      <c r="G246" s="3"/>
      <c r="H246" s="3"/>
    </row>
    <row r="247" spans="2:8" x14ac:dyDescent="0.25">
      <c r="B247" s="3"/>
      <c r="C247" s="3"/>
      <c r="D247" s="3"/>
      <c r="E247" s="3"/>
      <c r="F247" s="3"/>
      <c r="G247" s="3"/>
      <c r="H247" s="3"/>
    </row>
    <row r="248" spans="2:8" x14ac:dyDescent="0.25">
      <c r="B248" s="3"/>
      <c r="C248" s="3"/>
      <c r="D248" s="3"/>
      <c r="E248" s="3"/>
      <c r="F248" s="3"/>
      <c r="G248" s="3"/>
      <c r="H248" s="3"/>
    </row>
    <row r="249" spans="2:8" x14ac:dyDescent="0.25">
      <c r="B249" s="3"/>
      <c r="C249" s="3"/>
      <c r="D249" s="3"/>
      <c r="E249" s="3"/>
      <c r="F249" s="3"/>
      <c r="G249" s="3"/>
      <c r="H249" s="3"/>
    </row>
    <row r="250" spans="2:8" x14ac:dyDescent="0.25">
      <c r="B250" s="3"/>
      <c r="C250" s="3"/>
      <c r="D250" s="3"/>
      <c r="E250" s="3"/>
      <c r="F250" s="3"/>
      <c r="G250" s="3"/>
      <c r="H250" s="3"/>
    </row>
    <row r="251" spans="2:8" x14ac:dyDescent="0.25">
      <c r="B251" s="3"/>
      <c r="C251" s="3"/>
      <c r="D251" s="3"/>
      <c r="E251" s="3"/>
      <c r="F251" s="3"/>
      <c r="G251" s="3"/>
      <c r="H251" s="3"/>
    </row>
    <row r="252" spans="2:8" x14ac:dyDescent="0.25">
      <c r="B252" s="3"/>
      <c r="C252" s="3"/>
      <c r="D252" s="3"/>
      <c r="E252" s="3"/>
      <c r="F252" s="3"/>
      <c r="G252" s="3"/>
      <c r="H252" s="3"/>
    </row>
    <row r="253" spans="2:8" x14ac:dyDescent="0.25">
      <c r="B253" s="3"/>
      <c r="C253" s="3"/>
      <c r="D253" s="3"/>
      <c r="E253" s="3"/>
      <c r="F253" s="3"/>
      <c r="G253" s="3"/>
      <c r="H253" s="3"/>
    </row>
    <row r="254" spans="2:8" x14ac:dyDescent="0.25">
      <c r="B254" s="3"/>
      <c r="C254" s="3"/>
      <c r="D254" s="3"/>
      <c r="E254" s="3"/>
      <c r="F254" s="3"/>
      <c r="G254" s="3"/>
      <c r="H254" s="3"/>
    </row>
    <row r="255" spans="2:8" x14ac:dyDescent="0.25">
      <c r="B255" s="3"/>
      <c r="C255" s="3"/>
      <c r="D255" s="3"/>
      <c r="E255" s="3"/>
      <c r="F255" s="3"/>
      <c r="G255" s="3"/>
      <c r="H255" s="3"/>
    </row>
    <row r="256" spans="2:8" x14ac:dyDescent="0.25">
      <c r="B256" s="3"/>
      <c r="C256" s="3"/>
      <c r="D256" s="3"/>
      <c r="E256" s="3"/>
      <c r="F256" s="3"/>
      <c r="G256" s="3"/>
      <c r="H256" s="3"/>
    </row>
    <row r="257" spans="2:8" x14ac:dyDescent="0.25">
      <c r="B257" s="3"/>
      <c r="C257" s="3"/>
      <c r="D257" s="3"/>
      <c r="E257" s="3"/>
      <c r="F257" s="3"/>
      <c r="G257" s="3"/>
      <c r="H257" s="3"/>
    </row>
    <row r="258" spans="2:8" x14ac:dyDescent="0.25">
      <c r="B258" s="3"/>
      <c r="C258" s="3"/>
      <c r="D258" s="3"/>
      <c r="E258" s="3"/>
      <c r="F258" s="3"/>
      <c r="G258" s="3"/>
      <c r="H258" s="3"/>
    </row>
    <row r="259" spans="2:8" x14ac:dyDescent="0.25">
      <c r="B259" s="3"/>
      <c r="C259" s="3"/>
      <c r="D259" s="3"/>
      <c r="E259" s="3"/>
      <c r="F259" s="3"/>
      <c r="G259" s="3"/>
      <c r="H259" s="3"/>
    </row>
    <row r="260" spans="2:8" x14ac:dyDescent="0.25">
      <c r="B260" s="3"/>
      <c r="C260" s="3"/>
      <c r="D260" s="3"/>
      <c r="E260" s="3"/>
      <c r="F260" s="3"/>
      <c r="G260" s="3"/>
      <c r="H260" s="3"/>
    </row>
    <row r="261" spans="2:8" x14ac:dyDescent="0.25">
      <c r="B261" s="3"/>
      <c r="C261" s="3"/>
      <c r="D261" s="3"/>
      <c r="E261" s="3"/>
      <c r="F261" s="3"/>
      <c r="G261" s="3"/>
      <c r="H261" s="3"/>
    </row>
    <row r="262" spans="2:8" x14ac:dyDescent="0.25">
      <c r="B262" s="3"/>
      <c r="C262" s="3"/>
      <c r="D262" s="3"/>
      <c r="E262" s="3"/>
      <c r="F262" s="3"/>
      <c r="G262" s="3"/>
      <c r="H262" s="3"/>
    </row>
    <row r="263" spans="2:8" x14ac:dyDescent="0.25">
      <c r="B263" s="3"/>
      <c r="C263" s="3"/>
      <c r="D263" s="3"/>
      <c r="E263" s="3"/>
      <c r="F263" s="3"/>
      <c r="G263" s="3"/>
      <c r="H263" s="3"/>
    </row>
    <row r="264" spans="2:8" x14ac:dyDescent="0.25">
      <c r="B264" s="3"/>
      <c r="C264" s="3"/>
      <c r="D264" s="3"/>
      <c r="E264" s="3"/>
      <c r="F264" s="3"/>
      <c r="G264" s="3"/>
      <c r="H264" s="3"/>
    </row>
    <row r="265" spans="2:8" x14ac:dyDescent="0.25">
      <c r="B265" s="3"/>
      <c r="C265" s="3"/>
      <c r="D265" s="3"/>
      <c r="E265" s="3"/>
      <c r="F265" s="3"/>
      <c r="G265" s="3"/>
      <c r="H265" s="3"/>
    </row>
    <row r="266" spans="2:8" x14ac:dyDescent="0.25">
      <c r="B266" s="3"/>
      <c r="C266" s="3"/>
      <c r="D266" s="3"/>
      <c r="E266" s="3"/>
      <c r="F266" s="3"/>
      <c r="G266" s="3"/>
      <c r="H266" s="3"/>
    </row>
    <row r="267" spans="2:8" x14ac:dyDescent="0.25">
      <c r="B267" s="3"/>
      <c r="C267" s="3"/>
      <c r="D267" s="3"/>
      <c r="E267" s="3"/>
      <c r="F267" s="3"/>
      <c r="G267" s="3"/>
      <c r="H267" s="3"/>
    </row>
    <row r="268" spans="2:8" x14ac:dyDescent="0.25">
      <c r="B268" s="3"/>
      <c r="C268" s="3"/>
      <c r="D268" s="3"/>
      <c r="E268" s="3"/>
      <c r="F268" s="3"/>
      <c r="G268" s="3"/>
      <c r="H268" s="3"/>
    </row>
    <row r="269" spans="2:8" x14ac:dyDescent="0.25">
      <c r="B269" s="3"/>
      <c r="C269" s="3"/>
      <c r="D269" s="3"/>
      <c r="E269" s="3"/>
      <c r="F269" s="3"/>
      <c r="G269" s="3"/>
      <c r="H269" s="3"/>
    </row>
    <row r="270" spans="2:8" x14ac:dyDescent="0.25">
      <c r="B270" s="3"/>
      <c r="C270" s="3"/>
      <c r="D270" s="3"/>
      <c r="E270" s="3"/>
      <c r="F270" s="3"/>
      <c r="G270" s="3"/>
      <c r="H270" s="3"/>
    </row>
    <row r="271" spans="2:8" x14ac:dyDescent="0.25">
      <c r="B271" s="3"/>
      <c r="C271" s="3"/>
      <c r="D271" s="3"/>
      <c r="E271" s="3"/>
      <c r="F271" s="3"/>
      <c r="G271" s="3"/>
      <c r="H271" s="3"/>
    </row>
    <row r="272" spans="2:8" x14ac:dyDescent="0.25">
      <c r="B272" s="3"/>
      <c r="C272" s="3"/>
      <c r="D272" s="3"/>
      <c r="E272" s="3"/>
      <c r="F272" s="3"/>
      <c r="G272" s="3"/>
      <c r="H272" s="3"/>
    </row>
    <row r="273" spans="2:8" x14ac:dyDescent="0.25">
      <c r="B273" s="3"/>
      <c r="C273" s="3"/>
      <c r="D273" s="3"/>
      <c r="E273" s="3"/>
      <c r="F273" s="3"/>
      <c r="G273" s="3"/>
      <c r="H273" s="3"/>
    </row>
    <row r="274" spans="2:8" x14ac:dyDescent="0.25">
      <c r="B274" s="3"/>
      <c r="C274" s="3"/>
      <c r="D274" s="3"/>
      <c r="E274" s="3"/>
      <c r="F274" s="3"/>
      <c r="G274" s="3"/>
      <c r="H274" s="3"/>
    </row>
    <row r="275" spans="2:8" x14ac:dyDescent="0.25">
      <c r="B275" s="3"/>
      <c r="C275" s="3"/>
      <c r="D275" s="3"/>
      <c r="E275" s="3"/>
      <c r="F275" s="3"/>
      <c r="G275" s="3"/>
      <c r="H275" s="3"/>
    </row>
    <row r="276" spans="2:8" x14ac:dyDescent="0.25">
      <c r="B276" s="3"/>
      <c r="C276" s="3"/>
      <c r="D276" s="3"/>
      <c r="E276" s="3"/>
      <c r="F276" s="3"/>
      <c r="G276" s="3"/>
      <c r="H276" s="3"/>
    </row>
    <row r="277" spans="2:8" x14ac:dyDescent="0.25">
      <c r="B277" s="3"/>
      <c r="C277" s="3"/>
      <c r="D277" s="3"/>
      <c r="E277" s="3"/>
      <c r="F277" s="3"/>
      <c r="G277" s="3"/>
      <c r="H277" s="3"/>
    </row>
    <row r="278" spans="2:8" x14ac:dyDescent="0.25">
      <c r="B278" s="3"/>
      <c r="C278" s="3"/>
      <c r="D278" s="3"/>
      <c r="E278" s="3"/>
      <c r="F278" s="3"/>
      <c r="G278" s="3"/>
      <c r="H278" s="3"/>
    </row>
    <row r="279" spans="2:8" x14ac:dyDescent="0.25">
      <c r="B279" s="3"/>
      <c r="C279" s="3"/>
      <c r="D279" s="3"/>
      <c r="E279" s="3"/>
      <c r="F279" s="3"/>
      <c r="G279" s="3"/>
      <c r="H279" s="3"/>
    </row>
    <row r="280" spans="2:8" x14ac:dyDescent="0.25">
      <c r="B280" s="3"/>
      <c r="C280" s="3"/>
      <c r="D280" s="3"/>
      <c r="E280" s="3"/>
      <c r="F280" s="3"/>
      <c r="G280" s="3"/>
      <c r="H280" s="3"/>
    </row>
    <row r="281" spans="2:8" x14ac:dyDescent="0.25">
      <c r="B281" s="3"/>
      <c r="C281" s="3"/>
      <c r="D281" s="3"/>
      <c r="E281" s="3"/>
      <c r="F281" s="3"/>
      <c r="G281" s="3"/>
      <c r="H281" s="3"/>
    </row>
    <row r="282" spans="2:8" x14ac:dyDescent="0.25">
      <c r="B282" s="3"/>
      <c r="C282" s="3"/>
      <c r="D282" s="3"/>
      <c r="E282" s="3"/>
      <c r="F282" s="3"/>
      <c r="G282" s="3"/>
      <c r="H282" s="3"/>
    </row>
    <row r="283" spans="2:8" x14ac:dyDescent="0.25">
      <c r="B283" s="3"/>
      <c r="C283" s="3"/>
      <c r="D283" s="3"/>
      <c r="E283" s="3"/>
      <c r="F283" s="3"/>
      <c r="G283" s="3"/>
      <c r="H283" s="3"/>
    </row>
    <row r="284" spans="2:8" x14ac:dyDescent="0.25">
      <c r="B284" s="3"/>
      <c r="C284" s="3"/>
      <c r="D284" s="3"/>
      <c r="E284" s="3"/>
      <c r="F284" s="3"/>
      <c r="G284" s="3"/>
      <c r="H284" s="3"/>
    </row>
    <row r="285" spans="2:8" x14ac:dyDescent="0.25">
      <c r="B285" s="3"/>
      <c r="C285" s="3"/>
      <c r="D285" s="3"/>
      <c r="E285" s="3"/>
      <c r="F285" s="3"/>
      <c r="G285" s="3"/>
      <c r="H285" s="3"/>
    </row>
    <row r="286" spans="2:8" x14ac:dyDescent="0.25">
      <c r="B286" s="3"/>
      <c r="C286" s="3"/>
      <c r="D286" s="3"/>
      <c r="E286" s="3"/>
      <c r="F286" s="3"/>
      <c r="G286" s="3"/>
      <c r="H286" s="3"/>
    </row>
    <row r="287" spans="2:8" x14ac:dyDescent="0.25">
      <c r="B287" s="3"/>
      <c r="C287" s="3"/>
      <c r="D287" s="3"/>
      <c r="E287" s="3"/>
      <c r="F287" s="3"/>
      <c r="G287" s="3"/>
      <c r="H287" s="3"/>
    </row>
    <row r="288" spans="2:8" x14ac:dyDescent="0.25">
      <c r="B288" s="3"/>
      <c r="C288" s="3"/>
      <c r="D288" s="3"/>
      <c r="E288" s="3"/>
      <c r="F288" s="3"/>
      <c r="G288" s="3"/>
      <c r="H288" s="3"/>
    </row>
    <row r="289" spans="2:8" x14ac:dyDescent="0.25">
      <c r="B289" s="3"/>
      <c r="C289" s="3"/>
      <c r="D289" s="3"/>
      <c r="E289" s="3"/>
      <c r="F289" s="3"/>
      <c r="G289" s="3"/>
      <c r="H289" s="3"/>
    </row>
    <row r="290" spans="2:8" x14ac:dyDescent="0.25">
      <c r="B290" s="3"/>
      <c r="C290" s="3"/>
      <c r="D290" s="3"/>
      <c r="E290" s="3"/>
      <c r="F290" s="3"/>
      <c r="G290" s="3"/>
      <c r="H290" s="3"/>
    </row>
    <row r="291" spans="2:8" x14ac:dyDescent="0.25">
      <c r="B291" s="3"/>
      <c r="C291" s="3"/>
      <c r="D291" s="3"/>
      <c r="E291" s="3"/>
      <c r="F291" s="3"/>
      <c r="G291" s="3"/>
      <c r="H291" s="3"/>
    </row>
    <row r="292" spans="2:8" x14ac:dyDescent="0.25">
      <c r="B292" s="3"/>
      <c r="C292" s="3"/>
      <c r="D292" s="3"/>
      <c r="E292" s="3"/>
      <c r="F292" s="3"/>
      <c r="G292" s="3"/>
      <c r="H292" s="3"/>
    </row>
    <row r="293" spans="2:8" x14ac:dyDescent="0.25">
      <c r="B293" s="3"/>
      <c r="C293" s="3"/>
      <c r="D293" s="3"/>
      <c r="E293" s="3"/>
      <c r="F293" s="3"/>
      <c r="G293" s="3"/>
      <c r="H293" s="3"/>
    </row>
    <row r="294" spans="2:8" x14ac:dyDescent="0.25">
      <c r="B294" s="3"/>
      <c r="C294" s="3"/>
      <c r="D294" s="3"/>
      <c r="E294" s="3"/>
      <c r="F294" s="3"/>
      <c r="G294" s="3"/>
      <c r="H294" s="3"/>
    </row>
    <row r="295" spans="2:8" x14ac:dyDescent="0.25">
      <c r="B295" s="3"/>
      <c r="C295" s="3"/>
      <c r="D295" s="3"/>
      <c r="E295" s="3"/>
      <c r="F295" s="3"/>
      <c r="G295" s="3"/>
      <c r="H295" s="3"/>
    </row>
    <row r="296" spans="2:8" x14ac:dyDescent="0.25">
      <c r="B296" s="3"/>
      <c r="C296" s="3"/>
      <c r="D296" s="3"/>
      <c r="E296" s="3"/>
      <c r="F296" s="3"/>
      <c r="G296" s="3"/>
      <c r="H296" s="3"/>
    </row>
    <row r="297" spans="2:8" x14ac:dyDescent="0.25">
      <c r="B297" s="3"/>
      <c r="C297" s="3"/>
      <c r="D297" s="3"/>
      <c r="E297" s="3"/>
      <c r="F297" s="3"/>
      <c r="G297" s="3"/>
      <c r="H297" s="3"/>
    </row>
    <row r="298" spans="2:8" x14ac:dyDescent="0.25">
      <c r="B298" s="3"/>
      <c r="C298" s="3"/>
      <c r="D298" s="3"/>
      <c r="E298" s="3"/>
      <c r="F298" s="3"/>
      <c r="G298" s="3"/>
      <c r="H298" s="3"/>
    </row>
    <row r="299" spans="2:8" x14ac:dyDescent="0.25">
      <c r="B299" s="3"/>
      <c r="C299" s="3"/>
      <c r="D299" s="3"/>
      <c r="E299" s="3"/>
      <c r="F299" s="3"/>
      <c r="G299" s="3"/>
      <c r="H299" s="3"/>
    </row>
    <row r="300" spans="2:8" x14ac:dyDescent="0.25">
      <c r="B300" s="3"/>
      <c r="C300" s="3"/>
      <c r="D300" s="3"/>
      <c r="E300" s="3"/>
      <c r="F300" s="3"/>
      <c r="G300" s="3"/>
      <c r="H300" s="3"/>
    </row>
    <row r="301" spans="2:8" x14ac:dyDescent="0.25">
      <c r="B301" s="3"/>
      <c r="C301" s="3"/>
      <c r="D301" s="3"/>
      <c r="E301" s="3"/>
      <c r="F301" s="3"/>
      <c r="G301" s="3"/>
      <c r="H301" s="3"/>
    </row>
    <row r="302" spans="2:8" x14ac:dyDescent="0.25">
      <c r="B302" s="3"/>
      <c r="C302" s="3"/>
      <c r="D302" s="3"/>
      <c r="E302" s="3"/>
      <c r="F302" s="3"/>
      <c r="G302" s="3"/>
      <c r="H302" s="3"/>
    </row>
    <row r="303" spans="2:8" x14ac:dyDescent="0.25">
      <c r="B303" s="3"/>
      <c r="C303" s="3"/>
      <c r="D303" s="3"/>
      <c r="E303" s="3"/>
      <c r="F303" s="3"/>
      <c r="G303" s="3"/>
      <c r="H303" s="3"/>
    </row>
    <row r="304" spans="2:8" x14ac:dyDescent="0.25">
      <c r="B304" s="3"/>
      <c r="C304" s="3"/>
      <c r="D304" s="3"/>
      <c r="E304" s="3"/>
      <c r="F304" s="3"/>
      <c r="G304" s="3"/>
      <c r="H304" s="3"/>
    </row>
    <row r="305" spans="2:8" x14ac:dyDescent="0.25">
      <c r="B305" s="3"/>
      <c r="C305" s="3"/>
      <c r="D305" s="3"/>
      <c r="E305" s="3"/>
      <c r="F305" s="3"/>
      <c r="G305" s="3"/>
      <c r="H305" s="3"/>
    </row>
    <row r="306" spans="2:8" x14ac:dyDescent="0.25">
      <c r="B306" s="3"/>
      <c r="C306" s="3"/>
      <c r="D306" s="3"/>
      <c r="E306" s="3"/>
      <c r="F306" s="3"/>
      <c r="G306" s="3"/>
      <c r="H306" s="3"/>
    </row>
    <row r="307" spans="2:8" x14ac:dyDescent="0.25">
      <c r="B307" s="3"/>
      <c r="C307" s="3"/>
      <c r="D307" s="3"/>
      <c r="E307" s="3"/>
      <c r="F307" s="3"/>
      <c r="G307" s="3"/>
      <c r="H307" s="3"/>
    </row>
    <row r="308" spans="2:8" x14ac:dyDescent="0.25">
      <c r="B308" s="3"/>
      <c r="C308" s="3"/>
      <c r="D308" s="3"/>
      <c r="E308" s="3"/>
      <c r="F308" s="3"/>
      <c r="G308" s="3"/>
      <c r="H308" s="3"/>
    </row>
    <row r="309" spans="2:8" x14ac:dyDescent="0.25">
      <c r="B309" s="3"/>
      <c r="C309" s="3"/>
      <c r="D309" s="3"/>
      <c r="E309" s="3"/>
      <c r="F309" s="3"/>
      <c r="G309" s="3"/>
      <c r="H309" s="3"/>
    </row>
    <row r="310" spans="2:8" x14ac:dyDescent="0.25">
      <c r="B310" s="3"/>
      <c r="C310" s="3"/>
      <c r="D310" s="3"/>
      <c r="E310" s="3"/>
      <c r="F310" s="3"/>
      <c r="G310" s="3"/>
      <c r="H310" s="3"/>
    </row>
    <row r="311" spans="2:8" x14ac:dyDescent="0.25">
      <c r="B311" s="3"/>
      <c r="C311" s="3"/>
      <c r="D311" s="3"/>
      <c r="E311" s="3"/>
      <c r="F311" s="3"/>
      <c r="G311" s="3"/>
      <c r="H311" s="3"/>
    </row>
    <row r="312" spans="2:8" x14ac:dyDescent="0.25">
      <c r="B312" s="3"/>
      <c r="C312" s="3"/>
      <c r="D312" s="3"/>
      <c r="E312" s="3"/>
      <c r="F312" s="3"/>
      <c r="G312" s="3"/>
      <c r="H312" s="3"/>
    </row>
    <row r="313" spans="2:8" x14ac:dyDescent="0.25">
      <c r="B313" s="3"/>
      <c r="C313" s="3"/>
      <c r="D313" s="3"/>
      <c r="E313" s="3"/>
      <c r="F313" s="3"/>
      <c r="G313" s="3"/>
      <c r="H313" s="3"/>
    </row>
    <row r="314" spans="2:8" x14ac:dyDescent="0.25">
      <c r="B314" s="3"/>
      <c r="C314" s="3"/>
      <c r="D314" s="3"/>
      <c r="E314" s="3"/>
      <c r="F314" s="3"/>
      <c r="G314" s="3"/>
      <c r="H314" s="3"/>
    </row>
    <row r="315" spans="2:8" x14ac:dyDescent="0.25">
      <c r="B315" s="3"/>
      <c r="C315" s="3"/>
      <c r="D315" s="3"/>
      <c r="E315" s="3"/>
      <c r="F315" s="3"/>
      <c r="G315" s="3"/>
      <c r="H315" s="3"/>
    </row>
    <row r="316" spans="2:8" x14ac:dyDescent="0.25">
      <c r="B316" s="3"/>
      <c r="C316" s="3"/>
      <c r="D316" s="3"/>
      <c r="E316" s="3"/>
      <c r="F316" s="3"/>
      <c r="G316" s="3"/>
      <c r="H316" s="3"/>
    </row>
    <row r="317" spans="2:8" x14ac:dyDescent="0.25">
      <c r="B317" s="3"/>
      <c r="C317" s="3"/>
      <c r="D317" s="3"/>
      <c r="E317" s="3"/>
      <c r="F317" s="3"/>
      <c r="G317" s="3"/>
      <c r="H317" s="3"/>
    </row>
    <row r="318" spans="2:8" x14ac:dyDescent="0.25">
      <c r="B318" s="3"/>
      <c r="C318" s="3"/>
      <c r="D318" s="3"/>
      <c r="E318" s="3"/>
      <c r="F318" s="3"/>
      <c r="G318" s="3"/>
      <c r="H318" s="3"/>
    </row>
    <row r="319" spans="2:8" x14ac:dyDescent="0.25">
      <c r="B319" s="3"/>
      <c r="C319" s="3"/>
      <c r="D319" s="3"/>
      <c r="E319" s="3"/>
      <c r="F319" s="3"/>
      <c r="G319" s="3"/>
      <c r="H319" s="3"/>
    </row>
    <row r="320" spans="2:8" x14ac:dyDescent="0.25">
      <c r="B320" s="3"/>
      <c r="C320" s="3"/>
      <c r="D320" s="3"/>
      <c r="E320" s="3"/>
      <c r="F320" s="3"/>
      <c r="G320" s="3"/>
      <c r="H320" s="3"/>
    </row>
    <row r="321" spans="2:8" x14ac:dyDescent="0.25">
      <c r="B321" s="3"/>
      <c r="C321" s="3"/>
      <c r="D321" s="3"/>
      <c r="E321" s="3"/>
      <c r="F321" s="3"/>
      <c r="G321" s="3"/>
      <c r="H321" s="3"/>
    </row>
    <row r="322" spans="2:8" x14ac:dyDescent="0.25">
      <c r="B322" s="3"/>
      <c r="C322" s="3"/>
      <c r="D322" s="3"/>
      <c r="E322" s="3"/>
      <c r="F322" s="3"/>
      <c r="G322" s="3"/>
      <c r="H322" s="3"/>
    </row>
    <row r="323" spans="2:8" x14ac:dyDescent="0.25">
      <c r="B323" s="3"/>
      <c r="C323" s="3"/>
      <c r="D323" s="3"/>
      <c r="E323" s="3"/>
      <c r="F323" s="3"/>
      <c r="G323" s="3"/>
      <c r="H323" s="3"/>
    </row>
    <row r="324" spans="2:8" x14ac:dyDescent="0.25">
      <c r="B324" s="3"/>
      <c r="C324" s="3"/>
      <c r="D324" s="3"/>
      <c r="E324" s="3"/>
      <c r="F324" s="3"/>
      <c r="G324" s="3"/>
      <c r="H324" s="3"/>
    </row>
    <row r="325" spans="2:8" x14ac:dyDescent="0.25">
      <c r="B325" s="3"/>
      <c r="C325" s="3"/>
      <c r="D325" s="3"/>
      <c r="E325" s="3"/>
      <c r="F325" s="3"/>
      <c r="G325" s="3"/>
      <c r="H325" s="3"/>
    </row>
    <row r="326" spans="2:8" x14ac:dyDescent="0.25">
      <c r="B326" s="3"/>
      <c r="C326" s="3"/>
      <c r="D326" s="3"/>
      <c r="E326" s="3"/>
      <c r="F326" s="3"/>
      <c r="G326" s="3"/>
      <c r="H326" s="3"/>
    </row>
    <row r="327" spans="2:8" x14ac:dyDescent="0.25">
      <c r="B327" s="3"/>
      <c r="C327" s="3"/>
      <c r="D327" s="3"/>
      <c r="E327" s="3"/>
      <c r="F327" s="3"/>
      <c r="G327" s="3"/>
      <c r="H327" s="3"/>
    </row>
    <row r="328" spans="2:8" x14ac:dyDescent="0.25">
      <c r="B328" s="3"/>
      <c r="C328" s="3"/>
      <c r="D328" s="3"/>
      <c r="E328" s="3"/>
      <c r="F328" s="3"/>
      <c r="G328" s="3"/>
      <c r="H328" s="3"/>
    </row>
    <row r="329" spans="2:8" x14ac:dyDescent="0.25">
      <c r="B329" s="3"/>
      <c r="C329" s="3"/>
      <c r="D329" s="3"/>
      <c r="E329" s="3"/>
      <c r="F329" s="3"/>
      <c r="G329" s="3"/>
      <c r="H329" s="3"/>
    </row>
    <row r="330" spans="2:8" x14ac:dyDescent="0.25">
      <c r="B330" s="3"/>
      <c r="C330" s="3"/>
      <c r="D330" s="3"/>
      <c r="E330" s="3"/>
      <c r="F330" s="3"/>
      <c r="G330" s="3"/>
      <c r="H330" s="3"/>
    </row>
    <row r="331" spans="2:8" x14ac:dyDescent="0.25">
      <c r="B331" s="3"/>
      <c r="C331" s="3"/>
      <c r="D331" s="3"/>
      <c r="E331" s="3"/>
      <c r="F331" s="3"/>
      <c r="G331" s="3"/>
      <c r="H331" s="3"/>
    </row>
    <row r="332" spans="2:8" x14ac:dyDescent="0.25">
      <c r="B332" s="3"/>
      <c r="C332" s="3"/>
      <c r="D332" s="3"/>
      <c r="E332" s="3"/>
      <c r="F332" s="3"/>
      <c r="G332" s="3"/>
      <c r="H332" s="3"/>
    </row>
    <row r="333" spans="2:8" x14ac:dyDescent="0.25">
      <c r="B333" s="3"/>
      <c r="C333" s="3"/>
      <c r="D333" s="3"/>
      <c r="E333" s="3"/>
      <c r="F333" s="3"/>
      <c r="G333" s="3"/>
      <c r="H333" s="3"/>
    </row>
    <row r="334" spans="2:8" x14ac:dyDescent="0.25">
      <c r="B334" s="3"/>
      <c r="C334" s="3"/>
      <c r="D334" s="3"/>
      <c r="E334" s="3"/>
      <c r="F334" s="3"/>
      <c r="G334" s="3"/>
      <c r="H334" s="3"/>
    </row>
    <row r="335" spans="2:8" x14ac:dyDescent="0.25">
      <c r="B335" s="3"/>
      <c r="C335" s="3"/>
      <c r="D335" s="3"/>
      <c r="E335" s="3"/>
      <c r="F335" s="3"/>
      <c r="G335" s="3"/>
      <c r="H335" s="3"/>
    </row>
    <row r="336" spans="2:8" x14ac:dyDescent="0.25">
      <c r="B336" s="3"/>
      <c r="C336" s="3"/>
      <c r="D336" s="3"/>
      <c r="E336" s="3"/>
      <c r="F336" s="3"/>
      <c r="G336" s="3"/>
      <c r="H336" s="3"/>
    </row>
    <row r="337" spans="2:8" x14ac:dyDescent="0.25">
      <c r="B337" s="3"/>
      <c r="C337" s="3"/>
      <c r="D337" s="3"/>
      <c r="E337" s="3"/>
      <c r="F337" s="3"/>
      <c r="G337" s="3"/>
      <c r="H337" s="3"/>
    </row>
    <row r="338" spans="2:8" x14ac:dyDescent="0.25">
      <c r="B338" s="3"/>
      <c r="C338" s="3"/>
      <c r="D338" s="3"/>
      <c r="E338" s="3"/>
      <c r="F338" s="3"/>
      <c r="G338" s="3"/>
      <c r="H338" s="3"/>
    </row>
    <row r="339" spans="2:8" x14ac:dyDescent="0.25">
      <c r="B339" s="3"/>
      <c r="C339" s="3"/>
      <c r="D339" s="3"/>
      <c r="E339" s="3"/>
      <c r="F339" s="3"/>
      <c r="G339" s="3"/>
      <c r="H339" s="3"/>
    </row>
    <row r="340" spans="2:8" x14ac:dyDescent="0.25">
      <c r="B340" s="3"/>
      <c r="C340" s="3"/>
      <c r="D340" s="3"/>
      <c r="E340" s="3"/>
      <c r="F340" s="3"/>
      <c r="G340" s="3"/>
      <c r="H340" s="3"/>
    </row>
    <row r="341" spans="2:8" x14ac:dyDescent="0.25">
      <c r="B341" s="3"/>
      <c r="C341" s="3"/>
      <c r="D341" s="3"/>
      <c r="E341" s="3"/>
      <c r="F341" s="3"/>
      <c r="G341" s="3"/>
      <c r="H341" s="3"/>
    </row>
    <row r="342" spans="2:8" x14ac:dyDescent="0.25">
      <c r="B342" s="3"/>
      <c r="C342" s="3"/>
      <c r="D342" s="3"/>
      <c r="E342" s="3"/>
      <c r="F342" s="3"/>
      <c r="G342" s="3"/>
      <c r="H342" s="3"/>
    </row>
    <row r="343" spans="2:8" x14ac:dyDescent="0.25">
      <c r="B343" s="3"/>
      <c r="C343" s="3"/>
      <c r="D343" s="3"/>
      <c r="E343" s="3"/>
      <c r="F343" s="3"/>
      <c r="G343" s="3"/>
      <c r="H343" s="3"/>
    </row>
    <row r="344" spans="2:8" x14ac:dyDescent="0.25">
      <c r="B344" s="3"/>
      <c r="C344" s="3"/>
      <c r="D344" s="3"/>
      <c r="E344" s="3"/>
      <c r="F344" s="3"/>
      <c r="G344" s="3"/>
      <c r="H344" s="3"/>
    </row>
    <row r="345" spans="2:8" x14ac:dyDescent="0.25">
      <c r="B345" s="3"/>
      <c r="C345" s="3"/>
      <c r="D345" s="3"/>
      <c r="E345" s="3"/>
      <c r="F345" s="3"/>
      <c r="G345" s="3"/>
      <c r="H345" s="3"/>
    </row>
    <row r="346" spans="2:8" x14ac:dyDescent="0.25">
      <c r="B346" s="3"/>
      <c r="C346" s="3"/>
      <c r="D346" s="3"/>
      <c r="E346" s="3"/>
      <c r="F346" s="3"/>
      <c r="G346" s="3"/>
      <c r="H346" s="3"/>
    </row>
    <row r="347" spans="2:8" x14ac:dyDescent="0.25">
      <c r="B347" s="3"/>
      <c r="C347" s="3"/>
      <c r="D347" s="3"/>
      <c r="E347" s="3"/>
      <c r="F347" s="3"/>
      <c r="G347" s="3"/>
      <c r="H347" s="3"/>
    </row>
    <row r="348" spans="2:8" x14ac:dyDescent="0.25">
      <c r="B348" s="3"/>
      <c r="C348" s="3"/>
      <c r="D348" s="3"/>
      <c r="E348" s="3"/>
      <c r="F348" s="3"/>
      <c r="G348" s="3"/>
      <c r="H348" s="3"/>
    </row>
    <row r="349" spans="2:8" x14ac:dyDescent="0.25">
      <c r="B349" s="3"/>
      <c r="C349" s="3"/>
      <c r="D349" s="3"/>
      <c r="E349" s="3"/>
      <c r="F349" s="3"/>
      <c r="G349" s="3"/>
      <c r="H349" s="3"/>
    </row>
    <row r="350" spans="2:8" x14ac:dyDescent="0.25">
      <c r="B350" s="3"/>
      <c r="C350" s="3"/>
      <c r="D350" s="3"/>
      <c r="E350" s="3"/>
      <c r="F350" s="3"/>
      <c r="G350" s="3"/>
      <c r="H350" s="3"/>
    </row>
    <row r="351" spans="2:8" x14ac:dyDescent="0.25">
      <c r="B351" s="3"/>
      <c r="C351" s="3"/>
      <c r="D351" s="3"/>
      <c r="E351" s="3"/>
      <c r="F351" s="3"/>
      <c r="G351" s="3"/>
      <c r="H351" s="3"/>
    </row>
    <row r="352" spans="2:8" x14ac:dyDescent="0.25">
      <c r="B352" s="3"/>
      <c r="C352" s="3"/>
      <c r="D352" s="3"/>
      <c r="E352" s="3"/>
      <c r="F352" s="3"/>
      <c r="G352" s="3"/>
      <c r="H352" s="3"/>
    </row>
    <row r="353" spans="2:8" x14ac:dyDescent="0.25">
      <c r="B353" s="3"/>
      <c r="C353" s="3"/>
      <c r="D353" s="3"/>
      <c r="E353" s="3"/>
      <c r="F353" s="3"/>
      <c r="G353" s="3"/>
      <c r="H353" s="3"/>
    </row>
    <row r="354" spans="2:8" x14ac:dyDescent="0.25">
      <c r="B354" s="3"/>
      <c r="C354" s="3"/>
      <c r="D354" s="3"/>
      <c r="E354" s="3"/>
      <c r="F354" s="3"/>
      <c r="G354" s="3"/>
      <c r="H354" s="3"/>
    </row>
    <row r="355" spans="2:8" x14ac:dyDescent="0.25">
      <c r="B355" s="3"/>
      <c r="C355" s="3"/>
      <c r="D355" s="3"/>
      <c r="E355" s="3"/>
      <c r="F355" s="3"/>
      <c r="G355" s="3"/>
      <c r="H355" s="3"/>
    </row>
    <row r="356" spans="2:8" x14ac:dyDescent="0.25">
      <c r="B356" s="3"/>
      <c r="C356" s="3"/>
      <c r="D356" s="3"/>
      <c r="E356" s="3"/>
      <c r="F356" s="3"/>
      <c r="G356" s="3"/>
      <c r="H356" s="3"/>
    </row>
    <row r="357" spans="2:8" x14ac:dyDescent="0.25">
      <c r="B357" s="3"/>
      <c r="C357" s="3"/>
      <c r="D357" s="3"/>
      <c r="E357" s="3"/>
      <c r="F357" s="3"/>
      <c r="G357" s="3"/>
      <c r="H357" s="3"/>
    </row>
    <row r="358" spans="2:8" x14ac:dyDescent="0.25">
      <c r="B358" s="3"/>
      <c r="C358" s="3"/>
      <c r="D358" s="3"/>
      <c r="E358" s="3"/>
      <c r="F358" s="3"/>
      <c r="G358" s="3"/>
      <c r="H358" s="3"/>
    </row>
    <row r="359" spans="2:8" x14ac:dyDescent="0.25">
      <c r="B359" s="3"/>
      <c r="C359" s="3"/>
      <c r="D359" s="3"/>
      <c r="E359" s="3"/>
      <c r="F359" s="3"/>
      <c r="G359" s="3"/>
      <c r="H359" s="3"/>
    </row>
    <row r="360" spans="2:8" x14ac:dyDescent="0.25">
      <c r="B360" s="3"/>
      <c r="C360" s="3"/>
      <c r="D360" s="3"/>
      <c r="E360" s="3"/>
      <c r="F360" s="3"/>
      <c r="G360" s="3"/>
      <c r="H360" s="3"/>
    </row>
    <row r="361" spans="2:8" x14ac:dyDescent="0.25">
      <c r="B361" s="3"/>
      <c r="C361" s="3"/>
      <c r="D361" s="3"/>
      <c r="E361" s="3"/>
      <c r="F361" s="3"/>
      <c r="G361" s="3"/>
      <c r="H361" s="3"/>
    </row>
    <row r="362" spans="2:8" x14ac:dyDescent="0.25">
      <c r="B362" s="3"/>
      <c r="C362" s="3"/>
      <c r="D362" s="3"/>
      <c r="E362" s="3"/>
      <c r="F362" s="3"/>
      <c r="G362" s="3"/>
      <c r="H362" s="3"/>
    </row>
    <row r="363" spans="2:8" x14ac:dyDescent="0.25">
      <c r="B363" s="3"/>
      <c r="C363" s="3"/>
      <c r="D363" s="3"/>
      <c r="E363" s="3"/>
      <c r="F363" s="3"/>
      <c r="G363" s="3"/>
      <c r="H363" s="3"/>
    </row>
    <row r="364" spans="2:8" x14ac:dyDescent="0.25">
      <c r="B364" s="3"/>
      <c r="C364" s="3"/>
      <c r="D364" s="3"/>
      <c r="E364" s="3"/>
      <c r="F364" s="3"/>
      <c r="G364" s="3"/>
      <c r="H364" s="3"/>
    </row>
    <row r="365" spans="2:8" x14ac:dyDescent="0.25">
      <c r="B365" s="3"/>
      <c r="C365" s="3"/>
      <c r="D365" s="3"/>
      <c r="E365" s="3"/>
      <c r="F365" s="3"/>
      <c r="G365" s="3"/>
      <c r="H365" s="3"/>
    </row>
    <row r="366" spans="2:8" x14ac:dyDescent="0.25">
      <c r="B366" s="3"/>
      <c r="C366" s="3"/>
      <c r="D366" s="3"/>
      <c r="E366" s="3"/>
      <c r="F366" s="3"/>
      <c r="G366" s="3"/>
      <c r="H366" s="3"/>
    </row>
    <row r="367" spans="2:8" x14ac:dyDescent="0.25">
      <c r="B367" s="3"/>
      <c r="C367" s="3"/>
      <c r="D367" s="3"/>
      <c r="E367" s="3"/>
      <c r="F367" s="3"/>
      <c r="G367" s="3"/>
      <c r="H367" s="3"/>
    </row>
    <row r="368" spans="2:8" x14ac:dyDescent="0.25">
      <c r="B368" s="3"/>
      <c r="C368" s="3"/>
      <c r="D368" s="3"/>
      <c r="E368" s="3"/>
      <c r="F368" s="3"/>
      <c r="G368" s="3"/>
      <c r="H368" s="3"/>
    </row>
    <row r="369" spans="2:8" x14ac:dyDescent="0.25">
      <c r="B369" s="3"/>
      <c r="C369" s="3"/>
      <c r="D369" s="3"/>
      <c r="E369" s="3"/>
      <c r="F369" s="3"/>
      <c r="G369" s="3"/>
      <c r="H369" s="3"/>
    </row>
    <row r="370" spans="2:8" x14ac:dyDescent="0.25">
      <c r="B370" s="3"/>
      <c r="C370" s="3"/>
      <c r="D370" s="3"/>
      <c r="E370" s="3"/>
      <c r="F370" s="3"/>
      <c r="G370" s="3"/>
      <c r="H370" s="3"/>
    </row>
    <row r="371" spans="2:8" x14ac:dyDescent="0.25">
      <c r="B371" s="3"/>
      <c r="C371" s="3"/>
      <c r="D371" s="3"/>
      <c r="E371" s="3"/>
      <c r="F371" s="3"/>
      <c r="G371" s="3"/>
      <c r="H371" s="3"/>
    </row>
    <row r="372" spans="2:8" x14ac:dyDescent="0.25">
      <c r="B372" s="3"/>
      <c r="C372" s="3"/>
      <c r="D372" s="3"/>
      <c r="E372" s="3"/>
      <c r="F372" s="3"/>
      <c r="G372" s="3"/>
      <c r="H372" s="3"/>
    </row>
    <row r="373" spans="2:8" x14ac:dyDescent="0.25">
      <c r="B373" s="3"/>
      <c r="C373" s="3"/>
      <c r="D373" s="3"/>
      <c r="E373" s="3"/>
      <c r="F373" s="3"/>
      <c r="G373" s="3"/>
      <c r="H373" s="3"/>
    </row>
    <row r="374" spans="2:8" x14ac:dyDescent="0.25">
      <c r="B374" s="3"/>
      <c r="C374" s="3"/>
      <c r="D374" s="3"/>
      <c r="E374" s="3"/>
      <c r="F374" s="3"/>
      <c r="G374" s="3"/>
      <c r="H374" s="3"/>
    </row>
    <row r="375" spans="2:8" x14ac:dyDescent="0.25">
      <c r="B375" s="3"/>
      <c r="C375" s="3"/>
      <c r="D375" s="3"/>
      <c r="E375" s="3"/>
      <c r="F375" s="3"/>
      <c r="G375" s="3"/>
      <c r="H375" s="3"/>
    </row>
    <row r="376" spans="2:8" x14ac:dyDescent="0.25">
      <c r="B376" s="3"/>
      <c r="C376" s="3"/>
      <c r="D376" s="3"/>
      <c r="E376" s="3"/>
      <c r="F376" s="3"/>
      <c r="G376" s="3"/>
      <c r="H376" s="3"/>
    </row>
    <row r="377" spans="2:8" x14ac:dyDescent="0.25">
      <c r="B377" s="3"/>
      <c r="C377" s="3"/>
      <c r="D377" s="3"/>
      <c r="E377" s="3"/>
      <c r="F377" s="3"/>
      <c r="G377" s="3"/>
      <c r="H377" s="3"/>
    </row>
    <row r="378" spans="2:8" x14ac:dyDescent="0.25">
      <c r="B378" s="3"/>
      <c r="C378" s="3"/>
      <c r="D378" s="3"/>
      <c r="E378" s="3"/>
      <c r="F378" s="3"/>
      <c r="G378" s="3"/>
      <c r="H378" s="3"/>
    </row>
    <row r="379" spans="2:8" x14ac:dyDescent="0.25">
      <c r="B379" s="3"/>
      <c r="C379" s="3"/>
      <c r="D379" s="3"/>
      <c r="E379" s="3"/>
      <c r="F379" s="3"/>
      <c r="G379" s="3"/>
      <c r="H379" s="3"/>
    </row>
    <row r="380" spans="2:8" x14ac:dyDescent="0.25">
      <c r="B380" s="3"/>
      <c r="C380" s="3"/>
      <c r="D380" s="3"/>
      <c r="E380" s="3"/>
      <c r="F380" s="3"/>
      <c r="G380" s="3"/>
      <c r="H380" s="3"/>
    </row>
    <row r="381" spans="2:8" x14ac:dyDescent="0.25">
      <c r="B381" s="3"/>
      <c r="C381" s="3"/>
      <c r="D381" s="3"/>
      <c r="E381" s="3"/>
      <c r="F381" s="3"/>
      <c r="G381" s="3"/>
      <c r="H381" s="3"/>
    </row>
    <row r="382" spans="2:8" x14ac:dyDescent="0.25">
      <c r="B382" s="3"/>
      <c r="C382" s="3"/>
      <c r="D382" s="3"/>
      <c r="E382" s="3"/>
      <c r="F382" s="3"/>
      <c r="G382" s="3"/>
      <c r="H382" s="3"/>
    </row>
    <row r="383" spans="2:8" x14ac:dyDescent="0.25">
      <c r="B383" s="3"/>
      <c r="C383" s="3"/>
      <c r="D383" s="3"/>
      <c r="E383" s="3"/>
      <c r="F383" s="3"/>
      <c r="G383" s="3"/>
      <c r="H383" s="3"/>
    </row>
    <row r="384" spans="2:8" x14ac:dyDescent="0.25">
      <c r="B384" s="3"/>
      <c r="C384" s="3"/>
      <c r="D384" s="3"/>
      <c r="E384" s="3"/>
      <c r="F384" s="3"/>
      <c r="G384" s="3"/>
      <c r="H384" s="3"/>
    </row>
    <row r="385" spans="2:8" x14ac:dyDescent="0.25">
      <c r="B385" s="3"/>
      <c r="C385" s="3"/>
      <c r="D385" s="3"/>
      <c r="E385" s="3"/>
      <c r="F385" s="3"/>
      <c r="G385" s="3"/>
      <c r="H385" s="3"/>
    </row>
    <row r="386" spans="2:8" x14ac:dyDescent="0.25">
      <c r="B386" s="3"/>
      <c r="C386" s="3"/>
      <c r="D386" s="3"/>
      <c r="E386" s="3"/>
      <c r="F386" s="3"/>
      <c r="G386" s="3"/>
      <c r="H386" s="3"/>
    </row>
    <row r="387" spans="2:8" x14ac:dyDescent="0.25">
      <c r="B387" s="3"/>
      <c r="C387" s="3"/>
      <c r="D387" s="3"/>
      <c r="E387" s="3"/>
      <c r="F387" s="3"/>
      <c r="G387" s="3"/>
      <c r="H387" s="3"/>
    </row>
    <row r="388" spans="2:8" x14ac:dyDescent="0.25">
      <c r="B388" s="3"/>
      <c r="C388" s="3"/>
      <c r="D388" s="3"/>
      <c r="E388" s="3"/>
      <c r="F388" s="3"/>
      <c r="G388" s="3"/>
      <c r="H388" s="3"/>
    </row>
    <row r="389" spans="2:8" x14ac:dyDescent="0.25">
      <c r="B389" s="3"/>
      <c r="C389" s="3"/>
      <c r="D389" s="3"/>
      <c r="E389" s="3"/>
      <c r="F389" s="3"/>
      <c r="G389" s="3"/>
      <c r="H389" s="3"/>
    </row>
    <row r="390" spans="2:8" x14ac:dyDescent="0.25">
      <c r="B390" s="3"/>
      <c r="C390" s="3"/>
      <c r="D390" s="3"/>
      <c r="E390" s="3"/>
      <c r="F390" s="3"/>
      <c r="G390" s="3"/>
      <c r="H390" s="3"/>
    </row>
    <row r="391" spans="2:8" x14ac:dyDescent="0.25">
      <c r="B391" s="3"/>
      <c r="C391" s="3"/>
      <c r="D391" s="3"/>
      <c r="E391" s="3"/>
      <c r="F391" s="3"/>
      <c r="G391" s="3"/>
      <c r="H391" s="3"/>
    </row>
    <row r="392" spans="2:8" x14ac:dyDescent="0.25">
      <c r="B392" s="3"/>
      <c r="C392" s="3"/>
      <c r="D392" s="3"/>
      <c r="E392" s="3"/>
      <c r="F392" s="3"/>
      <c r="G392" s="3"/>
      <c r="H392" s="3"/>
    </row>
    <row r="393" spans="2:8" x14ac:dyDescent="0.25">
      <c r="B393" s="3"/>
      <c r="C393" s="3"/>
      <c r="D393" s="3"/>
      <c r="E393" s="3"/>
      <c r="F393" s="3"/>
      <c r="G393" s="3"/>
      <c r="H393" s="3"/>
    </row>
    <row r="394" spans="2:8" x14ac:dyDescent="0.25">
      <c r="B394" s="3"/>
      <c r="C394" s="3"/>
      <c r="D394" s="3"/>
      <c r="E394" s="3"/>
      <c r="F394" s="3"/>
      <c r="G394" s="3"/>
      <c r="H394" s="3"/>
    </row>
    <row r="395" spans="2:8" x14ac:dyDescent="0.25">
      <c r="B395" s="3"/>
      <c r="C395" s="3"/>
      <c r="D395" s="3"/>
      <c r="E395" s="3"/>
      <c r="F395" s="3"/>
      <c r="G395" s="3"/>
      <c r="H395" s="3"/>
    </row>
    <row r="396" spans="2:8" x14ac:dyDescent="0.25">
      <c r="B396" s="3"/>
      <c r="C396" s="3"/>
      <c r="D396" s="3"/>
      <c r="E396" s="3"/>
      <c r="F396" s="3"/>
      <c r="G396" s="3"/>
      <c r="H396" s="3"/>
    </row>
    <row r="397" spans="2:8" x14ac:dyDescent="0.25">
      <c r="B397" s="3"/>
      <c r="C397" s="3"/>
      <c r="D397" s="3"/>
      <c r="E397" s="3"/>
      <c r="F397" s="3"/>
      <c r="G397" s="3"/>
      <c r="H397" s="3"/>
    </row>
    <row r="398" spans="2:8" x14ac:dyDescent="0.25">
      <c r="B398" s="3"/>
      <c r="C398" s="3"/>
      <c r="D398" s="3"/>
      <c r="E398" s="3"/>
      <c r="F398" s="3"/>
      <c r="G398" s="3"/>
      <c r="H398" s="3"/>
    </row>
    <row r="399" spans="2:8" x14ac:dyDescent="0.25">
      <c r="B399" s="3"/>
      <c r="C399" s="3"/>
      <c r="D399" s="3"/>
      <c r="E399" s="3"/>
      <c r="F399" s="3"/>
      <c r="G399" s="3"/>
      <c r="H399" s="3"/>
    </row>
    <row r="400" spans="2:8" x14ac:dyDescent="0.25">
      <c r="B400" s="3"/>
      <c r="C400" s="3"/>
      <c r="D400" s="3"/>
      <c r="E400" s="3"/>
      <c r="F400" s="3"/>
      <c r="G400" s="3"/>
      <c r="H400" s="3"/>
    </row>
    <row r="401" spans="2:8" x14ac:dyDescent="0.25">
      <c r="B401" s="3"/>
      <c r="C401" s="3"/>
      <c r="D401" s="3"/>
      <c r="E401" s="3"/>
      <c r="F401" s="3"/>
      <c r="G401" s="3"/>
      <c r="H401" s="3"/>
    </row>
    <row r="402" spans="2:8" x14ac:dyDescent="0.25">
      <c r="B402" s="3"/>
      <c r="C402" s="3"/>
      <c r="D402" s="3"/>
      <c r="E402" s="3"/>
      <c r="F402" s="3"/>
      <c r="G402" s="3"/>
      <c r="H402" s="3"/>
    </row>
    <row r="403" spans="2:8" x14ac:dyDescent="0.25">
      <c r="B403" s="3"/>
      <c r="C403" s="3"/>
      <c r="D403" s="3"/>
      <c r="E403" s="3"/>
      <c r="F403" s="3"/>
      <c r="G403" s="3"/>
      <c r="H403" s="3"/>
    </row>
    <row r="404" spans="2:8" x14ac:dyDescent="0.25">
      <c r="B404" s="3"/>
      <c r="C404" s="3"/>
      <c r="D404" s="3"/>
      <c r="E404" s="3"/>
      <c r="F404" s="3"/>
      <c r="G404" s="3"/>
      <c r="H404" s="3"/>
    </row>
    <row r="405" spans="2:8" x14ac:dyDescent="0.25">
      <c r="B405" s="3"/>
      <c r="C405" s="3"/>
      <c r="D405" s="3"/>
      <c r="E405" s="3"/>
      <c r="F405" s="3"/>
      <c r="G405" s="3"/>
      <c r="H405" s="3"/>
    </row>
    <row r="406" spans="2:8" x14ac:dyDescent="0.25">
      <c r="B406" s="3"/>
      <c r="C406" s="3"/>
      <c r="D406" s="3"/>
      <c r="E406" s="3"/>
      <c r="F406" s="3"/>
      <c r="G406" s="3"/>
      <c r="H406" s="3"/>
    </row>
    <row r="407" spans="2:8" x14ac:dyDescent="0.25">
      <c r="B407" s="3"/>
      <c r="C407" s="3"/>
      <c r="D407" s="3"/>
      <c r="E407" s="3"/>
      <c r="F407" s="3"/>
      <c r="G407" s="3"/>
      <c r="H407" s="3"/>
    </row>
    <row r="408" spans="2:8" x14ac:dyDescent="0.25">
      <c r="B408" s="3"/>
      <c r="C408" s="3"/>
      <c r="D408" s="3"/>
      <c r="E408" s="3"/>
      <c r="F408" s="3"/>
      <c r="G408" s="3"/>
      <c r="H408" s="3"/>
    </row>
    <row r="409" spans="2:8" x14ac:dyDescent="0.25">
      <c r="B409" s="3"/>
      <c r="C409" s="3"/>
      <c r="D409" s="3"/>
      <c r="E409" s="3"/>
      <c r="F409" s="3"/>
      <c r="G409" s="3"/>
      <c r="H409" s="3"/>
    </row>
    <row r="410" spans="2:8" x14ac:dyDescent="0.25">
      <c r="B410" s="3"/>
      <c r="C410" s="3"/>
      <c r="D410" s="3"/>
      <c r="E410" s="3"/>
      <c r="F410" s="3"/>
      <c r="G410" s="3"/>
      <c r="H410" s="3"/>
    </row>
    <row r="411" spans="2:8" x14ac:dyDescent="0.25">
      <c r="B411" s="3"/>
      <c r="C411" s="3"/>
      <c r="D411" s="3"/>
      <c r="E411" s="3"/>
      <c r="F411" s="3"/>
      <c r="G411" s="3"/>
      <c r="H411" s="3"/>
    </row>
    <row r="412" spans="2:8" x14ac:dyDescent="0.25">
      <c r="B412" s="3"/>
      <c r="C412" s="3"/>
      <c r="D412" s="3"/>
      <c r="E412" s="3"/>
      <c r="F412" s="3"/>
      <c r="G412" s="3"/>
      <c r="H412" s="3"/>
    </row>
    <row r="413" spans="2:8" x14ac:dyDescent="0.25">
      <c r="B413" s="3"/>
      <c r="C413" s="3"/>
      <c r="D413" s="3"/>
      <c r="E413" s="3"/>
      <c r="F413" s="3"/>
      <c r="G413" s="3"/>
      <c r="H413" s="3"/>
    </row>
    <row r="414" spans="2:8" x14ac:dyDescent="0.25">
      <c r="B414" s="3"/>
      <c r="C414" s="3"/>
      <c r="D414" s="3"/>
      <c r="E414" s="3"/>
      <c r="F414" s="3"/>
      <c r="G414" s="3"/>
      <c r="H414" s="3"/>
    </row>
    <row r="415" spans="2:8" x14ac:dyDescent="0.25">
      <c r="B415" s="3"/>
      <c r="C415" s="3"/>
      <c r="D415" s="3"/>
      <c r="E415" s="3"/>
      <c r="F415" s="3"/>
      <c r="G415" s="3"/>
      <c r="H415" s="3"/>
    </row>
    <row r="416" spans="2:8" x14ac:dyDescent="0.25">
      <c r="B416" s="3"/>
      <c r="C416" s="3"/>
      <c r="D416" s="3"/>
      <c r="E416" s="3"/>
      <c r="F416" s="3"/>
      <c r="G416" s="3"/>
      <c r="H416" s="3"/>
    </row>
    <row r="417" spans="2:8" x14ac:dyDescent="0.25">
      <c r="B417" s="3"/>
      <c r="C417" s="3"/>
      <c r="D417" s="3"/>
      <c r="E417" s="3"/>
      <c r="F417" s="3"/>
      <c r="G417" s="3"/>
      <c r="H417" s="3"/>
    </row>
    <row r="418" spans="2:8" x14ac:dyDescent="0.25">
      <c r="B418" s="3"/>
      <c r="C418" s="3"/>
      <c r="D418" s="3"/>
      <c r="E418" s="3"/>
      <c r="F418" s="3"/>
      <c r="G418" s="3"/>
      <c r="H418" s="3"/>
    </row>
    <row r="419" spans="2:8" x14ac:dyDescent="0.25">
      <c r="B419" s="3"/>
      <c r="C419" s="3"/>
      <c r="D419" s="3"/>
      <c r="E419" s="3"/>
      <c r="F419" s="3"/>
      <c r="G419" s="3"/>
      <c r="H419" s="3"/>
    </row>
    <row r="420" spans="2:8" x14ac:dyDescent="0.25">
      <c r="B420" s="3"/>
      <c r="C420" s="3"/>
      <c r="D420" s="3"/>
      <c r="E420" s="3"/>
      <c r="F420" s="3"/>
      <c r="G420" s="3"/>
      <c r="H420" s="3"/>
    </row>
    <row r="421" spans="2:8" x14ac:dyDescent="0.25">
      <c r="B421" s="3"/>
      <c r="C421" s="3"/>
      <c r="D421" s="3"/>
      <c r="E421" s="3"/>
      <c r="F421" s="3"/>
      <c r="G421" s="3"/>
      <c r="H421" s="3"/>
    </row>
    <row r="422" spans="2:8" x14ac:dyDescent="0.25">
      <c r="B422" s="3"/>
      <c r="C422" s="3"/>
      <c r="D422" s="3"/>
      <c r="E422" s="3"/>
      <c r="F422" s="3"/>
      <c r="G422" s="3"/>
      <c r="H422" s="3"/>
    </row>
    <row r="423" spans="2:8" x14ac:dyDescent="0.25">
      <c r="B423" s="3"/>
      <c r="C423" s="3"/>
      <c r="D423" s="3"/>
      <c r="E423" s="3"/>
      <c r="F423" s="3"/>
      <c r="G423" s="3"/>
      <c r="H423" s="3"/>
    </row>
    <row r="424" spans="2:8" x14ac:dyDescent="0.25">
      <c r="B424" s="3"/>
      <c r="C424" s="3"/>
      <c r="D424" s="3"/>
      <c r="E424" s="3"/>
      <c r="F424" s="3"/>
      <c r="G424" s="3"/>
      <c r="H424" s="3"/>
    </row>
    <row r="425" spans="2:8" x14ac:dyDescent="0.25">
      <c r="B425" s="3"/>
      <c r="C425" s="3"/>
      <c r="D425" s="3"/>
      <c r="E425" s="3"/>
      <c r="F425" s="3"/>
      <c r="G425" s="3"/>
      <c r="H425" s="3"/>
    </row>
    <row r="426" spans="2:8" x14ac:dyDescent="0.25">
      <c r="B426" s="3"/>
      <c r="C426" s="3"/>
      <c r="D426" s="3"/>
      <c r="E426" s="3"/>
      <c r="F426" s="3"/>
      <c r="G426" s="3"/>
      <c r="H426" s="3"/>
    </row>
    <row r="427" spans="2:8" x14ac:dyDescent="0.25">
      <c r="B427" s="3"/>
      <c r="C427" s="3"/>
      <c r="D427" s="3"/>
      <c r="E427" s="3"/>
      <c r="F427" s="3"/>
      <c r="G427" s="3"/>
      <c r="H427" s="3"/>
    </row>
    <row r="428" spans="2:8" x14ac:dyDescent="0.25">
      <c r="B428" s="3"/>
      <c r="C428" s="3"/>
      <c r="D428" s="3"/>
      <c r="E428" s="3"/>
      <c r="F428" s="3"/>
      <c r="G428" s="3"/>
      <c r="H428" s="3"/>
    </row>
    <row r="429" spans="2:8" x14ac:dyDescent="0.25">
      <c r="B429" s="3"/>
      <c r="C429" s="3"/>
      <c r="D429" s="3"/>
      <c r="E429" s="3"/>
      <c r="F429" s="3"/>
      <c r="G429" s="3"/>
      <c r="H429" s="3"/>
    </row>
    <row r="430" spans="2:8" x14ac:dyDescent="0.25">
      <c r="B430" s="3"/>
      <c r="C430" s="3"/>
      <c r="D430" s="3"/>
      <c r="E430" s="3"/>
      <c r="F430" s="3"/>
      <c r="G430" s="3"/>
      <c r="H430" s="3"/>
    </row>
    <row r="431" spans="2:8" x14ac:dyDescent="0.25">
      <c r="B431" s="3"/>
      <c r="C431" s="3"/>
      <c r="D431" s="3"/>
      <c r="E431" s="3"/>
      <c r="F431" s="3"/>
      <c r="G431" s="3"/>
      <c r="H431" s="3"/>
    </row>
    <row r="432" spans="2:8" x14ac:dyDescent="0.25">
      <c r="B432" s="3"/>
      <c r="C432" s="3"/>
      <c r="D432" s="3"/>
      <c r="E432" s="3"/>
      <c r="F432" s="3"/>
      <c r="G432" s="3"/>
      <c r="H432" s="3"/>
    </row>
    <row r="433" spans="2:8" x14ac:dyDescent="0.25">
      <c r="B433" s="3"/>
      <c r="C433" s="3"/>
      <c r="D433" s="3"/>
      <c r="E433" s="3"/>
      <c r="F433" s="3"/>
      <c r="G433" s="3"/>
      <c r="H433" s="3"/>
    </row>
    <row r="434" spans="2:8" x14ac:dyDescent="0.25">
      <c r="B434" s="3"/>
      <c r="C434" s="3"/>
      <c r="D434" s="3"/>
      <c r="E434" s="3"/>
      <c r="F434" s="3"/>
      <c r="G434" s="3"/>
      <c r="H434" s="3"/>
    </row>
    <row r="435" spans="2:8" x14ac:dyDescent="0.25">
      <c r="B435" s="3"/>
      <c r="C435" s="3"/>
      <c r="D435" s="3"/>
      <c r="E435" s="3"/>
      <c r="F435" s="3"/>
      <c r="G435" s="3"/>
      <c r="H435" s="3"/>
    </row>
    <row r="436" spans="2:8" x14ac:dyDescent="0.25">
      <c r="B436" s="3"/>
      <c r="C436" s="3"/>
      <c r="D436" s="3"/>
      <c r="E436" s="3"/>
      <c r="F436" s="3"/>
      <c r="G436" s="3"/>
      <c r="H436" s="3"/>
    </row>
    <row r="437" spans="2:8" x14ac:dyDescent="0.25">
      <c r="B437" s="3"/>
      <c r="C437" s="3"/>
      <c r="D437" s="3"/>
      <c r="E437" s="3"/>
      <c r="F437" s="3"/>
      <c r="G437" s="3"/>
      <c r="H437" s="3"/>
    </row>
    <row r="438" spans="2:8" x14ac:dyDescent="0.25">
      <c r="B438" s="3"/>
      <c r="C438" s="3"/>
      <c r="D438" s="3"/>
      <c r="E438" s="3"/>
      <c r="F438" s="3"/>
      <c r="G438" s="3"/>
      <c r="H438" s="3"/>
    </row>
    <row r="439" spans="2:8" x14ac:dyDescent="0.25">
      <c r="B439" s="3"/>
      <c r="C439" s="3"/>
      <c r="D439" s="3"/>
      <c r="E439" s="3"/>
      <c r="F439" s="3"/>
      <c r="G439" s="3"/>
      <c r="H439" s="3"/>
    </row>
    <row r="440" spans="2:8" x14ac:dyDescent="0.25">
      <c r="B440" s="3"/>
      <c r="C440" s="3"/>
      <c r="D440" s="3"/>
      <c r="E440" s="3"/>
      <c r="F440" s="3"/>
      <c r="G440" s="3"/>
      <c r="H440" s="3"/>
    </row>
    <row r="441" spans="2:8" x14ac:dyDescent="0.25">
      <c r="B441" s="3"/>
      <c r="C441" s="3"/>
      <c r="D441" s="3"/>
      <c r="E441" s="3"/>
      <c r="F441" s="3"/>
      <c r="G441" s="3"/>
      <c r="H441" s="3"/>
    </row>
    <row r="442" spans="2:8" x14ac:dyDescent="0.25">
      <c r="B442" s="3"/>
      <c r="C442" s="3"/>
      <c r="D442" s="3"/>
      <c r="E442" s="3"/>
      <c r="F442" s="3"/>
      <c r="G442" s="3"/>
      <c r="H442" s="3"/>
    </row>
    <row r="443" spans="2:8" x14ac:dyDescent="0.25">
      <c r="B443" s="3"/>
      <c r="C443" s="3"/>
      <c r="D443" s="3"/>
      <c r="E443" s="3"/>
      <c r="F443" s="3"/>
      <c r="G443" s="3"/>
      <c r="H443" s="3"/>
    </row>
    <row r="444" spans="2:8" x14ac:dyDescent="0.25">
      <c r="B444" s="3"/>
      <c r="C444" s="3"/>
      <c r="D444" s="3"/>
      <c r="E444" s="3"/>
      <c r="F444" s="3"/>
      <c r="G444" s="3"/>
      <c r="H444" s="3"/>
    </row>
    <row r="445" spans="2:8" x14ac:dyDescent="0.25">
      <c r="B445" s="3"/>
      <c r="C445" s="3"/>
      <c r="D445" s="3"/>
      <c r="E445" s="3"/>
      <c r="F445" s="3"/>
      <c r="G445" s="3"/>
      <c r="H445" s="3"/>
    </row>
    <row r="446" spans="2:8" x14ac:dyDescent="0.25">
      <c r="B446" s="3"/>
      <c r="C446" s="3"/>
      <c r="D446" s="3"/>
      <c r="E446" s="3"/>
      <c r="F446" s="3"/>
      <c r="G446" s="3"/>
      <c r="H446" s="3"/>
    </row>
    <row r="447" spans="2:8" x14ac:dyDescent="0.25">
      <c r="B447" s="3"/>
      <c r="C447" s="3"/>
      <c r="D447" s="3"/>
      <c r="E447" s="3"/>
      <c r="F447" s="3"/>
      <c r="G447" s="3"/>
      <c r="H447" s="3"/>
    </row>
    <row r="448" spans="2:8" x14ac:dyDescent="0.25">
      <c r="B448" s="3"/>
      <c r="C448" s="3"/>
      <c r="D448" s="3"/>
      <c r="E448" s="3"/>
      <c r="F448" s="3"/>
      <c r="G448" s="3"/>
      <c r="H448" s="3"/>
    </row>
    <row r="449" spans="2:8" x14ac:dyDescent="0.25">
      <c r="B449" s="3"/>
      <c r="C449" s="3"/>
      <c r="D449" s="3"/>
      <c r="E449" s="3"/>
      <c r="F449" s="3"/>
      <c r="G449" s="3"/>
      <c r="H449" s="3"/>
    </row>
    <row r="450" spans="2:8" x14ac:dyDescent="0.25">
      <c r="B450" s="3"/>
      <c r="C450" s="3"/>
      <c r="D450" s="3"/>
      <c r="E450" s="3"/>
      <c r="F450" s="3"/>
      <c r="G450" s="3"/>
      <c r="H450" s="3"/>
    </row>
    <row r="451" spans="2:8" x14ac:dyDescent="0.25">
      <c r="B451" s="3"/>
      <c r="C451" s="3"/>
      <c r="D451" s="3"/>
      <c r="E451" s="3"/>
      <c r="F451" s="3"/>
      <c r="G451" s="3"/>
      <c r="H451" s="3"/>
    </row>
    <row r="452" spans="2:8" x14ac:dyDescent="0.25">
      <c r="B452" s="3"/>
      <c r="C452" s="3"/>
      <c r="D452" s="3"/>
      <c r="E452" s="3"/>
      <c r="F452" s="3"/>
      <c r="G452" s="3"/>
      <c r="H452" s="3"/>
    </row>
    <row r="453" spans="2:8" x14ac:dyDescent="0.25">
      <c r="B453" s="3"/>
      <c r="C453" s="3"/>
      <c r="D453" s="3"/>
      <c r="E453" s="3"/>
      <c r="F453" s="3"/>
      <c r="G453" s="3"/>
      <c r="H453" s="3"/>
    </row>
    <row r="454" spans="2:8" x14ac:dyDescent="0.25">
      <c r="B454" s="3"/>
      <c r="C454" s="3"/>
      <c r="D454" s="3"/>
      <c r="E454" s="3"/>
      <c r="F454" s="3"/>
      <c r="G454" s="3"/>
      <c r="H454" s="3"/>
    </row>
    <row r="455" spans="2:8" x14ac:dyDescent="0.25">
      <c r="B455" s="3"/>
      <c r="C455" s="3"/>
      <c r="D455" s="3"/>
      <c r="E455" s="3"/>
      <c r="F455" s="3"/>
      <c r="G455" s="3"/>
      <c r="H455" s="3"/>
    </row>
    <row r="456" spans="2:8" x14ac:dyDescent="0.25">
      <c r="B456" s="3"/>
      <c r="C456" s="3"/>
      <c r="D456" s="3"/>
      <c r="E456" s="3"/>
      <c r="F456" s="3"/>
      <c r="G456" s="3"/>
      <c r="H456" s="3"/>
    </row>
    <row r="457" spans="2:8" x14ac:dyDescent="0.25">
      <c r="B457" s="3"/>
      <c r="C457" s="3"/>
      <c r="D457" s="3"/>
      <c r="E457" s="3"/>
      <c r="F457" s="3"/>
      <c r="G457" s="3"/>
      <c r="H457" s="3"/>
    </row>
    <row r="458" spans="2:8" x14ac:dyDescent="0.25">
      <c r="B458" s="3"/>
      <c r="C458" s="3"/>
      <c r="D458" s="3"/>
      <c r="E458" s="3"/>
      <c r="F458" s="3"/>
      <c r="G458" s="3"/>
      <c r="H458" s="3"/>
    </row>
    <row r="459" spans="2:8" x14ac:dyDescent="0.25">
      <c r="B459" s="3"/>
      <c r="C459" s="3"/>
      <c r="D459" s="3"/>
      <c r="E459" s="3"/>
      <c r="F459" s="3"/>
      <c r="G459" s="3"/>
      <c r="H459" s="3"/>
    </row>
    <row r="460" spans="2:8" x14ac:dyDescent="0.25">
      <c r="B460" s="3"/>
      <c r="C460" s="3"/>
      <c r="D460" s="3"/>
      <c r="E460" s="3"/>
      <c r="F460" s="3"/>
      <c r="G460" s="3"/>
      <c r="H460" s="3"/>
    </row>
    <row r="461" spans="2:8" x14ac:dyDescent="0.25">
      <c r="B461" s="3"/>
      <c r="C461" s="3"/>
      <c r="D461" s="3"/>
      <c r="E461" s="3"/>
      <c r="F461" s="3"/>
      <c r="G461" s="3"/>
      <c r="H461" s="3"/>
    </row>
    <row r="462" spans="2:8" x14ac:dyDescent="0.25">
      <c r="B462" s="3"/>
      <c r="C462" s="3"/>
      <c r="D462" s="3"/>
      <c r="E462" s="3"/>
      <c r="F462" s="3"/>
      <c r="G462" s="3"/>
      <c r="H462" s="3"/>
    </row>
    <row r="463" spans="2:8" x14ac:dyDescent="0.25">
      <c r="B463" s="3"/>
      <c r="C463" s="3"/>
      <c r="D463" s="3"/>
      <c r="E463" s="3"/>
      <c r="F463" s="3"/>
      <c r="G463" s="3"/>
      <c r="H463" s="3"/>
    </row>
    <row r="464" spans="2:8" x14ac:dyDescent="0.25">
      <c r="B464" s="3"/>
      <c r="C464" s="3"/>
      <c r="D464" s="3"/>
      <c r="E464" s="3"/>
      <c r="F464" s="3"/>
      <c r="G464" s="3"/>
      <c r="H464" s="3"/>
    </row>
    <row r="465" spans="2:8" x14ac:dyDescent="0.25">
      <c r="B465" s="3"/>
      <c r="C465" s="3"/>
      <c r="D465" s="3"/>
      <c r="E465" s="3"/>
      <c r="F465" s="3"/>
      <c r="G465" s="3"/>
      <c r="H465" s="3"/>
    </row>
    <row r="466" spans="2:8" x14ac:dyDescent="0.25">
      <c r="B466" s="3"/>
      <c r="C466" s="3"/>
      <c r="D466" s="3"/>
      <c r="E466" s="3"/>
      <c r="F466" s="3"/>
      <c r="G466" s="3"/>
      <c r="H466" s="3"/>
    </row>
    <row r="467" spans="2:8" x14ac:dyDescent="0.25">
      <c r="B467" s="3"/>
      <c r="C467" s="3"/>
      <c r="D467" s="3"/>
      <c r="E467" s="3"/>
      <c r="F467" s="3"/>
      <c r="G467" s="3"/>
      <c r="H467" s="3"/>
    </row>
    <row r="468" spans="2:8" x14ac:dyDescent="0.25">
      <c r="B468" s="3"/>
      <c r="C468" s="3"/>
      <c r="D468" s="3"/>
      <c r="E468" s="3"/>
      <c r="F468" s="3"/>
      <c r="G468" s="3"/>
      <c r="H468" s="3"/>
    </row>
    <row r="469" spans="2:8" x14ac:dyDescent="0.25">
      <c r="B469" s="3"/>
      <c r="C469" s="3"/>
      <c r="D469" s="3"/>
      <c r="E469" s="3"/>
      <c r="F469" s="3"/>
      <c r="G469" s="3"/>
      <c r="H469" s="3"/>
    </row>
    <row r="470" spans="2:8" x14ac:dyDescent="0.25">
      <c r="B470" s="3"/>
      <c r="C470" s="3"/>
      <c r="D470" s="3"/>
      <c r="E470" s="3"/>
      <c r="F470" s="3"/>
      <c r="G470" s="3"/>
      <c r="H470" s="3"/>
    </row>
    <row r="471" spans="2:8" x14ac:dyDescent="0.25">
      <c r="B471" s="3"/>
      <c r="C471" s="3"/>
      <c r="D471" s="3"/>
      <c r="E471" s="3"/>
      <c r="F471" s="3"/>
      <c r="G471" s="3"/>
      <c r="H471" s="3"/>
    </row>
    <row r="472" spans="2:8" x14ac:dyDescent="0.25">
      <c r="B472" s="3"/>
      <c r="C472" s="3"/>
      <c r="D472" s="3"/>
      <c r="E472" s="3"/>
      <c r="F472" s="3"/>
      <c r="G472" s="3"/>
      <c r="H472" s="3"/>
    </row>
    <row r="473" spans="2:8" x14ac:dyDescent="0.25">
      <c r="B473" s="3"/>
      <c r="C473" s="3"/>
      <c r="D473" s="3"/>
      <c r="E473" s="3"/>
      <c r="F473" s="3"/>
      <c r="G473" s="3"/>
      <c r="H473" s="3"/>
    </row>
    <row r="474" spans="2:8" x14ac:dyDescent="0.25">
      <c r="B474" s="3"/>
      <c r="C474" s="3"/>
      <c r="D474" s="3"/>
      <c r="E474" s="3"/>
      <c r="F474" s="3"/>
      <c r="G474" s="3"/>
      <c r="H474" s="3"/>
    </row>
    <row r="475" spans="2:8" x14ac:dyDescent="0.25">
      <c r="B475" s="3"/>
      <c r="C475" s="3"/>
      <c r="D475" s="3"/>
      <c r="E475" s="3"/>
      <c r="F475" s="3"/>
      <c r="G475" s="3"/>
      <c r="H475" s="3"/>
    </row>
    <row r="476" spans="2:8" x14ac:dyDescent="0.25">
      <c r="B476" s="3"/>
      <c r="C476" s="3"/>
      <c r="D476" s="3"/>
      <c r="E476" s="3"/>
      <c r="F476" s="3"/>
      <c r="G476" s="3"/>
      <c r="H476" s="3"/>
    </row>
    <row r="477" spans="2:8" x14ac:dyDescent="0.25">
      <c r="B477" s="3"/>
      <c r="C477" s="3"/>
      <c r="D477" s="3"/>
      <c r="E477" s="3"/>
      <c r="F477" s="3"/>
      <c r="G477" s="3"/>
      <c r="H477" s="3"/>
    </row>
    <row r="478" spans="2:8" x14ac:dyDescent="0.25">
      <c r="B478" s="3"/>
      <c r="C478" s="3"/>
      <c r="D478" s="3"/>
      <c r="E478" s="3"/>
      <c r="F478" s="3"/>
      <c r="G478" s="3"/>
      <c r="H478" s="3"/>
    </row>
    <row r="479" spans="2:8" x14ac:dyDescent="0.25">
      <c r="B479" s="3"/>
      <c r="C479" s="3"/>
      <c r="D479" s="3"/>
      <c r="E479" s="3"/>
      <c r="F479" s="3"/>
      <c r="G479" s="3"/>
      <c r="H479" s="3"/>
    </row>
    <row r="480" spans="2:8" x14ac:dyDescent="0.25">
      <c r="B480" s="3"/>
      <c r="C480" s="3"/>
      <c r="D480" s="3"/>
      <c r="E480" s="3"/>
      <c r="F480" s="3"/>
      <c r="G480" s="3"/>
      <c r="H480" s="3"/>
    </row>
    <row r="481" spans="2:8" x14ac:dyDescent="0.25">
      <c r="B481" s="3"/>
      <c r="C481" s="3"/>
      <c r="D481" s="3"/>
      <c r="E481" s="3"/>
      <c r="F481" s="3"/>
      <c r="G481" s="3"/>
      <c r="H481" s="3"/>
    </row>
    <row r="482" spans="2:8" x14ac:dyDescent="0.25">
      <c r="B482" s="3"/>
      <c r="C482" s="3"/>
      <c r="D482" s="3"/>
      <c r="E482" s="3"/>
      <c r="F482" s="3"/>
      <c r="G482" s="3"/>
      <c r="H482" s="3"/>
    </row>
    <row r="483" spans="2:8" x14ac:dyDescent="0.25">
      <c r="B483" s="3"/>
      <c r="C483" s="3"/>
      <c r="D483" s="3"/>
      <c r="E483" s="3"/>
      <c r="F483" s="3"/>
      <c r="G483" s="3"/>
      <c r="H483" s="3"/>
    </row>
    <row r="484" spans="2:8" x14ac:dyDescent="0.25">
      <c r="B484" s="3"/>
      <c r="C484" s="3"/>
      <c r="D484" s="3"/>
      <c r="E484" s="3"/>
      <c r="F484" s="3"/>
      <c r="G484" s="3"/>
      <c r="H484" s="3"/>
    </row>
    <row r="485" spans="2:8" x14ac:dyDescent="0.25">
      <c r="B485" s="3"/>
      <c r="C485" s="3"/>
      <c r="D485" s="3"/>
      <c r="E485" s="3"/>
      <c r="F485" s="3"/>
      <c r="G485" s="3"/>
      <c r="H485" s="3"/>
    </row>
    <row r="486" spans="2:8" x14ac:dyDescent="0.25">
      <c r="B486" s="3"/>
      <c r="C486" s="3"/>
      <c r="D486" s="3"/>
      <c r="E486" s="3"/>
      <c r="F486" s="3"/>
      <c r="G486" s="3"/>
      <c r="H486" s="3"/>
    </row>
    <row r="487" spans="2:8" x14ac:dyDescent="0.25">
      <c r="B487" s="3"/>
      <c r="C487" s="3"/>
      <c r="D487" s="3"/>
      <c r="E487" s="3"/>
      <c r="F487" s="3"/>
      <c r="G487" s="3"/>
      <c r="H487" s="3"/>
    </row>
    <row r="488" spans="2:8" x14ac:dyDescent="0.25">
      <c r="B488" s="3"/>
      <c r="C488" s="3"/>
      <c r="D488" s="3"/>
      <c r="E488" s="3"/>
      <c r="F488" s="3"/>
      <c r="G488" s="3"/>
      <c r="H488" s="3"/>
    </row>
    <row r="489" spans="2:8" x14ac:dyDescent="0.25">
      <c r="B489" s="3"/>
      <c r="C489" s="3"/>
      <c r="D489" s="3"/>
      <c r="E489" s="3"/>
      <c r="F489" s="3"/>
      <c r="G489" s="3"/>
      <c r="H489" s="3"/>
    </row>
    <row r="490" spans="2:8" x14ac:dyDescent="0.25">
      <c r="B490" s="3"/>
      <c r="C490" s="3"/>
      <c r="D490" s="3"/>
      <c r="E490" s="3"/>
      <c r="F490" s="3"/>
      <c r="G490" s="3"/>
      <c r="H490" s="3"/>
    </row>
    <row r="491" spans="2:8" x14ac:dyDescent="0.25">
      <c r="B491" s="3"/>
      <c r="C491" s="3"/>
      <c r="D491" s="3"/>
      <c r="E491" s="3"/>
      <c r="F491" s="3"/>
      <c r="G491" s="3"/>
      <c r="H491" s="3"/>
    </row>
    <row r="492" spans="2:8" x14ac:dyDescent="0.25">
      <c r="B492" s="3"/>
      <c r="C492" s="3"/>
      <c r="D492" s="3"/>
      <c r="E492" s="3"/>
      <c r="F492" s="3"/>
      <c r="G492" s="3"/>
      <c r="H492" s="3"/>
    </row>
    <row r="493" spans="2:8" x14ac:dyDescent="0.25">
      <c r="B493" s="3"/>
      <c r="C493" s="3"/>
      <c r="D493" s="3"/>
      <c r="E493" s="3"/>
      <c r="F493" s="3"/>
      <c r="G493" s="3"/>
      <c r="H493" s="3"/>
    </row>
    <row r="494" spans="2:8" x14ac:dyDescent="0.25">
      <c r="B494" s="3"/>
      <c r="C494" s="3"/>
      <c r="D494" s="3"/>
      <c r="E494" s="3"/>
      <c r="F494" s="3"/>
      <c r="G494" s="3"/>
      <c r="H494" s="3"/>
    </row>
    <row r="495" spans="2:8" x14ac:dyDescent="0.25">
      <c r="B495" s="3"/>
      <c r="C495" s="3"/>
      <c r="D495" s="3"/>
      <c r="E495" s="3"/>
      <c r="F495" s="3"/>
      <c r="G495" s="3"/>
      <c r="H495" s="3"/>
    </row>
    <row r="496" spans="2:8" x14ac:dyDescent="0.25">
      <c r="B496" s="3"/>
      <c r="C496" s="3"/>
      <c r="D496" s="3"/>
      <c r="E496" s="3"/>
      <c r="F496" s="3"/>
      <c r="G496" s="3"/>
      <c r="H496" s="3"/>
    </row>
    <row r="497" spans="2:8" x14ac:dyDescent="0.25">
      <c r="B497" s="3"/>
      <c r="C497" s="3"/>
      <c r="D497" s="3"/>
      <c r="E497" s="3"/>
      <c r="F497" s="3"/>
      <c r="G497" s="3"/>
      <c r="H497" s="3"/>
    </row>
    <row r="498" spans="2:8" x14ac:dyDescent="0.25">
      <c r="B498" s="3"/>
      <c r="C498" s="3"/>
      <c r="D498" s="3"/>
      <c r="E498" s="3"/>
      <c r="F498" s="3"/>
      <c r="G498" s="3"/>
      <c r="H498" s="3"/>
    </row>
    <row r="499" spans="2:8" x14ac:dyDescent="0.25">
      <c r="B499" s="3"/>
      <c r="C499" s="3"/>
      <c r="D499" s="3"/>
      <c r="E499" s="3"/>
      <c r="F499" s="3"/>
      <c r="G499" s="3"/>
      <c r="H499" s="3"/>
    </row>
    <row r="500" spans="2:8" x14ac:dyDescent="0.25">
      <c r="B500" s="3"/>
      <c r="C500" s="3"/>
      <c r="D500" s="3"/>
      <c r="E500" s="3"/>
      <c r="F500" s="3"/>
      <c r="G500" s="3"/>
      <c r="H500" s="3"/>
    </row>
    <row r="501" spans="2:8" x14ac:dyDescent="0.25">
      <c r="B501" s="3"/>
      <c r="C501" s="3"/>
      <c r="D501" s="3"/>
      <c r="E501" s="3"/>
      <c r="F501" s="3"/>
      <c r="G501" s="3"/>
      <c r="H501" s="3"/>
    </row>
    <row r="502" spans="2:8" x14ac:dyDescent="0.25">
      <c r="B502" s="3"/>
      <c r="C502" s="3"/>
      <c r="D502" s="3"/>
      <c r="E502" s="3"/>
      <c r="F502" s="3"/>
      <c r="G502" s="3"/>
      <c r="H502" s="3"/>
    </row>
    <row r="503" spans="2:8" x14ac:dyDescent="0.25">
      <c r="B503" s="3"/>
      <c r="C503" s="3"/>
      <c r="D503" s="3"/>
      <c r="E503" s="3"/>
      <c r="F503" s="3"/>
      <c r="G503" s="3"/>
      <c r="H503" s="3"/>
    </row>
    <row r="504" spans="2:8" x14ac:dyDescent="0.25">
      <c r="B504" s="3"/>
      <c r="C504" s="3"/>
      <c r="D504" s="3"/>
      <c r="E504" s="3"/>
      <c r="F504" s="3"/>
      <c r="G504" s="3"/>
      <c r="H504" s="3"/>
    </row>
    <row r="505" spans="2:8" x14ac:dyDescent="0.25">
      <c r="B505" s="3"/>
      <c r="C505" s="3"/>
      <c r="D505" s="3"/>
      <c r="E505" s="3"/>
      <c r="F505" s="3"/>
      <c r="G505" s="3"/>
      <c r="H505" s="3"/>
    </row>
    <row r="506" spans="2:8" x14ac:dyDescent="0.25">
      <c r="B506" s="3"/>
      <c r="C506" s="3"/>
      <c r="D506" s="3"/>
      <c r="E506" s="3"/>
      <c r="F506" s="3"/>
      <c r="G506" s="3"/>
      <c r="H506" s="3"/>
    </row>
    <row r="507" spans="2:8" x14ac:dyDescent="0.25">
      <c r="B507" s="3"/>
      <c r="C507" s="3"/>
      <c r="D507" s="3"/>
      <c r="E507" s="3"/>
      <c r="F507" s="3"/>
      <c r="G507" s="3"/>
      <c r="H507" s="3"/>
    </row>
    <row r="508" spans="2:8" x14ac:dyDescent="0.25">
      <c r="B508" s="3"/>
      <c r="C508" s="3"/>
      <c r="D508" s="3"/>
      <c r="E508" s="3"/>
      <c r="F508" s="3"/>
      <c r="G508" s="3"/>
      <c r="H508" s="3"/>
    </row>
    <row r="509" spans="2:8" x14ac:dyDescent="0.25">
      <c r="B509" s="3"/>
      <c r="C509" s="3"/>
      <c r="D509" s="3"/>
      <c r="E509" s="3"/>
      <c r="F509" s="3"/>
      <c r="G509" s="3"/>
      <c r="H509" s="3"/>
    </row>
    <row r="510" spans="2:8" x14ac:dyDescent="0.25">
      <c r="B510" s="3"/>
      <c r="C510" s="3"/>
      <c r="D510" s="3"/>
      <c r="E510" s="3"/>
      <c r="F510" s="3"/>
      <c r="G510" s="3"/>
      <c r="H510" s="3"/>
    </row>
    <row r="511" spans="2:8" x14ac:dyDescent="0.25">
      <c r="B511" s="3"/>
      <c r="C511" s="3"/>
      <c r="D511" s="3"/>
      <c r="E511" s="3"/>
      <c r="F511" s="3"/>
      <c r="G511" s="3"/>
      <c r="H511" s="3"/>
    </row>
    <row r="512" spans="2:8" x14ac:dyDescent="0.25">
      <c r="B512" s="3"/>
      <c r="C512" s="3"/>
      <c r="D512" s="3"/>
      <c r="E512" s="3"/>
      <c r="F512" s="3"/>
      <c r="G512" s="3"/>
      <c r="H512" s="3"/>
    </row>
    <row r="513" spans="2:8" x14ac:dyDescent="0.25">
      <c r="B513" s="3"/>
      <c r="C513" s="3"/>
      <c r="D513" s="3"/>
      <c r="E513" s="3"/>
      <c r="F513" s="3"/>
      <c r="G513" s="3"/>
      <c r="H513" s="3"/>
    </row>
    <row r="514" spans="2:8" x14ac:dyDescent="0.25">
      <c r="B514" s="3"/>
      <c r="C514" s="3"/>
      <c r="D514" s="3"/>
      <c r="E514" s="3"/>
      <c r="F514" s="3"/>
      <c r="G514" s="3"/>
      <c r="H514" s="3"/>
    </row>
    <row r="515" spans="2:8" x14ac:dyDescent="0.25">
      <c r="B515" s="3"/>
      <c r="C515" s="3"/>
      <c r="D515" s="3"/>
      <c r="E515" s="3"/>
      <c r="F515" s="3"/>
      <c r="G515" s="3"/>
      <c r="H515" s="3"/>
    </row>
    <row r="516" spans="2:8" x14ac:dyDescent="0.25">
      <c r="B516" s="3"/>
      <c r="C516" s="3"/>
      <c r="D516" s="3"/>
      <c r="E516" s="3"/>
      <c r="F516" s="3"/>
      <c r="G516" s="3"/>
      <c r="H516" s="3"/>
    </row>
    <row r="517" spans="2:8" x14ac:dyDescent="0.25">
      <c r="B517" s="3"/>
      <c r="C517" s="3"/>
      <c r="D517" s="3"/>
      <c r="E517" s="3"/>
      <c r="F517" s="3"/>
      <c r="G517" s="3"/>
      <c r="H517" s="3"/>
    </row>
    <row r="518" spans="2:8" x14ac:dyDescent="0.25">
      <c r="B518" s="3"/>
      <c r="C518" s="3"/>
      <c r="D518" s="3"/>
      <c r="E518" s="3"/>
      <c r="F518" s="3"/>
      <c r="G518" s="3"/>
      <c r="H518" s="3"/>
    </row>
    <row r="519" spans="2:8" x14ac:dyDescent="0.25">
      <c r="B519" s="3"/>
      <c r="C519" s="3"/>
      <c r="D519" s="3"/>
      <c r="E519" s="3"/>
      <c r="F519" s="3"/>
      <c r="G519" s="3"/>
      <c r="H519" s="3"/>
    </row>
    <row r="520" spans="2:8" x14ac:dyDescent="0.25">
      <c r="B520" s="3"/>
      <c r="C520" s="3"/>
      <c r="D520" s="3"/>
      <c r="E520" s="3"/>
      <c r="F520" s="3"/>
      <c r="G520" s="3"/>
      <c r="H520" s="3"/>
    </row>
    <row r="521" spans="2:8" x14ac:dyDescent="0.25">
      <c r="B521" s="3"/>
      <c r="C521" s="3"/>
      <c r="D521" s="3"/>
      <c r="E521" s="3"/>
      <c r="F521" s="3"/>
      <c r="G521" s="3"/>
      <c r="H521" s="3"/>
    </row>
    <row r="522" spans="2:8" x14ac:dyDescent="0.25">
      <c r="B522" s="3"/>
      <c r="C522" s="3"/>
      <c r="D522" s="3"/>
      <c r="E522" s="3"/>
      <c r="F522" s="3"/>
      <c r="G522" s="3"/>
      <c r="H522" s="3"/>
    </row>
    <row r="523" spans="2:8" x14ac:dyDescent="0.25">
      <c r="B523" s="3"/>
      <c r="C523" s="3"/>
      <c r="D523" s="3"/>
      <c r="E523" s="3"/>
      <c r="F523" s="3"/>
      <c r="G523" s="3"/>
      <c r="H523" s="3"/>
    </row>
    <row r="524" spans="2:8" x14ac:dyDescent="0.25">
      <c r="B524" s="3"/>
      <c r="C524" s="3"/>
      <c r="D524" s="3"/>
      <c r="E524" s="3"/>
      <c r="F524" s="3"/>
      <c r="G524" s="3"/>
      <c r="H524" s="3"/>
    </row>
    <row r="525" spans="2:8" x14ac:dyDescent="0.25">
      <c r="B525" s="3"/>
      <c r="C525" s="3"/>
      <c r="D525" s="3"/>
      <c r="E525" s="3"/>
      <c r="F525" s="3"/>
      <c r="G525" s="3"/>
      <c r="H525" s="3"/>
    </row>
    <row r="526" spans="2:8" x14ac:dyDescent="0.25">
      <c r="B526" s="3"/>
      <c r="C526" s="3"/>
      <c r="D526" s="3"/>
      <c r="E526" s="3"/>
      <c r="F526" s="3"/>
      <c r="G526" s="3"/>
      <c r="H526" s="3"/>
    </row>
    <row r="527" spans="2:8" x14ac:dyDescent="0.25">
      <c r="B527" s="3"/>
      <c r="C527" s="3"/>
      <c r="D527" s="3"/>
      <c r="E527" s="3"/>
      <c r="F527" s="3"/>
      <c r="G527" s="3"/>
      <c r="H527" s="3"/>
    </row>
    <row r="528" spans="2:8" x14ac:dyDescent="0.25">
      <c r="B528" s="3"/>
      <c r="C528" s="3"/>
      <c r="D528" s="3"/>
      <c r="E528" s="3"/>
      <c r="F528" s="3"/>
      <c r="G528" s="3"/>
      <c r="H528" s="3"/>
    </row>
    <row r="529" spans="2:8" x14ac:dyDescent="0.25">
      <c r="B529" s="3"/>
      <c r="C529" s="3"/>
      <c r="D529" s="3"/>
      <c r="E529" s="3"/>
      <c r="F529" s="3"/>
      <c r="G529" s="3"/>
      <c r="H529" s="3"/>
    </row>
    <row r="530" spans="2:8" x14ac:dyDescent="0.25">
      <c r="B530" s="3"/>
      <c r="C530" s="3"/>
      <c r="D530" s="3"/>
      <c r="E530" s="3"/>
      <c r="F530" s="3"/>
      <c r="G530" s="3"/>
      <c r="H530" s="3"/>
    </row>
    <row r="531" spans="2:8" x14ac:dyDescent="0.25">
      <c r="B531" s="3"/>
      <c r="C531" s="3"/>
      <c r="D531" s="3"/>
      <c r="E531" s="3"/>
      <c r="F531" s="3"/>
      <c r="G531" s="3"/>
      <c r="H531" s="3"/>
    </row>
    <row r="532" spans="2:8" x14ac:dyDescent="0.25">
      <c r="B532" s="3"/>
      <c r="C532" s="3"/>
      <c r="D532" s="3"/>
      <c r="E532" s="3"/>
      <c r="F532" s="3"/>
      <c r="G532" s="3"/>
      <c r="H532" s="3"/>
    </row>
    <row r="533" spans="2:8" x14ac:dyDescent="0.25">
      <c r="B533" s="3"/>
      <c r="C533" s="3"/>
      <c r="D533" s="3"/>
      <c r="E533" s="3"/>
      <c r="F533" s="3"/>
      <c r="G533" s="3"/>
      <c r="H533" s="3"/>
    </row>
    <row r="534" spans="2:8" x14ac:dyDescent="0.25">
      <c r="B534" s="3"/>
      <c r="C534" s="3"/>
      <c r="D534" s="3"/>
      <c r="E534" s="3"/>
      <c r="F534" s="3"/>
      <c r="G534" s="3"/>
      <c r="H534" s="3"/>
    </row>
    <row r="535" spans="2:8" x14ac:dyDescent="0.25">
      <c r="B535" s="3"/>
      <c r="C535" s="3"/>
      <c r="D535" s="3"/>
      <c r="E535" s="3"/>
      <c r="F535" s="3"/>
      <c r="G535" s="3"/>
      <c r="H535" s="3"/>
    </row>
    <row r="536" spans="2:8" x14ac:dyDescent="0.25">
      <c r="B536" s="3"/>
      <c r="C536" s="3"/>
      <c r="D536" s="3"/>
      <c r="E536" s="3"/>
      <c r="F536" s="3"/>
      <c r="G536" s="3"/>
      <c r="H536" s="3"/>
    </row>
    <row r="537" spans="2:8" x14ac:dyDescent="0.25">
      <c r="B537" s="3"/>
      <c r="C537" s="3"/>
      <c r="D537" s="3"/>
      <c r="E537" s="3"/>
      <c r="F537" s="3"/>
      <c r="G537" s="3"/>
      <c r="H537" s="3"/>
    </row>
    <row r="538" spans="2:8" x14ac:dyDescent="0.25">
      <c r="B538" s="3"/>
      <c r="C538" s="3"/>
      <c r="D538" s="3"/>
      <c r="E538" s="3"/>
      <c r="F538" s="3"/>
      <c r="G538" s="3"/>
      <c r="H538" s="3"/>
    </row>
    <row r="539" spans="2:8" x14ac:dyDescent="0.25">
      <c r="B539" s="3"/>
      <c r="C539" s="3"/>
      <c r="D539" s="3"/>
      <c r="E539" s="3"/>
      <c r="F539" s="3"/>
      <c r="G539" s="3"/>
      <c r="H539" s="3"/>
    </row>
    <row r="540" spans="2:8" x14ac:dyDescent="0.25">
      <c r="B540" s="3"/>
      <c r="C540" s="3"/>
      <c r="D540" s="3"/>
      <c r="E540" s="3"/>
      <c r="F540" s="3"/>
      <c r="G540" s="3"/>
      <c r="H540" s="3"/>
    </row>
    <row r="541" spans="2:8" x14ac:dyDescent="0.25">
      <c r="B541" s="3"/>
      <c r="C541" s="3"/>
      <c r="D541" s="3"/>
      <c r="E541" s="3"/>
      <c r="F541" s="3"/>
      <c r="G541" s="3"/>
      <c r="H541" s="3"/>
    </row>
    <row r="542" spans="2:8" x14ac:dyDescent="0.25">
      <c r="B542" s="3"/>
      <c r="C542" s="3"/>
      <c r="D542" s="3"/>
      <c r="E542" s="3"/>
      <c r="F542" s="3"/>
      <c r="G542" s="3"/>
      <c r="H542" s="3"/>
    </row>
    <row r="543" spans="2:8" x14ac:dyDescent="0.25">
      <c r="B543" s="3"/>
      <c r="C543" s="3"/>
      <c r="D543" s="3"/>
      <c r="E543" s="3"/>
      <c r="F543" s="3"/>
      <c r="G543" s="3"/>
      <c r="H543" s="3"/>
    </row>
    <row r="544" spans="2:8" x14ac:dyDescent="0.25">
      <c r="B544" s="3"/>
      <c r="C544" s="3"/>
      <c r="D544" s="3"/>
      <c r="E544" s="3"/>
      <c r="F544" s="3"/>
      <c r="G544" s="3"/>
      <c r="H544" s="3"/>
    </row>
    <row r="545" spans="2:8" x14ac:dyDescent="0.25">
      <c r="B545" s="3"/>
      <c r="C545" s="3"/>
      <c r="D545" s="3"/>
      <c r="E545" s="3"/>
      <c r="F545" s="3"/>
      <c r="G545" s="3"/>
      <c r="H545" s="3"/>
    </row>
    <row r="546" spans="2:8" x14ac:dyDescent="0.25">
      <c r="B546" s="3"/>
      <c r="C546" s="3"/>
      <c r="D546" s="3"/>
      <c r="E546" s="3"/>
      <c r="F546" s="3"/>
      <c r="G546" s="3"/>
      <c r="H546" s="3"/>
    </row>
    <row r="547" spans="2:8" x14ac:dyDescent="0.25">
      <c r="B547" s="3"/>
      <c r="C547" s="3"/>
      <c r="D547" s="3"/>
      <c r="E547" s="3"/>
      <c r="F547" s="3"/>
      <c r="G547" s="3"/>
      <c r="H547" s="3"/>
    </row>
    <row r="548" spans="2:8" x14ac:dyDescent="0.25">
      <c r="B548" s="3"/>
      <c r="C548" s="3"/>
      <c r="D548" s="3"/>
      <c r="E548" s="3"/>
      <c r="F548" s="3"/>
      <c r="G548" s="3"/>
      <c r="H548" s="3"/>
    </row>
    <row r="549" spans="2:8" x14ac:dyDescent="0.25">
      <c r="B549" s="3"/>
      <c r="C549" s="3"/>
      <c r="D549" s="3"/>
      <c r="E549" s="3"/>
      <c r="F549" s="3"/>
      <c r="G549" s="3"/>
      <c r="H549" s="3"/>
    </row>
    <row r="550" spans="2:8" x14ac:dyDescent="0.25">
      <c r="B550" s="3"/>
      <c r="C550" s="3"/>
      <c r="D550" s="3"/>
      <c r="E550" s="3"/>
      <c r="F550" s="3"/>
      <c r="G550" s="3"/>
      <c r="H550" s="3"/>
    </row>
    <row r="551" spans="2:8" x14ac:dyDescent="0.25">
      <c r="B551" s="3"/>
      <c r="C551" s="3"/>
      <c r="D551" s="3"/>
      <c r="E551" s="3"/>
      <c r="F551" s="3"/>
      <c r="G551" s="3"/>
      <c r="H551" s="3"/>
    </row>
    <row r="552" spans="2:8" x14ac:dyDescent="0.25">
      <c r="B552" s="3"/>
      <c r="C552" s="3"/>
      <c r="D552" s="3"/>
      <c r="E552" s="3"/>
      <c r="F552" s="3"/>
      <c r="G552" s="3"/>
      <c r="H552" s="3"/>
    </row>
    <row r="553" spans="2:8" x14ac:dyDescent="0.25">
      <c r="B553" s="3"/>
      <c r="C553" s="3"/>
      <c r="D553" s="3"/>
      <c r="E553" s="3"/>
      <c r="F553" s="3"/>
      <c r="G553" s="3"/>
      <c r="H553" s="3"/>
    </row>
    <row r="554" spans="2:8" x14ac:dyDescent="0.25">
      <c r="B554" s="3"/>
      <c r="C554" s="3"/>
      <c r="D554" s="3"/>
      <c r="E554" s="3"/>
      <c r="F554" s="3"/>
      <c r="G554" s="3"/>
      <c r="H554" s="3"/>
    </row>
    <row r="555" spans="2:8" x14ac:dyDescent="0.25">
      <c r="B555" s="3"/>
      <c r="C555" s="3"/>
      <c r="D555" s="3"/>
      <c r="E555" s="3"/>
      <c r="F555" s="3"/>
      <c r="G555" s="3"/>
      <c r="H555" s="3"/>
    </row>
    <row r="556" spans="2:8" x14ac:dyDescent="0.25">
      <c r="B556" s="3"/>
      <c r="C556" s="3"/>
      <c r="D556" s="3"/>
      <c r="E556" s="3"/>
      <c r="F556" s="3"/>
      <c r="G556" s="3"/>
      <c r="H556" s="3"/>
    </row>
    <row r="557" spans="2:8" x14ac:dyDescent="0.25">
      <c r="B557" s="3"/>
      <c r="C557" s="3"/>
      <c r="D557" s="3"/>
      <c r="E557" s="3"/>
      <c r="F557" s="3"/>
      <c r="G557" s="3"/>
      <c r="H557" s="3"/>
    </row>
    <row r="558" spans="2:8" x14ac:dyDescent="0.25">
      <c r="B558" s="3"/>
      <c r="C558" s="3"/>
      <c r="D558" s="3"/>
      <c r="E558" s="3"/>
      <c r="F558" s="3"/>
      <c r="G558" s="3"/>
      <c r="H558" s="3"/>
    </row>
    <row r="559" spans="2:8" x14ac:dyDescent="0.25">
      <c r="B559" s="3"/>
      <c r="C559" s="3"/>
      <c r="D559" s="3"/>
      <c r="E559" s="3"/>
      <c r="F559" s="3"/>
      <c r="G559" s="3"/>
      <c r="H559" s="3"/>
    </row>
    <row r="560" spans="2:8" x14ac:dyDescent="0.25">
      <c r="B560" s="3"/>
      <c r="C560" s="3"/>
      <c r="D560" s="3"/>
      <c r="E560" s="3"/>
      <c r="F560" s="3"/>
      <c r="G560" s="3"/>
      <c r="H560" s="3"/>
    </row>
    <row r="561" spans="2:8" x14ac:dyDescent="0.25">
      <c r="B561" s="3"/>
      <c r="C561" s="3"/>
      <c r="D561" s="3"/>
      <c r="E561" s="3"/>
      <c r="F561" s="3"/>
      <c r="G561" s="3"/>
      <c r="H561" s="3"/>
    </row>
    <row r="562" spans="2:8" x14ac:dyDescent="0.25">
      <c r="B562" s="3"/>
      <c r="C562" s="3"/>
      <c r="D562" s="3"/>
      <c r="E562" s="3"/>
      <c r="F562" s="3"/>
      <c r="G562" s="3"/>
      <c r="H562" s="3"/>
    </row>
    <row r="563" spans="2:8" x14ac:dyDescent="0.25">
      <c r="B563" s="3"/>
      <c r="C563" s="3"/>
      <c r="D563" s="3"/>
      <c r="E563" s="3"/>
      <c r="F563" s="3"/>
      <c r="G563" s="3"/>
      <c r="H563" s="3"/>
    </row>
    <row r="564" spans="2:8" x14ac:dyDescent="0.25">
      <c r="B564" s="3"/>
      <c r="C564" s="3"/>
      <c r="D564" s="3"/>
      <c r="E564" s="3"/>
      <c r="F564" s="3"/>
      <c r="G564" s="3"/>
      <c r="H564" s="3"/>
    </row>
    <row r="565" spans="2:8" x14ac:dyDescent="0.25">
      <c r="B565" s="3"/>
      <c r="C565" s="3"/>
      <c r="D565" s="3"/>
      <c r="E565" s="3"/>
      <c r="F565" s="3"/>
      <c r="G565" s="3"/>
      <c r="H565" s="3"/>
    </row>
    <row r="566" spans="2:8" x14ac:dyDescent="0.25">
      <c r="B566" s="3"/>
      <c r="C566" s="3"/>
      <c r="D566" s="3"/>
      <c r="E566" s="3"/>
      <c r="F566" s="3"/>
      <c r="G566" s="3"/>
      <c r="H566" s="3"/>
    </row>
    <row r="567" spans="2:8" x14ac:dyDescent="0.25">
      <c r="B567" s="3"/>
      <c r="C567" s="3"/>
      <c r="D567" s="3"/>
      <c r="E567" s="3"/>
      <c r="F567" s="3"/>
      <c r="G567" s="3"/>
      <c r="H567" s="3"/>
    </row>
    <row r="568" spans="2:8" x14ac:dyDescent="0.25">
      <c r="B568" s="3"/>
      <c r="C568" s="3"/>
      <c r="D568" s="3"/>
      <c r="E568" s="3"/>
      <c r="F568" s="3"/>
      <c r="G568" s="3"/>
      <c r="H568" s="3"/>
    </row>
    <row r="569" spans="2:8" x14ac:dyDescent="0.25">
      <c r="B569" s="3"/>
      <c r="C569" s="3"/>
      <c r="D569" s="3"/>
      <c r="E569" s="3"/>
      <c r="F569" s="3"/>
      <c r="G569" s="3"/>
      <c r="H569" s="3"/>
    </row>
    <row r="570" spans="2:8" x14ac:dyDescent="0.25">
      <c r="B570" s="3"/>
      <c r="C570" s="3"/>
      <c r="D570" s="3"/>
      <c r="E570" s="3"/>
      <c r="F570" s="3"/>
      <c r="G570" s="3"/>
      <c r="H570" s="3"/>
    </row>
    <row r="571" spans="2:8" x14ac:dyDescent="0.25">
      <c r="B571" s="3"/>
      <c r="C571" s="3"/>
      <c r="D571" s="3"/>
      <c r="E571" s="3"/>
      <c r="F571" s="3"/>
      <c r="G571" s="3"/>
      <c r="H571" s="3"/>
    </row>
    <row r="572" spans="2:8" x14ac:dyDescent="0.25">
      <c r="B572" s="3"/>
      <c r="C572" s="3"/>
      <c r="D572" s="3"/>
      <c r="E572" s="3"/>
      <c r="F572" s="3"/>
      <c r="G572" s="3"/>
      <c r="H572" s="3"/>
    </row>
    <row r="573" spans="2:8" x14ac:dyDescent="0.25">
      <c r="B573" s="3"/>
      <c r="C573" s="3"/>
      <c r="D573" s="3"/>
      <c r="E573" s="3"/>
      <c r="F573" s="3"/>
      <c r="G573" s="3"/>
      <c r="H573" s="3"/>
    </row>
    <row r="574" spans="2:8" x14ac:dyDescent="0.25">
      <c r="B574" s="3"/>
      <c r="C574" s="3"/>
      <c r="D574" s="3"/>
      <c r="E574" s="3"/>
      <c r="F574" s="3"/>
      <c r="G574" s="3"/>
      <c r="H574" s="3"/>
    </row>
    <row r="575" spans="2:8" x14ac:dyDescent="0.25">
      <c r="B575" s="3"/>
      <c r="C575" s="3"/>
      <c r="D575" s="3"/>
      <c r="E575" s="3"/>
      <c r="F575" s="3"/>
      <c r="G575" s="3"/>
      <c r="H575" s="3"/>
    </row>
    <row r="576" spans="2:8" x14ac:dyDescent="0.25">
      <c r="B576" s="3"/>
      <c r="C576" s="3"/>
      <c r="D576" s="3"/>
      <c r="E576" s="3"/>
      <c r="F576" s="3"/>
      <c r="G576" s="3"/>
      <c r="H576" s="3"/>
    </row>
    <row r="577" spans="2:8" x14ac:dyDescent="0.25">
      <c r="B577" s="3"/>
      <c r="C577" s="3"/>
      <c r="D577" s="3"/>
      <c r="E577" s="3"/>
      <c r="F577" s="3"/>
      <c r="G577" s="3"/>
      <c r="H577" s="3"/>
    </row>
    <row r="578" spans="2:8" x14ac:dyDescent="0.25">
      <c r="B578" s="3"/>
      <c r="C578" s="3"/>
      <c r="D578" s="3"/>
      <c r="E578" s="3"/>
      <c r="F578" s="3"/>
      <c r="G578" s="3"/>
      <c r="H578" s="3"/>
    </row>
    <row r="579" spans="2:8" x14ac:dyDescent="0.25">
      <c r="B579" s="3"/>
      <c r="C579" s="3"/>
      <c r="D579" s="3"/>
      <c r="E579" s="3"/>
      <c r="F579" s="3"/>
      <c r="G579" s="3"/>
      <c r="H579" s="3"/>
    </row>
    <row r="580" spans="2:8" x14ac:dyDescent="0.25">
      <c r="B580" s="3"/>
      <c r="C580" s="3"/>
      <c r="D580" s="3"/>
      <c r="E580" s="3"/>
      <c r="F580" s="3"/>
      <c r="G580" s="3"/>
      <c r="H580" s="3"/>
    </row>
    <row r="581" spans="2:8" x14ac:dyDescent="0.25">
      <c r="B581" s="3"/>
      <c r="C581" s="3"/>
      <c r="D581" s="3"/>
      <c r="E581" s="3"/>
      <c r="F581" s="3"/>
      <c r="G581" s="3"/>
      <c r="H581" s="3"/>
    </row>
    <row r="582" spans="2:8" x14ac:dyDescent="0.25">
      <c r="B582" s="3"/>
      <c r="C582" s="3"/>
      <c r="D582" s="3"/>
      <c r="E582" s="3"/>
      <c r="F582" s="3"/>
      <c r="G582" s="3"/>
      <c r="H582" s="3"/>
    </row>
    <row r="583" spans="2:8" x14ac:dyDescent="0.25">
      <c r="B583" s="3"/>
      <c r="C583" s="3"/>
      <c r="D583" s="3"/>
      <c r="E583" s="3"/>
      <c r="F583" s="3"/>
      <c r="G583" s="3"/>
      <c r="H583" s="3"/>
    </row>
    <row r="584" spans="2:8" x14ac:dyDescent="0.25">
      <c r="B584" s="3"/>
      <c r="C584" s="3"/>
      <c r="D584" s="3"/>
      <c r="E584" s="3"/>
      <c r="F584" s="3"/>
      <c r="G584" s="3"/>
      <c r="H584" s="3"/>
    </row>
    <row r="585" spans="2:8" x14ac:dyDescent="0.25">
      <c r="B585" s="3"/>
      <c r="C585" s="3"/>
      <c r="D585" s="3"/>
      <c r="E585" s="3"/>
      <c r="F585" s="3"/>
      <c r="G585" s="3"/>
      <c r="H585" s="3"/>
    </row>
    <row r="586" spans="2:8" x14ac:dyDescent="0.25">
      <c r="B586" s="3"/>
      <c r="C586" s="3"/>
      <c r="D586" s="3"/>
      <c r="E586" s="3"/>
      <c r="F586" s="3"/>
      <c r="G586" s="3"/>
      <c r="H586" s="3"/>
    </row>
    <row r="587" spans="2:8" x14ac:dyDescent="0.25">
      <c r="B587" s="3"/>
      <c r="C587" s="3"/>
      <c r="D587" s="3"/>
      <c r="E587" s="3"/>
      <c r="F587" s="3"/>
      <c r="G587" s="3"/>
      <c r="H587" s="3"/>
    </row>
    <row r="588" spans="2:8" x14ac:dyDescent="0.25">
      <c r="B588" s="3"/>
      <c r="C588" s="3"/>
      <c r="D588" s="3"/>
      <c r="E588" s="3"/>
      <c r="F588" s="3"/>
      <c r="G588" s="3"/>
      <c r="H588" s="3"/>
    </row>
    <row r="589" spans="2:8" x14ac:dyDescent="0.25">
      <c r="B589" s="3"/>
      <c r="C589" s="3"/>
      <c r="D589" s="3"/>
      <c r="E589" s="3"/>
      <c r="F589" s="3"/>
      <c r="G589" s="3"/>
      <c r="H589" s="3"/>
    </row>
    <row r="590" spans="2:8" x14ac:dyDescent="0.25">
      <c r="B590" s="3"/>
      <c r="C590" s="3"/>
      <c r="D590" s="3"/>
      <c r="E590" s="3"/>
      <c r="F590" s="3"/>
      <c r="G590" s="3"/>
      <c r="H590" s="3"/>
    </row>
    <row r="591" spans="2:8" x14ac:dyDescent="0.25">
      <c r="B591" s="3"/>
      <c r="C591" s="3"/>
      <c r="D591" s="3"/>
      <c r="E591" s="3"/>
      <c r="F591" s="3"/>
      <c r="G591" s="3"/>
      <c r="H591" s="3"/>
    </row>
    <row r="592" spans="2:8" x14ac:dyDescent="0.25">
      <c r="B592" s="3"/>
      <c r="C592" s="3"/>
      <c r="D592" s="3"/>
      <c r="E592" s="3"/>
      <c r="F592" s="3"/>
      <c r="G592" s="3"/>
      <c r="H592" s="3"/>
    </row>
    <row r="593" spans="2:8" x14ac:dyDescent="0.25">
      <c r="B593" s="3"/>
      <c r="C593" s="3"/>
      <c r="D593" s="3"/>
      <c r="E593" s="3"/>
      <c r="F593" s="3"/>
      <c r="G593" s="3"/>
      <c r="H593" s="3"/>
    </row>
    <row r="594" spans="2:8" x14ac:dyDescent="0.25">
      <c r="B594" s="3"/>
      <c r="C594" s="3"/>
      <c r="D594" s="3"/>
      <c r="E594" s="3"/>
      <c r="F594" s="3"/>
      <c r="G594" s="3"/>
      <c r="H594" s="3"/>
    </row>
    <row r="595" spans="2:8" x14ac:dyDescent="0.25">
      <c r="B595" s="3"/>
      <c r="C595" s="3"/>
      <c r="D595" s="3"/>
      <c r="E595" s="3"/>
      <c r="F595" s="3"/>
      <c r="G595" s="3"/>
      <c r="H595" s="3"/>
    </row>
    <row r="596" spans="2:8" x14ac:dyDescent="0.25">
      <c r="B596" s="3"/>
      <c r="C596" s="3"/>
      <c r="D596" s="3"/>
      <c r="E596" s="3"/>
      <c r="F596" s="3"/>
      <c r="G596" s="3"/>
      <c r="H596" s="3"/>
    </row>
    <row r="597" spans="2:8" x14ac:dyDescent="0.25">
      <c r="B597" s="3"/>
      <c r="C597" s="3"/>
      <c r="D597" s="3"/>
      <c r="E597" s="3"/>
      <c r="F597" s="3"/>
      <c r="G597" s="3"/>
      <c r="H597" s="3"/>
    </row>
    <row r="598" spans="2:8" x14ac:dyDescent="0.25">
      <c r="B598" s="3"/>
      <c r="C598" s="3"/>
      <c r="D598" s="3"/>
      <c r="E598" s="3"/>
      <c r="F598" s="3"/>
      <c r="G598" s="3"/>
      <c r="H598" s="3"/>
    </row>
    <row r="599" spans="2:8" x14ac:dyDescent="0.25">
      <c r="B599" s="3"/>
      <c r="C599" s="3"/>
      <c r="D599" s="3"/>
      <c r="E599" s="3"/>
      <c r="F599" s="3"/>
      <c r="G599" s="3"/>
      <c r="H599" s="3"/>
    </row>
    <row r="600" spans="2:8" x14ac:dyDescent="0.25">
      <c r="B600" s="3"/>
      <c r="C600" s="3"/>
      <c r="D600" s="3"/>
      <c r="E600" s="3"/>
      <c r="F600" s="3"/>
      <c r="G600" s="3"/>
      <c r="H600" s="3"/>
    </row>
    <row r="601" spans="2:8" x14ac:dyDescent="0.25">
      <c r="B601" s="3"/>
      <c r="C601" s="3"/>
      <c r="D601" s="3"/>
      <c r="E601" s="3"/>
      <c r="F601" s="3"/>
      <c r="G601" s="3"/>
      <c r="H601" s="3"/>
    </row>
    <row r="602" spans="2:8" x14ac:dyDescent="0.25">
      <c r="B602" s="3"/>
      <c r="C602" s="3"/>
      <c r="D602" s="3"/>
      <c r="E602" s="3"/>
      <c r="F602" s="3"/>
      <c r="G602" s="3"/>
      <c r="H602" s="3"/>
    </row>
    <row r="603" spans="2:8" x14ac:dyDescent="0.25">
      <c r="B603" s="3"/>
      <c r="C603" s="3"/>
      <c r="D603" s="3"/>
      <c r="E603" s="3"/>
      <c r="F603" s="3"/>
      <c r="G603" s="3"/>
      <c r="H603" s="3"/>
    </row>
    <row r="604" spans="2:8" x14ac:dyDescent="0.25">
      <c r="B604" s="3"/>
      <c r="C604" s="3"/>
      <c r="D604" s="3"/>
      <c r="E604" s="3"/>
      <c r="F604" s="3"/>
      <c r="G604" s="3"/>
      <c r="H604" s="3"/>
    </row>
    <row r="605" spans="2:8" x14ac:dyDescent="0.25">
      <c r="B605" s="3"/>
      <c r="C605" s="3"/>
      <c r="D605" s="3"/>
      <c r="E605" s="3"/>
      <c r="F605" s="3"/>
      <c r="G605" s="3"/>
      <c r="H605" s="3"/>
    </row>
    <row r="606" spans="2:8" x14ac:dyDescent="0.25">
      <c r="B606" s="3"/>
      <c r="C606" s="3"/>
      <c r="D606" s="3"/>
      <c r="E606" s="3"/>
      <c r="F606" s="3"/>
      <c r="G606" s="3"/>
      <c r="H606" s="3"/>
    </row>
    <row r="607" spans="2:8" x14ac:dyDescent="0.25">
      <c r="B607" s="3"/>
      <c r="C607" s="3"/>
      <c r="D607" s="3"/>
      <c r="E607" s="3"/>
      <c r="F607" s="3"/>
      <c r="G607" s="3"/>
      <c r="H607" s="3"/>
    </row>
    <row r="608" spans="2:8" x14ac:dyDescent="0.25">
      <c r="B608" s="3"/>
      <c r="C608" s="3"/>
      <c r="D608" s="3"/>
      <c r="E608" s="3"/>
      <c r="F608" s="3"/>
      <c r="G608" s="3"/>
      <c r="H608" s="3"/>
    </row>
    <row r="609" spans="2:8" x14ac:dyDescent="0.25">
      <c r="B609" s="3"/>
      <c r="C609" s="3"/>
      <c r="D609" s="3"/>
      <c r="E609" s="3"/>
      <c r="F609" s="3"/>
      <c r="G609" s="3"/>
      <c r="H609" s="3"/>
    </row>
    <row r="610" spans="2:8" x14ac:dyDescent="0.25">
      <c r="B610" s="3"/>
      <c r="C610" s="3"/>
      <c r="D610" s="3"/>
      <c r="E610" s="3"/>
      <c r="F610" s="3"/>
      <c r="G610" s="3"/>
      <c r="H610" s="3"/>
    </row>
    <row r="611" spans="2:8" x14ac:dyDescent="0.25">
      <c r="B611" s="3"/>
      <c r="C611" s="3"/>
      <c r="D611" s="3"/>
      <c r="E611" s="3"/>
      <c r="F611" s="3"/>
      <c r="G611" s="3"/>
      <c r="H611" s="3"/>
    </row>
    <row r="612" spans="2:8" x14ac:dyDescent="0.25">
      <c r="B612" s="3"/>
      <c r="C612" s="3"/>
      <c r="D612" s="3"/>
      <c r="E612" s="3"/>
      <c r="F612" s="3"/>
      <c r="G612" s="3"/>
      <c r="H612" s="3"/>
    </row>
    <row r="613" spans="2:8" x14ac:dyDescent="0.25">
      <c r="B613" s="3"/>
      <c r="C613" s="3"/>
      <c r="D613" s="3"/>
      <c r="E613" s="3"/>
      <c r="F613" s="3"/>
      <c r="G613" s="3"/>
      <c r="H613" s="3"/>
    </row>
    <row r="614" spans="2:8" x14ac:dyDescent="0.25">
      <c r="B614" s="3"/>
      <c r="C614" s="3"/>
      <c r="D614" s="3"/>
      <c r="E614" s="3"/>
      <c r="F614" s="3"/>
      <c r="G614" s="3"/>
      <c r="H614" s="3"/>
    </row>
    <row r="615" spans="2:8" x14ac:dyDescent="0.25">
      <c r="B615" s="3"/>
      <c r="C615" s="3"/>
      <c r="D615" s="3"/>
      <c r="E615" s="3"/>
      <c r="F615" s="3"/>
      <c r="G615" s="3"/>
      <c r="H615" s="3"/>
    </row>
    <row r="616" spans="2:8" x14ac:dyDescent="0.25">
      <c r="B616" s="3"/>
      <c r="C616" s="3"/>
      <c r="D616" s="3"/>
      <c r="E616" s="3"/>
      <c r="F616" s="3"/>
      <c r="G616" s="3"/>
      <c r="H616" s="3"/>
    </row>
    <row r="617" spans="2:8" x14ac:dyDescent="0.25">
      <c r="B617" s="3"/>
      <c r="C617" s="3"/>
      <c r="D617" s="3"/>
      <c r="E617" s="3"/>
      <c r="F617" s="3"/>
      <c r="G617" s="3"/>
      <c r="H617" s="3"/>
    </row>
    <row r="618" spans="2:8" x14ac:dyDescent="0.25">
      <c r="B618" s="3"/>
      <c r="C618" s="3"/>
      <c r="D618" s="3"/>
      <c r="E618" s="3"/>
      <c r="F618" s="3"/>
      <c r="G618" s="3"/>
      <c r="H618" s="3"/>
    </row>
    <row r="619" spans="2:8" x14ac:dyDescent="0.25">
      <c r="B619" s="3"/>
      <c r="C619" s="3"/>
      <c r="D619" s="3"/>
      <c r="E619" s="3"/>
      <c r="F619" s="3"/>
      <c r="G619" s="3"/>
      <c r="H619" s="3"/>
    </row>
    <row r="620" spans="2:8" x14ac:dyDescent="0.25">
      <c r="B620" s="3"/>
      <c r="C620" s="3"/>
      <c r="D620" s="3"/>
      <c r="E620" s="3"/>
      <c r="F620" s="3"/>
      <c r="G620" s="3"/>
      <c r="H620" s="3"/>
    </row>
    <row r="621" spans="2:8" x14ac:dyDescent="0.25">
      <c r="B621" s="3"/>
      <c r="C621" s="3"/>
      <c r="D621" s="3"/>
      <c r="E621" s="3"/>
      <c r="F621" s="3"/>
      <c r="G621" s="3"/>
      <c r="H621" s="3"/>
    </row>
    <row r="622" spans="2:8" x14ac:dyDescent="0.25">
      <c r="B622" s="3"/>
      <c r="C622" s="3"/>
      <c r="D622" s="3"/>
      <c r="E622" s="3"/>
      <c r="F622" s="3"/>
      <c r="G622" s="3"/>
      <c r="H622" s="3"/>
    </row>
    <row r="623" spans="2:8" x14ac:dyDescent="0.25">
      <c r="B623" s="3"/>
      <c r="C623" s="3"/>
      <c r="D623" s="3"/>
      <c r="E623" s="3"/>
      <c r="F623" s="3"/>
      <c r="G623" s="3"/>
      <c r="H623" s="3"/>
    </row>
    <row r="624" spans="2:8" x14ac:dyDescent="0.25">
      <c r="B624" s="3"/>
      <c r="C624" s="3"/>
      <c r="D624" s="3"/>
      <c r="E624" s="3"/>
      <c r="F624" s="3"/>
      <c r="G624" s="3"/>
      <c r="H624" s="3"/>
    </row>
    <row r="625" spans="2:8" x14ac:dyDescent="0.25">
      <c r="B625" s="3"/>
      <c r="C625" s="3"/>
      <c r="D625" s="3"/>
      <c r="E625" s="3"/>
      <c r="F625" s="3"/>
      <c r="G625" s="3"/>
      <c r="H625" s="3"/>
    </row>
    <row r="626" spans="2:8" x14ac:dyDescent="0.25">
      <c r="B626" s="3"/>
      <c r="C626" s="3"/>
      <c r="D626" s="3"/>
      <c r="E626" s="3"/>
      <c r="F626" s="3"/>
      <c r="G626" s="3"/>
      <c r="H626" s="3"/>
    </row>
    <row r="627" spans="2:8" x14ac:dyDescent="0.25">
      <c r="B627" s="3"/>
      <c r="C627" s="3"/>
      <c r="D627" s="3"/>
      <c r="E627" s="3"/>
      <c r="F627" s="3"/>
      <c r="G627" s="3"/>
      <c r="H627" s="3"/>
    </row>
    <row r="628" spans="2:8" x14ac:dyDescent="0.25">
      <c r="B628" s="3"/>
      <c r="C628" s="3"/>
      <c r="D628" s="3"/>
      <c r="E628" s="3"/>
      <c r="F628" s="3"/>
      <c r="G628" s="3"/>
      <c r="H628" s="3"/>
    </row>
    <row r="629" spans="2:8" x14ac:dyDescent="0.25">
      <c r="B629" s="3"/>
      <c r="C629" s="3"/>
      <c r="D629" s="3"/>
      <c r="E629" s="3"/>
      <c r="F629" s="3"/>
      <c r="G629" s="3"/>
      <c r="H629" s="3"/>
    </row>
    <row r="630" spans="2:8" x14ac:dyDescent="0.25">
      <c r="B630" s="3"/>
      <c r="C630" s="3"/>
      <c r="D630" s="3"/>
      <c r="E630" s="3"/>
      <c r="F630" s="3"/>
      <c r="G630" s="3"/>
      <c r="H630" s="3"/>
    </row>
    <row r="631" spans="2:8" x14ac:dyDescent="0.25">
      <c r="B631" s="3"/>
      <c r="C631" s="3"/>
      <c r="D631" s="3"/>
      <c r="E631" s="3"/>
      <c r="F631" s="3"/>
      <c r="G631" s="3"/>
      <c r="H631" s="3"/>
    </row>
    <row r="632" spans="2:8" x14ac:dyDescent="0.25">
      <c r="B632" s="3"/>
      <c r="C632" s="3"/>
      <c r="D632" s="3"/>
      <c r="E632" s="3"/>
      <c r="F632" s="3"/>
      <c r="G632" s="3"/>
      <c r="H632" s="3"/>
    </row>
    <row r="633" spans="2:8" x14ac:dyDescent="0.25">
      <c r="B633" s="3"/>
      <c r="C633" s="3"/>
      <c r="D633" s="3"/>
      <c r="E633" s="3"/>
      <c r="F633" s="3"/>
      <c r="G633" s="3"/>
      <c r="H633" s="3"/>
    </row>
    <row r="634" spans="2:8" x14ac:dyDescent="0.25">
      <c r="B634" s="3"/>
      <c r="C634" s="3"/>
      <c r="D634" s="3"/>
      <c r="E634" s="3"/>
      <c r="F634" s="3"/>
      <c r="G634" s="3"/>
      <c r="H634" s="3"/>
    </row>
    <row r="635" spans="2:8" x14ac:dyDescent="0.25">
      <c r="B635" s="3"/>
      <c r="C635" s="3"/>
      <c r="D635" s="3"/>
      <c r="E635" s="3"/>
      <c r="F635" s="3"/>
      <c r="G635" s="3"/>
      <c r="H635" s="3"/>
    </row>
    <row r="636" spans="2:8" x14ac:dyDescent="0.25">
      <c r="B636" s="3"/>
      <c r="C636" s="3"/>
      <c r="D636" s="3"/>
      <c r="E636" s="3"/>
      <c r="F636" s="3"/>
      <c r="G636" s="3"/>
      <c r="H636" s="3"/>
    </row>
    <row r="637" spans="2:8" x14ac:dyDescent="0.25">
      <c r="B637" s="3"/>
      <c r="C637" s="3"/>
      <c r="D637" s="3"/>
      <c r="E637" s="3"/>
      <c r="F637" s="3"/>
      <c r="G637" s="3"/>
      <c r="H637" s="3"/>
    </row>
    <row r="638" spans="2:8" x14ac:dyDescent="0.25">
      <c r="B638" s="3"/>
      <c r="C638" s="3"/>
      <c r="D638" s="3"/>
      <c r="E638" s="3"/>
      <c r="F638" s="3"/>
      <c r="G638" s="3"/>
      <c r="H638" s="3"/>
    </row>
    <row r="639" spans="2:8" x14ac:dyDescent="0.25">
      <c r="B639" s="3"/>
      <c r="C639" s="3"/>
      <c r="D639" s="3"/>
      <c r="E639" s="3"/>
      <c r="F639" s="3"/>
      <c r="G639" s="3"/>
      <c r="H639" s="3"/>
    </row>
    <row r="640" spans="2:8" x14ac:dyDescent="0.25">
      <c r="B640" s="3"/>
      <c r="C640" s="3"/>
      <c r="D640" s="3"/>
      <c r="E640" s="3"/>
      <c r="F640" s="3"/>
      <c r="G640" s="3"/>
      <c r="H640" s="3"/>
    </row>
    <row r="641" spans="2:8" x14ac:dyDescent="0.25">
      <c r="B641" s="3"/>
      <c r="C641" s="3"/>
      <c r="D641" s="3"/>
      <c r="E641" s="3"/>
      <c r="F641" s="3"/>
      <c r="G641" s="3"/>
      <c r="H641" s="3"/>
    </row>
    <row r="642" spans="2:8" x14ac:dyDescent="0.25">
      <c r="B642" s="3"/>
      <c r="C642" s="3"/>
      <c r="D642" s="3"/>
      <c r="E642" s="3"/>
      <c r="F642" s="3"/>
      <c r="G642" s="3"/>
      <c r="H642" s="3"/>
    </row>
    <row r="643" spans="2:8" x14ac:dyDescent="0.25">
      <c r="B643" s="3"/>
      <c r="C643" s="3"/>
      <c r="D643" s="3"/>
      <c r="E643" s="3"/>
      <c r="F643" s="3"/>
      <c r="G643" s="3"/>
      <c r="H643" s="3"/>
    </row>
    <row r="644" spans="2:8" x14ac:dyDescent="0.25">
      <c r="B644" s="3"/>
      <c r="C644" s="3"/>
      <c r="D644" s="3"/>
      <c r="E644" s="3"/>
      <c r="F644" s="3"/>
      <c r="G644" s="3"/>
      <c r="H644" s="3"/>
    </row>
    <row r="645" spans="2:8" x14ac:dyDescent="0.25">
      <c r="B645" s="3"/>
      <c r="C645" s="3"/>
      <c r="D645" s="3"/>
      <c r="E645" s="3"/>
      <c r="F645" s="3"/>
      <c r="G645" s="3"/>
      <c r="H645" s="3"/>
    </row>
    <row r="646" spans="2:8" x14ac:dyDescent="0.25">
      <c r="B646" s="3"/>
      <c r="C646" s="3"/>
      <c r="D646" s="3"/>
      <c r="E646" s="3"/>
      <c r="F646" s="3"/>
      <c r="G646" s="3"/>
      <c r="H646" s="3"/>
    </row>
    <row r="647" spans="2:8" x14ac:dyDescent="0.25">
      <c r="B647" s="3"/>
      <c r="C647" s="3"/>
      <c r="D647" s="3"/>
      <c r="E647" s="3"/>
      <c r="F647" s="3"/>
      <c r="G647" s="3"/>
      <c r="H647" s="3"/>
    </row>
    <row r="648" spans="2:8" x14ac:dyDescent="0.25">
      <c r="B648" s="3"/>
      <c r="C648" s="3"/>
      <c r="D648" s="3"/>
      <c r="E648" s="3"/>
      <c r="F648" s="3"/>
      <c r="G648" s="3"/>
      <c r="H648" s="3"/>
    </row>
    <row r="649" spans="2:8" x14ac:dyDescent="0.25">
      <c r="B649" s="3"/>
      <c r="C649" s="3"/>
      <c r="D649" s="3"/>
      <c r="E649" s="3"/>
      <c r="F649" s="3"/>
      <c r="G649" s="3"/>
      <c r="H649" s="3"/>
    </row>
    <row r="650" spans="2:8" x14ac:dyDescent="0.25">
      <c r="B650" s="3"/>
      <c r="C650" s="3"/>
      <c r="D650" s="3"/>
      <c r="E650" s="3"/>
      <c r="F650" s="3"/>
      <c r="G650" s="3"/>
      <c r="H650" s="3"/>
    </row>
    <row r="651" spans="2:8" x14ac:dyDescent="0.25">
      <c r="B651" s="3"/>
      <c r="C651" s="3"/>
      <c r="D651" s="3"/>
      <c r="E651" s="3"/>
      <c r="F651" s="3"/>
      <c r="G651" s="3"/>
      <c r="H651" s="3"/>
    </row>
    <row r="652" spans="2:8" x14ac:dyDescent="0.25">
      <c r="B652" s="3"/>
      <c r="C652" s="3"/>
      <c r="D652" s="3"/>
      <c r="E652" s="3"/>
      <c r="F652" s="3"/>
      <c r="G652" s="3"/>
      <c r="H652" s="3"/>
    </row>
    <row r="653" spans="2:8" x14ac:dyDescent="0.25">
      <c r="B653" s="3"/>
      <c r="C653" s="3"/>
      <c r="D653" s="3"/>
      <c r="E653" s="3"/>
      <c r="F653" s="3"/>
      <c r="G653" s="3"/>
      <c r="H653" s="3"/>
    </row>
    <row r="654" spans="2:8" x14ac:dyDescent="0.25">
      <c r="B654" s="3"/>
      <c r="C654" s="3"/>
      <c r="D654" s="3"/>
      <c r="E654" s="3"/>
      <c r="F654" s="3"/>
      <c r="G654" s="3"/>
      <c r="H654" s="3"/>
    </row>
    <row r="655" spans="2:8" x14ac:dyDescent="0.25">
      <c r="B655" s="3"/>
      <c r="C655" s="3"/>
      <c r="D655" s="3"/>
      <c r="E655" s="3"/>
      <c r="F655" s="3"/>
      <c r="G655" s="3"/>
      <c r="H655" s="3"/>
    </row>
    <row r="656" spans="2:8" x14ac:dyDescent="0.25">
      <c r="B656" s="3"/>
      <c r="C656" s="3"/>
      <c r="D656" s="3"/>
      <c r="E656" s="3"/>
      <c r="F656" s="3"/>
      <c r="G656" s="3"/>
      <c r="H656" s="3"/>
    </row>
    <row r="657" spans="2:8" x14ac:dyDescent="0.25">
      <c r="B657" s="3"/>
      <c r="C657" s="3"/>
      <c r="D657" s="3"/>
      <c r="E657" s="3"/>
      <c r="F657" s="3"/>
      <c r="G657" s="3"/>
      <c r="H657" s="3"/>
    </row>
    <row r="658" spans="2:8" x14ac:dyDescent="0.25">
      <c r="B658" s="3"/>
      <c r="C658" s="3"/>
      <c r="D658" s="3"/>
      <c r="E658" s="3"/>
      <c r="F658" s="3"/>
      <c r="G658" s="3"/>
      <c r="H658" s="3"/>
    </row>
    <row r="659" spans="2:8" x14ac:dyDescent="0.25">
      <c r="B659" s="3"/>
      <c r="C659" s="3"/>
      <c r="D659" s="3"/>
      <c r="E659" s="3"/>
      <c r="F659" s="3"/>
      <c r="G659" s="3"/>
      <c r="H659" s="3"/>
    </row>
    <row r="660" spans="2:8" x14ac:dyDescent="0.25">
      <c r="B660" s="3"/>
      <c r="C660" s="3"/>
      <c r="D660" s="3"/>
      <c r="E660" s="3"/>
      <c r="F660" s="3"/>
      <c r="G660" s="3"/>
      <c r="H660" s="3"/>
    </row>
    <row r="661" spans="2:8" x14ac:dyDescent="0.25">
      <c r="B661" s="3"/>
      <c r="C661" s="3"/>
      <c r="D661" s="3"/>
      <c r="E661" s="3"/>
      <c r="F661" s="3"/>
      <c r="G661" s="3"/>
      <c r="H661" s="3"/>
    </row>
    <row r="662" spans="2:8" x14ac:dyDescent="0.25">
      <c r="B662" s="3"/>
      <c r="C662" s="3"/>
      <c r="D662" s="3"/>
      <c r="E662" s="3"/>
      <c r="F662" s="3"/>
      <c r="G662" s="3"/>
      <c r="H662" s="3"/>
    </row>
    <row r="663" spans="2:8" x14ac:dyDescent="0.25">
      <c r="B663" s="3"/>
      <c r="C663" s="3"/>
      <c r="D663" s="3"/>
      <c r="E663" s="3"/>
      <c r="F663" s="3"/>
      <c r="G663" s="3"/>
      <c r="H663" s="3"/>
    </row>
    <row r="664" spans="2:8" x14ac:dyDescent="0.25">
      <c r="B664" s="3"/>
      <c r="C664" s="3"/>
      <c r="D664" s="3"/>
      <c r="E664" s="3"/>
      <c r="F664" s="3"/>
      <c r="G664" s="3"/>
      <c r="H664" s="3"/>
    </row>
    <row r="665" spans="2:8" x14ac:dyDescent="0.25">
      <c r="B665" s="3"/>
      <c r="C665" s="3"/>
      <c r="D665" s="3"/>
      <c r="E665" s="3"/>
      <c r="F665" s="3"/>
      <c r="G665" s="3"/>
      <c r="H665" s="3"/>
    </row>
    <row r="666" spans="2:8" x14ac:dyDescent="0.25">
      <c r="B666" s="3"/>
      <c r="C666" s="3"/>
      <c r="D666" s="3"/>
      <c r="E666" s="3"/>
      <c r="F666" s="3"/>
      <c r="G666" s="3"/>
      <c r="H666" s="3"/>
    </row>
    <row r="667" spans="2:8" x14ac:dyDescent="0.25">
      <c r="B667" s="3"/>
      <c r="C667" s="3"/>
      <c r="D667" s="3"/>
      <c r="E667" s="3"/>
      <c r="F667" s="3"/>
      <c r="G667" s="3"/>
      <c r="H667" s="3"/>
    </row>
    <row r="668" spans="2:8" x14ac:dyDescent="0.25">
      <c r="B668" s="3"/>
      <c r="C668" s="3"/>
      <c r="D668" s="3"/>
      <c r="E668" s="3"/>
      <c r="F668" s="3"/>
      <c r="G668" s="3"/>
      <c r="H668" s="3"/>
    </row>
    <row r="669" spans="2:8" x14ac:dyDescent="0.25">
      <c r="B669" s="3"/>
      <c r="C669" s="3"/>
      <c r="D669" s="3"/>
      <c r="E669" s="3"/>
      <c r="F669" s="3"/>
      <c r="G669" s="3"/>
      <c r="H669" s="3"/>
    </row>
    <row r="670" spans="2:8" x14ac:dyDescent="0.25">
      <c r="B670" s="3"/>
      <c r="C670" s="3"/>
      <c r="D670" s="3"/>
      <c r="E670" s="3"/>
      <c r="F670" s="3"/>
      <c r="G670" s="3"/>
      <c r="H670" s="3"/>
    </row>
    <row r="671" spans="2:8" x14ac:dyDescent="0.25">
      <c r="B671" s="3"/>
      <c r="C671" s="3"/>
      <c r="D671" s="3"/>
      <c r="E671" s="3"/>
      <c r="F671" s="3"/>
      <c r="G671" s="3"/>
      <c r="H671" s="3"/>
    </row>
    <row r="672" spans="2:8" x14ac:dyDescent="0.25">
      <c r="B672" s="3"/>
      <c r="C672" s="3"/>
      <c r="D672" s="3"/>
      <c r="E672" s="3"/>
      <c r="F672" s="3"/>
      <c r="G672" s="3"/>
      <c r="H672" s="3"/>
    </row>
    <row r="673" spans="2:8" x14ac:dyDescent="0.25">
      <c r="B673" s="3"/>
      <c r="C673" s="3"/>
      <c r="D673" s="3"/>
      <c r="E673" s="3"/>
      <c r="F673" s="3"/>
      <c r="G673" s="3"/>
      <c r="H673" s="3"/>
    </row>
    <row r="674" spans="2:8" x14ac:dyDescent="0.25">
      <c r="B674" s="3"/>
      <c r="C674" s="3"/>
      <c r="D674" s="3"/>
      <c r="E674" s="3"/>
      <c r="F674" s="3"/>
      <c r="G674" s="3"/>
      <c r="H674" s="3"/>
    </row>
    <row r="675" spans="2:8" x14ac:dyDescent="0.25">
      <c r="B675" s="3"/>
      <c r="C675" s="3"/>
      <c r="D675" s="3"/>
      <c r="E675" s="3"/>
      <c r="F675" s="3"/>
      <c r="G675" s="3"/>
      <c r="H675" s="3"/>
    </row>
    <row r="676" spans="2:8" x14ac:dyDescent="0.25">
      <c r="B676" s="3"/>
      <c r="C676" s="3"/>
      <c r="D676" s="3"/>
      <c r="E676" s="3"/>
      <c r="F676" s="3"/>
      <c r="G676" s="3"/>
      <c r="H676" s="3"/>
    </row>
    <row r="677" spans="2:8" x14ac:dyDescent="0.25">
      <c r="B677" s="3"/>
      <c r="C677" s="3"/>
      <c r="D677" s="3"/>
      <c r="E677" s="3"/>
      <c r="F677" s="3"/>
      <c r="G677" s="3"/>
      <c r="H677" s="3"/>
    </row>
    <row r="678" spans="2:8" x14ac:dyDescent="0.25">
      <c r="B678" s="3"/>
      <c r="C678" s="3"/>
      <c r="D678" s="3"/>
      <c r="E678" s="3"/>
      <c r="F678" s="3"/>
      <c r="G678" s="3"/>
      <c r="H678" s="3"/>
    </row>
    <row r="679" spans="2:8" x14ac:dyDescent="0.25">
      <c r="B679" s="3"/>
      <c r="C679" s="3"/>
      <c r="D679" s="3"/>
      <c r="E679" s="3"/>
      <c r="F679" s="3"/>
      <c r="G679" s="3"/>
      <c r="H679" s="3"/>
    </row>
    <row r="680" spans="2:8" x14ac:dyDescent="0.25">
      <c r="B680" s="3"/>
      <c r="C680" s="3"/>
      <c r="D680" s="3"/>
      <c r="E680" s="3"/>
      <c r="F680" s="3"/>
      <c r="G680" s="3"/>
      <c r="H680" s="3"/>
    </row>
    <row r="681" spans="2:8" x14ac:dyDescent="0.25">
      <c r="B681" s="3"/>
      <c r="C681" s="3"/>
      <c r="D681" s="3"/>
      <c r="E681" s="3"/>
      <c r="F681" s="3"/>
      <c r="G681" s="3"/>
      <c r="H681" s="3"/>
    </row>
    <row r="682" spans="2:8" x14ac:dyDescent="0.25">
      <c r="B682" s="3"/>
      <c r="C682" s="3"/>
      <c r="D682" s="3"/>
      <c r="E682" s="3"/>
      <c r="F682" s="3"/>
      <c r="G682" s="3"/>
      <c r="H682" s="3"/>
    </row>
    <row r="683" spans="2:8" x14ac:dyDescent="0.25">
      <c r="B683" s="3"/>
      <c r="C683" s="3"/>
      <c r="D683" s="3"/>
      <c r="E683" s="3"/>
      <c r="F683" s="3"/>
      <c r="G683" s="3"/>
      <c r="H683" s="3"/>
    </row>
    <row r="684" spans="2:8" x14ac:dyDescent="0.25">
      <c r="B684" s="3"/>
      <c r="C684" s="3"/>
      <c r="D684" s="3"/>
      <c r="E684" s="3"/>
      <c r="F684" s="3"/>
      <c r="G684" s="3"/>
      <c r="H684" s="3"/>
    </row>
    <row r="685" spans="2:8" x14ac:dyDescent="0.25">
      <c r="B685" s="3"/>
      <c r="C685" s="3"/>
      <c r="D685" s="3"/>
      <c r="E685" s="3"/>
      <c r="F685" s="3"/>
      <c r="G685" s="3"/>
      <c r="H685" s="3"/>
    </row>
    <row r="686" spans="2:8" x14ac:dyDescent="0.25">
      <c r="B686" s="3"/>
      <c r="C686" s="3"/>
      <c r="D686" s="3"/>
      <c r="E686" s="3"/>
      <c r="F686" s="3"/>
      <c r="G686" s="3"/>
      <c r="H686" s="3"/>
    </row>
    <row r="687" spans="2:8" x14ac:dyDescent="0.25">
      <c r="B687" s="3"/>
      <c r="C687" s="3"/>
      <c r="D687" s="3"/>
      <c r="E687" s="3"/>
      <c r="F687" s="3"/>
      <c r="G687" s="3"/>
      <c r="H687" s="3"/>
    </row>
    <row r="688" spans="2:8" x14ac:dyDescent="0.25">
      <c r="B688" s="3"/>
      <c r="C688" s="3"/>
      <c r="D688" s="3"/>
      <c r="E688" s="3"/>
      <c r="F688" s="3"/>
      <c r="G688" s="3"/>
      <c r="H688" s="3"/>
    </row>
    <row r="689" spans="2:8" x14ac:dyDescent="0.25">
      <c r="B689" s="3"/>
      <c r="C689" s="3"/>
      <c r="D689" s="3"/>
      <c r="E689" s="3"/>
      <c r="F689" s="3"/>
      <c r="G689" s="3"/>
      <c r="H689" s="3"/>
    </row>
    <row r="690" spans="2:8" x14ac:dyDescent="0.25">
      <c r="B690" s="3"/>
      <c r="C690" s="3"/>
      <c r="D690" s="3"/>
      <c r="E690" s="3"/>
      <c r="F690" s="3"/>
      <c r="G690" s="3"/>
      <c r="H690" s="3"/>
    </row>
    <row r="691" spans="2:8" x14ac:dyDescent="0.25">
      <c r="B691" s="3"/>
      <c r="C691" s="3"/>
      <c r="D691" s="3"/>
      <c r="E691" s="3"/>
      <c r="F691" s="3"/>
      <c r="G691" s="3"/>
      <c r="H691" s="3"/>
    </row>
    <row r="692" spans="2:8" x14ac:dyDescent="0.25">
      <c r="B692" s="3"/>
      <c r="C692" s="3"/>
      <c r="D692" s="3"/>
      <c r="E692" s="3"/>
      <c r="F692" s="3"/>
      <c r="G692" s="3"/>
      <c r="H692" s="3"/>
    </row>
    <row r="693" spans="2:8" x14ac:dyDescent="0.25">
      <c r="B693" s="3"/>
      <c r="C693" s="3"/>
      <c r="D693" s="3"/>
      <c r="E693" s="3"/>
      <c r="F693" s="3"/>
      <c r="G693" s="3"/>
      <c r="H693" s="3"/>
    </row>
    <row r="694" spans="2:8" x14ac:dyDescent="0.25">
      <c r="B694" s="3"/>
      <c r="C694" s="3"/>
      <c r="D694" s="3"/>
      <c r="E694" s="3"/>
      <c r="F694" s="3"/>
      <c r="G694" s="3"/>
      <c r="H694" s="3"/>
    </row>
    <row r="695" spans="2:8" x14ac:dyDescent="0.25">
      <c r="B695" s="3"/>
      <c r="C695" s="3"/>
      <c r="D695" s="3"/>
      <c r="E695" s="3"/>
      <c r="F695" s="3"/>
      <c r="G695" s="3"/>
      <c r="H695" s="3"/>
    </row>
    <row r="696" spans="2:8" x14ac:dyDescent="0.25">
      <c r="B696" s="3"/>
      <c r="C696" s="3"/>
      <c r="D696" s="3"/>
      <c r="E696" s="3"/>
      <c r="F696" s="3"/>
      <c r="G696" s="3"/>
      <c r="H696" s="3"/>
    </row>
    <row r="697" spans="2:8" x14ac:dyDescent="0.25">
      <c r="B697" s="3"/>
      <c r="C697" s="3"/>
      <c r="D697" s="3"/>
      <c r="E697" s="3"/>
      <c r="F697" s="3"/>
      <c r="G697" s="3"/>
      <c r="H697" s="3"/>
    </row>
    <row r="698" spans="2:8" x14ac:dyDescent="0.25">
      <c r="B698" s="3"/>
      <c r="C698" s="3"/>
      <c r="D698" s="3"/>
      <c r="E698" s="3"/>
      <c r="F698" s="3"/>
      <c r="G698" s="3"/>
      <c r="H698" s="3"/>
    </row>
    <row r="699" spans="2:8" x14ac:dyDescent="0.25">
      <c r="B699" s="3"/>
      <c r="C699" s="3"/>
      <c r="D699" s="3"/>
      <c r="E699" s="3"/>
      <c r="F699" s="3"/>
      <c r="G699" s="3"/>
      <c r="H699" s="3"/>
    </row>
    <row r="700" spans="2:8" x14ac:dyDescent="0.25">
      <c r="B700" s="3"/>
      <c r="C700" s="3"/>
      <c r="D700" s="3"/>
      <c r="E700" s="3"/>
      <c r="F700" s="3"/>
      <c r="G700" s="3"/>
      <c r="H700" s="3"/>
    </row>
    <row r="701" spans="2:8" x14ac:dyDescent="0.25">
      <c r="B701" s="3"/>
      <c r="C701" s="3"/>
      <c r="D701" s="3"/>
      <c r="E701" s="3"/>
      <c r="F701" s="3"/>
      <c r="G701" s="3"/>
      <c r="H701" s="3"/>
    </row>
    <row r="702" spans="2:8" x14ac:dyDescent="0.25">
      <c r="B702" s="3"/>
      <c r="C702" s="3"/>
      <c r="D702" s="3"/>
      <c r="E702" s="3"/>
      <c r="F702" s="3"/>
      <c r="G702" s="3"/>
      <c r="H702" s="3"/>
    </row>
    <row r="703" spans="2:8" x14ac:dyDescent="0.25">
      <c r="B703" s="3"/>
      <c r="C703" s="3"/>
      <c r="D703" s="3"/>
      <c r="E703" s="3"/>
      <c r="F703" s="3"/>
      <c r="G703" s="3"/>
      <c r="H703" s="3"/>
    </row>
    <row r="704" spans="2:8" x14ac:dyDescent="0.25">
      <c r="B704" s="3"/>
      <c r="C704" s="3"/>
      <c r="D704" s="3"/>
      <c r="E704" s="3"/>
      <c r="F704" s="3"/>
      <c r="G704" s="3"/>
      <c r="H704" s="3"/>
    </row>
    <row r="705" spans="2:8" x14ac:dyDescent="0.25">
      <c r="B705" s="3"/>
      <c r="C705" s="3"/>
      <c r="D705" s="3"/>
      <c r="E705" s="3"/>
      <c r="F705" s="3"/>
      <c r="G705" s="3"/>
      <c r="H705" s="3"/>
    </row>
    <row r="706" spans="2:8" x14ac:dyDescent="0.25">
      <c r="B706" s="3"/>
      <c r="C706" s="3"/>
      <c r="D706" s="3"/>
      <c r="E706" s="3"/>
      <c r="F706" s="3"/>
      <c r="G706" s="3"/>
      <c r="H706" s="3"/>
    </row>
    <row r="707" spans="2:8" x14ac:dyDescent="0.25">
      <c r="B707" s="3"/>
      <c r="C707" s="3"/>
      <c r="D707" s="3"/>
      <c r="E707" s="3"/>
      <c r="F707" s="3"/>
      <c r="G707" s="3"/>
      <c r="H707" s="3"/>
    </row>
    <row r="708" spans="2:8" x14ac:dyDescent="0.25">
      <c r="B708" s="3"/>
      <c r="C708" s="3"/>
      <c r="D708" s="3"/>
      <c r="E708" s="3"/>
      <c r="F708" s="3"/>
      <c r="G708" s="3"/>
      <c r="H708" s="3"/>
    </row>
    <row r="709" spans="2:8" x14ac:dyDescent="0.25">
      <c r="B709" s="3"/>
      <c r="C709" s="3"/>
      <c r="D709" s="3"/>
      <c r="E709" s="3"/>
      <c r="F709" s="3"/>
      <c r="G709" s="3"/>
      <c r="H709" s="3"/>
    </row>
    <row r="710" spans="2:8" x14ac:dyDescent="0.25">
      <c r="B710" s="3"/>
      <c r="C710" s="3"/>
      <c r="D710" s="3"/>
      <c r="E710" s="3"/>
      <c r="F710" s="3"/>
      <c r="G710" s="3"/>
      <c r="H710" s="3"/>
    </row>
    <row r="711" spans="2:8" x14ac:dyDescent="0.25">
      <c r="B711" s="3"/>
      <c r="C711" s="3"/>
      <c r="D711" s="3"/>
      <c r="E711" s="3"/>
      <c r="F711" s="3"/>
      <c r="G711" s="3"/>
      <c r="H711" s="3"/>
    </row>
    <row r="712" spans="2:8" x14ac:dyDescent="0.25">
      <c r="B712" s="3"/>
      <c r="C712" s="3"/>
      <c r="D712" s="3"/>
      <c r="E712" s="3"/>
      <c r="F712" s="3"/>
      <c r="G712" s="3"/>
      <c r="H712" s="3"/>
    </row>
    <row r="713" spans="2:8" x14ac:dyDescent="0.25">
      <c r="B713" s="3"/>
      <c r="C713" s="3"/>
      <c r="D713" s="3"/>
      <c r="E713" s="3"/>
      <c r="F713" s="3"/>
      <c r="G713" s="3"/>
      <c r="H713" s="3"/>
    </row>
    <row r="714" spans="2:8" x14ac:dyDescent="0.25">
      <c r="B714" s="3"/>
      <c r="C714" s="3"/>
      <c r="D714" s="3"/>
      <c r="E714" s="3"/>
      <c r="F714" s="3"/>
      <c r="G714" s="3"/>
      <c r="H714" s="3"/>
    </row>
    <row r="715" spans="2:8" x14ac:dyDescent="0.25">
      <c r="B715" s="3"/>
      <c r="C715" s="3"/>
      <c r="D715" s="3"/>
      <c r="E715" s="3"/>
      <c r="F715" s="3"/>
      <c r="G715" s="3"/>
      <c r="H715" s="3"/>
    </row>
    <row r="716" spans="2:8" x14ac:dyDescent="0.25">
      <c r="B716" s="3"/>
      <c r="C716" s="3"/>
      <c r="D716" s="3"/>
      <c r="E716" s="3"/>
      <c r="F716" s="3"/>
      <c r="G716" s="3"/>
      <c r="H716" s="3"/>
    </row>
    <row r="717" spans="2:8" x14ac:dyDescent="0.25">
      <c r="B717" s="3"/>
      <c r="C717" s="3"/>
      <c r="D717" s="3"/>
      <c r="E717" s="3"/>
      <c r="F717" s="3"/>
      <c r="G717" s="3"/>
      <c r="H717" s="3"/>
    </row>
    <row r="718" spans="2:8" x14ac:dyDescent="0.25">
      <c r="B718" s="3"/>
      <c r="C718" s="3"/>
      <c r="D718" s="3"/>
      <c r="E718" s="3"/>
      <c r="F718" s="3"/>
      <c r="G718" s="3"/>
      <c r="H718" s="3"/>
    </row>
    <row r="719" spans="2:8" x14ac:dyDescent="0.25">
      <c r="B719" s="3"/>
      <c r="C719" s="3"/>
      <c r="D719" s="3"/>
      <c r="E719" s="3"/>
      <c r="F719" s="3"/>
      <c r="G719" s="3"/>
      <c r="H719" s="3"/>
    </row>
    <row r="720" spans="2:8" x14ac:dyDescent="0.25">
      <c r="B720" s="3"/>
      <c r="C720" s="3"/>
      <c r="D720" s="3"/>
      <c r="E720" s="3"/>
      <c r="F720" s="3"/>
      <c r="G720" s="3"/>
      <c r="H720" s="3"/>
    </row>
    <row r="721" spans="2:8" x14ac:dyDescent="0.25">
      <c r="B721" s="3"/>
      <c r="C721" s="3"/>
      <c r="D721" s="3"/>
      <c r="E721" s="3"/>
      <c r="F721" s="3"/>
      <c r="G721" s="3"/>
      <c r="H721" s="3"/>
    </row>
    <row r="722" spans="2:8" x14ac:dyDescent="0.25">
      <c r="B722" s="3"/>
      <c r="C722" s="3"/>
      <c r="D722" s="3"/>
      <c r="E722" s="3"/>
      <c r="F722" s="3"/>
      <c r="G722" s="3"/>
      <c r="H722" s="3"/>
    </row>
    <row r="723" spans="2:8" x14ac:dyDescent="0.25">
      <c r="B723" s="3"/>
      <c r="C723" s="3"/>
      <c r="D723" s="3"/>
      <c r="E723" s="3"/>
      <c r="F723" s="3"/>
      <c r="G723" s="3"/>
      <c r="H723" s="3"/>
    </row>
    <row r="724" spans="2:8" x14ac:dyDescent="0.25">
      <c r="B724" s="3"/>
      <c r="C724" s="3"/>
      <c r="D724" s="3"/>
      <c r="E724" s="3"/>
      <c r="F724" s="3"/>
      <c r="G724" s="3"/>
      <c r="H724" s="3"/>
    </row>
    <row r="725" spans="2:8" x14ac:dyDescent="0.25">
      <c r="B725" s="3"/>
      <c r="C725" s="3"/>
      <c r="D725" s="3"/>
      <c r="E725" s="3"/>
      <c r="F725" s="3"/>
      <c r="G725" s="3"/>
      <c r="H725" s="3"/>
    </row>
    <row r="726" spans="2:8" x14ac:dyDescent="0.25">
      <c r="B726" s="3"/>
      <c r="C726" s="3"/>
      <c r="D726" s="3"/>
      <c r="E726" s="3"/>
      <c r="F726" s="3"/>
      <c r="G726" s="3"/>
      <c r="H726" s="3"/>
    </row>
    <row r="727" spans="2:8" x14ac:dyDescent="0.25">
      <c r="B727" s="3"/>
      <c r="C727" s="3"/>
      <c r="D727" s="3"/>
      <c r="E727" s="3"/>
      <c r="F727" s="3"/>
      <c r="G727" s="3"/>
      <c r="H727" s="3"/>
    </row>
    <row r="728" spans="2:8" x14ac:dyDescent="0.25">
      <c r="B728" s="3"/>
      <c r="C728" s="3"/>
      <c r="D728" s="3"/>
      <c r="E728" s="3"/>
      <c r="F728" s="3"/>
      <c r="G728" s="3"/>
      <c r="H728" s="3"/>
    </row>
    <row r="729" spans="2:8" x14ac:dyDescent="0.25">
      <c r="B729" s="3"/>
      <c r="C729" s="3"/>
      <c r="D729" s="3"/>
      <c r="E729" s="3"/>
      <c r="F729" s="3"/>
      <c r="G729" s="3"/>
      <c r="H729" s="3"/>
    </row>
    <row r="730" spans="2:8" x14ac:dyDescent="0.25">
      <c r="B730" s="3"/>
      <c r="C730" s="3"/>
      <c r="D730" s="3"/>
      <c r="E730" s="3"/>
      <c r="F730" s="3"/>
      <c r="G730" s="3"/>
      <c r="H730" s="3"/>
    </row>
    <row r="731" spans="2:8" x14ac:dyDescent="0.25">
      <c r="B731" s="3"/>
      <c r="C731" s="3"/>
      <c r="D731" s="3"/>
      <c r="E731" s="3"/>
      <c r="F731" s="3"/>
      <c r="G731" s="3"/>
      <c r="H731" s="3"/>
    </row>
    <row r="732" spans="2:8" x14ac:dyDescent="0.25">
      <c r="B732" s="3"/>
      <c r="C732" s="3"/>
      <c r="D732" s="3"/>
      <c r="E732" s="3"/>
      <c r="F732" s="3"/>
      <c r="G732" s="3"/>
      <c r="H732" s="3"/>
    </row>
    <row r="733" spans="2:8" x14ac:dyDescent="0.25">
      <c r="B733" s="3"/>
      <c r="C733" s="3"/>
      <c r="D733" s="3"/>
      <c r="E733" s="3"/>
      <c r="F733" s="3"/>
      <c r="G733" s="3"/>
      <c r="H733" s="3"/>
    </row>
    <row r="734" spans="2:8" x14ac:dyDescent="0.25">
      <c r="B734" s="3"/>
      <c r="C734" s="3"/>
      <c r="D734" s="3"/>
      <c r="E734" s="3"/>
      <c r="F734" s="3"/>
      <c r="G734" s="3"/>
      <c r="H734" s="3"/>
    </row>
    <row r="735" spans="2:8" x14ac:dyDescent="0.25">
      <c r="B735" s="3"/>
      <c r="C735" s="3"/>
      <c r="D735" s="3"/>
      <c r="E735" s="3"/>
      <c r="F735" s="3"/>
      <c r="G735" s="3"/>
      <c r="H735" s="3"/>
    </row>
    <row r="736" spans="2:8" x14ac:dyDescent="0.25">
      <c r="B736" s="3"/>
      <c r="C736" s="3"/>
      <c r="D736" s="3"/>
      <c r="E736" s="3"/>
      <c r="F736" s="3"/>
      <c r="G736" s="3"/>
      <c r="H736" s="3"/>
    </row>
    <row r="737" spans="2:8" x14ac:dyDescent="0.25">
      <c r="B737" s="3"/>
      <c r="C737" s="3"/>
      <c r="D737" s="3"/>
      <c r="E737" s="3"/>
      <c r="F737" s="3"/>
      <c r="G737" s="3"/>
      <c r="H737" s="3"/>
    </row>
    <row r="738" spans="2:8" x14ac:dyDescent="0.25">
      <c r="B738" s="3"/>
      <c r="C738" s="3"/>
      <c r="D738" s="3"/>
      <c r="E738" s="3"/>
      <c r="F738" s="3"/>
      <c r="G738" s="3"/>
      <c r="H738" s="3"/>
    </row>
    <row r="739" spans="2:8" x14ac:dyDescent="0.25">
      <c r="B739" s="3"/>
      <c r="C739" s="3"/>
      <c r="D739" s="3"/>
      <c r="E739" s="3"/>
      <c r="F739" s="3"/>
      <c r="G739" s="3"/>
      <c r="H739" s="3"/>
    </row>
    <row r="740" spans="2:8" x14ac:dyDescent="0.25">
      <c r="B740" s="3"/>
      <c r="C740" s="3"/>
      <c r="D740" s="3"/>
      <c r="E740" s="3"/>
      <c r="F740" s="3"/>
      <c r="G740" s="3"/>
      <c r="H740" s="3"/>
    </row>
    <row r="741" spans="2:8" x14ac:dyDescent="0.25">
      <c r="B741" s="3"/>
      <c r="C741" s="3"/>
      <c r="D741" s="3"/>
      <c r="E741" s="3"/>
      <c r="F741" s="3"/>
      <c r="G741" s="3"/>
      <c r="H741" s="3"/>
    </row>
    <row r="742" spans="2:8" x14ac:dyDescent="0.25">
      <c r="B742" s="3"/>
      <c r="C742" s="3"/>
      <c r="D742" s="3"/>
      <c r="E742" s="3"/>
      <c r="F742" s="3"/>
      <c r="G742" s="3"/>
      <c r="H742" s="3"/>
    </row>
    <row r="743" spans="2:8" x14ac:dyDescent="0.25">
      <c r="B743" s="3"/>
      <c r="C743" s="3"/>
      <c r="D743" s="3"/>
      <c r="E743" s="3"/>
      <c r="F743" s="3"/>
      <c r="G743" s="3"/>
      <c r="H743" s="3"/>
    </row>
    <row r="744" spans="2:8" x14ac:dyDescent="0.25">
      <c r="B744" s="3"/>
      <c r="C744" s="3"/>
      <c r="D744" s="3"/>
      <c r="E744" s="3"/>
      <c r="F744" s="3"/>
      <c r="G744" s="3"/>
      <c r="H744" s="3"/>
    </row>
    <row r="745" spans="2:8" x14ac:dyDescent="0.25">
      <c r="B745" s="3"/>
      <c r="C745" s="3"/>
      <c r="D745" s="3"/>
      <c r="E745" s="3"/>
      <c r="F745" s="3"/>
      <c r="G745" s="3"/>
      <c r="H745" s="3"/>
    </row>
    <row r="746" spans="2:8" x14ac:dyDescent="0.25">
      <c r="B746" s="3"/>
      <c r="C746" s="3"/>
      <c r="D746" s="3"/>
      <c r="E746" s="3"/>
      <c r="F746" s="3"/>
      <c r="G746" s="3"/>
      <c r="H746" s="3"/>
    </row>
    <row r="747" spans="2:8" x14ac:dyDescent="0.25">
      <c r="B747" s="3"/>
      <c r="C747" s="3"/>
      <c r="D747" s="3"/>
      <c r="E747" s="3"/>
      <c r="F747" s="3"/>
      <c r="G747" s="3"/>
      <c r="H747" s="3"/>
    </row>
    <row r="748" spans="2:8" x14ac:dyDescent="0.25">
      <c r="B748" s="3"/>
      <c r="C748" s="3"/>
      <c r="D748" s="3"/>
      <c r="E748" s="3"/>
      <c r="F748" s="3"/>
      <c r="G748" s="3"/>
      <c r="H748" s="3"/>
    </row>
    <row r="749" spans="2:8" x14ac:dyDescent="0.25">
      <c r="B749" s="3"/>
      <c r="C749" s="3"/>
      <c r="D749" s="3"/>
      <c r="E749" s="3"/>
      <c r="F749" s="3"/>
      <c r="G749" s="3"/>
      <c r="H749" s="3"/>
    </row>
    <row r="750" spans="2:8" x14ac:dyDescent="0.25">
      <c r="B750" s="3"/>
      <c r="C750" s="3"/>
      <c r="D750" s="3"/>
      <c r="E750" s="3"/>
      <c r="F750" s="3"/>
      <c r="G750" s="3"/>
      <c r="H750" s="3"/>
    </row>
    <row r="751" spans="2:8" x14ac:dyDescent="0.25">
      <c r="B751" s="3"/>
      <c r="C751" s="3"/>
      <c r="D751" s="3"/>
      <c r="E751" s="3"/>
      <c r="F751" s="3"/>
      <c r="G751" s="3"/>
      <c r="H751" s="3"/>
    </row>
    <row r="752" spans="2:8" x14ac:dyDescent="0.25">
      <c r="B752" s="3"/>
      <c r="C752" s="3"/>
      <c r="D752" s="3"/>
      <c r="E752" s="3"/>
      <c r="F752" s="3"/>
      <c r="G752" s="3"/>
      <c r="H752" s="3"/>
    </row>
    <row r="753" spans="2:8" x14ac:dyDescent="0.25">
      <c r="B753" s="3"/>
      <c r="C753" s="3"/>
      <c r="D753" s="3"/>
      <c r="E753" s="3"/>
      <c r="F753" s="3"/>
      <c r="G753" s="3"/>
      <c r="H753" s="3"/>
    </row>
    <row r="754" spans="2:8" x14ac:dyDescent="0.25">
      <c r="B754" s="3"/>
      <c r="C754" s="3"/>
      <c r="D754" s="3"/>
      <c r="E754" s="3"/>
      <c r="F754" s="3"/>
      <c r="G754" s="3"/>
      <c r="H754" s="3"/>
    </row>
    <row r="755" spans="2:8" x14ac:dyDescent="0.25">
      <c r="B755" s="3"/>
      <c r="C755" s="3"/>
      <c r="D755" s="3"/>
      <c r="E755" s="3"/>
      <c r="F755" s="3"/>
      <c r="G755" s="3"/>
      <c r="H755" s="3"/>
    </row>
    <row r="756" spans="2:8" x14ac:dyDescent="0.25">
      <c r="B756" s="3"/>
      <c r="C756" s="3"/>
      <c r="D756" s="3"/>
      <c r="E756" s="3"/>
      <c r="F756" s="3"/>
      <c r="G756" s="3"/>
      <c r="H756" s="3"/>
    </row>
    <row r="757" spans="2:8" x14ac:dyDescent="0.25">
      <c r="B757" s="3"/>
      <c r="C757" s="3"/>
      <c r="D757" s="3"/>
      <c r="E757" s="3"/>
      <c r="F757" s="3"/>
      <c r="G757" s="3"/>
      <c r="H757" s="3"/>
    </row>
    <row r="758" spans="2:8" x14ac:dyDescent="0.25">
      <c r="B758" s="3"/>
      <c r="C758" s="3"/>
      <c r="D758" s="3"/>
      <c r="E758" s="3"/>
      <c r="F758" s="3"/>
      <c r="G758" s="3"/>
      <c r="H758" s="3"/>
    </row>
    <row r="759" spans="2:8" x14ac:dyDescent="0.25">
      <c r="B759" s="3"/>
      <c r="C759" s="3"/>
      <c r="D759" s="3"/>
      <c r="E759" s="3"/>
      <c r="F759" s="3"/>
      <c r="G759" s="3"/>
      <c r="H759" s="3"/>
    </row>
    <row r="760" spans="2:8" x14ac:dyDescent="0.25">
      <c r="B760" s="3"/>
      <c r="C760" s="3"/>
      <c r="D760" s="3"/>
      <c r="E760" s="3"/>
      <c r="F760" s="3"/>
      <c r="G760" s="3"/>
      <c r="H760" s="3"/>
    </row>
    <row r="761" spans="2:8" x14ac:dyDescent="0.25">
      <c r="B761" s="3"/>
      <c r="C761" s="3"/>
      <c r="D761" s="3"/>
      <c r="E761" s="3"/>
      <c r="F761" s="3"/>
      <c r="G761" s="3"/>
      <c r="H761" s="3"/>
    </row>
    <row r="762" spans="2:8" x14ac:dyDescent="0.25">
      <c r="B762" s="3"/>
      <c r="C762" s="3"/>
      <c r="D762" s="3"/>
      <c r="E762" s="3"/>
      <c r="F762" s="3"/>
      <c r="G762" s="3"/>
      <c r="H762" s="3"/>
    </row>
    <row r="763" spans="2:8" x14ac:dyDescent="0.25">
      <c r="B763" s="3"/>
      <c r="C763" s="3"/>
      <c r="D763" s="3"/>
      <c r="E763" s="3"/>
      <c r="F763" s="3"/>
      <c r="G763" s="3"/>
      <c r="H763" s="3"/>
    </row>
    <row r="764" spans="2:8" x14ac:dyDescent="0.25">
      <c r="B764" s="3"/>
      <c r="C764" s="3"/>
      <c r="D764" s="3"/>
      <c r="E764" s="3"/>
      <c r="F764" s="3"/>
      <c r="G764" s="3"/>
      <c r="H764" s="3"/>
    </row>
    <row r="765" spans="2:8" x14ac:dyDescent="0.25">
      <c r="B765" s="3"/>
      <c r="C765" s="3"/>
      <c r="D765" s="3"/>
      <c r="E765" s="3"/>
      <c r="F765" s="3"/>
      <c r="G765" s="3"/>
      <c r="H765" s="3"/>
    </row>
    <row r="766" spans="2:8" x14ac:dyDescent="0.25">
      <c r="B766" s="3"/>
      <c r="C766" s="3"/>
      <c r="D766" s="3"/>
      <c r="E766" s="3"/>
      <c r="F766" s="3"/>
      <c r="G766" s="3"/>
      <c r="H766" s="3"/>
    </row>
    <row r="767" spans="2:8" x14ac:dyDescent="0.25">
      <c r="B767" s="3"/>
      <c r="C767" s="3"/>
      <c r="D767" s="3"/>
      <c r="E767" s="3"/>
      <c r="F767" s="3"/>
      <c r="G767" s="3"/>
      <c r="H767" s="3"/>
    </row>
    <row r="768" spans="2:8" x14ac:dyDescent="0.25">
      <c r="B768" s="3"/>
      <c r="C768" s="3"/>
      <c r="D768" s="3"/>
      <c r="E768" s="3"/>
      <c r="F768" s="3"/>
      <c r="G768" s="3"/>
      <c r="H768" s="3"/>
    </row>
    <row r="769" spans="2:8" x14ac:dyDescent="0.25">
      <c r="B769" s="3"/>
      <c r="C769" s="3"/>
      <c r="D769" s="3"/>
      <c r="E769" s="3"/>
      <c r="F769" s="3"/>
      <c r="G769" s="3"/>
      <c r="H769" s="3"/>
    </row>
    <row r="770" spans="2:8" x14ac:dyDescent="0.25">
      <c r="B770" s="3"/>
      <c r="C770" s="3"/>
      <c r="D770" s="3"/>
      <c r="E770" s="3"/>
      <c r="F770" s="3"/>
      <c r="G770" s="3"/>
      <c r="H770" s="3"/>
    </row>
    <row r="771" spans="2:8" x14ac:dyDescent="0.25">
      <c r="B771" s="3"/>
      <c r="C771" s="3"/>
      <c r="D771" s="3"/>
      <c r="E771" s="3"/>
      <c r="F771" s="3"/>
      <c r="G771" s="3"/>
      <c r="H771" s="3"/>
    </row>
    <row r="772" spans="2:8" x14ac:dyDescent="0.25">
      <c r="B772" s="3"/>
      <c r="C772" s="3"/>
      <c r="D772" s="3"/>
      <c r="E772" s="3"/>
      <c r="F772" s="3"/>
      <c r="G772" s="3"/>
      <c r="H772" s="3"/>
    </row>
    <row r="773" spans="2:8" x14ac:dyDescent="0.25">
      <c r="B773" s="3"/>
      <c r="C773" s="3"/>
      <c r="D773" s="3"/>
      <c r="E773" s="3"/>
      <c r="F773" s="3"/>
      <c r="G773" s="3"/>
      <c r="H773" s="3"/>
    </row>
    <row r="774" spans="2:8" x14ac:dyDescent="0.25">
      <c r="B774" s="3"/>
      <c r="C774" s="3"/>
      <c r="D774" s="3"/>
      <c r="E774" s="3"/>
      <c r="F774" s="3"/>
      <c r="G774" s="3"/>
      <c r="H774" s="3"/>
    </row>
    <row r="775" spans="2:8" x14ac:dyDescent="0.25">
      <c r="B775" s="3"/>
      <c r="C775" s="3"/>
      <c r="D775" s="3"/>
      <c r="E775" s="3"/>
      <c r="F775" s="3"/>
      <c r="G775" s="3"/>
      <c r="H775" s="3"/>
    </row>
    <row r="776" spans="2:8" x14ac:dyDescent="0.25">
      <c r="B776" s="3"/>
      <c r="C776" s="3"/>
      <c r="D776" s="3"/>
      <c r="E776" s="3"/>
      <c r="F776" s="3"/>
      <c r="G776" s="3"/>
      <c r="H776" s="3"/>
    </row>
    <row r="777" spans="2:8" x14ac:dyDescent="0.25">
      <c r="B777" s="3"/>
      <c r="C777" s="3"/>
      <c r="D777" s="3"/>
      <c r="E777" s="3"/>
      <c r="F777" s="3"/>
      <c r="G777" s="3"/>
      <c r="H777" s="3"/>
    </row>
    <row r="778" spans="2:8" x14ac:dyDescent="0.25">
      <c r="B778" s="3"/>
      <c r="C778" s="3"/>
      <c r="D778" s="3"/>
      <c r="E778" s="3"/>
      <c r="F778" s="3"/>
      <c r="G778" s="3"/>
      <c r="H778" s="3"/>
    </row>
    <row r="779" spans="2:8" x14ac:dyDescent="0.25">
      <c r="B779" s="3"/>
      <c r="C779" s="3"/>
      <c r="D779" s="3"/>
      <c r="E779" s="3"/>
      <c r="F779" s="3"/>
      <c r="G779" s="3"/>
      <c r="H779" s="3"/>
    </row>
    <row r="780" spans="2:8" x14ac:dyDescent="0.25">
      <c r="B780" s="3"/>
      <c r="C780" s="3"/>
      <c r="D780" s="3"/>
      <c r="E780" s="3"/>
      <c r="F780" s="3"/>
      <c r="G780" s="3"/>
      <c r="H780" s="3"/>
    </row>
    <row r="781" spans="2:8" x14ac:dyDescent="0.25">
      <c r="B781" s="3"/>
      <c r="C781" s="3"/>
      <c r="D781" s="3"/>
      <c r="E781" s="3"/>
      <c r="F781" s="3"/>
      <c r="G781" s="3"/>
      <c r="H781" s="3"/>
    </row>
    <row r="782" spans="2:8" x14ac:dyDescent="0.25">
      <c r="B782" s="3"/>
      <c r="C782" s="3"/>
      <c r="D782" s="3"/>
      <c r="E782" s="3"/>
      <c r="F782" s="3"/>
      <c r="G782" s="3"/>
      <c r="H782" s="3"/>
    </row>
    <row r="783" spans="2:8" x14ac:dyDescent="0.25">
      <c r="B783" s="3"/>
      <c r="C783" s="3"/>
      <c r="D783" s="3"/>
      <c r="E783" s="3"/>
      <c r="F783" s="3"/>
      <c r="G783" s="3"/>
      <c r="H783" s="3"/>
    </row>
    <row r="784" spans="2:8" x14ac:dyDescent="0.25">
      <c r="B784" s="3"/>
      <c r="C784" s="3"/>
      <c r="D784" s="3"/>
      <c r="E784" s="3"/>
      <c r="F784" s="3"/>
      <c r="G784" s="3"/>
      <c r="H784" s="3"/>
    </row>
    <row r="785" spans="2:8" x14ac:dyDescent="0.25">
      <c r="B785" s="3"/>
      <c r="C785" s="3"/>
      <c r="D785" s="3"/>
      <c r="E785" s="3"/>
      <c r="F785" s="3"/>
      <c r="G785" s="3"/>
      <c r="H785" s="3"/>
    </row>
    <row r="786" spans="2:8" x14ac:dyDescent="0.25">
      <c r="B786" s="3"/>
      <c r="C786" s="3"/>
      <c r="D786" s="3"/>
      <c r="E786" s="3"/>
      <c r="F786" s="3"/>
      <c r="G786" s="3"/>
      <c r="H786" s="3"/>
    </row>
    <row r="787" spans="2:8" x14ac:dyDescent="0.25">
      <c r="B787" s="3"/>
      <c r="C787" s="3"/>
      <c r="D787" s="3"/>
      <c r="E787" s="3"/>
      <c r="F787" s="3"/>
      <c r="G787" s="3"/>
      <c r="H787" s="3"/>
    </row>
    <row r="788" spans="2:8" x14ac:dyDescent="0.25">
      <c r="B788" s="3"/>
      <c r="C788" s="3"/>
      <c r="D788" s="3"/>
      <c r="E788" s="3"/>
      <c r="F788" s="3"/>
      <c r="G788" s="3"/>
      <c r="H788" s="3"/>
    </row>
    <row r="789" spans="2:8" x14ac:dyDescent="0.25">
      <c r="B789" s="3"/>
      <c r="C789" s="3"/>
      <c r="D789" s="3"/>
      <c r="E789" s="3"/>
      <c r="F789" s="3"/>
      <c r="G789" s="3"/>
      <c r="H789" s="3"/>
    </row>
    <row r="790" spans="2:8" x14ac:dyDescent="0.25">
      <c r="B790" s="3"/>
      <c r="C790" s="3"/>
      <c r="D790" s="3"/>
      <c r="E790" s="3"/>
      <c r="F790" s="3"/>
      <c r="G790" s="3"/>
      <c r="H790" s="3"/>
    </row>
    <row r="791" spans="2:8" x14ac:dyDescent="0.25">
      <c r="B791" s="3"/>
      <c r="C791" s="3"/>
      <c r="D791" s="3"/>
      <c r="E791" s="3"/>
      <c r="F791" s="3"/>
      <c r="G791" s="3"/>
      <c r="H791" s="3"/>
    </row>
    <row r="792" spans="2:8" x14ac:dyDescent="0.25">
      <c r="B792" s="3"/>
      <c r="C792" s="3"/>
      <c r="D792" s="3"/>
      <c r="E792" s="3"/>
      <c r="F792" s="3"/>
      <c r="G792" s="3"/>
      <c r="H792" s="3"/>
    </row>
    <row r="793" spans="2:8" x14ac:dyDescent="0.25">
      <c r="B793" s="3"/>
      <c r="C793" s="3"/>
      <c r="D793" s="3"/>
      <c r="E793" s="3"/>
      <c r="F793" s="3"/>
      <c r="G793" s="3"/>
      <c r="H793" s="3"/>
    </row>
    <row r="794" spans="2:8" x14ac:dyDescent="0.25">
      <c r="B794" s="3"/>
      <c r="C794" s="3"/>
      <c r="D794" s="3"/>
      <c r="E794" s="3"/>
      <c r="F794" s="3"/>
      <c r="G794" s="3"/>
      <c r="H794" s="3"/>
    </row>
    <row r="795" spans="2:8" x14ac:dyDescent="0.25">
      <c r="B795" s="3"/>
      <c r="C795" s="3"/>
      <c r="D795" s="3"/>
      <c r="E795" s="3"/>
      <c r="F795" s="3"/>
      <c r="G795" s="3"/>
      <c r="H795" s="3"/>
    </row>
    <row r="796" spans="2:8" x14ac:dyDescent="0.25">
      <c r="B796" s="3"/>
      <c r="C796" s="3"/>
      <c r="D796" s="3"/>
      <c r="E796" s="3"/>
      <c r="F796" s="3"/>
      <c r="G796" s="3"/>
      <c r="H796" s="3"/>
    </row>
    <row r="797" spans="2:8" x14ac:dyDescent="0.25">
      <c r="B797" s="3"/>
      <c r="C797" s="3"/>
      <c r="D797" s="3"/>
      <c r="E797" s="3"/>
      <c r="F797" s="3"/>
      <c r="G797" s="3"/>
      <c r="H797" s="3"/>
    </row>
    <row r="798" spans="2:8" x14ac:dyDescent="0.25">
      <c r="B798" s="3"/>
      <c r="C798" s="3"/>
      <c r="D798" s="3"/>
      <c r="E798" s="3"/>
      <c r="F798" s="3"/>
      <c r="G798" s="3"/>
      <c r="H798" s="3"/>
    </row>
    <row r="799" spans="2:8" x14ac:dyDescent="0.25">
      <c r="B799" s="3"/>
      <c r="C799" s="3"/>
      <c r="D799" s="3"/>
      <c r="E799" s="3"/>
      <c r="F799" s="3"/>
      <c r="G799" s="3"/>
      <c r="H799" s="3"/>
    </row>
    <row r="800" spans="2:8" x14ac:dyDescent="0.25">
      <c r="B800" s="3"/>
      <c r="C800" s="3"/>
      <c r="D800" s="3"/>
      <c r="E800" s="3"/>
      <c r="F800" s="3"/>
      <c r="G800" s="3"/>
      <c r="H800" s="3"/>
    </row>
    <row r="801" spans="2:8" x14ac:dyDescent="0.25">
      <c r="B801" s="3"/>
      <c r="C801" s="3"/>
      <c r="D801" s="3"/>
      <c r="E801" s="3"/>
      <c r="F801" s="3"/>
      <c r="G801" s="3"/>
      <c r="H801" s="3"/>
    </row>
    <row r="802" spans="2:8" x14ac:dyDescent="0.25">
      <c r="B802" s="3"/>
      <c r="C802" s="3"/>
      <c r="D802" s="3"/>
      <c r="E802" s="3"/>
      <c r="F802" s="3"/>
      <c r="G802" s="3"/>
      <c r="H802" s="3"/>
    </row>
    <row r="803" spans="2:8" x14ac:dyDescent="0.25">
      <c r="B803" s="3"/>
      <c r="C803" s="3"/>
      <c r="D803" s="3"/>
      <c r="E803" s="3"/>
      <c r="F803" s="3"/>
      <c r="G803" s="3"/>
      <c r="H803" s="3"/>
    </row>
    <row r="804" spans="2:8" x14ac:dyDescent="0.25">
      <c r="B804" s="3"/>
      <c r="C804" s="3"/>
      <c r="D804" s="3"/>
      <c r="E804" s="3"/>
      <c r="F804" s="3"/>
      <c r="G804" s="3"/>
      <c r="H804" s="3"/>
    </row>
    <row r="805" spans="2:8" x14ac:dyDescent="0.25">
      <c r="B805" s="3"/>
      <c r="C805" s="3"/>
      <c r="D805" s="3"/>
      <c r="E805" s="3"/>
      <c r="F805" s="3"/>
      <c r="G805" s="3"/>
      <c r="H805" s="3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600"/>
  <sheetViews>
    <sheetView topLeftCell="D39" zoomScale="80" zoomScaleNormal="80" workbookViewId="0">
      <selection activeCell="P6" sqref="P6:R56"/>
    </sheetView>
  </sheetViews>
  <sheetFormatPr defaultRowHeight="15" x14ac:dyDescent="0.25"/>
  <cols>
    <col min="1" max="1" width="2.7109375" style="3" customWidth="1"/>
    <col min="2" max="2" width="7.7109375" style="2" customWidth="1"/>
    <col min="3" max="3" width="97.42578125" style="2" customWidth="1"/>
    <col min="4" max="18" width="13.140625" style="2" customWidth="1"/>
    <col min="19" max="19" width="9.140625" style="276" customWidth="1"/>
    <col min="20" max="16384" width="9.140625" style="3"/>
  </cols>
  <sheetData>
    <row r="1" spans="2:21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1" ht="22.15" customHeight="1" thickTop="1" thickBot="1" x14ac:dyDescent="0.3">
      <c r="B2" s="313" t="s">
        <v>934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</row>
    <row r="3" spans="2:21" ht="22.15" customHeight="1" thickTop="1" thickBot="1" x14ac:dyDescent="0.3">
      <c r="B3" s="287" t="s">
        <v>1030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9"/>
    </row>
    <row r="4" spans="2:21" ht="22.15" customHeight="1" thickTop="1" x14ac:dyDescent="0.25">
      <c r="B4" s="391" t="s">
        <v>480</v>
      </c>
      <c r="C4" s="309" t="s">
        <v>481</v>
      </c>
      <c r="D4" s="388">
        <v>2014</v>
      </c>
      <c r="E4" s="338"/>
      <c r="F4" s="338">
        <v>2015</v>
      </c>
      <c r="G4" s="338"/>
      <c r="H4" s="338">
        <v>2016</v>
      </c>
      <c r="I4" s="338"/>
      <c r="J4" s="338">
        <v>2017</v>
      </c>
      <c r="K4" s="338"/>
      <c r="L4" s="338">
        <v>2018</v>
      </c>
      <c r="M4" s="338"/>
      <c r="N4" s="338">
        <v>2019</v>
      </c>
      <c r="O4" s="338"/>
      <c r="P4" s="338">
        <v>2020</v>
      </c>
      <c r="Q4" s="339"/>
      <c r="R4" s="316" t="s">
        <v>1001</v>
      </c>
    </row>
    <row r="5" spans="2:21" ht="24.75" customHeight="1" thickBot="1" x14ac:dyDescent="0.3">
      <c r="B5" s="393"/>
      <c r="C5" s="395"/>
      <c r="D5" s="38" t="s">
        <v>17</v>
      </c>
      <c r="E5" s="85" t="s">
        <v>16</v>
      </c>
      <c r="F5" s="119" t="s">
        <v>17</v>
      </c>
      <c r="G5" s="38" t="s">
        <v>16</v>
      </c>
      <c r="H5" s="119" t="s">
        <v>17</v>
      </c>
      <c r="I5" s="85" t="s">
        <v>16</v>
      </c>
      <c r="J5" s="119" t="s">
        <v>17</v>
      </c>
      <c r="K5" s="84" t="s">
        <v>16</v>
      </c>
      <c r="L5" s="119" t="s">
        <v>17</v>
      </c>
      <c r="M5" s="84" t="s">
        <v>16</v>
      </c>
      <c r="N5" s="119" t="s">
        <v>17</v>
      </c>
      <c r="O5" s="84" t="s">
        <v>16</v>
      </c>
      <c r="P5" s="119" t="s">
        <v>17</v>
      </c>
      <c r="Q5" s="84" t="s">
        <v>16</v>
      </c>
      <c r="R5" s="318"/>
    </row>
    <row r="6" spans="2:21" ht="21.95" customHeight="1" thickTop="1" x14ac:dyDescent="0.25">
      <c r="B6" s="124" t="s">
        <v>297</v>
      </c>
      <c r="C6" s="97" t="s">
        <v>482</v>
      </c>
      <c r="D6" s="41">
        <v>124</v>
      </c>
      <c r="E6" s="23">
        <v>0</v>
      </c>
      <c r="F6" s="24">
        <v>171</v>
      </c>
      <c r="G6" s="23">
        <v>4.6253719231809577E-2</v>
      </c>
      <c r="H6" s="24">
        <v>148</v>
      </c>
      <c r="I6" s="23">
        <v>3.7458871171855229E-2</v>
      </c>
      <c r="J6" s="24">
        <v>159</v>
      </c>
      <c r="K6" s="25">
        <v>3.9670658682634731E-2</v>
      </c>
      <c r="L6" s="24">
        <v>193</v>
      </c>
      <c r="M6" s="25">
        <v>4.7914597815292941E-2</v>
      </c>
      <c r="N6" s="24">
        <v>200</v>
      </c>
      <c r="O6" s="25">
        <v>4.7404598246029862E-2</v>
      </c>
      <c r="P6" s="24">
        <f>IFERROR(VLOOKUP(S6,[1]Sheet1!$A$633:$C$666,2,FALSE),0)</f>
        <v>186</v>
      </c>
      <c r="Q6" s="25">
        <f>IFERROR(VLOOKUP(S6,[1]Sheet1!$A$633:$C$666,3,FALSE)/100,0)</f>
        <v>6.2710721510451789E-2</v>
      </c>
      <c r="R6" s="44">
        <f>IFERROR((P6-N6)/N6,0)</f>
        <v>-7.0000000000000007E-2</v>
      </c>
      <c r="S6" s="276" t="s">
        <v>780</v>
      </c>
      <c r="U6" s="94"/>
    </row>
    <row r="7" spans="2:21" ht="21.95" customHeight="1" x14ac:dyDescent="0.25">
      <c r="B7" s="124">
        <v>10</v>
      </c>
      <c r="C7" s="97" t="s">
        <v>483</v>
      </c>
      <c r="D7" s="41">
        <v>143</v>
      </c>
      <c r="E7" s="23">
        <v>0</v>
      </c>
      <c r="F7" s="24">
        <v>109</v>
      </c>
      <c r="G7" s="23">
        <v>2.9483364890451717E-2</v>
      </c>
      <c r="H7" s="24">
        <v>96</v>
      </c>
      <c r="I7" s="23">
        <v>2.4297646165527716E-2</v>
      </c>
      <c r="J7" s="24">
        <v>134</v>
      </c>
      <c r="K7" s="25">
        <v>3.3433133732534925E-2</v>
      </c>
      <c r="L7" s="24">
        <v>138</v>
      </c>
      <c r="M7" s="25">
        <v>3.4260178748758689E-2</v>
      </c>
      <c r="N7" s="24">
        <v>139</v>
      </c>
      <c r="O7" s="25">
        <v>3.2946195780990756E-2</v>
      </c>
      <c r="P7" s="24">
        <f>IFERROR(VLOOKUP(S7,[1]Sheet1!$A$633:$C$666,2,FALSE),0)</f>
        <v>77</v>
      </c>
      <c r="Q7" s="25">
        <f>IFERROR(VLOOKUP(S7,[1]Sheet1!$A$633:$C$666,3,FALSE)/100,0)</f>
        <v>2.5960890087660147E-2</v>
      </c>
      <c r="R7" s="44">
        <f t="shared" ref="R7:R56" si="0">IFERROR((P7-N7)/N7,0)</f>
        <v>-0.4460431654676259</v>
      </c>
      <c r="S7" s="276" t="s">
        <v>781</v>
      </c>
      <c r="U7" s="94"/>
    </row>
    <row r="8" spans="2:21" ht="21.95" customHeight="1" x14ac:dyDescent="0.25">
      <c r="B8" s="124">
        <v>11</v>
      </c>
      <c r="C8" s="97" t="s">
        <v>484</v>
      </c>
      <c r="D8" s="41">
        <v>1107</v>
      </c>
      <c r="E8" s="23">
        <v>0</v>
      </c>
      <c r="F8" s="24">
        <v>1137</v>
      </c>
      <c r="G8" s="23">
        <v>0.30754665945361104</v>
      </c>
      <c r="H8" s="24">
        <v>1371</v>
      </c>
      <c r="I8" s="23">
        <v>0.34700075930144275</v>
      </c>
      <c r="J8" s="24">
        <v>1404</v>
      </c>
      <c r="K8" s="25">
        <v>0.35029940119760478</v>
      </c>
      <c r="L8" s="24">
        <v>1274</v>
      </c>
      <c r="M8" s="25">
        <v>0.31628599801390267</v>
      </c>
      <c r="N8" s="24">
        <v>1412</v>
      </c>
      <c r="O8" s="25">
        <v>0.33467646361697084</v>
      </c>
      <c r="P8" s="24">
        <f>IFERROR(VLOOKUP(S8,[1]Sheet1!$A$633:$C$666,2,FALSE),0)</f>
        <v>1021</v>
      </c>
      <c r="Q8" s="25">
        <f>IFERROR(VLOOKUP(S8,[1]Sheet1!$A$633:$C$666,3,FALSE)/100,0)</f>
        <v>0.34423465947403914</v>
      </c>
      <c r="R8" s="44">
        <f t="shared" si="0"/>
        <v>-0.27691218130311612</v>
      </c>
      <c r="S8" s="276" t="s">
        <v>782</v>
      </c>
      <c r="U8" s="94"/>
    </row>
    <row r="9" spans="2:21" ht="21.95" customHeight="1" x14ac:dyDescent="0.25">
      <c r="B9" s="124">
        <v>12</v>
      </c>
      <c r="C9" s="97" t="s">
        <v>485</v>
      </c>
      <c r="D9" s="41">
        <v>54</v>
      </c>
      <c r="E9" s="23">
        <v>0</v>
      </c>
      <c r="F9" s="24">
        <v>61</v>
      </c>
      <c r="G9" s="23">
        <v>1.6499864755206924E-2</v>
      </c>
      <c r="H9" s="24">
        <v>41</v>
      </c>
      <c r="I9" s="23">
        <v>1.0377119716527461E-2</v>
      </c>
      <c r="J9" s="24">
        <v>54</v>
      </c>
      <c r="K9" s="25">
        <v>1.3473053892215569E-2</v>
      </c>
      <c r="L9" s="24">
        <v>74</v>
      </c>
      <c r="M9" s="25">
        <v>1.8371400198609736E-2</v>
      </c>
      <c r="N9" s="24">
        <v>81</v>
      </c>
      <c r="O9" s="25">
        <v>1.9198862289642096E-2</v>
      </c>
      <c r="P9" s="24">
        <f>IFERROR(VLOOKUP(S9,[1]Sheet1!$A$633:$C$666,2,FALSE),0)</f>
        <v>47</v>
      </c>
      <c r="Q9" s="25">
        <f>IFERROR(VLOOKUP(S9,[1]Sheet1!$A$633:$C$666,3,FALSE)/100,0)</f>
        <v>1.5846257585974372E-2</v>
      </c>
      <c r="R9" s="44">
        <f t="shared" si="0"/>
        <v>-0.41975308641975306</v>
      </c>
      <c r="S9" s="276" t="s">
        <v>783</v>
      </c>
      <c r="U9" s="94"/>
    </row>
    <row r="10" spans="2:21" ht="21.95" customHeight="1" x14ac:dyDescent="0.25">
      <c r="B10" s="124">
        <v>13</v>
      </c>
      <c r="C10" s="97" t="s">
        <v>486</v>
      </c>
      <c r="D10" s="41">
        <v>4</v>
      </c>
      <c r="E10" s="23">
        <v>0</v>
      </c>
      <c r="F10" s="24">
        <v>0</v>
      </c>
      <c r="G10" s="23">
        <v>0</v>
      </c>
      <c r="H10" s="24">
        <v>1</v>
      </c>
      <c r="I10" s="23">
        <v>2.531004808909137E-4</v>
      </c>
      <c r="J10" s="24">
        <v>1</v>
      </c>
      <c r="K10" s="25">
        <v>2.4950099800399199E-4</v>
      </c>
      <c r="L10" s="24">
        <v>3</v>
      </c>
      <c r="M10" s="25">
        <v>7.4478649453823241E-4</v>
      </c>
      <c r="N10" s="24">
        <v>3</v>
      </c>
      <c r="O10" s="25">
        <v>7.1106897369044796E-4</v>
      </c>
      <c r="P10" s="24">
        <f>IFERROR(VLOOKUP(S10,[1]Sheet1!$A$633:$C$666,2,FALSE),0)</f>
        <v>0</v>
      </c>
      <c r="Q10" s="25">
        <f>IFERROR(VLOOKUP(S10,[1]Sheet1!$A$633:$C$666,3,FALSE)/100,0)</f>
        <v>0</v>
      </c>
      <c r="R10" s="44">
        <f t="shared" si="0"/>
        <v>-1</v>
      </c>
      <c r="S10" s="276" t="s">
        <v>854</v>
      </c>
      <c r="U10" s="94"/>
    </row>
    <row r="11" spans="2:21" ht="21.95" customHeight="1" x14ac:dyDescent="0.25">
      <c r="B11" s="124">
        <v>19</v>
      </c>
      <c r="C11" s="97" t="s">
        <v>487</v>
      </c>
      <c r="D11" s="41">
        <v>27</v>
      </c>
      <c r="E11" s="23">
        <v>0</v>
      </c>
      <c r="F11" s="24">
        <v>21</v>
      </c>
      <c r="G11" s="23">
        <v>5.6802813091695967E-3</v>
      </c>
      <c r="H11" s="24">
        <v>26</v>
      </c>
      <c r="I11" s="23">
        <v>6.5806125031637568E-3</v>
      </c>
      <c r="J11" s="24">
        <v>28</v>
      </c>
      <c r="K11" s="25">
        <v>6.9860279441117772E-3</v>
      </c>
      <c r="L11" s="24">
        <v>24</v>
      </c>
      <c r="M11" s="25">
        <v>5.9582919563058593E-3</v>
      </c>
      <c r="N11" s="24">
        <v>18</v>
      </c>
      <c r="O11" s="25">
        <v>4.2664138421426882E-3</v>
      </c>
      <c r="P11" s="24">
        <f>IFERROR(VLOOKUP(S11,[1]Sheet1!$A$633:$C$666,2,FALSE),0)</f>
        <v>12</v>
      </c>
      <c r="Q11" s="25">
        <f>IFERROR(VLOOKUP(S11,[1]Sheet1!$A$633:$C$666,3,FALSE)/100,0)</f>
        <v>4.045853000674309E-3</v>
      </c>
      <c r="R11" s="44">
        <f t="shared" si="0"/>
        <v>-0.33333333333333331</v>
      </c>
      <c r="S11" s="276" t="s">
        <v>784</v>
      </c>
      <c r="U11" s="94"/>
    </row>
    <row r="12" spans="2:21" ht="21.95" customHeight="1" x14ac:dyDescent="0.25">
      <c r="B12" s="124">
        <v>20</v>
      </c>
      <c r="C12" s="97" t="s">
        <v>488</v>
      </c>
      <c r="D12" s="41">
        <v>143</v>
      </c>
      <c r="E12" s="23">
        <v>0</v>
      </c>
      <c r="F12" s="24">
        <v>116</v>
      </c>
      <c r="G12" s="23">
        <v>3.1376791993508249E-2</v>
      </c>
      <c r="H12" s="24">
        <v>132</v>
      </c>
      <c r="I12" s="23">
        <v>3.3409263477600606E-2</v>
      </c>
      <c r="J12" s="24">
        <v>107</v>
      </c>
      <c r="K12" s="25">
        <v>2.6696606786427154E-2</v>
      </c>
      <c r="L12" s="24">
        <v>123</v>
      </c>
      <c r="M12" s="25">
        <v>3.0536246276067529E-2</v>
      </c>
      <c r="N12" s="24">
        <v>145</v>
      </c>
      <c r="O12" s="25">
        <v>3.4368333728371649E-2</v>
      </c>
      <c r="P12" s="24">
        <f>IFERROR(VLOOKUP(S12,[1]Sheet1!$A$633:$C$666,2,FALSE),0)</f>
        <v>112</v>
      </c>
      <c r="Q12" s="25">
        <f>IFERROR(VLOOKUP(S12,[1]Sheet1!$A$633:$C$666,3,FALSE)/100,0)</f>
        <v>3.7761294672960216E-2</v>
      </c>
      <c r="R12" s="44">
        <f t="shared" si="0"/>
        <v>-0.22758620689655173</v>
      </c>
      <c r="S12" s="276" t="s">
        <v>785</v>
      </c>
      <c r="U12" s="94"/>
    </row>
    <row r="13" spans="2:21" ht="21.95" customHeight="1" x14ac:dyDescent="0.25">
      <c r="B13" s="124">
        <v>21</v>
      </c>
      <c r="C13" s="97" t="s">
        <v>489</v>
      </c>
      <c r="D13" s="41">
        <v>106</v>
      </c>
      <c r="E13" s="23">
        <v>0</v>
      </c>
      <c r="F13" s="24">
        <v>131</v>
      </c>
      <c r="G13" s="23">
        <v>3.5434135785772244E-2</v>
      </c>
      <c r="H13" s="24">
        <v>128</v>
      </c>
      <c r="I13" s="23">
        <v>3.2396861554036954E-2</v>
      </c>
      <c r="J13" s="24">
        <v>130</v>
      </c>
      <c r="K13" s="25">
        <v>3.2435129740518959E-2</v>
      </c>
      <c r="L13" s="24">
        <v>145</v>
      </c>
      <c r="M13" s="25">
        <v>3.5998013902681231E-2</v>
      </c>
      <c r="N13" s="24">
        <v>165</v>
      </c>
      <c r="O13" s="25">
        <v>3.9108793552974641E-2</v>
      </c>
      <c r="P13" s="24">
        <f>IFERROR(VLOOKUP(S13,[1]Sheet1!$A$633:$C$666,2,FALSE),0)</f>
        <v>131</v>
      </c>
      <c r="Q13" s="25">
        <f>IFERROR(VLOOKUP(S13,[1]Sheet1!$A$633:$C$666,3,FALSE)/100,0)</f>
        <v>4.4167228590694538E-2</v>
      </c>
      <c r="R13" s="44">
        <f t="shared" si="0"/>
        <v>-0.20606060606060606</v>
      </c>
      <c r="S13" s="276" t="s">
        <v>786</v>
      </c>
      <c r="U13" s="94"/>
    </row>
    <row r="14" spans="2:21" ht="21.95" customHeight="1" x14ac:dyDescent="0.25">
      <c r="B14" s="124">
        <v>22</v>
      </c>
      <c r="C14" s="97" t="s">
        <v>490</v>
      </c>
      <c r="D14" s="41">
        <v>7</v>
      </c>
      <c r="E14" s="23">
        <v>0</v>
      </c>
      <c r="F14" s="24">
        <v>6</v>
      </c>
      <c r="G14" s="23">
        <v>1.6229375169055993E-3</v>
      </c>
      <c r="H14" s="24">
        <v>7</v>
      </c>
      <c r="I14" s="23">
        <v>1.7717033662363959E-3</v>
      </c>
      <c r="J14" s="24">
        <v>10</v>
      </c>
      <c r="K14" s="25">
        <v>2.4950099800399202E-3</v>
      </c>
      <c r="L14" s="24">
        <v>6</v>
      </c>
      <c r="M14" s="25">
        <v>1.4895729890764648E-3</v>
      </c>
      <c r="N14" s="24">
        <v>6</v>
      </c>
      <c r="O14" s="25">
        <v>1.4221379473808959E-3</v>
      </c>
      <c r="P14" s="24">
        <f>IFERROR(VLOOKUP(S14,[1]Sheet1!$A$633:$C$666,2,FALSE),0)</f>
        <v>3</v>
      </c>
      <c r="Q14" s="25">
        <f>IFERROR(VLOOKUP(S14,[1]Sheet1!$A$633:$C$666,3,FALSE)/100,0)</f>
        <v>1.0114632501685772E-3</v>
      </c>
      <c r="R14" s="44">
        <f t="shared" si="0"/>
        <v>-0.5</v>
      </c>
      <c r="S14" s="276" t="s">
        <v>787</v>
      </c>
      <c r="U14" s="94"/>
    </row>
    <row r="15" spans="2:21" ht="21.95" customHeight="1" x14ac:dyDescent="0.25">
      <c r="B15" s="124">
        <v>29</v>
      </c>
      <c r="C15" s="97" t="s">
        <v>491</v>
      </c>
      <c r="D15" s="41">
        <v>13</v>
      </c>
      <c r="E15" s="23">
        <v>0</v>
      </c>
      <c r="F15" s="24">
        <v>16</v>
      </c>
      <c r="G15" s="23">
        <v>4.327833378414931E-3</v>
      </c>
      <c r="H15" s="24">
        <v>13</v>
      </c>
      <c r="I15" s="23">
        <v>3.2903062515818784E-3</v>
      </c>
      <c r="J15" s="24">
        <v>14</v>
      </c>
      <c r="K15" s="25">
        <v>3.4930139720558886E-3</v>
      </c>
      <c r="L15" s="24">
        <v>15</v>
      </c>
      <c r="M15" s="25">
        <v>3.7239324726911619E-3</v>
      </c>
      <c r="N15" s="24">
        <v>22</v>
      </c>
      <c r="O15" s="25">
        <v>5.2145058070632855E-3</v>
      </c>
      <c r="P15" s="24">
        <f>IFERROR(VLOOKUP(S15,[1]Sheet1!$A$633:$C$666,2,FALSE),0)</f>
        <v>10</v>
      </c>
      <c r="Q15" s="25">
        <f>IFERROR(VLOOKUP(S15,[1]Sheet1!$A$633:$C$666,3,FALSE)/100,0)</f>
        <v>3.3715441672285905E-3</v>
      </c>
      <c r="R15" s="44">
        <f t="shared" si="0"/>
        <v>-0.54545454545454541</v>
      </c>
      <c r="S15" s="276" t="s">
        <v>788</v>
      </c>
      <c r="U15" s="94"/>
    </row>
    <row r="16" spans="2:21" ht="21.95" customHeight="1" x14ac:dyDescent="0.25">
      <c r="B16" s="124">
        <v>30</v>
      </c>
      <c r="C16" s="97" t="s">
        <v>492</v>
      </c>
      <c r="D16" s="41">
        <v>451</v>
      </c>
      <c r="E16" s="23">
        <v>0</v>
      </c>
      <c r="F16" s="24">
        <v>441</v>
      </c>
      <c r="G16" s="23">
        <v>0.11928590749256154</v>
      </c>
      <c r="H16" s="24">
        <v>454</v>
      </c>
      <c r="I16" s="23">
        <v>0.11490761832447481</v>
      </c>
      <c r="J16" s="24">
        <v>431</v>
      </c>
      <c r="K16" s="25">
        <v>0.10753493013972056</v>
      </c>
      <c r="L16" s="24">
        <v>410</v>
      </c>
      <c r="M16" s="25">
        <v>0.10178748758689177</v>
      </c>
      <c r="N16" s="24">
        <v>463</v>
      </c>
      <c r="O16" s="25">
        <v>0.10974164493955914</v>
      </c>
      <c r="P16" s="24">
        <f>IFERROR(VLOOKUP(S16,[1]Sheet1!$A$633:$C$666,2,FALSE),0)</f>
        <v>297</v>
      </c>
      <c r="Q16" s="25">
        <f>IFERROR(VLOOKUP(S16,[1]Sheet1!$A$633:$C$666,3,FALSE)/100,0)</f>
        <v>0.10013486176668915</v>
      </c>
      <c r="R16" s="44">
        <f t="shared" si="0"/>
        <v>-0.35853131749460043</v>
      </c>
      <c r="S16" s="276" t="s">
        <v>789</v>
      </c>
      <c r="U16" s="94"/>
    </row>
    <row r="17" spans="2:21" ht="21.95" customHeight="1" x14ac:dyDescent="0.25">
      <c r="B17" s="124">
        <v>31</v>
      </c>
      <c r="C17" s="97" t="s">
        <v>493</v>
      </c>
      <c r="D17" s="41">
        <v>48</v>
      </c>
      <c r="E17" s="23">
        <v>0</v>
      </c>
      <c r="F17" s="24">
        <v>45</v>
      </c>
      <c r="G17" s="23">
        <v>1.2172031376791993E-2</v>
      </c>
      <c r="H17" s="24">
        <v>47</v>
      </c>
      <c r="I17" s="23">
        <v>1.1895722601872943E-2</v>
      </c>
      <c r="J17" s="24">
        <v>35</v>
      </c>
      <c r="K17" s="25">
        <v>8.7325349301397223E-3</v>
      </c>
      <c r="L17" s="24">
        <v>35</v>
      </c>
      <c r="M17" s="25">
        <v>8.6891757696127107E-3</v>
      </c>
      <c r="N17" s="24">
        <v>49</v>
      </c>
      <c r="O17" s="25">
        <v>1.1614126570277317E-2</v>
      </c>
      <c r="P17" s="24">
        <f>IFERROR(VLOOKUP(S17,[1]Sheet1!$A$633:$C$666,2,FALSE),0)</f>
        <v>30</v>
      </c>
      <c r="Q17" s="25">
        <f>IFERROR(VLOOKUP(S17,[1]Sheet1!$A$633:$C$666,3,FALSE)/100,0)</f>
        <v>1.0114632501685771E-2</v>
      </c>
      <c r="R17" s="44">
        <f t="shared" si="0"/>
        <v>-0.38775510204081631</v>
      </c>
      <c r="S17" s="276" t="s">
        <v>790</v>
      </c>
      <c r="U17" s="94"/>
    </row>
    <row r="18" spans="2:21" ht="21.95" customHeight="1" x14ac:dyDescent="0.25">
      <c r="B18" s="124">
        <v>32</v>
      </c>
      <c r="C18" s="97" t="s">
        <v>494</v>
      </c>
      <c r="D18" s="41">
        <v>317</v>
      </c>
      <c r="E18" s="23">
        <v>0</v>
      </c>
      <c r="F18" s="24">
        <v>312</v>
      </c>
      <c r="G18" s="23">
        <v>8.439275087909115E-2</v>
      </c>
      <c r="H18" s="24">
        <v>361</v>
      </c>
      <c r="I18" s="23">
        <v>9.1369273601619838E-2</v>
      </c>
      <c r="J18" s="24">
        <v>430</v>
      </c>
      <c r="K18" s="25">
        <v>0.10728542914171658</v>
      </c>
      <c r="L18" s="24">
        <v>362</v>
      </c>
      <c r="M18" s="25">
        <v>8.9870903674280023E-2</v>
      </c>
      <c r="N18" s="24">
        <v>391</v>
      </c>
      <c r="O18" s="25">
        <v>9.2675989570988382E-2</v>
      </c>
      <c r="P18" s="24">
        <f>IFERROR(VLOOKUP(S18,[1]Sheet1!$A$633:$C$666,2,FALSE),0)</f>
        <v>265</v>
      </c>
      <c r="Q18" s="25">
        <f>IFERROR(VLOOKUP(S18,[1]Sheet1!$A$633:$C$666,3,FALSE)/100,0)</f>
        <v>8.934592043155766E-2</v>
      </c>
      <c r="R18" s="44">
        <f t="shared" si="0"/>
        <v>-0.32225063938618925</v>
      </c>
      <c r="S18" s="276" t="s">
        <v>791</v>
      </c>
      <c r="U18" s="94"/>
    </row>
    <row r="19" spans="2:21" ht="21.95" customHeight="1" x14ac:dyDescent="0.25">
      <c r="B19" s="124">
        <v>39</v>
      </c>
      <c r="C19" s="97" t="s">
        <v>495</v>
      </c>
      <c r="D19" s="41">
        <v>140</v>
      </c>
      <c r="E19" s="23">
        <v>0</v>
      </c>
      <c r="F19" s="24">
        <v>161</v>
      </c>
      <c r="G19" s="23">
        <v>4.3548823370300242E-2</v>
      </c>
      <c r="H19" s="24">
        <v>152</v>
      </c>
      <c r="I19" s="23">
        <v>3.8471273095418881E-2</v>
      </c>
      <c r="J19" s="24">
        <v>172</v>
      </c>
      <c r="K19" s="25">
        <v>4.291417165668663E-2</v>
      </c>
      <c r="L19" s="24">
        <v>267</v>
      </c>
      <c r="M19" s="25">
        <v>6.6285998013902683E-2</v>
      </c>
      <c r="N19" s="24">
        <v>170</v>
      </c>
      <c r="O19" s="25">
        <v>4.0293908509125377E-2</v>
      </c>
      <c r="P19" s="24">
        <f>IFERROR(VLOOKUP(S19,[1]Sheet1!$A$633:$C$666,2,FALSE),0)</f>
        <v>98</v>
      </c>
      <c r="Q19" s="25">
        <f>IFERROR(VLOOKUP(S19,[1]Sheet1!$A$633:$C$666,3,FALSE)/100,0)</f>
        <v>3.3041132838840186E-2</v>
      </c>
      <c r="R19" s="44">
        <f t="shared" si="0"/>
        <v>-0.42352941176470588</v>
      </c>
      <c r="S19" s="276" t="s">
        <v>792</v>
      </c>
      <c r="U19" s="94"/>
    </row>
    <row r="20" spans="2:21" ht="21.95" customHeight="1" x14ac:dyDescent="0.25">
      <c r="B20" s="124">
        <v>40</v>
      </c>
      <c r="C20" s="97" t="s">
        <v>496</v>
      </c>
      <c r="D20" s="41">
        <v>0</v>
      </c>
      <c r="E20" s="23">
        <v>0</v>
      </c>
      <c r="F20" s="24">
        <v>0</v>
      </c>
      <c r="G20" s="23">
        <v>0</v>
      </c>
      <c r="H20" s="24">
        <v>0</v>
      </c>
      <c r="I20" s="23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2.3702299123014932E-4</v>
      </c>
      <c r="P20" s="24">
        <f>IFERROR(VLOOKUP(S20,[1]Sheet1!$A$633:$C$666,2,FALSE),0)</f>
        <v>0</v>
      </c>
      <c r="Q20" s="25">
        <f>IFERROR(VLOOKUP(S20,[1]Sheet1!$A$633:$C$666,3,FALSE)/100,0)</f>
        <v>0</v>
      </c>
      <c r="R20" s="44">
        <f t="shared" si="0"/>
        <v>-1</v>
      </c>
      <c r="S20" s="276" t="s">
        <v>935</v>
      </c>
      <c r="U20" s="94"/>
    </row>
    <row r="21" spans="2:21" ht="21.95" customHeight="1" x14ac:dyDescent="0.25">
      <c r="B21" s="124">
        <v>41</v>
      </c>
      <c r="C21" s="97" t="s">
        <v>497</v>
      </c>
      <c r="D21" s="41">
        <v>0</v>
      </c>
      <c r="E21" s="23">
        <v>0</v>
      </c>
      <c r="F21" s="24">
        <v>0</v>
      </c>
      <c r="G21" s="23">
        <v>0</v>
      </c>
      <c r="H21" s="24">
        <v>0</v>
      </c>
      <c r="I21" s="23">
        <v>0</v>
      </c>
      <c r="J21" s="24">
        <v>0</v>
      </c>
      <c r="K21" s="25">
        <v>0</v>
      </c>
      <c r="L21" s="24">
        <v>0</v>
      </c>
      <c r="M21" s="25">
        <v>0</v>
      </c>
      <c r="N21" s="24">
        <v>0</v>
      </c>
      <c r="O21" s="25">
        <v>0</v>
      </c>
      <c r="P21" s="24">
        <f>IFERROR(VLOOKUP(S21,[1]Sheet1!$A$633:$C$666,2,FALSE),0)</f>
        <v>0</v>
      </c>
      <c r="Q21" s="25">
        <f>IFERROR(VLOOKUP(S21,[1]Sheet1!$A$633:$C$666,3,FALSE)/100,0)</f>
        <v>0</v>
      </c>
      <c r="R21" s="44">
        <f t="shared" si="0"/>
        <v>0</v>
      </c>
      <c r="S21" s="276" t="s">
        <v>855</v>
      </c>
    </row>
    <row r="22" spans="2:21" ht="21.95" customHeight="1" x14ac:dyDescent="0.25">
      <c r="B22" s="124">
        <v>50</v>
      </c>
      <c r="C22" s="97" t="s">
        <v>498</v>
      </c>
      <c r="D22" s="41">
        <v>272</v>
      </c>
      <c r="E22" s="23">
        <v>0</v>
      </c>
      <c r="F22" s="24">
        <v>241</v>
      </c>
      <c r="G22" s="23">
        <v>6.5187990262374901E-2</v>
      </c>
      <c r="H22" s="24">
        <v>238</v>
      </c>
      <c r="I22" s="23">
        <v>6.0237914452037453E-2</v>
      </c>
      <c r="J22" s="24">
        <v>236</v>
      </c>
      <c r="K22" s="25">
        <v>5.8882235528942124E-2</v>
      </c>
      <c r="L22" s="24">
        <v>246</v>
      </c>
      <c r="M22" s="25">
        <v>6.1072492552135059E-2</v>
      </c>
      <c r="N22" s="24">
        <v>220</v>
      </c>
      <c r="O22" s="25">
        <v>5.2145058070632855E-2</v>
      </c>
      <c r="P22" s="24">
        <f>IFERROR(VLOOKUP(S22,[1]Sheet1!$A$633:$C$666,2,FALSE),0)</f>
        <v>156</v>
      </c>
      <c r="Q22" s="25">
        <f>IFERROR(VLOOKUP(S22,[1]Sheet1!$A$633:$C$666,3,FALSE)/100,0)</f>
        <v>5.2596089008766028E-2</v>
      </c>
      <c r="R22" s="44">
        <f t="shared" si="0"/>
        <v>-0.29090909090909089</v>
      </c>
      <c r="S22" s="276" t="s">
        <v>793</v>
      </c>
      <c r="U22" s="94"/>
    </row>
    <row r="23" spans="2:21" ht="21.95" customHeight="1" x14ac:dyDescent="0.25">
      <c r="B23" s="124">
        <v>51</v>
      </c>
      <c r="C23" s="97" t="s">
        <v>498</v>
      </c>
      <c r="D23" s="41">
        <v>125</v>
      </c>
      <c r="E23" s="23">
        <v>0</v>
      </c>
      <c r="F23" s="24">
        <v>133</v>
      </c>
      <c r="G23" s="23">
        <v>3.5975114958074116E-2</v>
      </c>
      <c r="H23" s="24">
        <v>141</v>
      </c>
      <c r="I23" s="23">
        <v>3.5687167805618827E-2</v>
      </c>
      <c r="J23" s="24">
        <v>104</v>
      </c>
      <c r="K23" s="25">
        <v>2.5948103792415168E-2</v>
      </c>
      <c r="L23" s="24">
        <v>104</v>
      </c>
      <c r="M23" s="25">
        <v>2.5819265143992055E-2</v>
      </c>
      <c r="N23" s="24">
        <v>102</v>
      </c>
      <c r="O23" s="25">
        <v>2.4176345105475231E-2</v>
      </c>
      <c r="P23" s="24">
        <f>IFERROR(VLOOKUP(S23,[1]Sheet1!$A$633:$C$666,2,FALSE),0)</f>
        <v>58</v>
      </c>
      <c r="Q23" s="25">
        <f>IFERROR(VLOOKUP(S23,[1]Sheet1!$A$633:$C$666,3,FALSE)/100,0)</f>
        <v>1.9554956169925825E-2</v>
      </c>
      <c r="R23" s="44">
        <f t="shared" si="0"/>
        <v>-0.43137254901960786</v>
      </c>
      <c r="S23" s="276" t="s">
        <v>794</v>
      </c>
      <c r="U23" s="94"/>
    </row>
    <row r="24" spans="2:21" ht="21.95" customHeight="1" x14ac:dyDescent="0.25">
      <c r="B24" s="124">
        <v>52</v>
      </c>
      <c r="C24" s="97" t="s">
        <v>499</v>
      </c>
      <c r="D24" s="41">
        <v>86</v>
      </c>
      <c r="E24" s="23">
        <v>0</v>
      </c>
      <c r="F24" s="24">
        <v>62</v>
      </c>
      <c r="G24" s="23">
        <v>1.6770354341357856E-2</v>
      </c>
      <c r="H24" s="24">
        <v>80</v>
      </c>
      <c r="I24" s="23">
        <v>2.0248038471273096E-2</v>
      </c>
      <c r="J24" s="24">
        <v>64</v>
      </c>
      <c r="K24" s="25">
        <v>1.5968063872255488E-2</v>
      </c>
      <c r="L24" s="24">
        <v>93</v>
      </c>
      <c r="M24" s="25">
        <v>2.3088381330685203E-2</v>
      </c>
      <c r="N24" s="24">
        <v>68</v>
      </c>
      <c r="O24" s="25">
        <v>1.6117563403650153E-2</v>
      </c>
      <c r="P24" s="24">
        <f>IFERROR(VLOOKUP(S24,[1]Sheet1!$A$633:$C$666,2,FALSE),0)</f>
        <v>45</v>
      </c>
      <c r="Q24" s="25">
        <f>IFERROR(VLOOKUP(S24,[1]Sheet1!$A$633:$C$666,3,FALSE)/100,0)</f>
        <v>1.5171948752528659E-2</v>
      </c>
      <c r="R24" s="44">
        <f t="shared" si="0"/>
        <v>-0.33823529411764708</v>
      </c>
      <c r="S24" s="276" t="s">
        <v>795</v>
      </c>
      <c r="U24" s="94"/>
    </row>
    <row r="25" spans="2:21" ht="21.95" customHeight="1" x14ac:dyDescent="0.25">
      <c r="B25" s="124">
        <v>53</v>
      </c>
      <c r="C25" s="97" t="s">
        <v>500</v>
      </c>
      <c r="D25" s="41">
        <v>3</v>
      </c>
      <c r="E25" s="23">
        <v>0</v>
      </c>
      <c r="F25" s="24">
        <v>6</v>
      </c>
      <c r="G25" s="23">
        <v>1.6229375169055993E-3</v>
      </c>
      <c r="H25" s="24">
        <v>4</v>
      </c>
      <c r="I25" s="23">
        <v>1.0124019235636548E-3</v>
      </c>
      <c r="J25" s="24">
        <v>6</v>
      </c>
      <c r="K25" s="25">
        <v>1.4970059880239522E-3</v>
      </c>
      <c r="L25" s="24">
        <v>2</v>
      </c>
      <c r="M25" s="25">
        <v>4.965243296921549E-4</v>
      </c>
      <c r="N25" s="24">
        <v>3</v>
      </c>
      <c r="O25" s="25">
        <v>7.1106897369044796E-4</v>
      </c>
      <c r="P25" s="24">
        <f>IFERROR(VLOOKUP(S25,[1]Sheet1!$A$633:$C$666,2,FALSE),0)</f>
        <v>3</v>
      </c>
      <c r="Q25" s="25">
        <f>IFERROR(VLOOKUP(S25,[1]Sheet1!$A$633:$C$666,3,FALSE)/100,0)</f>
        <v>1.0114632501685772E-3</v>
      </c>
      <c r="R25" s="44">
        <f t="shared" si="0"/>
        <v>0</v>
      </c>
      <c r="S25" s="276" t="s">
        <v>796</v>
      </c>
    </row>
    <row r="26" spans="2:21" ht="21.95" customHeight="1" x14ac:dyDescent="0.25">
      <c r="B26" s="124">
        <v>54</v>
      </c>
      <c r="C26" s="97" t="s">
        <v>955</v>
      </c>
      <c r="D26" s="41">
        <v>0</v>
      </c>
      <c r="E26" s="23">
        <v>0</v>
      </c>
      <c r="F26" s="24">
        <v>0</v>
      </c>
      <c r="G26" s="23">
        <v>0</v>
      </c>
      <c r="H26" s="24">
        <v>0</v>
      </c>
      <c r="I26" s="23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f>IFERROR(VLOOKUP(S26,[1]Sheet1!$A$633:$C$666,2,FALSE),0)</f>
        <v>0</v>
      </c>
      <c r="Q26" s="25">
        <f>IFERROR(VLOOKUP(S26,[1]Sheet1!$A$633:$C$666,3,FALSE)/100,0)</f>
        <v>0</v>
      </c>
      <c r="R26" s="44">
        <f t="shared" si="0"/>
        <v>0</v>
      </c>
    </row>
    <row r="27" spans="2:21" ht="21.95" customHeight="1" x14ac:dyDescent="0.25">
      <c r="B27" s="124">
        <v>59</v>
      </c>
      <c r="C27" s="97" t="s">
        <v>501</v>
      </c>
      <c r="D27" s="41">
        <v>45</v>
      </c>
      <c r="E27" s="23">
        <v>0</v>
      </c>
      <c r="F27" s="24">
        <v>38</v>
      </c>
      <c r="G27" s="23">
        <v>1.0278604273735462E-2</v>
      </c>
      <c r="H27" s="24">
        <v>40</v>
      </c>
      <c r="I27" s="23">
        <v>1.0124019235636548E-2</v>
      </c>
      <c r="J27" s="24">
        <v>51</v>
      </c>
      <c r="K27" s="25">
        <v>1.2724550898203593E-2</v>
      </c>
      <c r="L27" s="24">
        <v>43</v>
      </c>
      <c r="M27" s="25">
        <v>1.0675273088381333E-2</v>
      </c>
      <c r="N27" s="24">
        <v>32</v>
      </c>
      <c r="O27" s="25">
        <v>7.5847357193647783E-3</v>
      </c>
      <c r="P27" s="24">
        <f>IFERROR(VLOOKUP(S27,[1]Sheet1!$A$633:$C$666,2,FALSE),0)</f>
        <v>22</v>
      </c>
      <c r="Q27" s="25">
        <f>IFERROR(VLOOKUP(S27,[1]Sheet1!$A$633:$C$666,3,FALSE)/100,0)</f>
        <v>7.4173971679028991E-3</v>
      </c>
      <c r="R27" s="44">
        <f t="shared" si="0"/>
        <v>-0.3125</v>
      </c>
      <c r="S27" s="276" t="s">
        <v>797</v>
      </c>
    </row>
    <row r="28" spans="2:21" ht="21.95" customHeight="1" x14ac:dyDescent="0.25">
      <c r="B28" s="124">
        <v>60</v>
      </c>
      <c r="C28" s="97" t="s">
        <v>502</v>
      </c>
      <c r="D28" s="41">
        <v>1</v>
      </c>
      <c r="E28" s="23">
        <v>0</v>
      </c>
      <c r="F28" s="24">
        <v>0</v>
      </c>
      <c r="G28" s="23">
        <v>0</v>
      </c>
      <c r="H28" s="24">
        <v>2</v>
      </c>
      <c r="I28" s="23">
        <v>5.0620096178182741E-4</v>
      </c>
      <c r="J28" s="24">
        <v>2</v>
      </c>
      <c r="K28" s="25">
        <v>4.9900199600798399E-4</v>
      </c>
      <c r="L28" s="24">
        <v>0</v>
      </c>
      <c r="M28" s="25">
        <v>0</v>
      </c>
      <c r="N28" s="24">
        <v>0</v>
      </c>
      <c r="O28" s="25">
        <v>0</v>
      </c>
      <c r="P28" s="24">
        <f>IFERROR(VLOOKUP(S28,[1]Sheet1!$A$633:$C$666,2,FALSE),0)</f>
        <v>0</v>
      </c>
      <c r="Q28" s="25">
        <f>IFERROR(VLOOKUP(S28,[1]Sheet1!$A$633:$C$666,3,FALSE)/100,0)</f>
        <v>0</v>
      </c>
      <c r="R28" s="44">
        <f t="shared" si="0"/>
        <v>0</v>
      </c>
      <c r="S28" s="276" t="s">
        <v>798</v>
      </c>
    </row>
    <row r="29" spans="2:21" ht="21.95" customHeight="1" x14ac:dyDescent="0.25">
      <c r="B29" s="124">
        <v>61</v>
      </c>
      <c r="C29" s="97" t="s">
        <v>503</v>
      </c>
      <c r="D29" s="41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5">
        <v>0</v>
      </c>
      <c r="L29" s="24">
        <v>2</v>
      </c>
      <c r="M29" s="25">
        <v>4.965243296921549E-4</v>
      </c>
      <c r="N29" s="24">
        <v>0</v>
      </c>
      <c r="O29" s="25">
        <v>0</v>
      </c>
      <c r="P29" s="24">
        <f>IFERROR(VLOOKUP(S29,[1]Sheet1!$A$633:$C$666,2,FALSE),0)</f>
        <v>0</v>
      </c>
      <c r="Q29" s="25">
        <f>IFERROR(VLOOKUP(S29,[1]Sheet1!$A$633:$C$666,3,FALSE)/100,0)</f>
        <v>0</v>
      </c>
      <c r="R29" s="44">
        <f t="shared" si="0"/>
        <v>0</v>
      </c>
      <c r="S29" s="276" t="s">
        <v>799</v>
      </c>
    </row>
    <row r="30" spans="2:21" ht="21.95" customHeight="1" x14ac:dyDescent="0.25">
      <c r="B30" s="124">
        <v>62</v>
      </c>
      <c r="C30" s="97" t="s">
        <v>956</v>
      </c>
      <c r="D30" s="41">
        <v>0</v>
      </c>
      <c r="E30" s="23">
        <v>0</v>
      </c>
      <c r="F30" s="24">
        <v>0</v>
      </c>
      <c r="G30" s="23">
        <v>0</v>
      </c>
      <c r="H30" s="24">
        <v>0</v>
      </c>
      <c r="I30" s="23">
        <v>0</v>
      </c>
      <c r="J30" s="24">
        <v>1</v>
      </c>
      <c r="K30" s="25">
        <v>0</v>
      </c>
      <c r="L30" s="24">
        <v>0</v>
      </c>
      <c r="M30" s="25">
        <v>0</v>
      </c>
      <c r="N30" s="24">
        <v>1</v>
      </c>
      <c r="O30" s="25">
        <v>2.3702299123014932E-4</v>
      </c>
      <c r="P30" s="24">
        <f>IFERROR(VLOOKUP(S30,[1]Sheet1!$A$633:$C$666,2,FALSE),0)</f>
        <v>0</v>
      </c>
      <c r="Q30" s="25">
        <f>IFERROR(VLOOKUP(S30,[1]Sheet1!$A$633:$C$666,3,FALSE)/100,0)</f>
        <v>0</v>
      </c>
      <c r="R30" s="44">
        <f t="shared" si="0"/>
        <v>-1</v>
      </c>
      <c r="S30" s="276" t="s">
        <v>966</v>
      </c>
    </row>
    <row r="31" spans="2:21" ht="21.95" customHeight="1" x14ac:dyDescent="0.25">
      <c r="B31" s="124">
        <v>63</v>
      </c>
      <c r="C31" s="97" t="s">
        <v>504</v>
      </c>
      <c r="D31" s="41">
        <v>0</v>
      </c>
      <c r="E31" s="23">
        <v>0</v>
      </c>
      <c r="F31" s="24">
        <v>0</v>
      </c>
      <c r="G31" s="23">
        <v>0</v>
      </c>
      <c r="H31" s="24">
        <v>0</v>
      </c>
      <c r="I31" s="23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f>IFERROR(VLOOKUP(S31,[1]Sheet1!$A$633:$C$666,2,FALSE),0)</f>
        <v>0</v>
      </c>
      <c r="Q31" s="25">
        <f>IFERROR(VLOOKUP(S31,[1]Sheet1!$A$633:$C$666,3,FALSE)/100,0)</f>
        <v>0</v>
      </c>
      <c r="R31" s="44">
        <f t="shared" si="0"/>
        <v>0</v>
      </c>
    </row>
    <row r="32" spans="2:21" ht="21.95" customHeight="1" x14ac:dyDescent="0.25">
      <c r="B32" s="124">
        <v>69</v>
      </c>
      <c r="C32" s="97" t="s">
        <v>505</v>
      </c>
      <c r="D32" s="41">
        <v>2</v>
      </c>
      <c r="E32" s="23">
        <v>0</v>
      </c>
      <c r="F32" s="24">
        <v>0</v>
      </c>
      <c r="G32" s="23">
        <v>0</v>
      </c>
      <c r="H32" s="24">
        <v>0</v>
      </c>
      <c r="I32" s="23">
        <v>0</v>
      </c>
      <c r="J32" s="24">
        <v>0</v>
      </c>
      <c r="K32" s="25">
        <v>0</v>
      </c>
      <c r="L32" s="24">
        <v>1</v>
      </c>
      <c r="M32" s="25">
        <v>2.4826216484607745E-4</v>
      </c>
      <c r="N32" s="24">
        <v>0</v>
      </c>
      <c r="O32" s="25">
        <v>0</v>
      </c>
      <c r="P32" s="24">
        <f>IFERROR(VLOOKUP(S32,[1]Sheet1!$A$633:$C$666,2,FALSE),0)</f>
        <v>1</v>
      </c>
      <c r="Q32" s="25">
        <f>IFERROR(VLOOKUP(S32,[1]Sheet1!$A$633:$C$666,3,FALSE)/100,0)</f>
        <v>3.3715441672285906E-4</v>
      </c>
      <c r="R32" s="44">
        <f t="shared" si="0"/>
        <v>0</v>
      </c>
      <c r="S32" s="276" t="s">
        <v>936</v>
      </c>
    </row>
    <row r="33" spans="2:19" ht="21.95" customHeight="1" x14ac:dyDescent="0.25">
      <c r="B33" s="124">
        <v>70</v>
      </c>
      <c r="C33" s="97" t="s">
        <v>506</v>
      </c>
      <c r="D33" s="41">
        <v>0</v>
      </c>
      <c r="E33" s="23">
        <v>0</v>
      </c>
      <c r="F33" s="24">
        <v>0</v>
      </c>
      <c r="G33" s="23">
        <v>0</v>
      </c>
      <c r="H33" s="24">
        <v>1</v>
      </c>
      <c r="I33" s="23">
        <v>2.531004808909137E-4</v>
      </c>
      <c r="J33" s="24">
        <v>0</v>
      </c>
      <c r="K33" s="25">
        <v>2.4950099800399199E-4</v>
      </c>
      <c r="L33" s="24">
        <v>0</v>
      </c>
      <c r="M33" s="25">
        <v>0</v>
      </c>
      <c r="N33" s="24">
        <v>1</v>
      </c>
      <c r="O33" s="25">
        <v>2.3702299123014932E-4</v>
      </c>
      <c r="P33" s="24">
        <f>IFERROR(VLOOKUP(S33,[1]Sheet1!$A$633:$C$666,2,FALSE),0)</f>
        <v>0</v>
      </c>
      <c r="Q33" s="25">
        <f>IFERROR(VLOOKUP(S33,[1]Sheet1!$A$633:$C$666,3,FALSE)/100,0)</f>
        <v>0</v>
      </c>
      <c r="R33" s="44">
        <f t="shared" si="0"/>
        <v>-1</v>
      </c>
      <c r="S33" s="276" t="s">
        <v>938</v>
      </c>
    </row>
    <row r="34" spans="2:19" ht="21.95" customHeight="1" x14ac:dyDescent="0.25">
      <c r="B34" s="124">
        <v>71</v>
      </c>
      <c r="C34" s="97" t="s">
        <v>507</v>
      </c>
      <c r="D34" s="41">
        <v>1</v>
      </c>
      <c r="E34" s="23">
        <v>0</v>
      </c>
      <c r="F34" s="24">
        <v>0</v>
      </c>
      <c r="G34" s="23">
        <v>0</v>
      </c>
      <c r="H34" s="24">
        <v>1</v>
      </c>
      <c r="I34" s="23">
        <v>2.531004808909137E-4</v>
      </c>
      <c r="J34" s="24">
        <v>0</v>
      </c>
      <c r="K34" s="25">
        <v>4.9900199600798399E-4</v>
      </c>
      <c r="L34" s="24">
        <v>0</v>
      </c>
      <c r="M34" s="25">
        <v>0</v>
      </c>
      <c r="N34" s="24">
        <v>0</v>
      </c>
      <c r="O34" s="25">
        <v>0</v>
      </c>
      <c r="P34" s="24">
        <f>IFERROR(VLOOKUP(S34,[1]Sheet1!$A$633:$C$666,2,FALSE),0)</f>
        <v>1</v>
      </c>
      <c r="Q34" s="25">
        <f>IFERROR(VLOOKUP(S34,[1]Sheet1!$A$633:$C$666,3,FALSE)/100,0)</f>
        <v>3.3715441672285906E-4</v>
      </c>
      <c r="R34" s="44">
        <f t="shared" si="0"/>
        <v>0</v>
      </c>
      <c r="S34" s="276" t="s">
        <v>800</v>
      </c>
    </row>
    <row r="35" spans="2:19" ht="21.95" customHeight="1" x14ac:dyDescent="0.25">
      <c r="B35" s="124">
        <v>72</v>
      </c>
      <c r="C35" s="97" t="s">
        <v>957</v>
      </c>
      <c r="D35" s="41">
        <v>0</v>
      </c>
      <c r="E35" s="23">
        <v>0</v>
      </c>
      <c r="F35" s="24">
        <v>0</v>
      </c>
      <c r="G35" s="23">
        <v>0</v>
      </c>
      <c r="H35" s="24">
        <v>0</v>
      </c>
      <c r="I35" s="23">
        <v>0</v>
      </c>
      <c r="J35" s="24">
        <v>0</v>
      </c>
      <c r="K35" s="25">
        <v>0</v>
      </c>
      <c r="L35" s="24">
        <v>0</v>
      </c>
      <c r="M35" s="25">
        <v>0</v>
      </c>
      <c r="N35" s="24">
        <v>1</v>
      </c>
      <c r="O35" s="25">
        <v>2.3702299123014932E-4</v>
      </c>
      <c r="P35" s="24">
        <f>IFERROR(VLOOKUP(S35,[1]Sheet1!$A$633:$C$666,2,FALSE),0)</f>
        <v>1</v>
      </c>
      <c r="Q35" s="25">
        <f>IFERROR(VLOOKUP(S35,[1]Sheet1!$A$633:$C$666,3,FALSE)/100,0)</f>
        <v>3.3715441672285906E-4</v>
      </c>
      <c r="R35" s="44">
        <f t="shared" si="0"/>
        <v>0</v>
      </c>
      <c r="S35" s="276" t="s">
        <v>967</v>
      </c>
    </row>
    <row r="36" spans="2:19" ht="21.95" customHeight="1" x14ac:dyDescent="0.25">
      <c r="B36" s="124">
        <v>79</v>
      </c>
      <c r="C36" s="97" t="s">
        <v>958</v>
      </c>
      <c r="D36" s="41">
        <v>0</v>
      </c>
      <c r="E36" s="23">
        <v>0</v>
      </c>
      <c r="F36" s="24">
        <v>0</v>
      </c>
      <c r="G36" s="23">
        <v>0</v>
      </c>
      <c r="H36" s="24">
        <v>0</v>
      </c>
      <c r="I36" s="23">
        <v>0</v>
      </c>
      <c r="J36" s="24">
        <v>0</v>
      </c>
      <c r="K36" s="25">
        <v>0</v>
      </c>
      <c r="L36" s="24">
        <v>0</v>
      </c>
      <c r="M36" s="25">
        <v>0</v>
      </c>
      <c r="N36" s="24">
        <v>0</v>
      </c>
      <c r="O36" s="25">
        <v>0</v>
      </c>
      <c r="P36" s="24">
        <f>IFERROR(VLOOKUP(S36,[1]Sheet1!$A$633:$C$666,2,FALSE),0)</f>
        <v>0</v>
      </c>
      <c r="Q36" s="25">
        <f>IFERROR(VLOOKUP(S36,[1]Sheet1!$A$633:$C$666,3,FALSE)/100,0)</f>
        <v>0</v>
      </c>
      <c r="R36" s="44">
        <f t="shared" si="0"/>
        <v>0</v>
      </c>
    </row>
    <row r="37" spans="2:19" ht="21.95" customHeight="1" x14ac:dyDescent="0.25">
      <c r="B37" s="124" t="s">
        <v>250</v>
      </c>
      <c r="C37" s="97" t="s">
        <v>508</v>
      </c>
      <c r="D37" s="41">
        <v>1</v>
      </c>
      <c r="E37" s="23">
        <v>0</v>
      </c>
      <c r="F37" s="24">
        <v>0</v>
      </c>
      <c r="G37" s="23">
        <v>0</v>
      </c>
      <c r="H37" s="24">
        <v>0</v>
      </c>
      <c r="I37" s="23">
        <v>2.531004808909137E-4</v>
      </c>
      <c r="J37" s="24">
        <v>0</v>
      </c>
      <c r="K37" s="25">
        <v>2.4950099800399199E-4</v>
      </c>
      <c r="L37" s="24">
        <v>0</v>
      </c>
      <c r="M37" s="25">
        <v>0</v>
      </c>
      <c r="N37" s="24">
        <v>0</v>
      </c>
      <c r="O37" s="25">
        <v>0</v>
      </c>
      <c r="P37" s="24">
        <f>IFERROR(VLOOKUP(S37,[1]Sheet1!$A$633:$C$666,2,FALSE),0)</f>
        <v>0</v>
      </c>
      <c r="Q37" s="25">
        <f>IFERROR(VLOOKUP(S37,[1]Sheet1!$A$633:$C$666,3,FALSE)/100,0)</f>
        <v>0</v>
      </c>
      <c r="R37" s="44">
        <f t="shared" si="0"/>
        <v>0</v>
      </c>
      <c r="S37" s="276" t="s">
        <v>937</v>
      </c>
    </row>
    <row r="38" spans="2:19" ht="21.95" customHeight="1" x14ac:dyDescent="0.25">
      <c r="B38" s="124">
        <v>81</v>
      </c>
      <c r="C38" s="97" t="s">
        <v>959</v>
      </c>
      <c r="D38" s="41">
        <v>0</v>
      </c>
      <c r="E38" s="23">
        <v>0</v>
      </c>
      <c r="F38" s="24">
        <v>0</v>
      </c>
      <c r="G38" s="23">
        <v>0</v>
      </c>
      <c r="H38" s="24">
        <v>0</v>
      </c>
      <c r="I38" s="23">
        <v>0</v>
      </c>
      <c r="J38" s="24">
        <v>0</v>
      </c>
      <c r="K38" s="25">
        <v>0</v>
      </c>
      <c r="L38" s="24">
        <v>0</v>
      </c>
      <c r="M38" s="25">
        <v>0</v>
      </c>
      <c r="N38" s="24">
        <v>0</v>
      </c>
      <c r="O38" s="25">
        <v>0</v>
      </c>
      <c r="P38" s="24">
        <f>IFERROR(VLOOKUP(S38,[1]Sheet1!$A$633:$C$666,2,FALSE),0)</f>
        <v>0</v>
      </c>
      <c r="Q38" s="25">
        <f>IFERROR(VLOOKUP(S38,[1]Sheet1!$A$633:$C$666,3,FALSE)/100,0)</f>
        <v>0</v>
      </c>
      <c r="R38" s="44">
        <f t="shared" si="0"/>
        <v>0</v>
      </c>
    </row>
    <row r="39" spans="2:19" ht="21.95" customHeight="1" x14ac:dyDescent="0.25">
      <c r="B39" s="124">
        <v>82</v>
      </c>
      <c r="C39" s="97" t="s">
        <v>960</v>
      </c>
      <c r="D39" s="41">
        <v>0</v>
      </c>
      <c r="E39" s="23">
        <v>0</v>
      </c>
      <c r="F39" s="24">
        <v>0</v>
      </c>
      <c r="G39" s="23">
        <v>0</v>
      </c>
      <c r="H39" s="24">
        <v>0</v>
      </c>
      <c r="I39" s="23">
        <v>0</v>
      </c>
      <c r="J39" s="24">
        <v>0</v>
      </c>
      <c r="K39" s="25">
        <v>0</v>
      </c>
      <c r="L39" s="24">
        <v>0</v>
      </c>
      <c r="M39" s="25">
        <v>0</v>
      </c>
      <c r="N39" s="24">
        <v>0</v>
      </c>
      <c r="O39" s="25">
        <v>0</v>
      </c>
      <c r="P39" s="24">
        <f>IFERROR(VLOOKUP(S39,[1]Sheet1!$A$633:$C$666,2,FALSE),0)</f>
        <v>0</v>
      </c>
      <c r="Q39" s="25">
        <f>IFERROR(VLOOKUP(S39,[1]Sheet1!$A$633:$C$666,3,FALSE)/100,0)</f>
        <v>0</v>
      </c>
      <c r="R39" s="44">
        <f t="shared" si="0"/>
        <v>0</v>
      </c>
    </row>
    <row r="40" spans="2:19" ht="21.95" customHeight="1" x14ac:dyDescent="0.25">
      <c r="B40" s="124">
        <v>89</v>
      </c>
      <c r="C40" s="97" t="s">
        <v>961</v>
      </c>
      <c r="D40" s="41">
        <v>0</v>
      </c>
      <c r="E40" s="23">
        <v>0</v>
      </c>
      <c r="F40" s="24">
        <v>0</v>
      </c>
      <c r="G40" s="23">
        <v>0</v>
      </c>
      <c r="H40" s="24">
        <v>0</v>
      </c>
      <c r="I40" s="23">
        <v>0</v>
      </c>
      <c r="J40" s="24">
        <v>0</v>
      </c>
      <c r="K40" s="25">
        <v>0</v>
      </c>
      <c r="L40" s="24">
        <v>0</v>
      </c>
      <c r="M40" s="25">
        <v>0</v>
      </c>
      <c r="N40" s="24">
        <v>0</v>
      </c>
      <c r="O40" s="25">
        <v>0</v>
      </c>
      <c r="P40" s="24">
        <f>IFERROR(VLOOKUP(S40,[1]Sheet1!$A$633:$C$666,2,FALSE),0)</f>
        <v>0</v>
      </c>
      <c r="Q40" s="25">
        <f>IFERROR(VLOOKUP(S40,[1]Sheet1!$A$633:$C$666,3,FALSE)/100,0)</f>
        <v>0</v>
      </c>
      <c r="R40" s="44">
        <f t="shared" si="0"/>
        <v>0</v>
      </c>
      <c r="S40" s="276" t="s">
        <v>802</v>
      </c>
    </row>
    <row r="41" spans="2:19" ht="21.95" customHeight="1" x14ac:dyDescent="0.25">
      <c r="B41" s="124">
        <v>90</v>
      </c>
      <c r="C41" s="97" t="s">
        <v>509</v>
      </c>
      <c r="D41" s="41">
        <v>2</v>
      </c>
      <c r="E41" s="23">
        <v>0</v>
      </c>
      <c r="F41" s="24">
        <v>0</v>
      </c>
      <c r="G41" s="23">
        <v>0</v>
      </c>
      <c r="H41" s="24">
        <v>1</v>
      </c>
      <c r="I41" s="23">
        <v>2.531004808909137E-4</v>
      </c>
      <c r="J41" s="24">
        <v>1</v>
      </c>
      <c r="K41" s="25">
        <v>2.4950099800399199E-4</v>
      </c>
      <c r="L41" s="24">
        <v>0</v>
      </c>
      <c r="M41" s="25">
        <v>0</v>
      </c>
      <c r="N41" s="24">
        <v>1</v>
      </c>
      <c r="O41" s="25">
        <v>2.3702299123014932E-4</v>
      </c>
      <c r="P41" s="24">
        <f>IFERROR(VLOOKUP(S41,[1]Sheet1!$A$633:$C$666,2,FALSE),0)</f>
        <v>0</v>
      </c>
      <c r="Q41" s="25">
        <f>IFERROR(VLOOKUP(S41,[1]Sheet1!$A$633:$C$666,3,FALSE)/100,0)</f>
        <v>0</v>
      </c>
      <c r="R41" s="44">
        <f t="shared" si="0"/>
        <v>-1</v>
      </c>
      <c r="S41" s="276" t="s">
        <v>801</v>
      </c>
    </row>
    <row r="42" spans="2:19" ht="21.95" customHeight="1" x14ac:dyDescent="0.25">
      <c r="B42" s="124">
        <v>91</v>
      </c>
      <c r="C42" s="97" t="s">
        <v>510</v>
      </c>
      <c r="D42" s="41">
        <v>0</v>
      </c>
      <c r="E42" s="23">
        <v>0</v>
      </c>
      <c r="F42" s="24">
        <v>1</v>
      </c>
      <c r="G42" s="23">
        <v>0</v>
      </c>
      <c r="H42" s="24">
        <v>0</v>
      </c>
      <c r="I42" s="23">
        <v>0</v>
      </c>
      <c r="J42" s="24">
        <v>1</v>
      </c>
      <c r="K42" s="25">
        <v>0</v>
      </c>
      <c r="L42" s="24">
        <v>0</v>
      </c>
      <c r="M42" s="25">
        <v>0</v>
      </c>
      <c r="N42" s="24">
        <v>1</v>
      </c>
      <c r="O42" s="25">
        <v>2.3702299123014932E-4</v>
      </c>
      <c r="P42" s="24">
        <f>IFERROR(VLOOKUP(S42,[1]Sheet1!$A$633:$C$666,2,FALSE),0)</f>
        <v>0</v>
      </c>
      <c r="Q42" s="25">
        <f>IFERROR(VLOOKUP(S42,[1]Sheet1!$A$633:$C$666,3,FALSE)/100,0)</f>
        <v>0</v>
      </c>
      <c r="R42" s="44">
        <f t="shared" si="0"/>
        <v>-1</v>
      </c>
      <c r="S42" s="276" t="s">
        <v>932</v>
      </c>
    </row>
    <row r="43" spans="2:19" ht="21.95" customHeight="1" x14ac:dyDescent="0.25">
      <c r="B43" s="124">
        <v>92</v>
      </c>
      <c r="C43" s="97" t="s">
        <v>511</v>
      </c>
      <c r="D43" s="41">
        <v>0</v>
      </c>
      <c r="E43" s="23">
        <v>0</v>
      </c>
      <c r="F43" s="24">
        <v>1</v>
      </c>
      <c r="G43" s="23">
        <v>0</v>
      </c>
      <c r="H43" s="24">
        <v>0</v>
      </c>
      <c r="I43" s="23">
        <v>0</v>
      </c>
      <c r="J43" s="24">
        <v>1</v>
      </c>
      <c r="K43" s="25">
        <v>0</v>
      </c>
      <c r="L43" s="24">
        <v>0</v>
      </c>
      <c r="M43" s="25">
        <v>0</v>
      </c>
      <c r="N43" s="24">
        <v>2</v>
      </c>
      <c r="O43" s="25">
        <v>4.7404598246029864E-4</v>
      </c>
      <c r="P43" s="24">
        <f>IFERROR(VLOOKUP(S43,[1]Sheet1!$A$633:$C$666,2,FALSE),0)</f>
        <v>0</v>
      </c>
      <c r="Q43" s="25">
        <f>IFERROR(VLOOKUP(S43,[1]Sheet1!$A$633:$C$666,3,FALSE)/100,0)</f>
        <v>0</v>
      </c>
      <c r="R43" s="44">
        <f t="shared" si="0"/>
        <v>-1</v>
      </c>
      <c r="S43" s="276" t="s">
        <v>933</v>
      </c>
    </row>
    <row r="44" spans="2:19" ht="21.95" customHeight="1" x14ac:dyDescent="0.25">
      <c r="B44" s="124">
        <v>99</v>
      </c>
      <c r="C44" s="97" t="s">
        <v>512</v>
      </c>
      <c r="D44" s="41">
        <v>0</v>
      </c>
      <c r="E44" s="23">
        <v>0</v>
      </c>
      <c r="F44" s="24">
        <v>0</v>
      </c>
      <c r="G44" s="23">
        <v>0</v>
      </c>
      <c r="H44" s="24">
        <v>1</v>
      </c>
      <c r="I44" s="23">
        <v>2.531004808909137E-4</v>
      </c>
      <c r="J44" s="24">
        <v>2</v>
      </c>
      <c r="K44" s="25">
        <v>4.9900199600798399E-4</v>
      </c>
      <c r="L44" s="24">
        <v>1</v>
      </c>
      <c r="M44" s="25">
        <v>2.4826216484607745E-4</v>
      </c>
      <c r="N44" s="24">
        <v>0</v>
      </c>
      <c r="O44" s="25">
        <v>0</v>
      </c>
      <c r="P44" s="24">
        <f>IFERROR(VLOOKUP(S44,[1]Sheet1!$A$633:$C$666,2,FALSE),0)</f>
        <v>0</v>
      </c>
      <c r="Q44" s="25">
        <f>IFERROR(VLOOKUP(S44,[1]Sheet1!$A$633:$C$666,3,FALSE)/100,0)</f>
        <v>0</v>
      </c>
      <c r="R44" s="44">
        <f t="shared" si="0"/>
        <v>0</v>
      </c>
      <c r="S44" s="276" t="s">
        <v>802</v>
      </c>
    </row>
    <row r="45" spans="2:19" ht="21.95" customHeight="1" x14ac:dyDescent="0.25">
      <c r="B45" s="124" t="s">
        <v>954</v>
      </c>
      <c r="C45" s="97" t="s">
        <v>513</v>
      </c>
      <c r="D45" s="41">
        <v>0</v>
      </c>
      <c r="E45" s="23">
        <v>0</v>
      </c>
      <c r="F45" s="24">
        <v>0</v>
      </c>
      <c r="G45" s="23">
        <v>0</v>
      </c>
      <c r="H45" s="24">
        <v>0</v>
      </c>
      <c r="I45" s="23">
        <v>0</v>
      </c>
      <c r="J45" s="24">
        <v>0</v>
      </c>
      <c r="K45" s="25">
        <v>0</v>
      </c>
      <c r="L45" s="24">
        <v>0</v>
      </c>
      <c r="M45" s="25">
        <v>0</v>
      </c>
      <c r="N45" s="24">
        <v>1</v>
      </c>
      <c r="O45" s="25">
        <v>2.3702299123014932E-4</v>
      </c>
      <c r="P45" s="24">
        <f>IFERROR(VLOOKUP(S45,[1]Sheet1!$A$633:$C$666,2,FALSE),0)</f>
        <v>0</v>
      </c>
      <c r="Q45" s="25">
        <f>IFERROR(VLOOKUP(S45,[1]Sheet1!$A$633:$C$666,3,FALSE)/100,0)</f>
        <v>0</v>
      </c>
      <c r="R45" s="44">
        <f t="shared" si="0"/>
        <v>-1</v>
      </c>
      <c r="S45" s="276" t="s">
        <v>968</v>
      </c>
    </row>
    <row r="46" spans="2:19" ht="21.95" customHeight="1" x14ac:dyDescent="0.25">
      <c r="B46" s="124">
        <v>101</v>
      </c>
      <c r="C46" s="97" t="s">
        <v>962</v>
      </c>
      <c r="D46" s="41">
        <v>0</v>
      </c>
      <c r="E46" s="23">
        <v>0</v>
      </c>
      <c r="F46" s="24">
        <v>0</v>
      </c>
      <c r="G46" s="23">
        <v>0</v>
      </c>
      <c r="H46" s="24">
        <v>0</v>
      </c>
      <c r="I46" s="23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f>IFERROR(VLOOKUP(S46,[1]Sheet1!$A$633:$C$666,2,FALSE),0)</f>
        <v>0</v>
      </c>
      <c r="Q46" s="25">
        <f>IFERROR(VLOOKUP(S46,[1]Sheet1!$A$633:$C$666,3,FALSE)/100,0)</f>
        <v>0</v>
      </c>
      <c r="R46" s="44">
        <f t="shared" si="0"/>
        <v>0</v>
      </c>
    </row>
    <row r="47" spans="2:19" ht="21.95" customHeight="1" x14ac:dyDescent="0.25">
      <c r="B47" s="124">
        <v>102</v>
      </c>
      <c r="C47" s="97" t="s">
        <v>963</v>
      </c>
      <c r="D47" s="41">
        <v>0</v>
      </c>
      <c r="E47" s="23">
        <v>0</v>
      </c>
      <c r="F47" s="24">
        <v>0</v>
      </c>
      <c r="G47" s="23">
        <v>0</v>
      </c>
      <c r="H47" s="24">
        <v>0</v>
      </c>
      <c r="I47" s="23">
        <v>0</v>
      </c>
      <c r="J47" s="24">
        <v>0</v>
      </c>
      <c r="K47" s="25">
        <v>0</v>
      </c>
      <c r="L47" s="24">
        <v>0</v>
      </c>
      <c r="M47" s="25">
        <v>0</v>
      </c>
      <c r="N47" s="24">
        <v>0</v>
      </c>
      <c r="O47" s="25">
        <v>0</v>
      </c>
      <c r="P47" s="24">
        <f>IFERROR(VLOOKUP(S47,[1]Sheet1!$A$633:$C$666,2,FALSE),0)</f>
        <v>0</v>
      </c>
      <c r="Q47" s="25">
        <f>IFERROR(VLOOKUP(S47,[1]Sheet1!$A$633:$C$666,3,FALSE)/100,0)</f>
        <v>0</v>
      </c>
      <c r="R47" s="44">
        <f t="shared" si="0"/>
        <v>0</v>
      </c>
    </row>
    <row r="48" spans="2:19" ht="21.95" customHeight="1" x14ac:dyDescent="0.25">
      <c r="B48" s="124">
        <v>103</v>
      </c>
      <c r="C48" s="97" t="s">
        <v>964</v>
      </c>
      <c r="D48" s="41">
        <v>0</v>
      </c>
      <c r="E48" s="23">
        <v>0</v>
      </c>
      <c r="F48" s="24">
        <v>0</v>
      </c>
      <c r="G48" s="23">
        <v>0</v>
      </c>
      <c r="H48" s="24">
        <v>0</v>
      </c>
      <c r="I48" s="23">
        <v>0</v>
      </c>
      <c r="J48" s="24">
        <v>0</v>
      </c>
      <c r="K48" s="25">
        <v>0</v>
      </c>
      <c r="L48" s="24">
        <v>0</v>
      </c>
      <c r="M48" s="25">
        <v>0</v>
      </c>
      <c r="N48" s="24">
        <v>0</v>
      </c>
      <c r="O48" s="25">
        <v>0</v>
      </c>
      <c r="P48" s="24">
        <f>IFERROR(VLOOKUP(S48,[1]Sheet1!$A$633:$C$666,2,FALSE),0)</f>
        <v>0</v>
      </c>
      <c r="Q48" s="25">
        <f>IFERROR(VLOOKUP(S48,[1]Sheet1!$A$633:$C$666,3,FALSE)/100,0)</f>
        <v>0</v>
      </c>
      <c r="R48" s="44">
        <f t="shared" si="0"/>
        <v>0</v>
      </c>
    </row>
    <row r="49" spans="2:19" ht="21.95" customHeight="1" x14ac:dyDescent="0.25">
      <c r="B49" s="124">
        <v>109</v>
      </c>
      <c r="C49" s="97" t="s">
        <v>514</v>
      </c>
      <c r="D49" s="41">
        <v>0</v>
      </c>
      <c r="E49" s="23">
        <v>0</v>
      </c>
      <c r="F49" s="24">
        <v>0</v>
      </c>
      <c r="G49" s="23">
        <v>1.3524479307546662E-3</v>
      </c>
      <c r="H49" s="24">
        <v>1</v>
      </c>
      <c r="I49" s="23">
        <v>0</v>
      </c>
      <c r="J49" s="24">
        <v>1</v>
      </c>
      <c r="K49" s="25">
        <v>0</v>
      </c>
      <c r="L49" s="24">
        <v>0</v>
      </c>
      <c r="M49" s="25">
        <v>0</v>
      </c>
      <c r="N49" s="24">
        <v>0</v>
      </c>
      <c r="O49" s="25">
        <v>0</v>
      </c>
      <c r="P49" s="24">
        <f>IFERROR(VLOOKUP(S49,[1]Sheet1!$A$633:$C$666,2,FALSE),0)</f>
        <v>0</v>
      </c>
      <c r="Q49" s="25">
        <f>IFERROR(VLOOKUP(S49,[1]Sheet1!$A$633:$C$666,3,FALSE)/100,0)</f>
        <v>0</v>
      </c>
      <c r="R49" s="44">
        <f t="shared" si="0"/>
        <v>0</v>
      </c>
    </row>
    <row r="50" spans="2:19" ht="21.95" customHeight="1" x14ac:dyDescent="0.25">
      <c r="B50" s="124">
        <v>110</v>
      </c>
      <c r="C50" s="97" t="s">
        <v>515</v>
      </c>
      <c r="D50" s="41">
        <v>46</v>
      </c>
      <c r="E50" s="23">
        <v>0</v>
      </c>
      <c r="F50" s="24">
        <v>45</v>
      </c>
      <c r="G50" s="23">
        <v>1.2172031376791993E-2</v>
      </c>
      <c r="H50" s="24">
        <v>55</v>
      </c>
      <c r="I50" s="23">
        <v>1.3920526449000253E-2</v>
      </c>
      <c r="J50" s="24">
        <v>45</v>
      </c>
      <c r="K50" s="25">
        <v>1.1227544910179641E-2</v>
      </c>
      <c r="L50" s="24">
        <v>47</v>
      </c>
      <c r="M50" s="25">
        <v>1.166832174776564E-2</v>
      </c>
      <c r="N50" s="24">
        <v>58</v>
      </c>
      <c r="O50" s="25">
        <v>1.3747333491348662E-2</v>
      </c>
      <c r="P50" s="24">
        <f>IFERROR(VLOOKUP(S50,[1]Sheet1!$A$633:$C$666,2,FALSE),0)</f>
        <v>22</v>
      </c>
      <c r="Q50" s="25">
        <f>IFERROR(VLOOKUP(S50,[1]Sheet1!$A$633:$C$666,3,FALSE)/100,0)</f>
        <v>7.4173971679028991E-3</v>
      </c>
      <c r="R50" s="44">
        <f t="shared" si="0"/>
        <v>-0.62068965517241381</v>
      </c>
      <c r="S50" s="276" t="s">
        <v>803</v>
      </c>
    </row>
    <row r="51" spans="2:19" ht="21.95" customHeight="1" x14ac:dyDescent="0.25">
      <c r="B51" s="124">
        <v>111</v>
      </c>
      <c r="C51" s="97" t="s">
        <v>516</v>
      </c>
      <c r="D51" s="41">
        <v>4</v>
      </c>
      <c r="E51" s="23">
        <v>0</v>
      </c>
      <c r="F51" s="24">
        <v>5</v>
      </c>
      <c r="G51" s="23">
        <v>1.3524479307546662E-3</v>
      </c>
      <c r="H51" s="24">
        <v>6</v>
      </c>
      <c r="I51" s="23">
        <v>1.5186028853454822E-3</v>
      </c>
      <c r="J51" s="24">
        <v>5</v>
      </c>
      <c r="K51" s="25">
        <v>1.2475049900199601E-3</v>
      </c>
      <c r="L51" s="24">
        <v>4</v>
      </c>
      <c r="M51" s="25">
        <v>9.930486593843098E-4</v>
      </c>
      <c r="N51" s="24">
        <v>10</v>
      </c>
      <c r="O51" s="25">
        <v>2.3702299123014932E-3</v>
      </c>
      <c r="P51" s="24">
        <f>IFERROR(VLOOKUP(S51,[1]Sheet1!$A$633:$C$666,2,FALSE),0)</f>
        <v>3</v>
      </c>
      <c r="Q51" s="25">
        <f>IFERROR(VLOOKUP(S51,[1]Sheet1!$A$633:$C$666,3,FALSE)/100,0)</f>
        <v>1.0114632501685772E-3</v>
      </c>
      <c r="R51" s="44">
        <f t="shared" si="0"/>
        <v>-0.7</v>
      </c>
      <c r="S51" s="276" t="s">
        <v>804</v>
      </c>
    </row>
    <row r="52" spans="2:19" ht="21.95" customHeight="1" x14ac:dyDescent="0.25">
      <c r="B52" s="124">
        <v>112</v>
      </c>
      <c r="C52" s="97" t="s">
        <v>517</v>
      </c>
      <c r="D52" s="41">
        <v>30</v>
      </c>
      <c r="E52" s="23">
        <v>0</v>
      </c>
      <c r="F52" s="24">
        <v>32</v>
      </c>
      <c r="G52" s="23">
        <v>8.655666756829862E-3</v>
      </c>
      <c r="H52" s="24">
        <v>24</v>
      </c>
      <c r="I52" s="23">
        <v>6.0744115413819289E-3</v>
      </c>
      <c r="J52" s="24">
        <v>16</v>
      </c>
      <c r="K52" s="25">
        <v>3.9920159680638719E-3</v>
      </c>
      <c r="L52" s="24">
        <v>33</v>
      </c>
      <c r="M52" s="25">
        <v>8.192651439920557E-3</v>
      </c>
      <c r="N52" s="24">
        <v>17</v>
      </c>
      <c r="O52" s="25">
        <v>4.0293908509125382E-3</v>
      </c>
      <c r="P52" s="24">
        <f>IFERROR(VLOOKUP(S52,[1]Sheet1!$A$633:$C$666,2,FALSE),0)</f>
        <v>13</v>
      </c>
      <c r="Q52" s="25">
        <f>IFERROR(VLOOKUP(S52,[1]Sheet1!$A$633:$C$666,3,FALSE)/100,0)</f>
        <v>4.3830074173971684E-3</v>
      </c>
      <c r="R52" s="44">
        <f t="shared" si="0"/>
        <v>-0.23529411764705882</v>
      </c>
      <c r="S52" s="276" t="s">
        <v>805</v>
      </c>
    </row>
    <row r="53" spans="2:19" ht="21.95" customHeight="1" x14ac:dyDescent="0.25">
      <c r="B53" s="124">
        <v>119</v>
      </c>
      <c r="C53" s="97" t="s">
        <v>518</v>
      </c>
      <c r="D53" s="41">
        <v>14</v>
      </c>
      <c r="E53" s="23">
        <v>0</v>
      </c>
      <c r="F53" s="24">
        <v>9</v>
      </c>
      <c r="G53" s="23">
        <v>2.4344062753583993E-3</v>
      </c>
      <c r="H53" s="24">
        <v>14</v>
      </c>
      <c r="I53" s="23">
        <v>3.5434067324727919E-3</v>
      </c>
      <c r="J53" s="24">
        <v>13</v>
      </c>
      <c r="K53" s="25">
        <v>3.243512974051896E-3</v>
      </c>
      <c r="L53" s="24">
        <v>10</v>
      </c>
      <c r="M53" s="25">
        <v>2.4826216484607751E-3</v>
      </c>
      <c r="N53" s="24">
        <v>8</v>
      </c>
      <c r="O53" s="25">
        <v>1.8961839298411946E-3</v>
      </c>
      <c r="P53" s="24">
        <f>IFERROR(VLOOKUP(S53,[1]Sheet1!$A$633:$C$666,2,FALSE),0)</f>
        <v>2</v>
      </c>
      <c r="Q53" s="25">
        <f>IFERROR(VLOOKUP(S53,[1]Sheet1!$A$633:$C$666,3,FALSE)/100,0)</f>
        <v>6.7430883344571813E-4</v>
      </c>
      <c r="R53" s="44">
        <f t="shared" si="0"/>
        <v>-0.75</v>
      </c>
      <c r="S53" s="276" t="s">
        <v>806</v>
      </c>
    </row>
    <row r="54" spans="2:19" ht="21.95" customHeight="1" x14ac:dyDescent="0.25">
      <c r="B54" s="124">
        <v>120</v>
      </c>
      <c r="C54" s="97" t="s">
        <v>519</v>
      </c>
      <c r="D54" s="41">
        <v>263</v>
      </c>
      <c r="E54" s="23">
        <v>0</v>
      </c>
      <c r="F54" s="24">
        <v>328</v>
      </c>
      <c r="G54" s="23">
        <v>8.8720584257506091E-2</v>
      </c>
      <c r="H54" s="24">
        <v>316</v>
      </c>
      <c r="I54" s="23">
        <v>7.9979751961528733E-2</v>
      </c>
      <c r="J54" s="24">
        <v>295</v>
      </c>
      <c r="K54" s="25">
        <v>7.3602794411177647E-2</v>
      </c>
      <c r="L54" s="24">
        <v>325</v>
      </c>
      <c r="M54" s="25">
        <v>8.0685203574975176E-2</v>
      </c>
      <c r="N54" s="24">
        <v>395</v>
      </c>
      <c r="O54" s="25">
        <v>9.3624081535908982E-2</v>
      </c>
      <c r="P54" s="24">
        <f>IFERROR(VLOOKUP(S54,[1]Sheet1!$A$633:$C$666,2,FALSE),0)</f>
        <v>339</v>
      </c>
      <c r="Q54" s="25">
        <f>IFERROR(VLOOKUP(S54,[1]Sheet1!$A$633:$C$666,3,FALSE)/100,0)</f>
        <v>0.11429534726904922</v>
      </c>
      <c r="R54" s="44">
        <f t="shared" si="0"/>
        <v>-0.14177215189873418</v>
      </c>
      <c r="S54" s="276" t="s">
        <v>807</v>
      </c>
    </row>
    <row r="55" spans="2:19" ht="21.95" customHeight="1" thickBot="1" x14ac:dyDescent="0.3">
      <c r="B55" s="254">
        <v>999</v>
      </c>
      <c r="C55" s="97" t="s">
        <v>520</v>
      </c>
      <c r="D55" s="41">
        <v>50</v>
      </c>
      <c r="E55" s="23">
        <v>0</v>
      </c>
      <c r="F55" s="24">
        <v>69</v>
      </c>
      <c r="G55" s="23">
        <v>1.8663781444414392E-2</v>
      </c>
      <c r="H55" s="24">
        <v>49</v>
      </c>
      <c r="I55" s="23">
        <v>1.2401923563654771E-2</v>
      </c>
      <c r="J55" s="24">
        <v>55</v>
      </c>
      <c r="K55" s="25">
        <v>1.3722554890219561E-2</v>
      </c>
      <c r="L55" s="24">
        <v>48</v>
      </c>
      <c r="M55" s="25">
        <v>1.1916583912611719E-2</v>
      </c>
      <c r="N55" s="24">
        <v>33</v>
      </c>
      <c r="O55" s="25">
        <v>7.8217587105949282E-3</v>
      </c>
      <c r="P55" s="24">
        <f>IFERROR(VLOOKUP(S55,[1]Sheet1!$A$633:$C$666,2,FALSE),0)</f>
        <v>11</v>
      </c>
      <c r="Q55" s="25">
        <f>IFERROR(VLOOKUP(S55,[1]Sheet1!$A$633:$C$666,3,FALSE)/100,0)</f>
        <v>3.7086985839514496E-3</v>
      </c>
      <c r="R55" s="44">
        <f t="shared" si="0"/>
        <v>-0.66666666666666663</v>
      </c>
      <c r="S55" s="276" t="s">
        <v>808</v>
      </c>
    </row>
    <row r="56" spans="2:19" ht="21.95" customHeight="1" thickTop="1" thickBot="1" x14ac:dyDescent="0.3">
      <c r="B56" s="389" t="s">
        <v>69</v>
      </c>
      <c r="C56" s="390" t="s">
        <v>520</v>
      </c>
      <c r="D56" s="49">
        <f>SUM(D6:D55)</f>
        <v>3629</v>
      </c>
      <c r="E56" s="30">
        <f t="shared" ref="E56:Q56" si="1">SUM(E6:E55)</f>
        <v>0</v>
      </c>
      <c r="F56" s="31">
        <f t="shared" si="1"/>
        <v>3697</v>
      </c>
      <c r="G56" s="30">
        <f t="shared" si="1"/>
        <v>1.0008114687584528</v>
      </c>
      <c r="H56" s="31">
        <f t="shared" si="1"/>
        <v>3951</v>
      </c>
      <c r="I56" s="30">
        <f t="shared" si="1"/>
        <v>0.99999999999999978</v>
      </c>
      <c r="J56" s="31">
        <f t="shared" si="1"/>
        <v>4008</v>
      </c>
      <c r="K56" s="32">
        <f t="shared" si="1"/>
        <v>1</v>
      </c>
      <c r="L56" s="31">
        <v>4028</v>
      </c>
      <c r="M56" s="32">
        <v>1.0000000000000002</v>
      </c>
      <c r="N56" s="31">
        <v>4219</v>
      </c>
      <c r="O56" s="32">
        <v>1.0000000000000002</v>
      </c>
      <c r="P56" s="31">
        <f t="shared" si="1"/>
        <v>2966</v>
      </c>
      <c r="Q56" s="32">
        <f t="shared" si="1"/>
        <v>1</v>
      </c>
      <c r="R56" s="50">
        <f t="shared" si="0"/>
        <v>-0.29698980801137709</v>
      </c>
      <c r="S56" s="276" t="s">
        <v>20</v>
      </c>
    </row>
    <row r="57" spans="2:19" ht="15.75" thickTop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9" x14ac:dyDescent="0.25">
      <c r="B58" s="3"/>
      <c r="C58" s="3"/>
      <c r="D58" s="52"/>
      <c r="E58" s="3"/>
      <c r="F58" s="52"/>
      <c r="G58" s="3"/>
      <c r="H58" s="52"/>
      <c r="I58" s="3"/>
      <c r="J58" s="52"/>
      <c r="K58" s="3"/>
      <c r="L58" s="52"/>
      <c r="M58" s="3"/>
      <c r="N58" s="52"/>
      <c r="O58" s="3"/>
      <c r="P58" s="52"/>
      <c r="Q58" s="3"/>
      <c r="R58" s="3"/>
    </row>
    <row r="59" spans="2:19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9" x14ac:dyDescent="0.25">
      <c r="B60" s="3" t="s">
        <v>930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9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9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9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9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5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</sheetData>
  <mergeCells count="13">
    <mergeCell ref="B2:R2"/>
    <mergeCell ref="B3:R3"/>
    <mergeCell ref="B4:B5"/>
    <mergeCell ref="C4:C5"/>
    <mergeCell ref="R4:R5"/>
    <mergeCell ref="D4:E4"/>
    <mergeCell ref="F4:G4"/>
    <mergeCell ref="P4:Q4"/>
    <mergeCell ref="H4:I4"/>
    <mergeCell ref="J4:K4"/>
    <mergeCell ref="B56:C56"/>
    <mergeCell ref="L4:M4"/>
    <mergeCell ref="N4:O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344"/>
  <sheetViews>
    <sheetView topLeftCell="D39" zoomScale="80" zoomScaleNormal="80" workbookViewId="0">
      <selection activeCell="D6" sqref="D6:M56"/>
    </sheetView>
  </sheetViews>
  <sheetFormatPr defaultRowHeight="15" x14ac:dyDescent="0.25"/>
  <cols>
    <col min="1" max="1" width="2.85546875" style="2" customWidth="1"/>
    <col min="2" max="2" width="9.85546875" style="2" customWidth="1"/>
    <col min="3" max="3" width="102.28515625" style="2" customWidth="1"/>
    <col min="4" max="13" width="12.85546875" style="2" customWidth="1"/>
    <col min="14" max="14" width="9.140625" style="284" customWidth="1"/>
    <col min="15" max="16384" width="9.140625" style="2"/>
  </cols>
  <sheetData>
    <row r="1" spans="2:17" s="3" customFormat="1" ht="15.75" thickBot="1" x14ac:dyDescent="0.3">
      <c r="N1" s="276"/>
    </row>
    <row r="2" spans="2:17" s="3" customFormat="1" ht="22.15" customHeight="1" thickTop="1" thickBot="1" x14ac:dyDescent="0.3">
      <c r="B2" s="287" t="s">
        <v>1031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  <c r="N2" s="276"/>
    </row>
    <row r="3" spans="2:17" s="3" customFormat="1" ht="22.15" customHeight="1" thickTop="1" thickBot="1" x14ac:dyDescent="0.3">
      <c r="B3" s="391" t="s">
        <v>480</v>
      </c>
      <c r="C3" s="309" t="s">
        <v>481</v>
      </c>
      <c r="D3" s="300" t="s">
        <v>91</v>
      </c>
      <c r="E3" s="301"/>
      <c r="F3" s="301"/>
      <c r="G3" s="301"/>
      <c r="H3" s="301"/>
      <c r="I3" s="301"/>
      <c r="J3" s="301"/>
      <c r="K3" s="311"/>
      <c r="L3" s="302" t="s">
        <v>20</v>
      </c>
      <c r="M3" s="303"/>
      <c r="N3" s="276"/>
    </row>
    <row r="4" spans="2:17" s="3" customFormat="1" ht="22.15" customHeight="1" thickTop="1" x14ac:dyDescent="0.25">
      <c r="B4" s="392"/>
      <c r="C4" s="394"/>
      <c r="D4" s="306" t="s">
        <v>965</v>
      </c>
      <c r="E4" s="307"/>
      <c r="F4" s="310" t="s">
        <v>862</v>
      </c>
      <c r="G4" s="307"/>
      <c r="H4" s="310" t="s">
        <v>294</v>
      </c>
      <c r="I4" s="307"/>
      <c r="J4" s="322" t="s">
        <v>19</v>
      </c>
      <c r="K4" s="322"/>
      <c r="L4" s="312"/>
      <c r="M4" s="305"/>
      <c r="N4" s="276"/>
    </row>
    <row r="5" spans="2:17" s="3" customFormat="1" ht="22.15" customHeight="1" thickBot="1" x14ac:dyDescent="0.3">
      <c r="B5" s="393"/>
      <c r="C5" s="395"/>
      <c r="D5" s="213" t="s">
        <v>17</v>
      </c>
      <c r="E5" s="255" t="s">
        <v>16</v>
      </c>
      <c r="F5" s="215" t="s">
        <v>17</v>
      </c>
      <c r="G5" s="255" t="s">
        <v>16</v>
      </c>
      <c r="H5" s="215" t="s">
        <v>17</v>
      </c>
      <c r="I5" s="255" t="s">
        <v>16</v>
      </c>
      <c r="J5" s="215" t="s">
        <v>17</v>
      </c>
      <c r="K5" s="256" t="s">
        <v>16</v>
      </c>
      <c r="L5" s="213" t="s">
        <v>17</v>
      </c>
      <c r="M5" s="253" t="s">
        <v>16</v>
      </c>
      <c r="N5" s="276"/>
    </row>
    <row r="6" spans="2:17" s="3" customFormat="1" ht="21.95" customHeight="1" thickTop="1" x14ac:dyDescent="0.25">
      <c r="B6" s="124" t="s">
        <v>297</v>
      </c>
      <c r="C6" s="97" t="s">
        <v>482</v>
      </c>
      <c r="D6" s="41">
        <f>IFERROR(VLOOKUP(N6,[1]Sheet1!$A$671:$I$704,2,FALSE),0)</f>
        <v>74</v>
      </c>
      <c r="E6" s="23">
        <f>D6/D$56</f>
        <v>9.3552465233881166E-2</v>
      </c>
      <c r="F6" s="24">
        <f>IFERROR(VLOOKUP(N6,[1]Sheet1!$A$671:$I$704,4,FALSE),0)</f>
        <v>102</v>
      </c>
      <c r="G6" s="23">
        <f>F6/F$56</f>
        <v>5.0320670942279232E-2</v>
      </c>
      <c r="H6" s="24">
        <f>IFERROR(VLOOKUP(N6,[1]Sheet1!$A$671:$I$704,6,FALSE),0)</f>
        <v>9</v>
      </c>
      <c r="I6" s="23">
        <f>H6/H$56</f>
        <v>6.2937062937062943E-2</v>
      </c>
      <c r="J6" s="24">
        <f>IFERROR(VLOOKUP(N6,[1]Sheet1!$A$671:$I$704,8,FALSE),0)</f>
        <v>1</v>
      </c>
      <c r="K6" s="25">
        <f>J6/J$56</f>
        <v>0.2</v>
      </c>
      <c r="L6" s="22">
        <f>IFERROR(VLOOKUP(N6,[1]Sheet1!$A$671:$J$704,10,FALSE),0)</f>
        <v>186</v>
      </c>
      <c r="M6" s="27">
        <f>L6/L$56</f>
        <v>6.2710721510451789E-2</v>
      </c>
      <c r="N6" s="276" t="s">
        <v>780</v>
      </c>
      <c r="O6" s="28"/>
    </row>
    <row r="7" spans="2:17" s="3" customFormat="1" ht="21.95" customHeight="1" x14ac:dyDescent="0.25">
      <c r="B7" s="124">
        <v>10</v>
      </c>
      <c r="C7" s="97" t="s">
        <v>483</v>
      </c>
      <c r="D7" s="41">
        <f>IFERROR(VLOOKUP(N7,[1]Sheet1!$A$671:$I$704,2,FALSE),0)</f>
        <v>24</v>
      </c>
      <c r="E7" s="23">
        <f t="shared" ref="E7:E55" si="0">D7/D$56</f>
        <v>3.0341340075853349E-2</v>
      </c>
      <c r="F7" s="24">
        <f>IFERROR(VLOOKUP(N7,[1]Sheet1!$A$671:$I$704,4,FALSE),0)</f>
        <v>52</v>
      </c>
      <c r="G7" s="23">
        <f t="shared" ref="G7:G55" si="1">F7/F$56</f>
        <v>2.5653675382338433E-2</v>
      </c>
      <c r="H7" s="24">
        <f>IFERROR(VLOOKUP(N7,[1]Sheet1!$A$671:$I$704,6,FALSE),0)</f>
        <v>1</v>
      </c>
      <c r="I7" s="23">
        <f t="shared" ref="I7:I55" si="2">H7/H$56</f>
        <v>6.993006993006993E-3</v>
      </c>
      <c r="J7" s="24">
        <f>IFERROR(VLOOKUP(N7,[1]Sheet1!$A$671:$I$704,8,FALSE),0)</f>
        <v>0</v>
      </c>
      <c r="K7" s="25">
        <f t="shared" ref="K7:K55" si="3">J7/J$56</f>
        <v>0</v>
      </c>
      <c r="L7" s="22">
        <f>IFERROR(VLOOKUP(N7,[1]Sheet1!$A$671:$J$704,10,FALSE),0)</f>
        <v>77</v>
      </c>
      <c r="M7" s="27">
        <f t="shared" ref="M7:M55" si="4">L7/L$56</f>
        <v>2.5960890087660147E-2</v>
      </c>
      <c r="N7" s="276" t="s">
        <v>781</v>
      </c>
      <c r="O7" s="28"/>
    </row>
    <row r="8" spans="2:17" s="3" customFormat="1" ht="21.95" customHeight="1" x14ac:dyDescent="0.25">
      <c r="B8" s="124">
        <v>11</v>
      </c>
      <c r="C8" s="97" t="s">
        <v>484</v>
      </c>
      <c r="D8" s="41">
        <f>IFERROR(VLOOKUP(N8,[1]Sheet1!$A$671:$I$704,2,FALSE),0)</f>
        <v>321</v>
      </c>
      <c r="E8" s="23">
        <f t="shared" si="0"/>
        <v>0.40581542351453853</v>
      </c>
      <c r="F8" s="24">
        <f>IFERROR(VLOOKUP(N8,[1]Sheet1!$A$671:$I$704,4,FALSE),0)</f>
        <v>676</v>
      </c>
      <c r="G8" s="23">
        <f t="shared" si="1"/>
        <v>0.33349777997039959</v>
      </c>
      <c r="H8" s="24">
        <f>IFERROR(VLOOKUP(N8,[1]Sheet1!$A$671:$I$704,6,FALSE),0)</f>
        <v>24</v>
      </c>
      <c r="I8" s="23">
        <f t="shared" si="2"/>
        <v>0.16783216783216784</v>
      </c>
      <c r="J8" s="24">
        <f>IFERROR(VLOOKUP(N8,[1]Sheet1!$A$671:$I$704,8,FALSE),0)</f>
        <v>0</v>
      </c>
      <c r="K8" s="25">
        <f t="shared" si="3"/>
        <v>0</v>
      </c>
      <c r="L8" s="22">
        <f>IFERROR(VLOOKUP(N8,[1]Sheet1!$A$671:$J$704,10,FALSE),0)</f>
        <v>1021</v>
      </c>
      <c r="M8" s="27">
        <f t="shared" si="4"/>
        <v>0.34423465947403908</v>
      </c>
      <c r="N8" s="276" t="s">
        <v>782</v>
      </c>
      <c r="O8" s="28"/>
      <c r="Q8" s="94"/>
    </row>
    <row r="9" spans="2:17" s="3" customFormat="1" ht="21.95" customHeight="1" x14ac:dyDescent="0.25">
      <c r="B9" s="124">
        <v>12</v>
      </c>
      <c r="C9" s="97" t="s">
        <v>485</v>
      </c>
      <c r="D9" s="41">
        <f>IFERROR(VLOOKUP(N9,[1]Sheet1!$A$671:$I$704,2,FALSE),0)</f>
        <v>7</v>
      </c>
      <c r="E9" s="23">
        <f t="shared" si="0"/>
        <v>8.8495575221238937E-3</v>
      </c>
      <c r="F9" s="24">
        <f>IFERROR(VLOOKUP(N9,[1]Sheet1!$A$671:$I$704,4,FALSE),0)</f>
        <v>40</v>
      </c>
      <c r="G9" s="23">
        <f t="shared" si="1"/>
        <v>1.9733596447952639E-2</v>
      </c>
      <c r="H9" s="24">
        <f>IFERROR(VLOOKUP(N9,[1]Sheet1!$A$671:$I$704,6,FALSE),0)</f>
        <v>0</v>
      </c>
      <c r="I9" s="23">
        <f t="shared" si="2"/>
        <v>0</v>
      </c>
      <c r="J9" s="24">
        <f>IFERROR(VLOOKUP(N9,[1]Sheet1!$A$671:$I$704,8,FALSE),0)</f>
        <v>0</v>
      </c>
      <c r="K9" s="25">
        <f t="shared" si="3"/>
        <v>0</v>
      </c>
      <c r="L9" s="22">
        <f>IFERROR(VLOOKUP(N9,[1]Sheet1!$A$671:$J$704,10,FALSE),0)</f>
        <v>47</v>
      </c>
      <c r="M9" s="27">
        <f t="shared" si="4"/>
        <v>1.5846257585974376E-2</v>
      </c>
      <c r="N9" s="276" t="s">
        <v>783</v>
      </c>
      <c r="O9" s="28"/>
      <c r="Q9" s="94"/>
    </row>
    <row r="10" spans="2:17" s="3" customFormat="1" ht="21.95" customHeight="1" x14ac:dyDescent="0.25">
      <c r="B10" s="124">
        <v>13</v>
      </c>
      <c r="C10" s="97" t="s">
        <v>486</v>
      </c>
      <c r="D10" s="41">
        <f>IFERROR(VLOOKUP(N10,[1]Sheet1!$A$671:$I$704,2,FALSE),0)</f>
        <v>0</v>
      </c>
      <c r="E10" s="23">
        <f t="shared" si="0"/>
        <v>0</v>
      </c>
      <c r="F10" s="24">
        <f>IFERROR(VLOOKUP(N10,[1]Sheet1!$A$671:$I$704,4,FALSE),0)</f>
        <v>0</v>
      </c>
      <c r="G10" s="23">
        <f t="shared" si="1"/>
        <v>0</v>
      </c>
      <c r="H10" s="24">
        <f>IFERROR(VLOOKUP(N10,[1]Sheet1!$A$671:$I$704,6,FALSE),0)</f>
        <v>0</v>
      </c>
      <c r="I10" s="23">
        <f t="shared" si="2"/>
        <v>0</v>
      </c>
      <c r="J10" s="24">
        <f>IFERROR(VLOOKUP(N10,[1]Sheet1!$A$671:$I$704,8,FALSE),0)</f>
        <v>0</v>
      </c>
      <c r="K10" s="25">
        <f t="shared" si="3"/>
        <v>0</v>
      </c>
      <c r="L10" s="22">
        <f>IFERROR(VLOOKUP(N10,[1]Sheet1!$A$671:$J$704,10,FALSE),0)</f>
        <v>0</v>
      </c>
      <c r="M10" s="27">
        <f t="shared" si="4"/>
        <v>0</v>
      </c>
      <c r="N10" s="276" t="s">
        <v>854</v>
      </c>
      <c r="O10" s="28"/>
      <c r="Q10" s="94"/>
    </row>
    <row r="11" spans="2:17" s="3" customFormat="1" ht="21.95" customHeight="1" x14ac:dyDescent="0.25">
      <c r="B11" s="124">
        <v>19</v>
      </c>
      <c r="C11" s="97" t="s">
        <v>487</v>
      </c>
      <c r="D11" s="41">
        <f>IFERROR(VLOOKUP(N11,[1]Sheet1!$A$671:$I$704,2,FALSE),0)</f>
        <v>3</v>
      </c>
      <c r="E11" s="23">
        <f t="shared" si="0"/>
        <v>3.7926675094816687E-3</v>
      </c>
      <c r="F11" s="24">
        <f>IFERROR(VLOOKUP(N11,[1]Sheet1!$A$671:$I$704,4,FALSE),0)</f>
        <v>9</v>
      </c>
      <c r="G11" s="23">
        <f t="shared" si="1"/>
        <v>4.440059200789344E-3</v>
      </c>
      <c r="H11" s="24">
        <f>IFERROR(VLOOKUP(N11,[1]Sheet1!$A$671:$I$704,6,FALSE),0)</f>
        <v>0</v>
      </c>
      <c r="I11" s="23">
        <f t="shared" si="2"/>
        <v>0</v>
      </c>
      <c r="J11" s="24">
        <f>IFERROR(VLOOKUP(N11,[1]Sheet1!$A$671:$I$704,8,FALSE),0)</f>
        <v>0</v>
      </c>
      <c r="K11" s="25">
        <f t="shared" si="3"/>
        <v>0</v>
      </c>
      <c r="L11" s="22">
        <f>IFERROR(VLOOKUP(N11,[1]Sheet1!$A$671:$J$704,10,FALSE),0)</f>
        <v>12</v>
      </c>
      <c r="M11" s="27">
        <f t="shared" si="4"/>
        <v>4.045853000674309E-3</v>
      </c>
      <c r="N11" s="276" t="s">
        <v>784</v>
      </c>
      <c r="O11" s="28"/>
      <c r="Q11" s="94"/>
    </row>
    <row r="12" spans="2:17" s="3" customFormat="1" ht="21.95" customHeight="1" x14ac:dyDescent="0.25">
      <c r="B12" s="124">
        <v>20</v>
      </c>
      <c r="C12" s="97" t="s">
        <v>488</v>
      </c>
      <c r="D12" s="41">
        <f>IFERROR(VLOOKUP(N12,[1]Sheet1!$A$671:$I$704,2,FALSE),0)</f>
        <v>10</v>
      </c>
      <c r="E12" s="23">
        <f t="shared" si="0"/>
        <v>1.2642225031605562E-2</v>
      </c>
      <c r="F12" s="24">
        <f>IFERROR(VLOOKUP(N12,[1]Sheet1!$A$671:$I$704,4,FALSE),0)</f>
        <v>82</v>
      </c>
      <c r="G12" s="23">
        <f t="shared" si="1"/>
        <v>4.0453872718302912E-2</v>
      </c>
      <c r="H12" s="24">
        <f>IFERROR(VLOOKUP(N12,[1]Sheet1!$A$671:$I$704,6,FALSE),0)</f>
        <v>20</v>
      </c>
      <c r="I12" s="23">
        <f t="shared" si="2"/>
        <v>0.13986013986013987</v>
      </c>
      <c r="J12" s="24">
        <f>IFERROR(VLOOKUP(N12,[1]Sheet1!$A$671:$I$704,8,FALSE),0)</f>
        <v>0</v>
      </c>
      <c r="K12" s="25">
        <f t="shared" si="3"/>
        <v>0</v>
      </c>
      <c r="L12" s="22">
        <f>IFERROR(VLOOKUP(N12,[1]Sheet1!$A$671:$J$704,10,FALSE),0)</f>
        <v>112</v>
      </c>
      <c r="M12" s="27">
        <f t="shared" si="4"/>
        <v>3.7761294672960216E-2</v>
      </c>
      <c r="N12" s="276" t="s">
        <v>785</v>
      </c>
      <c r="O12" s="28"/>
    </row>
    <row r="13" spans="2:17" s="3" customFormat="1" ht="21.95" customHeight="1" x14ac:dyDescent="0.25">
      <c r="B13" s="124">
        <v>21</v>
      </c>
      <c r="C13" s="97" t="s">
        <v>489</v>
      </c>
      <c r="D13" s="41">
        <f>IFERROR(VLOOKUP(N13,[1]Sheet1!$A$671:$I$704,2,FALSE),0)</f>
        <v>12</v>
      </c>
      <c r="E13" s="23">
        <f t="shared" si="0"/>
        <v>1.5170670037926675E-2</v>
      </c>
      <c r="F13" s="24">
        <f>IFERROR(VLOOKUP(N13,[1]Sheet1!$A$671:$I$704,4,FALSE),0)</f>
        <v>99</v>
      </c>
      <c r="G13" s="23">
        <f t="shared" si="1"/>
        <v>4.8840651208682785E-2</v>
      </c>
      <c r="H13" s="24">
        <f>IFERROR(VLOOKUP(N13,[1]Sheet1!$A$671:$I$704,6,FALSE),0)</f>
        <v>20</v>
      </c>
      <c r="I13" s="23">
        <f t="shared" si="2"/>
        <v>0.13986013986013987</v>
      </c>
      <c r="J13" s="24">
        <f>IFERROR(VLOOKUP(N13,[1]Sheet1!$A$671:$I$704,8,FALSE),0)</f>
        <v>0</v>
      </c>
      <c r="K13" s="25">
        <f t="shared" si="3"/>
        <v>0</v>
      </c>
      <c r="L13" s="22">
        <f>IFERROR(VLOOKUP(N13,[1]Sheet1!$A$671:$J$704,10,FALSE),0)</f>
        <v>131</v>
      </c>
      <c r="M13" s="27">
        <f t="shared" si="4"/>
        <v>4.4167228590694538E-2</v>
      </c>
      <c r="N13" s="276" t="s">
        <v>786</v>
      </c>
      <c r="O13" s="28"/>
      <c r="Q13" s="94"/>
    </row>
    <row r="14" spans="2:17" s="3" customFormat="1" ht="21.95" customHeight="1" x14ac:dyDescent="0.25">
      <c r="B14" s="124">
        <v>22</v>
      </c>
      <c r="C14" s="97" t="s">
        <v>490</v>
      </c>
      <c r="D14" s="41">
        <f>IFERROR(VLOOKUP(N14,[1]Sheet1!$A$671:$I$704,2,FALSE),0)</f>
        <v>1</v>
      </c>
      <c r="E14" s="23">
        <f t="shared" si="0"/>
        <v>1.2642225031605564E-3</v>
      </c>
      <c r="F14" s="24">
        <f>IFERROR(VLOOKUP(N14,[1]Sheet1!$A$671:$I$704,4,FALSE),0)</f>
        <v>0</v>
      </c>
      <c r="G14" s="23">
        <f t="shared" si="1"/>
        <v>0</v>
      </c>
      <c r="H14" s="24">
        <f>IFERROR(VLOOKUP(N14,[1]Sheet1!$A$671:$I$704,6,FALSE),0)</f>
        <v>2</v>
      </c>
      <c r="I14" s="23">
        <f t="shared" si="2"/>
        <v>1.3986013986013986E-2</v>
      </c>
      <c r="J14" s="24">
        <f>IFERROR(VLOOKUP(N14,[1]Sheet1!$A$671:$I$704,8,FALSE),0)</f>
        <v>0</v>
      </c>
      <c r="K14" s="25">
        <f t="shared" si="3"/>
        <v>0</v>
      </c>
      <c r="L14" s="22">
        <f>IFERROR(VLOOKUP(N14,[1]Sheet1!$A$671:$J$704,10,FALSE),0)</f>
        <v>3</v>
      </c>
      <c r="M14" s="27">
        <f t="shared" si="4"/>
        <v>1.0114632501685772E-3</v>
      </c>
      <c r="N14" s="276" t="s">
        <v>787</v>
      </c>
      <c r="O14" s="28"/>
      <c r="Q14" s="94"/>
    </row>
    <row r="15" spans="2:17" s="3" customFormat="1" ht="21.95" customHeight="1" x14ac:dyDescent="0.25">
      <c r="B15" s="124">
        <v>29</v>
      </c>
      <c r="C15" s="97" t="s">
        <v>491</v>
      </c>
      <c r="D15" s="41">
        <f>IFERROR(VLOOKUP(N15,[1]Sheet1!$A$671:$I$704,2,FALSE),0)</f>
        <v>3</v>
      </c>
      <c r="E15" s="23">
        <f t="shared" si="0"/>
        <v>3.7926675094816687E-3</v>
      </c>
      <c r="F15" s="24">
        <f>IFERROR(VLOOKUP(N15,[1]Sheet1!$A$671:$I$704,4,FALSE),0)</f>
        <v>6</v>
      </c>
      <c r="G15" s="23">
        <f t="shared" si="1"/>
        <v>2.9600394671928957E-3</v>
      </c>
      <c r="H15" s="24">
        <f>IFERROR(VLOOKUP(N15,[1]Sheet1!$A$671:$I$704,6,FALSE),0)</f>
        <v>1</v>
      </c>
      <c r="I15" s="23">
        <f t="shared" si="2"/>
        <v>6.993006993006993E-3</v>
      </c>
      <c r="J15" s="24">
        <f>IFERROR(VLOOKUP(N15,[1]Sheet1!$A$671:$I$704,8,FALSE),0)</f>
        <v>0</v>
      </c>
      <c r="K15" s="25">
        <f t="shared" si="3"/>
        <v>0</v>
      </c>
      <c r="L15" s="22">
        <f>IFERROR(VLOOKUP(N15,[1]Sheet1!$A$671:$J$704,10,FALSE),0)</f>
        <v>10</v>
      </c>
      <c r="M15" s="27">
        <f t="shared" si="4"/>
        <v>3.3715441672285905E-3</v>
      </c>
      <c r="N15" s="276" t="s">
        <v>788</v>
      </c>
      <c r="O15" s="28"/>
      <c r="Q15" s="94"/>
    </row>
    <row r="16" spans="2:17" s="3" customFormat="1" ht="21.95" customHeight="1" x14ac:dyDescent="0.25">
      <c r="B16" s="124">
        <v>30</v>
      </c>
      <c r="C16" s="97" t="s">
        <v>492</v>
      </c>
      <c r="D16" s="41">
        <f>IFERROR(VLOOKUP(N16,[1]Sheet1!$A$671:$I$704,2,FALSE),0)</f>
        <v>77</v>
      </c>
      <c r="E16" s="23">
        <f t="shared" si="0"/>
        <v>9.7345132743362831E-2</v>
      </c>
      <c r="F16" s="24">
        <f>IFERROR(VLOOKUP(N16,[1]Sheet1!$A$671:$I$704,4,FALSE),0)</f>
        <v>213</v>
      </c>
      <c r="G16" s="23">
        <f t="shared" si="1"/>
        <v>0.1050814010853478</v>
      </c>
      <c r="H16" s="24">
        <f>IFERROR(VLOOKUP(N16,[1]Sheet1!$A$671:$I$704,6,FALSE),0)</f>
        <v>7</v>
      </c>
      <c r="I16" s="23">
        <f t="shared" si="2"/>
        <v>4.8951048951048952E-2</v>
      </c>
      <c r="J16" s="24">
        <f>IFERROR(VLOOKUP(N16,[1]Sheet1!$A$671:$I$704,8,FALSE),0)</f>
        <v>0</v>
      </c>
      <c r="K16" s="25">
        <f t="shared" si="3"/>
        <v>0</v>
      </c>
      <c r="L16" s="22">
        <f>IFERROR(VLOOKUP(N16,[1]Sheet1!$A$671:$J$704,10,FALSE),0)</f>
        <v>297</v>
      </c>
      <c r="M16" s="27">
        <f t="shared" si="4"/>
        <v>0.10013486176668915</v>
      </c>
      <c r="N16" s="276" t="s">
        <v>789</v>
      </c>
      <c r="O16" s="28"/>
    </row>
    <row r="17" spans="2:17" s="3" customFormat="1" ht="21.95" customHeight="1" x14ac:dyDescent="0.25">
      <c r="B17" s="124">
        <v>31</v>
      </c>
      <c r="C17" s="97" t="s">
        <v>493</v>
      </c>
      <c r="D17" s="41">
        <f>IFERROR(VLOOKUP(N17,[1]Sheet1!$A$671:$I$704,2,FALSE),0)</f>
        <v>10</v>
      </c>
      <c r="E17" s="23">
        <f t="shared" si="0"/>
        <v>1.2642225031605562E-2</v>
      </c>
      <c r="F17" s="24">
        <f>IFERROR(VLOOKUP(N17,[1]Sheet1!$A$671:$I$704,4,FALSE),0)</f>
        <v>18</v>
      </c>
      <c r="G17" s="23">
        <f t="shared" si="1"/>
        <v>8.8801184015786881E-3</v>
      </c>
      <c r="H17" s="24">
        <f>IFERROR(VLOOKUP(N17,[1]Sheet1!$A$671:$I$704,6,FALSE),0)</f>
        <v>2</v>
      </c>
      <c r="I17" s="23">
        <f t="shared" si="2"/>
        <v>1.3986013986013986E-2</v>
      </c>
      <c r="J17" s="24">
        <f>IFERROR(VLOOKUP(N17,[1]Sheet1!$A$671:$I$704,8,FALSE),0)</f>
        <v>0</v>
      </c>
      <c r="K17" s="25">
        <f t="shared" si="3"/>
        <v>0</v>
      </c>
      <c r="L17" s="22">
        <f>IFERROR(VLOOKUP(N17,[1]Sheet1!$A$671:$J$704,10,FALSE),0)</f>
        <v>30</v>
      </c>
      <c r="M17" s="27">
        <f t="shared" si="4"/>
        <v>1.0114632501685773E-2</v>
      </c>
      <c r="N17" s="276" t="s">
        <v>790</v>
      </c>
      <c r="O17" s="28"/>
      <c r="Q17" s="94"/>
    </row>
    <row r="18" spans="2:17" s="3" customFormat="1" ht="21.95" customHeight="1" x14ac:dyDescent="0.25">
      <c r="B18" s="124">
        <v>32</v>
      </c>
      <c r="C18" s="97" t="s">
        <v>494</v>
      </c>
      <c r="D18" s="41">
        <f>IFERROR(VLOOKUP(N18,[1]Sheet1!$A$671:$I$704,2,FALSE),0)</f>
        <v>76</v>
      </c>
      <c r="E18" s="23">
        <f t="shared" si="0"/>
        <v>9.608091024020228E-2</v>
      </c>
      <c r="F18" s="24">
        <f>IFERROR(VLOOKUP(N18,[1]Sheet1!$A$671:$I$704,4,FALSE),0)</f>
        <v>184</v>
      </c>
      <c r="G18" s="23">
        <f t="shared" si="1"/>
        <v>9.0774543660582144E-2</v>
      </c>
      <c r="H18" s="24">
        <f>IFERROR(VLOOKUP(N18,[1]Sheet1!$A$671:$I$704,6,FALSE),0)</f>
        <v>5</v>
      </c>
      <c r="I18" s="23">
        <f t="shared" si="2"/>
        <v>3.4965034965034968E-2</v>
      </c>
      <c r="J18" s="24">
        <f>IFERROR(VLOOKUP(N18,[1]Sheet1!$A$671:$I$704,8,FALSE),0)</f>
        <v>0</v>
      </c>
      <c r="K18" s="25">
        <f t="shared" si="3"/>
        <v>0</v>
      </c>
      <c r="L18" s="22">
        <f>IFERROR(VLOOKUP(N18,[1]Sheet1!$A$671:$J$704,10,FALSE),0)</f>
        <v>265</v>
      </c>
      <c r="M18" s="27">
        <f t="shared" si="4"/>
        <v>8.934592043155766E-2</v>
      </c>
      <c r="N18" s="276" t="s">
        <v>791</v>
      </c>
      <c r="O18" s="28"/>
      <c r="Q18" s="94"/>
    </row>
    <row r="19" spans="2:17" s="3" customFormat="1" ht="21.95" customHeight="1" x14ac:dyDescent="0.25">
      <c r="B19" s="124">
        <v>39</v>
      </c>
      <c r="C19" s="97" t="s">
        <v>495</v>
      </c>
      <c r="D19" s="41">
        <f>IFERROR(VLOOKUP(N19,[1]Sheet1!$A$671:$I$704,2,FALSE),0)</f>
        <v>33</v>
      </c>
      <c r="E19" s="23">
        <f t="shared" si="0"/>
        <v>4.1719342604298354E-2</v>
      </c>
      <c r="F19" s="24">
        <f>IFERROR(VLOOKUP(N19,[1]Sheet1!$A$671:$I$704,4,FALSE),0)</f>
        <v>61</v>
      </c>
      <c r="G19" s="23">
        <f t="shared" si="1"/>
        <v>3.0093734583127776E-2</v>
      </c>
      <c r="H19" s="24">
        <f>IFERROR(VLOOKUP(N19,[1]Sheet1!$A$671:$I$704,6,FALSE),0)</f>
        <v>4</v>
      </c>
      <c r="I19" s="23">
        <f t="shared" si="2"/>
        <v>2.7972027972027972E-2</v>
      </c>
      <c r="J19" s="24">
        <f>IFERROR(VLOOKUP(N19,[1]Sheet1!$A$671:$I$704,8,FALSE),0)</f>
        <v>0</v>
      </c>
      <c r="K19" s="25">
        <f t="shared" si="3"/>
        <v>0</v>
      </c>
      <c r="L19" s="22">
        <f>IFERROR(VLOOKUP(N19,[1]Sheet1!$A$671:$J$704,10,FALSE),0)</f>
        <v>98</v>
      </c>
      <c r="M19" s="27">
        <f t="shared" si="4"/>
        <v>3.3041132838840186E-2</v>
      </c>
      <c r="N19" s="276" t="s">
        <v>792</v>
      </c>
      <c r="O19" s="28"/>
      <c r="Q19" s="94"/>
    </row>
    <row r="20" spans="2:17" s="3" customFormat="1" ht="21.95" customHeight="1" x14ac:dyDescent="0.25">
      <c r="B20" s="124">
        <v>40</v>
      </c>
      <c r="C20" s="97" t="s">
        <v>496</v>
      </c>
      <c r="D20" s="41">
        <f>IFERROR(VLOOKUP(N20,[1]Sheet1!$A$671:$I$704,2,FALSE),0)</f>
        <v>0</v>
      </c>
      <c r="E20" s="23">
        <f t="shared" si="0"/>
        <v>0</v>
      </c>
      <c r="F20" s="24">
        <f>IFERROR(VLOOKUP(N20,[1]Sheet1!$A$671:$I$704,4,FALSE),0)</f>
        <v>0</v>
      </c>
      <c r="G20" s="23">
        <f t="shared" si="1"/>
        <v>0</v>
      </c>
      <c r="H20" s="24">
        <f>IFERROR(VLOOKUP(N20,[1]Sheet1!$A$671:$I$704,6,FALSE),0)</f>
        <v>0</v>
      </c>
      <c r="I20" s="23">
        <f t="shared" si="2"/>
        <v>0</v>
      </c>
      <c r="J20" s="24">
        <f>IFERROR(VLOOKUP(N20,[1]Sheet1!$A$671:$I$704,8,FALSE),0)</f>
        <v>0</v>
      </c>
      <c r="K20" s="25">
        <f t="shared" si="3"/>
        <v>0</v>
      </c>
      <c r="L20" s="22">
        <f>IFERROR(VLOOKUP(N20,[1]Sheet1!$A$671:$J$704,10,FALSE),0)</f>
        <v>0</v>
      </c>
      <c r="M20" s="27">
        <f t="shared" si="4"/>
        <v>0</v>
      </c>
      <c r="N20" s="276" t="s">
        <v>935</v>
      </c>
      <c r="Q20" s="94"/>
    </row>
    <row r="21" spans="2:17" s="3" customFormat="1" ht="21.95" customHeight="1" x14ac:dyDescent="0.25">
      <c r="B21" s="124">
        <v>41</v>
      </c>
      <c r="C21" s="97" t="s">
        <v>497</v>
      </c>
      <c r="D21" s="41">
        <f>IFERROR(VLOOKUP(N21,[1]Sheet1!$A$671:$I$704,2,FALSE),0)</f>
        <v>0</v>
      </c>
      <c r="E21" s="23">
        <f t="shared" si="0"/>
        <v>0</v>
      </c>
      <c r="F21" s="24">
        <f>IFERROR(VLOOKUP(N21,[1]Sheet1!$A$671:$I$704,4,FALSE),0)</f>
        <v>0</v>
      </c>
      <c r="G21" s="23">
        <f t="shared" si="1"/>
        <v>0</v>
      </c>
      <c r="H21" s="24">
        <f>IFERROR(VLOOKUP(N21,[1]Sheet1!$A$671:$I$704,6,FALSE),0)</f>
        <v>0</v>
      </c>
      <c r="I21" s="23">
        <f t="shared" si="2"/>
        <v>0</v>
      </c>
      <c r="J21" s="24">
        <f>IFERROR(VLOOKUP(N21,[1]Sheet1!$A$671:$I$704,8,FALSE),0)</f>
        <v>0</v>
      </c>
      <c r="K21" s="25">
        <f t="shared" si="3"/>
        <v>0</v>
      </c>
      <c r="L21" s="22">
        <f>IFERROR(VLOOKUP(N21,[1]Sheet1!$A$671:$J$704,10,FALSE),0)</f>
        <v>0</v>
      </c>
      <c r="M21" s="27">
        <f t="shared" si="4"/>
        <v>0</v>
      </c>
      <c r="N21" s="276" t="s">
        <v>855</v>
      </c>
    </row>
    <row r="22" spans="2:17" s="3" customFormat="1" ht="21.95" customHeight="1" x14ac:dyDescent="0.25">
      <c r="B22" s="124">
        <v>50</v>
      </c>
      <c r="C22" s="97" t="s">
        <v>498</v>
      </c>
      <c r="D22" s="41">
        <f>IFERROR(VLOOKUP(N22,[1]Sheet1!$A$671:$I$704,2,FALSE),0)</f>
        <v>35</v>
      </c>
      <c r="E22" s="23">
        <f t="shared" si="0"/>
        <v>4.4247787610619468E-2</v>
      </c>
      <c r="F22" s="24">
        <f>IFERROR(VLOOKUP(N22,[1]Sheet1!$A$671:$I$704,4,FALSE),0)</f>
        <v>110</v>
      </c>
      <c r="G22" s="23">
        <f t="shared" si="1"/>
        <v>5.4267390231869758E-2</v>
      </c>
      <c r="H22" s="24">
        <f>IFERROR(VLOOKUP(N22,[1]Sheet1!$A$671:$I$704,6,FALSE),0)</f>
        <v>11</v>
      </c>
      <c r="I22" s="23">
        <f t="shared" si="2"/>
        <v>7.6923076923076927E-2</v>
      </c>
      <c r="J22" s="24">
        <f>IFERROR(VLOOKUP(N22,[1]Sheet1!$A$671:$I$704,8,FALSE),0)</f>
        <v>0</v>
      </c>
      <c r="K22" s="25">
        <f t="shared" si="3"/>
        <v>0</v>
      </c>
      <c r="L22" s="22">
        <f>IFERROR(VLOOKUP(N22,[1]Sheet1!$A$671:$J$704,10,FALSE),0)</f>
        <v>156</v>
      </c>
      <c r="M22" s="27">
        <f t="shared" si="4"/>
        <v>5.2596089008766014E-2</v>
      </c>
      <c r="N22" s="276" t="s">
        <v>793</v>
      </c>
      <c r="O22" s="28"/>
    </row>
    <row r="23" spans="2:17" s="3" customFormat="1" ht="21.95" customHeight="1" x14ac:dyDescent="0.25">
      <c r="B23" s="124">
        <v>51</v>
      </c>
      <c r="C23" s="97" t="s">
        <v>498</v>
      </c>
      <c r="D23" s="41">
        <f>IFERROR(VLOOKUP(N23,[1]Sheet1!$A$671:$I$704,2,FALSE),0)</f>
        <v>13</v>
      </c>
      <c r="E23" s="23">
        <f t="shared" si="0"/>
        <v>1.643489254108723E-2</v>
      </c>
      <c r="F23" s="24">
        <f>IFERROR(VLOOKUP(N23,[1]Sheet1!$A$671:$I$704,4,FALSE),0)</f>
        <v>44</v>
      </c>
      <c r="G23" s="23">
        <f t="shared" si="1"/>
        <v>2.1706956092747903E-2</v>
      </c>
      <c r="H23" s="24">
        <f>IFERROR(VLOOKUP(N23,[1]Sheet1!$A$671:$I$704,6,FALSE),0)</f>
        <v>1</v>
      </c>
      <c r="I23" s="23">
        <f t="shared" si="2"/>
        <v>6.993006993006993E-3</v>
      </c>
      <c r="J23" s="24">
        <f>IFERROR(VLOOKUP(N23,[1]Sheet1!$A$671:$I$704,8,FALSE),0)</f>
        <v>0</v>
      </c>
      <c r="K23" s="25">
        <f t="shared" si="3"/>
        <v>0</v>
      </c>
      <c r="L23" s="22">
        <f>IFERROR(VLOOKUP(N23,[1]Sheet1!$A$671:$J$704,10,FALSE),0)</f>
        <v>58</v>
      </c>
      <c r="M23" s="27">
        <f t="shared" si="4"/>
        <v>1.9554956169925825E-2</v>
      </c>
      <c r="N23" s="276" t="s">
        <v>794</v>
      </c>
      <c r="O23" s="28"/>
      <c r="Q23" s="94"/>
    </row>
    <row r="24" spans="2:17" s="3" customFormat="1" ht="21.95" customHeight="1" x14ac:dyDescent="0.25">
      <c r="B24" s="124">
        <v>52</v>
      </c>
      <c r="C24" s="97" t="s">
        <v>499</v>
      </c>
      <c r="D24" s="41">
        <f>IFERROR(VLOOKUP(N24,[1]Sheet1!$A$671:$I$704,2,FALSE),0)</f>
        <v>5</v>
      </c>
      <c r="E24" s="23">
        <f t="shared" si="0"/>
        <v>6.321112515802781E-3</v>
      </c>
      <c r="F24" s="24">
        <f>IFERROR(VLOOKUP(N24,[1]Sheet1!$A$671:$I$704,4,FALSE),0)</f>
        <v>36</v>
      </c>
      <c r="G24" s="23">
        <f t="shared" si="1"/>
        <v>1.7760236803157376E-2</v>
      </c>
      <c r="H24" s="24">
        <f>IFERROR(VLOOKUP(N24,[1]Sheet1!$A$671:$I$704,6,FALSE),0)</f>
        <v>4</v>
      </c>
      <c r="I24" s="23">
        <f t="shared" si="2"/>
        <v>2.7972027972027972E-2</v>
      </c>
      <c r="J24" s="24">
        <f>IFERROR(VLOOKUP(N24,[1]Sheet1!$A$671:$I$704,8,FALSE),0)</f>
        <v>0</v>
      </c>
      <c r="K24" s="25">
        <f t="shared" si="3"/>
        <v>0</v>
      </c>
      <c r="L24" s="22">
        <f>IFERROR(VLOOKUP(N24,[1]Sheet1!$A$671:$J$704,10,FALSE),0)</f>
        <v>45</v>
      </c>
      <c r="M24" s="27">
        <f t="shared" si="4"/>
        <v>1.5171948752528659E-2</v>
      </c>
      <c r="N24" s="276" t="s">
        <v>795</v>
      </c>
      <c r="O24" s="28"/>
      <c r="Q24" s="94"/>
    </row>
    <row r="25" spans="2:17" s="3" customFormat="1" ht="21.95" customHeight="1" x14ac:dyDescent="0.25">
      <c r="B25" s="124">
        <v>53</v>
      </c>
      <c r="C25" s="97" t="s">
        <v>945</v>
      </c>
      <c r="D25" s="41">
        <f>IFERROR(VLOOKUP(N25,[1]Sheet1!$A$671:$I$704,2,FALSE),0)</f>
        <v>0</v>
      </c>
      <c r="E25" s="23">
        <f t="shared" si="0"/>
        <v>0</v>
      </c>
      <c r="F25" s="24">
        <f>IFERROR(VLOOKUP(N25,[1]Sheet1!$A$671:$I$704,4,FALSE),0)</f>
        <v>1</v>
      </c>
      <c r="G25" s="23">
        <f t="shared" si="1"/>
        <v>4.9333991119881603E-4</v>
      </c>
      <c r="H25" s="24">
        <f>IFERROR(VLOOKUP(N25,[1]Sheet1!$A$671:$I$704,6,FALSE),0)</f>
        <v>1</v>
      </c>
      <c r="I25" s="23">
        <f t="shared" si="2"/>
        <v>6.993006993006993E-3</v>
      </c>
      <c r="J25" s="24">
        <f>IFERROR(VLOOKUP(N25,[1]Sheet1!$A$671:$I$704,8,FALSE),0)</f>
        <v>1</v>
      </c>
      <c r="K25" s="25">
        <f t="shared" si="3"/>
        <v>0.2</v>
      </c>
      <c r="L25" s="22">
        <f>IFERROR(VLOOKUP(N25,[1]Sheet1!$A$671:$J$704,10,FALSE),0)</f>
        <v>3</v>
      </c>
      <c r="M25" s="27">
        <f t="shared" si="4"/>
        <v>1.0114632501685772E-3</v>
      </c>
      <c r="N25" s="276" t="s">
        <v>796</v>
      </c>
      <c r="O25" s="28"/>
      <c r="Q25" s="94"/>
    </row>
    <row r="26" spans="2:17" s="3" customFormat="1" ht="21.95" customHeight="1" x14ac:dyDescent="0.25">
      <c r="B26" s="124">
        <v>54</v>
      </c>
      <c r="C26" s="97" t="s">
        <v>955</v>
      </c>
      <c r="D26" s="41">
        <f>IFERROR(VLOOKUP(N26,[1]Sheet1!$A$671:$I$704,2,FALSE),0)</f>
        <v>0</v>
      </c>
      <c r="E26" s="23">
        <f t="shared" si="0"/>
        <v>0</v>
      </c>
      <c r="F26" s="24">
        <f>IFERROR(VLOOKUP(N26,[1]Sheet1!$A$671:$I$704,4,FALSE),0)</f>
        <v>0</v>
      </c>
      <c r="G26" s="23">
        <f t="shared" si="1"/>
        <v>0</v>
      </c>
      <c r="H26" s="24">
        <f>IFERROR(VLOOKUP(N26,[1]Sheet1!$A$671:$I$704,6,FALSE),0)</f>
        <v>0</v>
      </c>
      <c r="I26" s="23">
        <f t="shared" si="2"/>
        <v>0</v>
      </c>
      <c r="J26" s="24">
        <f>IFERROR(VLOOKUP(N26,[1]Sheet1!$A$671:$I$704,8,FALSE),0)</f>
        <v>0</v>
      </c>
      <c r="K26" s="25">
        <f t="shared" si="3"/>
        <v>0</v>
      </c>
      <c r="L26" s="22">
        <f>IFERROR(VLOOKUP(N26,[1]Sheet1!$A$671:$J$704,10,FALSE),0)</f>
        <v>0</v>
      </c>
      <c r="M26" s="27">
        <f t="shared" si="4"/>
        <v>0</v>
      </c>
      <c r="N26" s="276"/>
    </row>
    <row r="27" spans="2:17" s="3" customFormat="1" ht="21.95" customHeight="1" x14ac:dyDescent="0.25">
      <c r="B27" s="124">
        <v>59</v>
      </c>
      <c r="C27" s="97" t="s">
        <v>501</v>
      </c>
      <c r="D27" s="41">
        <f>IFERROR(VLOOKUP(N27,[1]Sheet1!$A$671:$I$704,2,FALSE),0)</f>
        <v>7</v>
      </c>
      <c r="E27" s="23">
        <f t="shared" si="0"/>
        <v>8.8495575221238937E-3</v>
      </c>
      <c r="F27" s="24">
        <f>IFERROR(VLOOKUP(N27,[1]Sheet1!$A$671:$I$704,4,FALSE),0)</f>
        <v>15</v>
      </c>
      <c r="G27" s="23">
        <f t="shared" si="1"/>
        <v>7.4000986679822398E-3</v>
      </c>
      <c r="H27" s="24">
        <f>IFERROR(VLOOKUP(N27,[1]Sheet1!$A$671:$I$704,6,FALSE),0)</f>
        <v>0</v>
      </c>
      <c r="I27" s="23">
        <f t="shared" si="2"/>
        <v>0</v>
      </c>
      <c r="J27" s="24">
        <f>IFERROR(VLOOKUP(N27,[1]Sheet1!$A$671:$I$704,8,FALSE),0)</f>
        <v>0</v>
      </c>
      <c r="K27" s="25">
        <f t="shared" si="3"/>
        <v>0</v>
      </c>
      <c r="L27" s="22">
        <f>IFERROR(VLOOKUP(N27,[1]Sheet1!$A$671:$J$704,10,FALSE),0)</f>
        <v>22</v>
      </c>
      <c r="M27" s="27">
        <f t="shared" si="4"/>
        <v>7.4173971679028991E-3</v>
      </c>
      <c r="N27" s="276" t="s">
        <v>797</v>
      </c>
      <c r="O27" s="28"/>
      <c r="Q27" s="94"/>
    </row>
    <row r="28" spans="2:17" s="3" customFormat="1" ht="21.95" customHeight="1" x14ac:dyDescent="0.25">
      <c r="B28" s="124">
        <v>60</v>
      </c>
      <c r="C28" s="97" t="s">
        <v>502</v>
      </c>
      <c r="D28" s="41">
        <f>IFERROR(VLOOKUP(N28,[1]Sheet1!$A$671:$I$704,2,FALSE),0)</f>
        <v>0</v>
      </c>
      <c r="E28" s="23">
        <f t="shared" si="0"/>
        <v>0</v>
      </c>
      <c r="F28" s="24">
        <f>IFERROR(VLOOKUP(N28,[1]Sheet1!$A$671:$I$704,4,FALSE),0)</f>
        <v>0</v>
      </c>
      <c r="G28" s="23">
        <f t="shared" si="1"/>
        <v>0</v>
      </c>
      <c r="H28" s="24">
        <f>IFERROR(VLOOKUP(N28,[1]Sheet1!$A$671:$I$704,6,FALSE),0)</f>
        <v>0</v>
      </c>
      <c r="I28" s="23">
        <f t="shared" si="2"/>
        <v>0</v>
      </c>
      <c r="J28" s="24">
        <f>IFERROR(VLOOKUP(N28,[1]Sheet1!$A$671:$I$704,8,FALSE),0)</f>
        <v>0</v>
      </c>
      <c r="K28" s="25">
        <f t="shared" si="3"/>
        <v>0</v>
      </c>
      <c r="L28" s="22">
        <f>IFERROR(VLOOKUP(N28,[1]Sheet1!$A$671:$J$704,10,FALSE),0)</f>
        <v>0</v>
      </c>
      <c r="M28" s="27">
        <f t="shared" si="4"/>
        <v>0</v>
      </c>
      <c r="N28" s="276" t="s">
        <v>798</v>
      </c>
      <c r="O28" s="28"/>
    </row>
    <row r="29" spans="2:17" s="3" customFormat="1" ht="21.95" customHeight="1" x14ac:dyDescent="0.25">
      <c r="B29" s="124">
        <v>61</v>
      </c>
      <c r="C29" s="97" t="s">
        <v>503</v>
      </c>
      <c r="D29" s="41">
        <f>IFERROR(VLOOKUP(N29,[1]Sheet1!$A$671:$I$704,2,FALSE),0)</f>
        <v>0</v>
      </c>
      <c r="E29" s="23">
        <f t="shared" si="0"/>
        <v>0</v>
      </c>
      <c r="F29" s="24">
        <f>IFERROR(VLOOKUP(N29,[1]Sheet1!$A$671:$I$704,4,FALSE),0)</f>
        <v>0</v>
      </c>
      <c r="G29" s="23">
        <f t="shared" si="1"/>
        <v>0</v>
      </c>
      <c r="H29" s="24">
        <f>IFERROR(VLOOKUP(N29,[1]Sheet1!$A$671:$I$704,6,FALSE),0)</f>
        <v>0</v>
      </c>
      <c r="I29" s="23">
        <f t="shared" si="2"/>
        <v>0</v>
      </c>
      <c r="J29" s="24">
        <f>IFERROR(VLOOKUP(N29,[1]Sheet1!$A$671:$I$704,8,FALSE),0)</f>
        <v>0</v>
      </c>
      <c r="K29" s="25">
        <f t="shared" si="3"/>
        <v>0</v>
      </c>
      <c r="L29" s="22">
        <f>IFERROR(VLOOKUP(N29,[1]Sheet1!$A$671:$J$704,10,FALSE),0)</f>
        <v>0</v>
      </c>
      <c r="M29" s="27">
        <f t="shared" si="4"/>
        <v>0</v>
      </c>
      <c r="N29" s="276" t="s">
        <v>799</v>
      </c>
      <c r="O29" s="28"/>
      <c r="Q29" s="94"/>
    </row>
    <row r="30" spans="2:17" s="3" customFormat="1" ht="21.95" customHeight="1" x14ac:dyDescent="0.25">
      <c r="B30" s="124">
        <v>62</v>
      </c>
      <c r="C30" s="97" t="s">
        <v>956</v>
      </c>
      <c r="D30" s="41">
        <f>IFERROR(VLOOKUP(N30,[1]Sheet1!$A$671:$I$704,2,FALSE),0)</f>
        <v>0</v>
      </c>
      <c r="E30" s="23">
        <f t="shared" si="0"/>
        <v>0</v>
      </c>
      <c r="F30" s="24">
        <f>IFERROR(VLOOKUP(N30,[1]Sheet1!$A$671:$I$704,4,FALSE),0)</f>
        <v>0</v>
      </c>
      <c r="G30" s="23">
        <f t="shared" si="1"/>
        <v>0</v>
      </c>
      <c r="H30" s="24">
        <f>IFERROR(VLOOKUP(N30,[1]Sheet1!$A$671:$I$704,6,FALSE),0)</f>
        <v>0</v>
      </c>
      <c r="I30" s="23">
        <f t="shared" si="2"/>
        <v>0</v>
      </c>
      <c r="J30" s="24">
        <f>IFERROR(VLOOKUP(N30,[1]Sheet1!$A$671:$I$704,8,FALSE),0)</f>
        <v>0</v>
      </c>
      <c r="K30" s="25">
        <f t="shared" si="3"/>
        <v>0</v>
      </c>
      <c r="L30" s="22">
        <f>IFERROR(VLOOKUP(N30,[1]Sheet1!$A$671:$J$704,10,FALSE),0)</f>
        <v>0</v>
      </c>
      <c r="M30" s="27">
        <f t="shared" si="4"/>
        <v>0</v>
      </c>
      <c r="N30" s="276" t="s">
        <v>966</v>
      </c>
      <c r="O30" s="28"/>
      <c r="Q30" s="94"/>
    </row>
    <row r="31" spans="2:17" s="3" customFormat="1" ht="21.95" customHeight="1" x14ac:dyDescent="0.25">
      <c r="B31" s="124">
        <v>63</v>
      </c>
      <c r="C31" s="97" t="s">
        <v>504</v>
      </c>
      <c r="D31" s="41">
        <f>IFERROR(VLOOKUP(N31,[1]Sheet1!$A$671:$I$704,2,FALSE),0)</f>
        <v>0</v>
      </c>
      <c r="E31" s="23">
        <f t="shared" si="0"/>
        <v>0</v>
      </c>
      <c r="F31" s="24">
        <f>IFERROR(VLOOKUP(N31,[1]Sheet1!$A$671:$I$704,4,FALSE),0)</f>
        <v>0</v>
      </c>
      <c r="G31" s="23">
        <f t="shared" si="1"/>
        <v>0</v>
      </c>
      <c r="H31" s="24">
        <f>IFERROR(VLOOKUP(N31,[1]Sheet1!$A$671:$I$704,6,FALSE),0)</f>
        <v>0</v>
      </c>
      <c r="I31" s="23">
        <f t="shared" si="2"/>
        <v>0</v>
      </c>
      <c r="J31" s="24">
        <f>IFERROR(VLOOKUP(N31,[1]Sheet1!$A$671:$I$704,8,FALSE),0)</f>
        <v>0</v>
      </c>
      <c r="K31" s="25">
        <f t="shared" si="3"/>
        <v>0</v>
      </c>
      <c r="L31" s="22">
        <f>IFERROR(VLOOKUP(N31,[1]Sheet1!$A$671:$J$704,10,FALSE),0)</f>
        <v>0</v>
      </c>
      <c r="M31" s="27">
        <f t="shared" si="4"/>
        <v>0</v>
      </c>
      <c r="N31" s="276" t="s">
        <v>931</v>
      </c>
      <c r="O31" s="28"/>
      <c r="Q31" s="94"/>
    </row>
    <row r="32" spans="2:17" s="3" customFormat="1" ht="21.95" customHeight="1" x14ac:dyDescent="0.25">
      <c r="B32" s="124">
        <v>69</v>
      </c>
      <c r="C32" s="97" t="s">
        <v>505</v>
      </c>
      <c r="D32" s="41">
        <f>IFERROR(VLOOKUP(N32,[1]Sheet1!$A$671:$I$704,2,FALSE),0)</f>
        <v>0</v>
      </c>
      <c r="E32" s="23">
        <f t="shared" si="0"/>
        <v>0</v>
      </c>
      <c r="F32" s="24">
        <f>IFERROR(VLOOKUP(N32,[1]Sheet1!$A$671:$I$704,4,FALSE),0)</f>
        <v>1</v>
      </c>
      <c r="G32" s="23">
        <f t="shared" si="1"/>
        <v>4.9333991119881603E-4</v>
      </c>
      <c r="H32" s="24">
        <f>IFERROR(VLOOKUP(N32,[1]Sheet1!$A$671:$I$704,6,FALSE),0)</f>
        <v>0</v>
      </c>
      <c r="I32" s="23">
        <f t="shared" si="2"/>
        <v>0</v>
      </c>
      <c r="J32" s="24">
        <f>IFERROR(VLOOKUP(N32,[1]Sheet1!$A$671:$I$704,8,FALSE),0)</f>
        <v>0</v>
      </c>
      <c r="K32" s="25">
        <f t="shared" si="3"/>
        <v>0</v>
      </c>
      <c r="L32" s="22">
        <f>IFERROR(VLOOKUP(N32,[1]Sheet1!$A$671:$J$704,10,FALSE),0)</f>
        <v>1</v>
      </c>
      <c r="M32" s="27">
        <f t="shared" si="4"/>
        <v>3.3715441672285906E-4</v>
      </c>
      <c r="N32" s="276" t="s">
        <v>936</v>
      </c>
      <c r="O32" s="28"/>
      <c r="Q32" s="94"/>
    </row>
    <row r="33" spans="2:17" s="3" customFormat="1" ht="21.95" customHeight="1" x14ac:dyDescent="0.25">
      <c r="B33" s="124">
        <v>70</v>
      </c>
      <c r="C33" s="97" t="s">
        <v>506</v>
      </c>
      <c r="D33" s="41">
        <f>IFERROR(VLOOKUP(N33,[1]Sheet1!$A$671:$I$704,2,FALSE),0)</f>
        <v>0</v>
      </c>
      <c r="E33" s="23">
        <f t="shared" si="0"/>
        <v>0</v>
      </c>
      <c r="F33" s="24">
        <f>IFERROR(VLOOKUP(N33,[1]Sheet1!$A$671:$I$704,4,FALSE),0)</f>
        <v>0</v>
      </c>
      <c r="G33" s="23">
        <f t="shared" si="1"/>
        <v>0</v>
      </c>
      <c r="H33" s="24">
        <f>IFERROR(VLOOKUP(N33,[1]Sheet1!$A$671:$I$704,6,FALSE),0)</f>
        <v>0</v>
      </c>
      <c r="I33" s="23">
        <f t="shared" si="2"/>
        <v>0</v>
      </c>
      <c r="J33" s="24">
        <f>IFERROR(VLOOKUP(N33,[1]Sheet1!$A$671:$I$704,8,FALSE),0)</f>
        <v>0</v>
      </c>
      <c r="K33" s="25">
        <f t="shared" si="3"/>
        <v>0</v>
      </c>
      <c r="L33" s="22">
        <f>IFERROR(VLOOKUP(N33,[1]Sheet1!$A$671:$J$704,10,FALSE),0)</f>
        <v>0</v>
      </c>
      <c r="M33" s="27">
        <f t="shared" si="4"/>
        <v>0</v>
      </c>
      <c r="N33" s="276" t="s">
        <v>938</v>
      </c>
      <c r="O33" s="28"/>
      <c r="Q33" s="94"/>
    </row>
    <row r="34" spans="2:17" s="3" customFormat="1" ht="21.95" customHeight="1" x14ac:dyDescent="0.25">
      <c r="B34" s="124">
        <v>71</v>
      </c>
      <c r="C34" s="97" t="s">
        <v>507</v>
      </c>
      <c r="D34" s="41">
        <f>IFERROR(VLOOKUP(N34,[1]Sheet1!$A$671:$I$704,2,FALSE),0)</f>
        <v>0</v>
      </c>
      <c r="E34" s="23">
        <f t="shared" si="0"/>
        <v>0</v>
      </c>
      <c r="F34" s="24">
        <f>IFERROR(VLOOKUP(N34,[1]Sheet1!$A$671:$I$704,4,FALSE),0)</f>
        <v>1</v>
      </c>
      <c r="G34" s="23">
        <f t="shared" si="1"/>
        <v>4.9333991119881603E-4</v>
      </c>
      <c r="H34" s="24">
        <f>IFERROR(VLOOKUP(N34,[1]Sheet1!$A$671:$I$704,6,FALSE),0)</f>
        <v>0</v>
      </c>
      <c r="I34" s="23">
        <f t="shared" si="2"/>
        <v>0</v>
      </c>
      <c r="J34" s="24">
        <f>IFERROR(VLOOKUP(N34,[1]Sheet1!$A$671:$I$704,8,FALSE),0)</f>
        <v>0</v>
      </c>
      <c r="K34" s="25">
        <f t="shared" si="3"/>
        <v>0</v>
      </c>
      <c r="L34" s="22">
        <f>IFERROR(VLOOKUP(N34,[1]Sheet1!$A$671:$J$704,10,FALSE),0)</f>
        <v>1</v>
      </c>
      <c r="M34" s="27">
        <f t="shared" si="4"/>
        <v>3.3715441672285906E-4</v>
      </c>
      <c r="N34" s="276" t="s">
        <v>800</v>
      </c>
      <c r="O34" s="28"/>
      <c r="Q34" s="94"/>
    </row>
    <row r="35" spans="2:17" s="3" customFormat="1" ht="21.95" customHeight="1" x14ac:dyDescent="0.25">
      <c r="B35" s="124">
        <v>72</v>
      </c>
      <c r="C35" s="97" t="s">
        <v>957</v>
      </c>
      <c r="D35" s="41">
        <f>IFERROR(VLOOKUP(N35,[1]Sheet1!$A$671:$I$704,2,FALSE),0)</f>
        <v>1</v>
      </c>
      <c r="E35" s="23">
        <f t="shared" si="0"/>
        <v>1.2642225031605564E-3</v>
      </c>
      <c r="F35" s="24">
        <f>IFERROR(VLOOKUP(N35,[1]Sheet1!$A$671:$I$704,4,FALSE),0)</f>
        <v>0</v>
      </c>
      <c r="G35" s="23">
        <f t="shared" si="1"/>
        <v>0</v>
      </c>
      <c r="H35" s="24">
        <f>IFERROR(VLOOKUP(N35,[1]Sheet1!$A$671:$I$704,6,FALSE),0)</f>
        <v>0</v>
      </c>
      <c r="I35" s="23">
        <f t="shared" si="2"/>
        <v>0</v>
      </c>
      <c r="J35" s="24">
        <f>IFERROR(VLOOKUP(N35,[1]Sheet1!$A$671:$I$704,8,FALSE),0)</f>
        <v>0</v>
      </c>
      <c r="K35" s="25">
        <f t="shared" si="3"/>
        <v>0</v>
      </c>
      <c r="L35" s="22">
        <f>IFERROR(VLOOKUP(N35,[1]Sheet1!$A$671:$J$704,10,FALSE),0)</f>
        <v>1</v>
      </c>
      <c r="M35" s="27">
        <f t="shared" si="4"/>
        <v>3.3715441672285906E-4</v>
      </c>
      <c r="N35" s="276" t="s">
        <v>967</v>
      </c>
      <c r="O35" s="28"/>
      <c r="Q35" s="94"/>
    </row>
    <row r="36" spans="2:17" s="3" customFormat="1" ht="21.95" customHeight="1" x14ac:dyDescent="0.25">
      <c r="B36" s="124">
        <v>79</v>
      </c>
      <c r="C36" s="97" t="s">
        <v>958</v>
      </c>
      <c r="D36" s="41">
        <f>IFERROR(VLOOKUP(N36,[1]Sheet1!$A$671:$I$704,2,FALSE),0)</f>
        <v>0</v>
      </c>
      <c r="E36" s="23">
        <f t="shared" si="0"/>
        <v>0</v>
      </c>
      <c r="F36" s="24">
        <f>IFERROR(VLOOKUP(N36,[1]Sheet1!$A$671:$I$704,4,FALSE),0)</f>
        <v>0</v>
      </c>
      <c r="G36" s="23">
        <f t="shared" si="1"/>
        <v>0</v>
      </c>
      <c r="H36" s="24">
        <f>IFERROR(VLOOKUP(N36,[1]Sheet1!$A$671:$I$704,6,FALSE),0)</f>
        <v>0</v>
      </c>
      <c r="I36" s="23">
        <f t="shared" si="2"/>
        <v>0</v>
      </c>
      <c r="J36" s="24">
        <f>IFERROR(VLOOKUP(N36,[1]Sheet1!$A$671:$I$704,8,FALSE),0)</f>
        <v>0</v>
      </c>
      <c r="K36" s="25">
        <f t="shared" si="3"/>
        <v>0</v>
      </c>
      <c r="L36" s="22">
        <f>IFERROR(VLOOKUP(N36,[1]Sheet1!$A$671:$J$704,10,FALSE),0)</f>
        <v>0</v>
      </c>
      <c r="M36" s="27">
        <f t="shared" si="4"/>
        <v>0</v>
      </c>
      <c r="N36" s="276"/>
      <c r="O36" s="28"/>
      <c r="Q36" s="94"/>
    </row>
    <row r="37" spans="2:17" s="3" customFormat="1" ht="21.95" customHeight="1" x14ac:dyDescent="0.25">
      <c r="B37" s="124" t="s">
        <v>250</v>
      </c>
      <c r="C37" s="97" t="s">
        <v>508</v>
      </c>
      <c r="D37" s="41">
        <f>IFERROR(VLOOKUP(N37,[1]Sheet1!$A$671:$I$704,2,FALSE),0)</f>
        <v>0</v>
      </c>
      <c r="E37" s="23">
        <f t="shared" si="0"/>
        <v>0</v>
      </c>
      <c r="F37" s="24">
        <f>IFERROR(VLOOKUP(N37,[1]Sheet1!$A$671:$I$704,4,FALSE),0)</f>
        <v>0</v>
      </c>
      <c r="G37" s="23">
        <f t="shared" si="1"/>
        <v>0</v>
      </c>
      <c r="H37" s="24">
        <f>IFERROR(VLOOKUP(N37,[1]Sheet1!$A$671:$I$704,6,FALSE),0)</f>
        <v>0</v>
      </c>
      <c r="I37" s="23">
        <f t="shared" si="2"/>
        <v>0</v>
      </c>
      <c r="J37" s="24">
        <f>IFERROR(VLOOKUP(N37,[1]Sheet1!$A$671:$I$704,8,FALSE),0)</f>
        <v>0</v>
      </c>
      <c r="K37" s="25">
        <f t="shared" si="3"/>
        <v>0</v>
      </c>
      <c r="L37" s="22">
        <f>IFERROR(VLOOKUP(N37,[1]Sheet1!$A$671:$J$704,10,FALSE),0)</f>
        <v>0</v>
      </c>
      <c r="M37" s="27">
        <f t="shared" si="4"/>
        <v>0</v>
      </c>
      <c r="N37" s="276" t="s">
        <v>937</v>
      </c>
      <c r="O37" s="28"/>
      <c r="Q37" s="94"/>
    </row>
    <row r="38" spans="2:17" s="3" customFormat="1" ht="21.95" customHeight="1" x14ac:dyDescent="0.25">
      <c r="B38" s="124">
        <v>81</v>
      </c>
      <c r="C38" s="97" t="s">
        <v>959</v>
      </c>
      <c r="D38" s="41">
        <f>IFERROR(VLOOKUP(N38,[1]Sheet1!$A$671:$I$704,2,FALSE),0)</f>
        <v>0</v>
      </c>
      <c r="E38" s="23">
        <f t="shared" si="0"/>
        <v>0</v>
      </c>
      <c r="F38" s="24">
        <f>IFERROR(VLOOKUP(N38,[1]Sheet1!$A$671:$I$704,4,FALSE),0)</f>
        <v>0</v>
      </c>
      <c r="G38" s="23">
        <f t="shared" si="1"/>
        <v>0</v>
      </c>
      <c r="H38" s="24">
        <f>IFERROR(VLOOKUP(N38,[1]Sheet1!$A$671:$I$704,6,FALSE),0)</f>
        <v>0</v>
      </c>
      <c r="I38" s="23">
        <f t="shared" si="2"/>
        <v>0</v>
      </c>
      <c r="J38" s="24">
        <f>IFERROR(VLOOKUP(N38,[1]Sheet1!$A$671:$I$704,8,FALSE),0)</f>
        <v>0</v>
      </c>
      <c r="K38" s="25">
        <f t="shared" si="3"/>
        <v>0</v>
      </c>
      <c r="L38" s="22">
        <f>IFERROR(VLOOKUP(N38,[1]Sheet1!$A$671:$J$704,10,FALSE),0)</f>
        <v>0</v>
      </c>
      <c r="M38" s="27">
        <f t="shared" si="4"/>
        <v>0</v>
      </c>
      <c r="N38" s="276"/>
      <c r="O38" s="28"/>
      <c r="Q38" s="94"/>
    </row>
    <row r="39" spans="2:17" s="3" customFormat="1" ht="21.95" customHeight="1" x14ac:dyDescent="0.25">
      <c r="B39" s="124">
        <v>82</v>
      </c>
      <c r="C39" s="97" t="s">
        <v>960</v>
      </c>
      <c r="D39" s="41">
        <f>IFERROR(VLOOKUP(N39,[1]Sheet1!$A$671:$I$704,2,FALSE),0)</f>
        <v>0</v>
      </c>
      <c r="E39" s="23">
        <f t="shared" si="0"/>
        <v>0</v>
      </c>
      <c r="F39" s="24">
        <f>IFERROR(VLOOKUP(N39,[1]Sheet1!$A$671:$I$704,4,FALSE),0)</f>
        <v>0</v>
      </c>
      <c r="G39" s="23">
        <f t="shared" si="1"/>
        <v>0</v>
      </c>
      <c r="H39" s="24">
        <f>IFERROR(VLOOKUP(N39,[1]Sheet1!$A$671:$I$704,6,FALSE),0)</f>
        <v>0</v>
      </c>
      <c r="I39" s="23">
        <f t="shared" si="2"/>
        <v>0</v>
      </c>
      <c r="J39" s="24">
        <f>IFERROR(VLOOKUP(N39,[1]Sheet1!$A$671:$I$704,8,FALSE),0)</f>
        <v>0</v>
      </c>
      <c r="K39" s="25">
        <f t="shared" si="3"/>
        <v>0</v>
      </c>
      <c r="L39" s="22">
        <f>IFERROR(VLOOKUP(N39,[1]Sheet1!$A$671:$J$704,10,FALSE),0)</f>
        <v>0</v>
      </c>
      <c r="M39" s="27">
        <f t="shared" si="4"/>
        <v>0</v>
      </c>
      <c r="N39" s="276"/>
      <c r="O39" s="28"/>
      <c r="Q39" s="94"/>
    </row>
    <row r="40" spans="2:17" s="3" customFormat="1" ht="21.95" customHeight="1" x14ac:dyDescent="0.25">
      <c r="B40" s="124">
        <v>89</v>
      </c>
      <c r="C40" s="97" t="s">
        <v>961</v>
      </c>
      <c r="D40" s="41">
        <f>IFERROR(VLOOKUP(N40,[1]Sheet1!$A$671:$I$704,2,FALSE),0)</f>
        <v>0</v>
      </c>
      <c r="E40" s="23">
        <f t="shared" si="0"/>
        <v>0</v>
      </c>
      <c r="F40" s="24">
        <f>IFERROR(VLOOKUP(N40,[1]Sheet1!$A$671:$I$704,4,FALSE),0)</f>
        <v>0</v>
      </c>
      <c r="G40" s="23">
        <f t="shared" si="1"/>
        <v>0</v>
      </c>
      <c r="H40" s="24">
        <f>IFERROR(VLOOKUP(N40,[1]Sheet1!$A$671:$I$704,6,FALSE),0)</f>
        <v>0</v>
      </c>
      <c r="I40" s="23">
        <f t="shared" si="2"/>
        <v>0</v>
      </c>
      <c r="J40" s="24">
        <f>IFERROR(VLOOKUP(N40,[1]Sheet1!$A$671:$I$704,8,FALSE),0)</f>
        <v>0</v>
      </c>
      <c r="K40" s="25">
        <f t="shared" si="3"/>
        <v>0</v>
      </c>
      <c r="L40" s="22">
        <f>IFERROR(VLOOKUP(N40,[1]Sheet1!$A$671:$J$704,10,FALSE),0)</f>
        <v>0</v>
      </c>
      <c r="M40" s="27">
        <f t="shared" si="4"/>
        <v>0</v>
      </c>
      <c r="N40" s="276"/>
      <c r="O40" s="28"/>
      <c r="Q40" s="94"/>
    </row>
    <row r="41" spans="2:17" s="3" customFormat="1" ht="21.95" customHeight="1" x14ac:dyDescent="0.25">
      <c r="B41" s="124">
        <v>90</v>
      </c>
      <c r="C41" s="97" t="s">
        <v>509</v>
      </c>
      <c r="D41" s="41">
        <f>IFERROR(VLOOKUP(N41,[1]Sheet1!$A$671:$I$704,2,FALSE),0)</f>
        <v>0</v>
      </c>
      <c r="E41" s="23">
        <f t="shared" si="0"/>
        <v>0</v>
      </c>
      <c r="F41" s="24">
        <f>IFERROR(VLOOKUP(N41,[1]Sheet1!$A$671:$I$704,4,FALSE),0)</f>
        <v>0</v>
      </c>
      <c r="G41" s="23">
        <f t="shared" si="1"/>
        <v>0</v>
      </c>
      <c r="H41" s="24">
        <f>IFERROR(VLOOKUP(N41,[1]Sheet1!$A$671:$I$704,6,FALSE),0)</f>
        <v>0</v>
      </c>
      <c r="I41" s="23">
        <f t="shared" si="2"/>
        <v>0</v>
      </c>
      <c r="J41" s="24">
        <f>IFERROR(VLOOKUP(N41,[1]Sheet1!$A$671:$I$704,8,FALSE),0)</f>
        <v>0</v>
      </c>
      <c r="K41" s="25">
        <f t="shared" si="3"/>
        <v>0</v>
      </c>
      <c r="L41" s="22">
        <f>IFERROR(VLOOKUP(N41,[1]Sheet1!$A$671:$J$704,10,FALSE),0)</f>
        <v>0</v>
      </c>
      <c r="M41" s="27">
        <f t="shared" si="4"/>
        <v>0</v>
      </c>
      <c r="N41" s="276" t="s">
        <v>801</v>
      </c>
      <c r="O41" s="28"/>
    </row>
    <row r="42" spans="2:17" s="3" customFormat="1" ht="21.95" customHeight="1" x14ac:dyDescent="0.25">
      <c r="B42" s="124">
        <v>91</v>
      </c>
      <c r="C42" s="97" t="s">
        <v>946</v>
      </c>
      <c r="D42" s="41">
        <f>IFERROR(VLOOKUP(N42,[1]Sheet1!$A$671:$I$704,2,FALSE),0)</f>
        <v>0</v>
      </c>
      <c r="E42" s="23">
        <f t="shared" si="0"/>
        <v>0</v>
      </c>
      <c r="F42" s="24">
        <f>IFERROR(VLOOKUP(N42,[1]Sheet1!$A$671:$I$704,4,FALSE),0)</f>
        <v>0</v>
      </c>
      <c r="G42" s="23">
        <f t="shared" si="1"/>
        <v>0</v>
      </c>
      <c r="H42" s="24">
        <f>IFERROR(VLOOKUP(N42,[1]Sheet1!$A$671:$I$704,6,FALSE),0)</f>
        <v>0</v>
      </c>
      <c r="I42" s="23">
        <f t="shared" si="2"/>
        <v>0</v>
      </c>
      <c r="J42" s="24">
        <f>IFERROR(VLOOKUP(N42,[1]Sheet1!$A$671:$I$704,8,FALSE),0)</f>
        <v>0</v>
      </c>
      <c r="K42" s="25">
        <f t="shared" si="3"/>
        <v>0</v>
      </c>
      <c r="L42" s="22">
        <f>IFERROR(VLOOKUP(N42,[1]Sheet1!$A$671:$J$704,10,FALSE),0)</f>
        <v>0</v>
      </c>
      <c r="M42" s="27">
        <f t="shared" si="4"/>
        <v>0</v>
      </c>
      <c r="N42" s="276" t="s">
        <v>932</v>
      </c>
      <c r="O42" s="28"/>
      <c r="Q42" s="94"/>
    </row>
    <row r="43" spans="2:17" s="3" customFormat="1" ht="21.95" customHeight="1" x14ac:dyDescent="0.25">
      <c r="B43" s="124">
        <v>92</v>
      </c>
      <c r="C43" s="97" t="s">
        <v>947</v>
      </c>
      <c r="D43" s="41">
        <f>IFERROR(VLOOKUP(N43,[1]Sheet1!$A$671:$I$704,2,FALSE),0)</f>
        <v>0</v>
      </c>
      <c r="E43" s="23">
        <f t="shared" si="0"/>
        <v>0</v>
      </c>
      <c r="F43" s="24">
        <f>IFERROR(VLOOKUP(N43,[1]Sheet1!$A$671:$I$704,4,FALSE),0)</f>
        <v>0</v>
      </c>
      <c r="G43" s="23">
        <f t="shared" si="1"/>
        <v>0</v>
      </c>
      <c r="H43" s="24">
        <f>IFERROR(VLOOKUP(N43,[1]Sheet1!$A$671:$I$704,6,FALSE),0)</f>
        <v>0</v>
      </c>
      <c r="I43" s="23">
        <f t="shared" si="2"/>
        <v>0</v>
      </c>
      <c r="J43" s="24">
        <f>IFERROR(VLOOKUP(N43,[1]Sheet1!$A$671:$I$704,8,FALSE),0)</f>
        <v>0</v>
      </c>
      <c r="K43" s="25">
        <f t="shared" si="3"/>
        <v>0</v>
      </c>
      <c r="L43" s="22">
        <f>IFERROR(VLOOKUP(N43,[1]Sheet1!$A$671:$J$704,10,FALSE),0)</f>
        <v>0</v>
      </c>
      <c r="M43" s="27">
        <f t="shared" si="4"/>
        <v>0</v>
      </c>
      <c r="N43" s="276" t="s">
        <v>933</v>
      </c>
      <c r="O43" s="28"/>
      <c r="Q43" s="94"/>
    </row>
    <row r="44" spans="2:17" s="3" customFormat="1" ht="21.95" customHeight="1" x14ac:dyDescent="0.25">
      <c r="B44" s="124">
        <v>99</v>
      </c>
      <c r="C44" s="97" t="s">
        <v>512</v>
      </c>
      <c r="D44" s="41">
        <f>IFERROR(VLOOKUP(N44,[1]Sheet1!$A$671:$I$704,2,FALSE),0)</f>
        <v>0</v>
      </c>
      <c r="E44" s="23">
        <f t="shared" si="0"/>
        <v>0</v>
      </c>
      <c r="F44" s="24">
        <f>IFERROR(VLOOKUP(N44,[1]Sheet1!$A$671:$I$704,4,FALSE),0)</f>
        <v>0</v>
      </c>
      <c r="G44" s="23">
        <f t="shared" si="1"/>
        <v>0</v>
      </c>
      <c r="H44" s="24">
        <f>IFERROR(VLOOKUP(N44,[1]Sheet1!$A$671:$I$704,6,FALSE),0)</f>
        <v>0</v>
      </c>
      <c r="I44" s="23">
        <f t="shared" si="2"/>
        <v>0</v>
      </c>
      <c r="J44" s="24">
        <f>IFERROR(VLOOKUP(N44,[1]Sheet1!$A$671:$I$704,8,FALSE),0)</f>
        <v>0</v>
      </c>
      <c r="K44" s="25">
        <f t="shared" si="3"/>
        <v>0</v>
      </c>
      <c r="L44" s="22">
        <f>IFERROR(VLOOKUP(N44,[1]Sheet1!$A$671:$J$704,10,FALSE),0)</f>
        <v>0</v>
      </c>
      <c r="M44" s="27">
        <f t="shared" si="4"/>
        <v>0</v>
      </c>
      <c r="N44" s="276" t="s">
        <v>802</v>
      </c>
      <c r="O44" s="28"/>
      <c r="Q44" s="94"/>
    </row>
    <row r="45" spans="2:17" s="3" customFormat="1" ht="21.95" customHeight="1" x14ac:dyDescent="0.25">
      <c r="B45" s="124" t="s">
        <v>954</v>
      </c>
      <c r="C45" s="97" t="s">
        <v>513</v>
      </c>
      <c r="D45" s="41">
        <f>IFERROR(VLOOKUP(N45,[1]Sheet1!$A$671:$I$704,2,FALSE),0)</f>
        <v>0</v>
      </c>
      <c r="E45" s="23">
        <f t="shared" si="0"/>
        <v>0</v>
      </c>
      <c r="F45" s="24">
        <f>IFERROR(VLOOKUP(N45,[1]Sheet1!$A$671:$I$704,4,FALSE),0)</f>
        <v>0</v>
      </c>
      <c r="G45" s="23">
        <f t="shared" si="1"/>
        <v>0</v>
      </c>
      <c r="H45" s="24">
        <f>IFERROR(VLOOKUP(N45,[1]Sheet1!$A$671:$I$704,6,FALSE),0)</f>
        <v>0</v>
      </c>
      <c r="I45" s="23">
        <f t="shared" si="2"/>
        <v>0</v>
      </c>
      <c r="J45" s="24">
        <f>IFERROR(VLOOKUP(N45,[1]Sheet1!$A$671:$I$704,8,FALSE),0)</f>
        <v>0</v>
      </c>
      <c r="K45" s="25">
        <f t="shared" si="3"/>
        <v>0</v>
      </c>
      <c r="L45" s="22">
        <f>IFERROR(VLOOKUP(N45,[1]Sheet1!$A$671:$J$704,10,FALSE),0)</f>
        <v>0</v>
      </c>
      <c r="M45" s="27">
        <f t="shared" si="4"/>
        <v>0</v>
      </c>
      <c r="N45" s="276" t="s">
        <v>968</v>
      </c>
      <c r="O45" s="28"/>
      <c r="Q45" s="94"/>
    </row>
    <row r="46" spans="2:17" s="3" customFormat="1" ht="21.95" customHeight="1" x14ac:dyDescent="0.25">
      <c r="B46" s="124">
        <v>101</v>
      </c>
      <c r="C46" s="97" t="s">
        <v>962</v>
      </c>
      <c r="D46" s="41">
        <f>IFERROR(VLOOKUP(N46,[1]Sheet1!$A$671:$I$704,2,FALSE),0)</f>
        <v>0</v>
      </c>
      <c r="E46" s="23">
        <f t="shared" si="0"/>
        <v>0</v>
      </c>
      <c r="F46" s="24">
        <f>IFERROR(VLOOKUP(N46,[1]Sheet1!$A$671:$I$704,4,FALSE),0)</f>
        <v>0</v>
      </c>
      <c r="G46" s="23">
        <f t="shared" si="1"/>
        <v>0</v>
      </c>
      <c r="H46" s="24">
        <f>IFERROR(VLOOKUP(N46,[1]Sheet1!$A$671:$I$704,6,FALSE),0)</f>
        <v>0</v>
      </c>
      <c r="I46" s="23">
        <f t="shared" si="2"/>
        <v>0</v>
      </c>
      <c r="J46" s="24">
        <f>IFERROR(VLOOKUP(N46,[1]Sheet1!$A$671:$I$704,8,FALSE),0)</f>
        <v>0</v>
      </c>
      <c r="K46" s="25">
        <f t="shared" si="3"/>
        <v>0</v>
      </c>
      <c r="L46" s="22">
        <f>IFERROR(VLOOKUP(N46,[1]Sheet1!$A$671:$J$704,10,FALSE),0)</f>
        <v>0</v>
      </c>
      <c r="M46" s="27">
        <f t="shared" si="4"/>
        <v>0</v>
      </c>
      <c r="N46" s="276"/>
      <c r="O46" s="28"/>
      <c r="Q46" s="94"/>
    </row>
    <row r="47" spans="2:17" s="3" customFormat="1" ht="21.95" customHeight="1" x14ac:dyDescent="0.25">
      <c r="B47" s="124">
        <v>102</v>
      </c>
      <c r="C47" s="97" t="s">
        <v>963</v>
      </c>
      <c r="D47" s="41">
        <f>IFERROR(VLOOKUP(N47,[1]Sheet1!$A$671:$I$704,2,FALSE),0)</f>
        <v>0</v>
      </c>
      <c r="E47" s="23">
        <f t="shared" si="0"/>
        <v>0</v>
      </c>
      <c r="F47" s="24">
        <f>IFERROR(VLOOKUP(N47,[1]Sheet1!$A$671:$I$704,4,FALSE),0)</f>
        <v>0</v>
      </c>
      <c r="G47" s="23">
        <f t="shared" si="1"/>
        <v>0</v>
      </c>
      <c r="H47" s="24">
        <f>IFERROR(VLOOKUP(N47,[1]Sheet1!$A$671:$I$704,6,FALSE),0)</f>
        <v>0</v>
      </c>
      <c r="I47" s="23">
        <f t="shared" si="2"/>
        <v>0</v>
      </c>
      <c r="J47" s="24">
        <f>IFERROR(VLOOKUP(N47,[1]Sheet1!$A$671:$I$704,8,FALSE),0)</f>
        <v>0</v>
      </c>
      <c r="K47" s="25">
        <f t="shared" si="3"/>
        <v>0</v>
      </c>
      <c r="L47" s="22">
        <f>IFERROR(VLOOKUP(N47,[1]Sheet1!$A$671:$J$704,10,FALSE),0)</f>
        <v>0</v>
      </c>
      <c r="M47" s="27">
        <f t="shared" si="4"/>
        <v>0</v>
      </c>
      <c r="N47" s="276"/>
      <c r="O47" s="28"/>
      <c r="Q47" s="94"/>
    </row>
    <row r="48" spans="2:17" s="3" customFormat="1" ht="21.95" customHeight="1" x14ac:dyDescent="0.25">
      <c r="B48" s="124">
        <v>103</v>
      </c>
      <c r="C48" s="97" t="s">
        <v>964</v>
      </c>
      <c r="D48" s="41">
        <f>IFERROR(VLOOKUP(N48,[1]Sheet1!$A$671:$I$704,2,FALSE),0)</f>
        <v>0</v>
      </c>
      <c r="E48" s="23">
        <f t="shared" si="0"/>
        <v>0</v>
      </c>
      <c r="F48" s="24">
        <f>IFERROR(VLOOKUP(N48,[1]Sheet1!$A$671:$I$704,4,FALSE),0)</f>
        <v>0</v>
      </c>
      <c r="G48" s="23">
        <f t="shared" si="1"/>
        <v>0</v>
      </c>
      <c r="H48" s="24">
        <f>IFERROR(VLOOKUP(N48,[1]Sheet1!$A$671:$I$704,6,FALSE),0)</f>
        <v>0</v>
      </c>
      <c r="I48" s="23">
        <f t="shared" si="2"/>
        <v>0</v>
      </c>
      <c r="J48" s="24">
        <f>IFERROR(VLOOKUP(N48,[1]Sheet1!$A$671:$I$704,8,FALSE),0)</f>
        <v>0</v>
      </c>
      <c r="K48" s="25">
        <f t="shared" si="3"/>
        <v>0</v>
      </c>
      <c r="L48" s="22">
        <f>IFERROR(VLOOKUP(N48,[1]Sheet1!$A$671:$J$704,10,FALSE),0)</f>
        <v>0</v>
      </c>
      <c r="M48" s="27">
        <f t="shared" si="4"/>
        <v>0</v>
      </c>
      <c r="N48" s="276"/>
      <c r="O48" s="28"/>
      <c r="Q48" s="94"/>
    </row>
    <row r="49" spans="2:17" s="3" customFormat="1" ht="21.95" customHeight="1" x14ac:dyDescent="0.25">
      <c r="B49" s="124">
        <v>109</v>
      </c>
      <c r="C49" s="97" t="s">
        <v>514</v>
      </c>
      <c r="D49" s="41">
        <f>IFERROR(VLOOKUP(N49,[1]Sheet1!$A$671:$I$704,2,FALSE),0)</f>
        <v>0</v>
      </c>
      <c r="E49" s="23">
        <f t="shared" si="0"/>
        <v>0</v>
      </c>
      <c r="F49" s="24">
        <f>IFERROR(VLOOKUP(N49,[1]Sheet1!$A$671:$I$704,4,FALSE),0)</f>
        <v>0</v>
      </c>
      <c r="G49" s="23">
        <f t="shared" si="1"/>
        <v>0</v>
      </c>
      <c r="H49" s="24">
        <f>IFERROR(VLOOKUP(N49,[1]Sheet1!$A$671:$I$704,6,FALSE),0)</f>
        <v>0</v>
      </c>
      <c r="I49" s="23">
        <f t="shared" si="2"/>
        <v>0</v>
      </c>
      <c r="J49" s="24">
        <f>IFERROR(VLOOKUP(N49,[1]Sheet1!$A$671:$I$704,8,FALSE),0)</f>
        <v>0</v>
      </c>
      <c r="K49" s="25">
        <f t="shared" si="3"/>
        <v>0</v>
      </c>
      <c r="L49" s="22">
        <f>IFERROR(VLOOKUP(N49,[1]Sheet1!$A$671:$J$704,10,FALSE),0)</f>
        <v>0</v>
      </c>
      <c r="M49" s="27">
        <f t="shared" si="4"/>
        <v>0</v>
      </c>
      <c r="N49" s="276"/>
      <c r="O49" s="28"/>
      <c r="Q49" s="94"/>
    </row>
    <row r="50" spans="2:17" s="3" customFormat="1" ht="21.95" customHeight="1" x14ac:dyDescent="0.25">
      <c r="B50" s="124">
        <v>110</v>
      </c>
      <c r="C50" s="97" t="s">
        <v>515</v>
      </c>
      <c r="D50" s="41">
        <f>IFERROR(VLOOKUP(N50,[1]Sheet1!$A$671:$I$704,2,FALSE),0)</f>
        <v>9</v>
      </c>
      <c r="E50" s="23">
        <f t="shared" si="0"/>
        <v>1.1378002528445006E-2</v>
      </c>
      <c r="F50" s="24">
        <f>IFERROR(VLOOKUP(N50,[1]Sheet1!$A$671:$I$704,4,FALSE),0)</f>
        <v>13</v>
      </c>
      <c r="G50" s="23">
        <f t="shared" si="1"/>
        <v>6.4134188455846081E-3</v>
      </c>
      <c r="H50" s="24">
        <f>IFERROR(VLOOKUP(N50,[1]Sheet1!$A$671:$I$704,6,FALSE),0)</f>
        <v>0</v>
      </c>
      <c r="I50" s="23">
        <f t="shared" si="2"/>
        <v>0</v>
      </c>
      <c r="J50" s="24">
        <f>IFERROR(VLOOKUP(N50,[1]Sheet1!$A$671:$I$704,8,FALSE),0)</f>
        <v>0</v>
      </c>
      <c r="K50" s="25">
        <f t="shared" si="3"/>
        <v>0</v>
      </c>
      <c r="L50" s="22">
        <f>IFERROR(VLOOKUP(N50,[1]Sheet1!$A$671:$J$704,10,FALSE),0)</f>
        <v>22</v>
      </c>
      <c r="M50" s="27">
        <f t="shared" si="4"/>
        <v>7.4173971679028991E-3</v>
      </c>
      <c r="N50" s="276" t="s">
        <v>803</v>
      </c>
      <c r="O50" s="28"/>
    </row>
    <row r="51" spans="2:17" s="3" customFormat="1" ht="21.95" customHeight="1" x14ac:dyDescent="0.25">
      <c r="B51" s="124">
        <v>111</v>
      </c>
      <c r="C51" s="97" t="s">
        <v>516</v>
      </c>
      <c r="D51" s="41">
        <f>IFERROR(VLOOKUP(N51,[1]Sheet1!$A$671:$I$704,2,FALSE),0)</f>
        <v>1</v>
      </c>
      <c r="E51" s="23">
        <f t="shared" si="0"/>
        <v>1.2642225031605564E-3</v>
      </c>
      <c r="F51" s="24">
        <f>IFERROR(VLOOKUP(N51,[1]Sheet1!$A$671:$I$704,4,FALSE),0)</f>
        <v>2</v>
      </c>
      <c r="G51" s="23">
        <f t="shared" si="1"/>
        <v>9.8667982239763205E-4</v>
      </c>
      <c r="H51" s="24">
        <f>IFERROR(VLOOKUP(N51,[1]Sheet1!$A$671:$I$704,6,FALSE),0)</f>
        <v>0</v>
      </c>
      <c r="I51" s="23">
        <f t="shared" si="2"/>
        <v>0</v>
      </c>
      <c r="J51" s="24">
        <f>IFERROR(VLOOKUP(N51,[1]Sheet1!$A$671:$I$704,8,FALSE),0)</f>
        <v>0</v>
      </c>
      <c r="K51" s="25">
        <f t="shared" si="3"/>
        <v>0</v>
      </c>
      <c r="L51" s="22">
        <f>IFERROR(VLOOKUP(N51,[1]Sheet1!$A$671:$J$704,10,FALSE),0)</f>
        <v>3</v>
      </c>
      <c r="M51" s="27">
        <f t="shared" si="4"/>
        <v>1.0114632501685772E-3</v>
      </c>
      <c r="N51" s="276" t="s">
        <v>804</v>
      </c>
      <c r="O51" s="28"/>
    </row>
    <row r="52" spans="2:17" s="3" customFormat="1" ht="21.95" customHeight="1" x14ac:dyDescent="0.25">
      <c r="B52" s="124">
        <v>112</v>
      </c>
      <c r="C52" s="97" t="s">
        <v>517</v>
      </c>
      <c r="D52" s="41">
        <f>IFERROR(VLOOKUP(N52,[1]Sheet1!$A$671:$I$704,2,FALSE),0)</f>
        <v>1</v>
      </c>
      <c r="E52" s="23">
        <f t="shared" si="0"/>
        <v>1.2642225031605564E-3</v>
      </c>
      <c r="F52" s="24">
        <f>IFERROR(VLOOKUP(N52,[1]Sheet1!$A$671:$I$704,4,FALSE),0)</f>
        <v>11</v>
      </c>
      <c r="G52" s="23">
        <f t="shared" si="1"/>
        <v>5.4267390231869756E-3</v>
      </c>
      <c r="H52" s="24">
        <f>IFERROR(VLOOKUP(N52,[1]Sheet1!$A$671:$I$704,6,FALSE),0)</f>
        <v>1</v>
      </c>
      <c r="I52" s="23">
        <f t="shared" si="2"/>
        <v>6.993006993006993E-3</v>
      </c>
      <c r="J52" s="24">
        <f>IFERROR(VLOOKUP(N52,[1]Sheet1!$A$671:$I$704,8,FALSE),0)</f>
        <v>0</v>
      </c>
      <c r="K52" s="25">
        <f t="shared" si="3"/>
        <v>0</v>
      </c>
      <c r="L52" s="22">
        <f>IFERROR(VLOOKUP(N52,[1]Sheet1!$A$671:$J$704,10,FALSE),0)</f>
        <v>13</v>
      </c>
      <c r="M52" s="27">
        <f t="shared" si="4"/>
        <v>4.3830074173971676E-3</v>
      </c>
      <c r="N52" s="276" t="s">
        <v>805</v>
      </c>
      <c r="O52" s="28"/>
    </row>
    <row r="53" spans="2:17" s="3" customFormat="1" ht="21.95" customHeight="1" x14ac:dyDescent="0.25">
      <c r="B53" s="124">
        <v>119</v>
      </c>
      <c r="C53" s="97" t="s">
        <v>518</v>
      </c>
      <c r="D53" s="41">
        <f>IFERROR(VLOOKUP(N53,[1]Sheet1!$A$671:$I$704,2,FALSE),0)</f>
        <v>1</v>
      </c>
      <c r="E53" s="23">
        <f t="shared" si="0"/>
        <v>1.2642225031605564E-3</v>
      </c>
      <c r="F53" s="24">
        <f>IFERROR(VLOOKUP(N53,[1]Sheet1!$A$671:$I$704,4,FALSE),0)</f>
        <v>1</v>
      </c>
      <c r="G53" s="23">
        <f t="shared" si="1"/>
        <v>4.9333991119881603E-4</v>
      </c>
      <c r="H53" s="24">
        <f>IFERROR(VLOOKUP(N53,[1]Sheet1!$A$671:$I$704,6,FALSE),0)</f>
        <v>0</v>
      </c>
      <c r="I53" s="23">
        <f t="shared" si="2"/>
        <v>0</v>
      </c>
      <c r="J53" s="24">
        <f>IFERROR(VLOOKUP(N53,[1]Sheet1!$A$671:$I$704,8,FALSE),0)</f>
        <v>0</v>
      </c>
      <c r="K53" s="25">
        <f t="shared" si="3"/>
        <v>0</v>
      </c>
      <c r="L53" s="22">
        <f>IFERROR(VLOOKUP(N53,[1]Sheet1!$A$671:$J$704,10,FALSE),0)</f>
        <v>2</v>
      </c>
      <c r="M53" s="27">
        <f t="shared" si="4"/>
        <v>6.7430883344571813E-4</v>
      </c>
      <c r="N53" s="276" t="s">
        <v>806</v>
      </c>
      <c r="O53" s="28"/>
    </row>
    <row r="54" spans="2:17" s="3" customFormat="1" ht="21.95" customHeight="1" x14ac:dyDescent="0.25">
      <c r="B54" s="124">
        <v>120</v>
      </c>
      <c r="C54" s="97" t="s">
        <v>519</v>
      </c>
      <c r="D54" s="41">
        <f>IFERROR(VLOOKUP(N54,[1]Sheet1!$A$671:$I$704,2,FALSE),0)</f>
        <v>66</v>
      </c>
      <c r="E54" s="23">
        <f t="shared" si="0"/>
        <v>8.3438685208596708E-2</v>
      </c>
      <c r="F54" s="24">
        <f>IFERROR(VLOOKUP(N54,[1]Sheet1!$A$671:$I$704,4,FALSE),0)</f>
        <v>241</v>
      </c>
      <c r="G54" s="23">
        <f t="shared" si="1"/>
        <v>0.11889491859891466</v>
      </c>
      <c r="H54" s="24">
        <f>IFERROR(VLOOKUP(N54,[1]Sheet1!$A$671:$I$704,6,FALSE),0)</f>
        <v>29</v>
      </c>
      <c r="I54" s="23">
        <f t="shared" si="2"/>
        <v>0.20279720279720279</v>
      </c>
      <c r="J54" s="24">
        <f>IFERROR(VLOOKUP(N54,[1]Sheet1!$A$671:$I$704,8,FALSE),0)</f>
        <v>3</v>
      </c>
      <c r="K54" s="25">
        <f t="shared" si="3"/>
        <v>0.6</v>
      </c>
      <c r="L54" s="22">
        <f>IFERROR(VLOOKUP(N54,[1]Sheet1!$A$671:$J$704,10,FALSE),0)</f>
        <v>339</v>
      </c>
      <c r="M54" s="27">
        <f t="shared" si="4"/>
        <v>0.11429534726904922</v>
      </c>
      <c r="N54" s="276" t="s">
        <v>807</v>
      </c>
      <c r="O54" s="28"/>
    </row>
    <row r="55" spans="2:17" s="3" customFormat="1" ht="21.95" customHeight="1" thickBot="1" x14ac:dyDescent="0.3">
      <c r="B55" s="254">
        <v>999</v>
      </c>
      <c r="C55" s="97" t="s">
        <v>520</v>
      </c>
      <c r="D55" s="41">
        <f>IFERROR(VLOOKUP(N55,[1]Sheet1!$A$671:$I$704,2,FALSE),0)</f>
        <v>1</v>
      </c>
      <c r="E55" s="23">
        <f t="shared" si="0"/>
        <v>1.2642225031605564E-3</v>
      </c>
      <c r="F55" s="24">
        <f>IFERROR(VLOOKUP(N55,[1]Sheet1!$A$671:$I$704,4,FALSE),0)</f>
        <v>9</v>
      </c>
      <c r="G55" s="23">
        <f t="shared" si="1"/>
        <v>4.440059200789344E-3</v>
      </c>
      <c r="H55" s="24">
        <f>IFERROR(VLOOKUP(N55,[1]Sheet1!$A$671:$I$704,6,FALSE),0)</f>
        <v>1</v>
      </c>
      <c r="I55" s="23">
        <f t="shared" si="2"/>
        <v>6.993006993006993E-3</v>
      </c>
      <c r="J55" s="24">
        <f>IFERROR(VLOOKUP(N55,[1]Sheet1!$A$671:$I$704,8,FALSE),0)</f>
        <v>0</v>
      </c>
      <c r="K55" s="25">
        <f t="shared" si="3"/>
        <v>0</v>
      </c>
      <c r="L55" s="22">
        <f>IFERROR(VLOOKUP(N55,[1]Sheet1!$A$671:$J$704,10,FALSE),0)</f>
        <v>11</v>
      </c>
      <c r="M55" s="27">
        <f t="shared" si="4"/>
        <v>3.7086985839514496E-3</v>
      </c>
      <c r="N55" s="276" t="s">
        <v>808</v>
      </c>
      <c r="O55" s="28"/>
    </row>
    <row r="56" spans="2:17" s="3" customFormat="1" ht="21.95" customHeight="1" thickTop="1" thickBot="1" x14ac:dyDescent="0.3">
      <c r="B56" s="389" t="s">
        <v>69</v>
      </c>
      <c r="C56" s="390"/>
      <c r="D56" s="49">
        <f t="shared" ref="D56:K56" si="5">SUM(D6:D55)</f>
        <v>791</v>
      </c>
      <c r="E56" s="30">
        <f t="shared" si="5"/>
        <v>1.0000000000000004</v>
      </c>
      <c r="F56" s="31">
        <f t="shared" si="5"/>
        <v>2027</v>
      </c>
      <c r="G56" s="30">
        <f t="shared" si="5"/>
        <v>1</v>
      </c>
      <c r="H56" s="31">
        <f t="shared" si="5"/>
        <v>143</v>
      </c>
      <c r="I56" s="30">
        <f t="shared" si="5"/>
        <v>1</v>
      </c>
      <c r="J56" s="31">
        <f>SUM(J6:J55)</f>
        <v>5</v>
      </c>
      <c r="K56" s="32">
        <f t="shared" si="5"/>
        <v>1</v>
      </c>
      <c r="L56" s="29">
        <f>SUM(L6:L55)</f>
        <v>2966</v>
      </c>
      <c r="M56" s="33">
        <f>SUM(M6:M55)</f>
        <v>1</v>
      </c>
      <c r="N56" s="276" t="s">
        <v>20</v>
      </c>
      <c r="O56" s="28"/>
    </row>
    <row r="57" spans="2:17" s="3" customFormat="1" ht="15.75" thickTop="1" x14ac:dyDescent="0.25">
      <c r="L57" s="52"/>
      <c r="N57" s="276"/>
    </row>
    <row r="58" spans="2:17" s="3" customFormat="1" ht="15.75" thickBot="1" x14ac:dyDescent="0.3">
      <c r="L58" s="52"/>
      <c r="N58" s="276"/>
    </row>
    <row r="59" spans="2:17" s="3" customFormat="1" ht="15.75" thickTop="1" x14ac:dyDescent="0.25">
      <c r="B59" s="54" t="s">
        <v>948</v>
      </c>
      <c r="C59" s="55"/>
      <c r="D59" s="55"/>
      <c r="E59" s="56"/>
      <c r="N59" s="276"/>
    </row>
    <row r="60" spans="2:17" s="3" customFormat="1" ht="15.75" thickBot="1" x14ac:dyDescent="0.3">
      <c r="B60" s="57" t="s">
        <v>1034</v>
      </c>
      <c r="C60" s="58"/>
      <c r="D60" s="58"/>
      <c r="E60" s="59"/>
      <c r="N60" s="276"/>
    </row>
    <row r="61" spans="2:17" s="3" customFormat="1" ht="15.75" thickTop="1" x14ac:dyDescent="0.25">
      <c r="N61" s="276"/>
    </row>
    <row r="62" spans="2:17" s="3" customFormat="1" x14ac:dyDescent="0.25">
      <c r="N62" s="276"/>
    </row>
    <row r="63" spans="2:17" s="3" customFormat="1" x14ac:dyDescent="0.25">
      <c r="N63" s="276"/>
    </row>
    <row r="64" spans="2:17" s="3" customFormat="1" x14ac:dyDescent="0.25">
      <c r="N64" s="276"/>
    </row>
    <row r="65" spans="14:14" s="3" customFormat="1" x14ac:dyDescent="0.25">
      <c r="N65" s="276"/>
    </row>
    <row r="66" spans="14:14" s="3" customFormat="1" x14ac:dyDescent="0.25">
      <c r="N66" s="276"/>
    </row>
    <row r="67" spans="14:14" s="3" customFormat="1" x14ac:dyDescent="0.25">
      <c r="N67" s="276"/>
    </row>
    <row r="68" spans="14:14" s="3" customFormat="1" x14ac:dyDescent="0.25">
      <c r="N68" s="276"/>
    </row>
    <row r="69" spans="14:14" s="3" customFormat="1" x14ac:dyDescent="0.25">
      <c r="N69" s="276"/>
    </row>
    <row r="70" spans="14:14" s="3" customFormat="1" x14ac:dyDescent="0.25">
      <c r="N70" s="276"/>
    </row>
    <row r="71" spans="14:14" s="3" customFormat="1" x14ac:dyDescent="0.25">
      <c r="N71" s="276"/>
    </row>
    <row r="72" spans="14:14" s="3" customFormat="1" x14ac:dyDescent="0.25">
      <c r="N72" s="276"/>
    </row>
    <row r="73" spans="14:14" s="3" customFormat="1" x14ac:dyDescent="0.25">
      <c r="N73" s="276"/>
    </row>
    <row r="74" spans="14:14" s="3" customFormat="1" x14ac:dyDescent="0.25">
      <c r="N74" s="276"/>
    </row>
    <row r="75" spans="14:14" s="3" customFormat="1" x14ac:dyDescent="0.25">
      <c r="N75" s="276"/>
    </row>
    <row r="76" spans="14:14" s="3" customFormat="1" x14ac:dyDescent="0.25">
      <c r="N76" s="276"/>
    </row>
    <row r="77" spans="14:14" s="3" customFormat="1" x14ac:dyDescent="0.25">
      <c r="N77" s="276"/>
    </row>
    <row r="78" spans="14:14" s="3" customFormat="1" x14ac:dyDescent="0.25">
      <c r="N78" s="276"/>
    </row>
    <row r="79" spans="14:14" s="3" customFormat="1" x14ac:dyDescent="0.25">
      <c r="N79" s="276"/>
    </row>
    <row r="80" spans="14:14" s="3" customFormat="1" x14ac:dyDescent="0.25">
      <c r="N80" s="276"/>
    </row>
    <row r="81" spans="14:14" s="3" customFormat="1" x14ac:dyDescent="0.25">
      <c r="N81" s="276"/>
    </row>
    <row r="82" spans="14:14" s="3" customFormat="1" x14ac:dyDescent="0.25">
      <c r="N82" s="276"/>
    </row>
    <row r="83" spans="14:14" s="3" customFormat="1" x14ac:dyDescent="0.25">
      <c r="N83" s="276"/>
    </row>
    <row r="84" spans="14:14" s="3" customFormat="1" x14ac:dyDescent="0.25">
      <c r="N84" s="276"/>
    </row>
    <row r="85" spans="14:14" s="3" customFormat="1" x14ac:dyDescent="0.25">
      <c r="N85" s="276"/>
    </row>
    <row r="86" spans="14:14" s="3" customFormat="1" x14ac:dyDescent="0.25">
      <c r="N86" s="276"/>
    </row>
    <row r="87" spans="14:14" s="3" customFormat="1" x14ac:dyDescent="0.25">
      <c r="N87" s="276"/>
    </row>
    <row r="88" spans="14:14" s="3" customFormat="1" x14ac:dyDescent="0.25">
      <c r="N88" s="276"/>
    </row>
    <row r="89" spans="14:14" s="3" customFormat="1" x14ac:dyDescent="0.25">
      <c r="N89" s="276"/>
    </row>
    <row r="90" spans="14:14" s="3" customFormat="1" x14ac:dyDescent="0.25">
      <c r="N90" s="276"/>
    </row>
    <row r="91" spans="14:14" s="3" customFormat="1" x14ac:dyDescent="0.25">
      <c r="N91" s="276"/>
    </row>
    <row r="92" spans="14:14" s="3" customFormat="1" x14ac:dyDescent="0.25">
      <c r="N92" s="276"/>
    </row>
    <row r="93" spans="14:14" s="3" customFormat="1" x14ac:dyDescent="0.25">
      <c r="N93" s="276"/>
    </row>
    <row r="94" spans="14:14" s="3" customFormat="1" x14ac:dyDescent="0.25">
      <c r="N94" s="276"/>
    </row>
    <row r="95" spans="14:14" s="3" customFormat="1" x14ac:dyDescent="0.25">
      <c r="N95" s="276"/>
    </row>
    <row r="96" spans="14:14" s="3" customFormat="1" x14ac:dyDescent="0.25">
      <c r="N96" s="276"/>
    </row>
    <row r="97" spans="14:14" s="3" customFormat="1" x14ac:dyDescent="0.25">
      <c r="N97" s="276"/>
    </row>
    <row r="98" spans="14:14" s="3" customFormat="1" x14ac:dyDescent="0.25">
      <c r="N98" s="276"/>
    </row>
    <row r="99" spans="14:14" s="3" customFormat="1" x14ac:dyDescent="0.25">
      <c r="N99" s="276"/>
    </row>
    <row r="100" spans="14:14" s="3" customFormat="1" x14ac:dyDescent="0.25">
      <c r="N100" s="276"/>
    </row>
    <row r="101" spans="14:14" s="3" customFormat="1" x14ac:dyDescent="0.25">
      <c r="N101" s="276"/>
    </row>
    <row r="102" spans="14:14" s="3" customFormat="1" x14ac:dyDescent="0.25">
      <c r="N102" s="276"/>
    </row>
    <row r="103" spans="14:14" s="3" customFormat="1" x14ac:dyDescent="0.25">
      <c r="N103" s="276"/>
    </row>
    <row r="104" spans="14:14" s="3" customFormat="1" x14ac:dyDescent="0.25">
      <c r="N104" s="276"/>
    </row>
    <row r="105" spans="14:14" s="3" customFormat="1" x14ac:dyDescent="0.25">
      <c r="N105" s="276"/>
    </row>
    <row r="106" spans="14:14" s="3" customFormat="1" x14ac:dyDescent="0.25">
      <c r="N106" s="276"/>
    </row>
    <row r="107" spans="14:14" s="3" customFormat="1" x14ac:dyDescent="0.25">
      <c r="N107" s="276"/>
    </row>
    <row r="108" spans="14:14" s="3" customFormat="1" x14ac:dyDescent="0.25">
      <c r="N108" s="276"/>
    </row>
    <row r="109" spans="14:14" s="3" customFormat="1" x14ac:dyDescent="0.25">
      <c r="N109" s="276"/>
    </row>
    <row r="110" spans="14:14" s="3" customFormat="1" x14ac:dyDescent="0.25">
      <c r="N110" s="276"/>
    </row>
    <row r="111" spans="14:14" s="3" customFormat="1" x14ac:dyDescent="0.25">
      <c r="N111" s="276"/>
    </row>
    <row r="112" spans="14:14" s="3" customFormat="1" x14ac:dyDescent="0.25">
      <c r="N112" s="276"/>
    </row>
    <row r="113" spans="14:14" s="3" customFormat="1" x14ac:dyDescent="0.25">
      <c r="N113" s="276"/>
    </row>
    <row r="114" spans="14:14" s="3" customFormat="1" x14ac:dyDescent="0.25">
      <c r="N114" s="276"/>
    </row>
    <row r="115" spans="14:14" s="3" customFormat="1" x14ac:dyDescent="0.25">
      <c r="N115" s="276"/>
    </row>
    <row r="116" spans="14:14" s="3" customFormat="1" x14ac:dyDescent="0.25">
      <c r="N116" s="276"/>
    </row>
    <row r="117" spans="14:14" s="3" customFormat="1" x14ac:dyDescent="0.25">
      <c r="N117" s="276"/>
    </row>
    <row r="118" spans="14:14" s="3" customFormat="1" x14ac:dyDescent="0.25">
      <c r="N118" s="276"/>
    </row>
    <row r="119" spans="14:14" s="3" customFormat="1" x14ac:dyDescent="0.25">
      <c r="N119" s="276"/>
    </row>
    <row r="120" spans="14:14" s="3" customFormat="1" x14ac:dyDescent="0.25">
      <c r="N120" s="276"/>
    </row>
    <row r="121" spans="14:14" s="3" customFormat="1" x14ac:dyDescent="0.25">
      <c r="N121" s="276"/>
    </row>
    <row r="122" spans="14:14" s="3" customFormat="1" x14ac:dyDescent="0.25">
      <c r="N122" s="276"/>
    </row>
    <row r="123" spans="14:14" s="3" customFormat="1" x14ac:dyDescent="0.25">
      <c r="N123" s="276"/>
    </row>
    <row r="124" spans="14:14" s="3" customFormat="1" x14ac:dyDescent="0.25">
      <c r="N124" s="276"/>
    </row>
    <row r="125" spans="14:14" s="3" customFormat="1" x14ac:dyDescent="0.25">
      <c r="N125" s="276"/>
    </row>
    <row r="126" spans="14:14" s="3" customFormat="1" x14ac:dyDescent="0.25">
      <c r="N126" s="276"/>
    </row>
    <row r="127" spans="14:14" s="3" customFormat="1" x14ac:dyDescent="0.25">
      <c r="N127" s="276"/>
    </row>
    <row r="128" spans="14:14" s="3" customFormat="1" x14ac:dyDescent="0.25">
      <c r="N128" s="276"/>
    </row>
    <row r="129" spans="14:14" s="3" customFormat="1" x14ac:dyDescent="0.25">
      <c r="N129" s="276"/>
    </row>
    <row r="130" spans="14:14" s="3" customFormat="1" x14ac:dyDescent="0.25">
      <c r="N130" s="276"/>
    </row>
    <row r="131" spans="14:14" s="3" customFormat="1" x14ac:dyDescent="0.25">
      <c r="N131" s="276"/>
    </row>
    <row r="132" spans="14:14" s="3" customFormat="1" x14ac:dyDescent="0.25">
      <c r="N132" s="276"/>
    </row>
    <row r="133" spans="14:14" s="3" customFormat="1" x14ac:dyDescent="0.25">
      <c r="N133" s="276"/>
    </row>
    <row r="134" spans="14:14" s="3" customFormat="1" x14ac:dyDescent="0.25">
      <c r="N134" s="276"/>
    </row>
    <row r="135" spans="14:14" s="3" customFormat="1" x14ac:dyDescent="0.25">
      <c r="N135" s="276"/>
    </row>
    <row r="136" spans="14:14" s="3" customFormat="1" x14ac:dyDescent="0.25">
      <c r="N136" s="276"/>
    </row>
    <row r="137" spans="14:14" s="3" customFormat="1" x14ac:dyDescent="0.25">
      <c r="N137" s="276"/>
    </row>
    <row r="138" spans="14:14" s="3" customFormat="1" x14ac:dyDescent="0.25">
      <c r="N138" s="276"/>
    </row>
    <row r="139" spans="14:14" s="3" customFormat="1" x14ac:dyDescent="0.25">
      <c r="N139" s="276"/>
    </row>
    <row r="140" spans="14:14" s="3" customFormat="1" x14ac:dyDescent="0.25">
      <c r="N140" s="276"/>
    </row>
    <row r="141" spans="14:14" s="3" customFormat="1" x14ac:dyDescent="0.25">
      <c r="N141" s="276"/>
    </row>
    <row r="142" spans="14:14" s="3" customFormat="1" x14ac:dyDescent="0.25">
      <c r="N142" s="276"/>
    </row>
    <row r="143" spans="14:14" s="3" customFormat="1" x14ac:dyDescent="0.25">
      <c r="N143" s="276"/>
    </row>
    <row r="144" spans="14:14" s="3" customFormat="1" x14ac:dyDescent="0.25">
      <c r="N144" s="276"/>
    </row>
    <row r="145" spans="14:14" s="3" customFormat="1" x14ac:dyDescent="0.25">
      <c r="N145" s="276"/>
    </row>
    <row r="146" spans="14:14" s="3" customFormat="1" x14ac:dyDescent="0.25">
      <c r="N146" s="276"/>
    </row>
    <row r="147" spans="14:14" s="3" customFormat="1" x14ac:dyDescent="0.25">
      <c r="N147" s="276"/>
    </row>
    <row r="148" spans="14:14" s="3" customFormat="1" x14ac:dyDescent="0.25">
      <c r="N148" s="276"/>
    </row>
    <row r="149" spans="14:14" s="3" customFormat="1" x14ac:dyDescent="0.25">
      <c r="N149" s="276"/>
    </row>
    <row r="150" spans="14:14" s="3" customFormat="1" x14ac:dyDescent="0.25">
      <c r="N150" s="276"/>
    </row>
    <row r="151" spans="14:14" s="3" customFormat="1" x14ac:dyDescent="0.25">
      <c r="N151" s="276"/>
    </row>
    <row r="152" spans="14:14" s="3" customFormat="1" x14ac:dyDescent="0.25">
      <c r="N152" s="276"/>
    </row>
    <row r="153" spans="14:14" s="3" customFormat="1" x14ac:dyDescent="0.25">
      <c r="N153" s="276"/>
    </row>
    <row r="154" spans="14:14" s="3" customFormat="1" x14ac:dyDescent="0.25">
      <c r="N154" s="276"/>
    </row>
    <row r="155" spans="14:14" s="3" customFormat="1" x14ac:dyDescent="0.25">
      <c r="N155" s="276"/>
    </row>
    <row r="156" spans="14:14" s="3" customFormat="1" x14ac:dyDescent="0.25">
      <c r="N156" s="276"/>
    </row>
    <row r="157" spans="14:14" s="3" customFormat="1" x14ac:dyDescent="0.25">
      <c r="N157" s="276"/>
    </row>
    <row r="158" spans="14:14" s="3" customFormat="1" x14ac:dyDescent="0.25">
      <c r="N158" s="276"/>
    </row>
    <row r="159" spans="14:14" s="3" customFormat="1" x14ac:dyDescent="0.25">
      <c r="N159" s="276"/>
    </row>
    <row r="160" spans="14:14" s="3" customFormat="1" x14ac:dyDescent="0.25">
      <c r="N160" s="276"/>
    </row>
    <row r="161" spans="14:14" s="3" customFormat="1" x14ac:dyDescent="0.25">
      <c r="N161" s="276"/>
    </row>
    <row r="162" spans="14:14" s="3" customFormat="1" x14ac:dyDescent="0.25">
      <c r="N162" s="276"/>
    </row>
    <row r="163" spans="14:14" s="3" customFormat="1" x14ac:dyDescent="0.25">
      <c r="N163" s="276"/>
    </row>
    <row r="164" spans="14:14" s="3" customFormat="1" x14ac:dyDescent="0.25">
      <c r="N164" s="276"/>
    </row>
    <row r="165" spans="14:14" s="3" customFormat="1" x14ac:dyDescent="0.25">
      <c r="N165" s="276"/>
    </row>
    <row r="166" spans="14:14" s="3" customFormat="1" x14ac:dyDescent="0.25">
      <c r="N166" s="276"/>
    </row>
    <row r="167" spans="14:14" s="3" customFormat="1" x14ac:dyDescent="0.25">
      <c r="N167" s="276"/>
    </row>
    <row r="168" spans="14:14" s="3" customFormat="1" x14ac:dyDescent="0.25">
      <c r="N168" s="276"/>
    </row>
    <row r="169" spans="14:14" s="3" customFormat="1" x14ac:dyDescent="0.25">
      <c r="N169" s="276"/>
    </row>
    <row r="170" spans="14:14" s="3" customFormat="1" x14ac:dyDescent="0.25">
      <c r="N170" s="276"/>
    </row>
    <row r="171" spans="14:14" s="3" customFormat="1" x14ac:dyDescent="0.25">
      <c r="N171" s="276"/>
    </row>
    <row r="172" spans="14:14" s="3" customFormat="1" x14ac:dyDescent="0.25">
      <c r="N172" s="276"/>
    </row>
    <row r="173" spans="14:14" s="3" customFormat="1" x14ac:dyDescent="0.25">
      <c r="N173" s="276"/>
    </row>
    <row r="174" spans="14:14" s="3" customFormat="1" x14ac:dyDescent="0.25">
      <c r="N174" s="276"/>
    </row>
    <row r="175" spans="14:14" s="3" customFormat="1" x14ac:dyDescent="0.25">
      <c r="N175" s="276"/>
    </row>
    <row r="176" spans="14:14" s="3" customFormat="1" x14ac:dyDescent="0.25">
      <c r="N176" s="276"/>
    </row>
    <row r="177" spans="14:14" s="3" customFormat="1" x14ac:dyDescent="0.25">
      <c r="N177" s="276"/>
    </row>
    <row r="178" spans="14:14" s="3" customFormat="1" x14ac:dyDescent="0.25">
      <c r="N178" s="276"/>
    </row>
    <row r="179" spans="14:14" s="3" customFormat="1" x14ac:dyDescent="0.25">
      <c r="N179" s="276"/>
    </row>
    <row r="180" spans="14:14" s="3" customFormat="1" x14ac:dyDescent="0.25">
      <c r="N180" s="276"/>
    </row>
    <row r="181" spans="14:14" s="3" customFormat="1" x14ac:dyDescent="0.25">
      <c r="N181" s="276"/>
    </row>
    <row r="182" spans="14:14" s="3" customFormat="1" x14ac:dyDescent="0.25">
      <c r="N182" s="276"/>
    </row>
    <row r="183" spans="14:14" s="3" customFormat="1" x14ac:dyDescent="0.25">
      <c r="N183" s="276"/>
    </row>
    <row r="184" spans="14:14" s="3" customFormat="1" x14ac:dyDescent="0.25">
      <c r="N184" s="276"/>
    </row>
    <row r="185" spans="14:14" s="3" customFormat="1" x14ac:dyDescent="0.25">
      <c r="N185" s="276"/>
    </row>
    <row r="186" spans="14:14" s="3" customFormat="1" x14ac:dyDescent="0.25">
      <c r="N186" s="276"/>
    </row>
    <row r="187" spans="14:14" s="3" customFormat="1" x14ac:dyDescent="0.25">
      <c r="N187" s="276"/>
    </row>
    <row r="188" spans="14:14" s="3" customFormat="1" x14ac:dyDescent="0.25">
      <c r="N188" s="276"/>
    </row>
    <row r="189" spans="14:14" s="3" customFormat="1" x14ac:dyDescent="0.25">
      <c r="N189" s="276"/>
    </row>
    <row r="190" spans="14:14" s="3" customFormat="1" x14ac:dyDescent="0.25">
      <c r="N190" s="276"/>
    </row>
    <row r="191" spans="14:14" s="3" customFormat="1" x14ac:dyDescent="0.25">
      <c r="N191" s="276"/>
    </row>
    <row r="192" spans="14:14" s="3" customFormat="1" x14ac:dyDescent="0.25">
      <c r="N192" s="276"/>
    </row>
    <row r="193" spans="14:14" s="3" customFormat="1" x14ac:dyDescent="0.25">
      <c r="N193" s="276"/>
    </row>
    <row r="194" spans="14:14" s="3" customFormat="1" x14ac:dyDescent="0.25">
      <c r="N194" s="276"/>
    </row>
    <row r="195" spans="14:14" s="3" customFormat="1" x14ac:dyDescent="0.25">
      <c r="N195" s="276"/>
    </row>
    <row r="196" spans="14:14" s="3" customFormat="1" x14ac:dyDescent="0.25">
      <c r="N196" s="276"/>
    </row>
    <row r="197" spans="14:14" s="3" customFormat="1" x14ac:dyDescent="0.25">
      <c r="N197" s="276"/>
    </row>
    <row r="198" spans="14:14" s="3" customFormat="1" x14ac:dyDescent="0.25">
      <c r="N198" s="276"/>
    </row>
    <row r="199" spans="14:14" s="3" customFormat="1" x14ac:dyDescent="0.25">
      <c r="N199" s="276"/>
    </row>
    <row r="200" spans="14:14" s="3" customFormat="1" x14ac:dyDescent="0.25">
      <c r="N200" s="276"/>
    </row>
    <row r="201" spans="14:14" s="3" customFormat="1" x14ac:dyDescent="0.25">
      <c r="N201" s="276"/>
    </row>
    <row r="202" spans="14:14" s="3" customFormat="1" x14ac:dyDescent="0.25">
      <c r="N202" s="276"/>
    </row>
    <row r="203" spans="14:14" s="3" customFormat="1" x14ac:dyDescent="0.25">
      <c r="N203" s="276"/>
    </row>
    <row r="204" spans="14:14" s="3" customFormat="1" x14ac:dyDescent="0.25">
      <c r="N204" s="276"/>
    </row>
    <row r="205" spans="14:14" s="3" customFormat="1" x14ac:dyDescent="0.25">
      <c r="N205" s="276"/>
    </row>
    <row r="206" spans="14:14" s="3" customFormat="1" x14ac:dyDescent="0.25">
      <c r="N206" s="276"/>
    </row>
    <row r="207" spans="14:14" s="3" customFormat="1" x14ac:dyDescent="0.25">
      <c r="N207" s="276"/>
    </row>
    <row r="208" spans="14:14" s="3" customFormat="1" x14ac:dyDescent="0.25">
      <c r="N208" s="276"/>
    </row>
    <row r="209" spans="14:14" s="3" customFormat="1" x14ac:dyDescent="0.25">
      <c r="N209" s="276"/>
    </row>
    <row r="210" spans="14:14" s="3" customFormat="1" x14ac:dyDescent="0.25">
      <c r="N210" s="276"/>
    </row>
    <row r="211" spans="14:14" s="3" customFormat="1" x14ac:dyDescent="0.25">
      <c r="N211" s="276"/>
    </row>
    <row r="212" spans="14:14" s="3" customFormat="1" x14ac:dyDescent="0.25">
      <c r="N212" s="276"/>
    </row>
    <row r="213" spans="14:14" s="3" customFormat="1" x14ac:dyDescent="0.25">
      <c r="N213" s="276"/>
    </row>
    <row r="214" spans="14:14" s="3" customFormat="1" x14ac:dyDescent="0.25">
      <c r="N214" s="276"/>
    </row>
    <row r="215" spans="14:14" s="3" customFormat="1" x14ac:dyDescent="0.25">
      <c r="N215" s="276"/>
    </row>
    <row r="216" spans="14:14" s="3" customFormat="1" x14ac:dyDescent="0.25">
      <c r="N216" s="276"/>
    </row>
    <row r="217" spans="14:14" s="3" customFormat="1" x14ac:dyDescent="0.25">
      <c r="N217" s="276"/>
    </row>
    <row r="218" spans="14:14" s="3" customFormat="1" x14ac:dyDescent="0.25">
      <c r="N218" s="276"/>
    </row>
    <row r="219" spans="14:14" s="3" customFormat="1" x14ac:dyDescent="0.25">
      <c r="N219" s="276"/>
    </row>
    <row r="220" spans="14:14" s="3" customFormat="1" x14ac:dyDescent="0.25">
      <c r="N220" s="276"/>
    </row>
    <row r="221" spans="14:14" s="3" customFormat="1" x14ac:dyDescent="0.25">
      <c r="N221" s="276"/>
    </row>
    <row r="222" spans="14:14" s="3" customFormat="1" x14ac:dyDescent="0.25">
      <c r="N222" s="276"/>
    </row>
    <row r="223" spans="14:14" s="3" customFormat="1" x14ac:dyDescent="0.25">
      <c r="N223" s="276"/>
    </row>
    <row r="224" spans="14:14" s="3" customFormat="1" x14ac:dyDescent="0.25">
      <c r="N224" s="276"/>
    </row>
    <row r="225" spans="14:14" s="3" customFormat="1" x14ac:dyDescent="0.25">
      <c r="N225" s="276"/>
    </row>
    <row r="226" spans="14:14" s="3" customFormat="1" x14ac:dyDescent="0.25">
      <c r="N226" s="276"/>
    </row>
    <row r="227" spans="14:14" s="3" customFormat="1" x14ac:dyDescent="0.25">
      <c r="N227" s="276"/>
    </row>
    <row r="228" spans="14:14" s="3" customFormat="1" x14ac:dyDescent="0.25">
      <c r="N228" s="276"/>
    </row>
    <row r="229" spans="14:14" s="3" customFormat="1" x14ac:dyDescent="0.25">
      <c r="N229" s="276"/>
    </row>
    <row r="230" spans="14:14" s="3" customFormat="1" x14ac:dyDescent="0.25">
      <c r="N230" s="276"/>
    </row>
    <row r="231" spans="14:14" s="3" customFormat="1" x14ac:dyDescent="0.25">
      <c r="N231" s="276"/>
    </row>
    <row r="232" spans="14:14" s="3" customFormat="1" x14ac:dyDescent="0.25">
      <c r="N232" s="276"/>
    </row>
    <row r="233" spans="14:14" s="3" customFormat="1" x14ac:dyDescent="0.25">
      <c r="N233" s="276"/>
    </row>
    <row r="234" spans="14:14" s="3" customFormat="1" x14ac:dyDescent="0.25">
      <c r="N234" s="276"/>
    </row>
    <row r="235" spans="14:14" s="3" customFormat="1" x14ac:dyDescent="0.25">
      <c r="N235" s="276"/>
    </row>
    <row r="236" spans="14:14" s="3" customFormat="1" x14ac:dyDescent="0.25">
      <c r="N236" s="276"/>
    </row>
    <row r="237" spans="14:14" s="3" customFormat="1" x14ac:dyDescent="0.25">
      <c r="N237" s="276"/>
    </row>
    <row r="238" spans="14:14" s="3" customFormat="1" x14ac:dyDescent="0.25">
      <c r="N238" s="276"/>
    </row>
    <row r="239" spans="14:14" s="3" customFormat="1" x14ac:dyDescent="0.25">
      <c r="N239" s="276"/>
    </row>
    <row r="240" spans="14:14" s="3" customFormat="1" x14ac:dyDescent="0.25">
      <c r="N240" s="276"/>
    </row>
    <row r="241" spans="14:14" s="3" customFormat="1" x14ac:dyDescent="0.25">
      <c r="N241" s="276"/>
    </row>
    <row r="242" spans="14:14" s="3" customFormat="1" x14ac:dyDescent="0.25">
      <c r="N242" s="276"/>
    </row>
    <row r="243" spans="14:14" s="3" customFormat="1" x14ac:dyDescent="0.25">
      <c r="N243" s="276"/>
    </row>
    <row r="244" spans="14:14" s="3" customFormat="1" x14ac:dyDescent="0.25">
      <c r="N244" s="276"/>
    </row>
    <row r="245" spans="14:14" s="3" customFormat="1" x14ac:dyDescent="0.25">
      <c r="N245" s="276"/>
    </row>
    <row r="246" spans="14:14" s="3" customFormat="1" x14ac:dyDescent="0.25">
      <c r="N246" s="276"/>
    </row>
    <row r="247" spans="14:14" s="3" customFormat="1" x14ac:dyDescent="0.25">
      <c r="N247" s="276"/>
    </row>
    <row r="248" spans="14:14" s="3" customFormat="1" x14ac:dyDescent="0.25">
      <c r="N248" s="276"/>
    </row>
    <row r="249" spans="14:14" s="3" customFormat="1" x14ac:dyDescent="0.25">
      <c r="N249" s="276"/>
    </row>
    <row r="250" spans="14:14" s="3" customFormat="1" x14ac:dyDescent="0.25">
      <c r="N250" s="276"/>
    </row>
    <row r="251" spans="14:14" s="3" customFormat="1" x14ac:dyDescent="0.25">
      <c r="N251" s="276"/>
    </row>
    <row r="252" spans="14:14" s="3" customFormat="1" x14ac:dyDescent="0.25">
      <c r="N252" s="276"/>
    </row>
    <row r="253" spans="14:14" s="3" customFormat="1" x14ac:dyDescent="0.25">
      <c r="N253" s="276"/>
    </row>
    <row r="254" spans="14:14" s="3" customFormat="1" x14ac:dyDescent="0.25">
      <c r="N254" s="276"/>
    </row>
    <row r="255" spans="14:14" s="3" customFormat="1" x14ac:dyDescent="0.25">
      <c r="N255" s="276"/>
    </row>
    <row r="256" spans="14:14" s="3" customFormat="1" x14ac:dyDescent="0.25">
      <c r="N256" s="276"/>
    </row>
    <row r="257" spans="14:14" s="3" customFormat="1" x14ac:dyDescent="0.25">
      <c r="N257" s="276"/>
    </row>
    <row r="258" spans="14:14" s="3" customFormat="1" x14ac:dyDescent="0.25">
      <c r="N258" s="276"/>
    </row>
    <row r="259" spans="14:14" s="3" customFormat="1" x14ac:dyDescent="0.25">
      <c r="N259" s="276"/>
    </row>
    <row r="260" spans="14:14" s="3" customFormat="1" x14ac:dyDescent="0.25">
      <c r="N260" s="276"/>
    </row>
    <row r="261" spans="14:14" s="3" customFormat="1" x14ac:dyDescent="0.25">
      <c r="N261" s="276"/>
    </row>
    <row r="262" spans="14:14" s="3" customFormat="1" x14ac:dyDescent="0.25">
      <c r="N262" s="276"/>
    </row>
    <row r="263" spans="14:14" s="3" customFormat="1" x14ac:dyDescent="0.25">
      <c r="N263" s="276"/>
    </row>
    <row r="264" spans="14:14" s="3" customFormat="1" x14ac:dyDescent="0.25">
      <c r="N264" s="276"/>
    </row>
    <row r="265" spans="14:14" s="3" customFormat="1" x14ac:dyDescent="0.25">
      <c r="N265" s="276"/>
    </row>
    <row r="266" spans="14:14" s="3" customFormat="1" x14ac:dyDescent="0.25">
      <c r="N266" s="276"/>
    </row>
    <row r="267" spans="14:14" s="3" customFormat="1" x14ac:dyDescent="0.25">
      <c r="N267" s="276"/>
    </row>
    <row r="268" spans="14:14" s="3" customFormat="1" x14ac:dyDescent="0.25">
      <c r="N268" s="276"/>
    </row>
    <row r="269" spans="14:14" s="3" customFormat="1" x14ac:dyDescent="0.25">
      <c r="N269" s="276"/>
    </row>
    <row r="270" spans="14:14" s="3" customFormat="1" x14ac:dyDescent="0.25">
      <c r="N270" s="276"/>
    </row>
    <row r="271" spans="14:14" s="3" customFormat="1" x14ac:dyDescent="0.25">
      <c r="N271" s="276"/>
    </row>
    <row r="272" spans="14:14" s="3" customFormat="1" x14ac:dyDescent="0.25">
      <c r="N272" s="276"/>
    </row>
    <row r="273" spans="14:14" s="3" customFormat="1" x14ac:dyDescent="0.25">
      <c r="N273" s="276"/>
    </row>
    <row r="274" spans="14:14" s="3" customFormat="1" x14ac:dyDescent="0.25">
      <c r="N274" s="276"/>
    </row>
    <row r="275" spans="14:14" s="3" customFormat="1" x14ac:dyDescent="0.25">
      <c r="N275" s="276"/>
    </row>
    <row r="276" spans="14:14" s="3" customFormat="1" x14ac:dyDescent="0.25">
      <c r="N276" s="276"/>
    </row>
    <row r="277" spans="14:14" s="3" customFormat="1" x14ac:dyDescent="0.25">
      <c r="N277" s="276"/>
    </row>
    <row r="278" spans="14:14" s="3" customFormat="1" x14ac:dyDescent="0.25">
      <c r="N278" s="276"/>
    </row>
    <row r="279" spans="14:14" s="3" customFormat="1" x14ac:dyDescent="0.25">
      <c r="N279" s="276"/>
    </row>
    <row r="280" spans="14:14" s="3" customFormat="1" x14ac:dyDescent="0.25">
      <c r="N280" s="276"/>
    </row>
    <row r="281" spans="14:14" s="3" customFormat="1" x14ac:dyDescent="0.25">
      <c r="N281" s="276"/>
    </row>
    <row r="282" spans="14:14" s="3" customFormat="1" x14ac:dyDescent="0.25">
      <c r="N282" s="276"/>
    </row>
    <row r="283" spans="14:14" s="3" customFormat="1" x14ac:dyDescent="0.25">
      <c r="N283" s="276"/>
    </row>
    <row r="284" spans="14:14" s="3" customFormat="1" x14ac:dyDescent="0.25">
      <c r="N284" s="276"/>
    </row>
    <row r="285" spans="14:14" s="3" customFormat="1" x14ac:dyDescent="0.25">
      <c r="N285" s="276"/>
    </row>
    <row r="286" spans="14:14" s="3" customFormat="1" x14ac:dyDescent="0.25">
      <c r="N286" s="276"/>
    </row>
    <row r="287" spans="14:14" s="3" customFormat="1" x14ac:dyDescent="0.25">
      <c r="N287" s="276"/>
    </row>
    <row r="288" spans="14:14" s="3" customFormat="1" x14ac:dyDescent="0.25">
      <c r="N288" s="276"/>
    </row>
    <row r="289" spans="14:14" s="3" customFormat="1" x14ac:dyDescent="0.25">
      <c r="N289" s="276"/>
    </row>
    <row r="290" spans="14:14" s="3" customFormat="1" x14ac:dyDescent="0.25">
      <c r="N290" s="276"/>
    </row>
    <row r="291" spans="14:14" s="3" customFormat="1" x14ac:dyDescent="0.25">
      <c r="N291" s="276"/>
    </row>
    <row r="292" spans="14:14" s="3" customFormat="1" x14ac:dyDescent="0.25">
      <c r="N292" s="276"/>
    </row>
    <row r="293" spans="14:14" s="3" customFormat="1" x14ac:dyDescent="0.25">
      <c r="N293" s="276"/>
    </row>
    <row r="294" spans="14:14" s="3" customFormat="1" x14ac:dyDescent="0.25">
      <c r="N294" s="276"/>
    </row>
    <row r="295" spans="14:14" s="3" customFormat="1" x14ac:dyDescent="0.25">
      <c r="N295" s="276"/>
    </row>
    <row r="296" spans="14:14" s="3" customFormat="1" x14ac:dyDescent="0.25">
      <c r="N296" s="276"/>
    </row>
    <row r="297" spans="14:14" s="3" customFormat="1" x14ac:dyDescent="0.25">
      <c r="N297" s="276"/>
    </row>
    <row r="298" spans="14:14" s="3" customFormat="1" x14ac:dyDescent="0.25">
      <c r="N298" s="276"/>
    </row>
    <row r="299" spans="14:14" s="3" customFormat="1" x14ac:dyDescent="0.25">
      <c r="N299" s="276"/>
    </row>
    <row r="300" spans="14:14" s="3" customFormat="1" x14ac:dyDescent="0.25">
      <c r="N300" s="276"/>
    </row>
    <row r="301" spans="14:14" s="3" customFormat="1" x14ac:dyDescent="0.25">
      <c r="N301" s="276"/>
    </row>
    <row r="302" spans="14:14" s="3" customFormat="1" x14ac:dyDescent="0.25">
      <c r="N302" s="276"/>
    </row>
    <row r="303" spans="14:14" s="3" customFormat="1" x14ac:dyDescent="0.25">
      <c r="N303" s="276"/>
    </row>
    <row r="304" spans="14:14" s="3" customFormat="1" x14ac:dyDescent="0.25">
      <c r="N304" s="276"/>
    </row>
    <row r="305" spans="14:14" s="3" customFormat="1" x14ac:dyDescent="0.25">
      <c r="N305" s="276"/>
    </row>
    <row r="306" spans="14:14" s="3" customFormat="1" x14ac:dyDescent="0.25">
      <c r="N306" s="276"/>
    </row>
    <row r="307" spans="14:14" s="3" customFormat="1" x14ac:dyDescent="0.25">
      <c r="N307" s="276"/>
    </row>
    <row r="308" spans="14:14" s="3" customFormat="1" x14ac:dyDescent="0.25">
      <c r="N308" s="276"/>
    </row>
    <row r="309" spans="14:14" s="3" customFormat="1" x14ac:dyDescent="0.25">
      <c r="N309" s="276"/>
    </row>
    <row r="310" spans="14:14" s="3" customFormat="1" x14ac:dyDescent="0.25">
      <c r="N310" s="276"/>
    </row>
    <row r="311" spans="14:14" s="3" customFormat="1" x14ac:dyDescent="0.25">
      <c r="N311" s="276"/>
    </row>
    <row r="312" spans="14:14" s="3" customFormat="1" x14ac:dyDescent="0.25">
      <c r="N312" s="276"/>
    </row>
    <row r="313" spans="14:14" s="3" customFormat="1" x14ac:dyDescent="0.25">
      <c r="N313" s="276"/>
    </row>
    <row r="314" spans="14:14" s="3" customFormat="1" x14ac:dyDescent="0.25">
      <c r="N314" s="276"/>
    </row>
    <row r="315" spans="14:14" s="3" customFormat="1" x14ac:dyDescent="0.25">
      <c r="N315" s="276"/>
    </row>
    <row r="316" spans="14:14" s="3" customFormat="1" x14ac:dyDescent="0.25">
      <c r="N316" s="276"/>
    </row>
    <row r="317" spans="14:14" s="3" customFormat="1" x14ac:dyDescent="0.25">
      <c r="N317" s="276"/>
    </row>
    <row r="318" spans="14:14" s="3" customFormat="1" x14ac:dyDescent="0.25">
      <c r="N318" s="276"/>
    </row>
    <row r="319" spans="14:14" s="3" customFormat="1" x14ac:dyDescent="0.25">
      <c r="N319" s="276"/>
    </row>
    <row r="320" spans="14:14" s="3" customFormat="1" x14ac:dyDescent="0.25">
      <c r="N320" s="276"/>
    </row>
    <row r="321" spans="14:14" s="3" customFormat="1" x14ac:dyDescent="0.25">
      <c r="N321" s="276"/>
    </row>
    <row r="322" spans="14:14" s="3" customFormat="1" x14ac:dyDescent="0.25">
      <c r="N322" s="276"/>
    </row>
    <row r="323" spans="14:14" s="3" customFormat="1" x14ac:dyDescent="0.25">
      <c r="N323" s="276"/>
    </row>
    <row r="324" spans="14:14" s="3" customFormat="1" x14ac:dyDescent="0.25">
      <c r="N324" s="276"/>
    </row>
    <row r="325" spans="14:14" s="3" customFormat="1" x14ac:dyDescent="0.25">
      <c r="N325" s="276"/>
    </row>
    <row r="326" spans="14:14" s="3" customFormat="1" x14ac:dyDescent="0.25">
      <c r="N326" s="276"/>
    </row>
    <row r="327" spans="14:14" s="3" customFormat="1" x14ac:dyDescent="0.25">
      <c r="N327" s="276"/>
    </row>
    <row r="328" spans="14:14" s="3" customFormat="1" x14ac:dyDescent="0.25">
      <c r="N328" s="276"/>
    </row>
    <row r="329" spans="14:14" s="3" customFormat="1" x14ac:dyDescent="0.25">
      <c r="N329" s="276"/>
    </row>
    <row r="330" spans="14:14" s="3" customFormat="1" x14ac:dyDescent="0.25">
      <c r="N330" s="276"/>
    </row>
    <row r="331" spans="14:14" s="3" customFormat="1" x14ac:dyDescent="0.25">
      <c r="N331" s="276"/>
    </row>
    <row r="332" spans="14:14" s="3" customFormat="1" x14ac:dyDescent="0.25">
      <c r="N332" s="276"/>
    </row>
    <row r="333" spans="14:14" s="3" customFormat="1" x14ac:dyDescent="0.25">
      <c r="N333" s="276"/>
    </row>
    <row r="334" spans="14:14" s="3" customFormat="1" x14ac:dyDescent="0.25">
      <c r="N334" s="276"/>
    </row>
    <row r="335" spans="14:14" s="3" customFormat="1" x14ac:dyDescent="0.25">
      <c r="N335" s="276"/>
    </row>
    <row r="336" spans="14:14" s="3" customFormat="1" x14ac:dyDescent="0.25">
      <c r="N336" s="276"/>
    </row>
    <row r="337" spans="14:14" s="3" customFormat="1" x14ac:dyDescent="0.25">
      <c r="N337" s="276"/>
    </row>
    <row r="338" spans="14:14" s="3" customFormat="1" x14ac:dyDescent="0.25">
      <c r="N338" s="276"/>
    </row>
    <row r="339" spans="14:14" s="3" customFormat="1" x14ac:dyDescent="0.25">
      <c r="N339" s="276"/>
    </row>
    <row r="340" spans="14:14" s="3" customFormat="1" x14ac:dyDescent="0.25">
      <c r="N340" s="276"/>
    </row>
    <row r="341" spans="14:14" s="3" customFormat="1" x14ac:dyDescent="0.25">
      <c r="N341" s="276"/>
    </row>
    <row r="342" spans="14:14" s="3" customFormat="1" x14ac:dyDescent="0.25">
      <c r="N342" s="276"/>
    </row>
    <row r="343" spans="14:14" s="3" customFormat="1" x14ac:dyDescent="0.25">
      <c r="N343" s="276"/>
    </row>
    <row r="344" spans="14:14" s="3" customFormat="1" x14ac:dyDescent="0.25">
      <c r="N344" s="276"/>
    </row>
  </sheetData>
  <mergeCells count="10">
    <mergeCell ref="D3:K3"/>
    <mergeCell ref="J4:K4"/>
    <mergeCell ref="B56:C56"/>
    <mergeCell ref="B2:M2"/>
    <mergeCell ref="B3:B5"/>
    <mergeCell ref="C3:C5"/>
    <mergeCell ref="L3:M4"/>
    <mergeCell ref="D4:E4"/>
    <mergeCell ref="F4:G4"/>
    <mergeCell ref="H4:I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K606"/>
  <sheetViews>
    <sheetView topLeftCell="E31" zoomScale="80" zoomScaleNormal="80" workbookViewId="0">
      <selection activeCell="P7" sqref="P7:R48"/>
    </sheetView>
  </sheetViews>
  <sheetFormatPr defaultRowHeight="15" x14ac:dyDescent="0.25"/>
  <cols>
    <col min="1" max="1" width="2.7109375" style="3" customWidth="1"/>
    <col min="2" max="2" width="7.7109375" style="2" customWidth="1"/>
    <col min="3" max="3" width="89.85546875" style="2" customWidth="1"/>
    <col min="4" max="18" width="12.7109375" style="2" customWidth="1"/>
    <col min="19" max="19" width="11.42578125" style="276" customWidth="1"/>
    <col min="20" max="115" width="11.42578125" style="3" customWidth="1"/>
    <col min="116" max="16384" width="9.140625" style="2"/>
  </cols>
  <sheetData>
    <row r="1" spans="2:19" s="3" customFormat="1" ht="15.75" thickBot="1" x14ac:dyDescent="0.3">
      <c r="S1" s="276"/>
    </row>
    <row r="2" spans="2:19" ht="22.15" customHeight="1" thickTop="1" thickBot="1" x14ac:dyDescent="0.3">
      <c r="B2" s="313" t="s">
        <v>929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</row>
    <row r="3" spans="2:19" ht="22.15" customHeight="1" thickTop="1" thickBot="1" x14ac:dyDescent="0.3">
      <c r="B3" s="287" t="s">
        <v>1032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9"/>
    </row>
    <row r="4" spans="2:19" ht="22.15" customHeight="1" thickTop="1" thickBot="1" x14ac:dyDescent="0.3">
      <c r="B4" s="391" t="s">
        <v>521</v>
      </c>
      <c r="C4" s="396" t="s">
        <v>522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16" t="s">
        <v>1001</v>
      </c>
    </row>
    <row r="5" spans="2:19" ht="22.15" customHeight="1" thickTop="1" x14ac:dyDescent="0.25">
      <c r="B5" s="392"/>
      <c r="C5" s="397"/>
      <c r="D5" s="388">
        <v>2014</v>
      </c>
      <c r="E5" s="338"/>
      <c r="F5" s="338">
        <v>2015</v>
      </c>
      <c r="G5" s="338"/>
      <c r="H5" s="338">
        <v>2016</v>
      </c>
      <c r="I5" s="338"/>
      <c r="J5" s="338">
        <v>2017</v>
      </c>
      <c r="K5" s="338"/>
      <c r="L5" s="338">
        <v>2018</v>
      </c>
      <c r="M5" s="338"/>
      <c r="N5" s="338">
        <v>2019</v>
      </c>
      <c r="O5" s="338"/>
      <c r="P5" s="338">
        <v>2020</v>
      </c>
      <c r="Q5" s="339"/>
      <c r="R5" s="317"/>
    </row>
    <row r="6" spans="2:19" ht="22.15" customHeight="1" thickBot="1" x14ac:dyDescent="0.3">
      <c r="B6" s="393"/>
      <c r="C6" s="398"/>
      <c r="D6" s="38" t="s">
        <v>17</v>
      </c>
      <c r="E6" s="34" t="s">
        <v>16</v>
      </c>
      <c r="F6" s="119" t="s">
        <v>17</v>
      </c>
      <c r="G6" s="38" t="s">
        <v>16</v>
      </c>
      <c r="H6" s="119" t="s">
        <v>17</v>
      </c>
      <c r="I6" s="34" t="s">
        <v>16</v>
      </c>
      <c r="J6" s="119" t="s">
        <v>17</v>
      </c>
      <c r="K6" s="126" t="s">
        <v>16</v>
      </c>
      <c r="L6" s="119" t="s">
        <v>17</v>
      </c>
      <c r="M6" s="126" t="s">
        <v>16</v>
      </c>
      <c r="N6" s="119" t="s">
        <v>17</v>
      </c>
      <c r="O6" s="126" t="s">
        <v>16</v>
      </c>
      <c r="P6" s="119" t="s">
        <v>17</v>
      </c>
      <c r="Q6" s="126" t="s">
        <v>16</v>
      </c>
      <c r="R6" s="318"/>
    </row>
    <row r="7" spans="2:19" ht="22.15" customHeight="1" thickTop="1" x14ac:dyDescent="0.25">
      <c r="B7" s="127" t="s">
        <v>297</v>
      </c>
      <c r="C7" s="97" t="s">
        <v>523</v>
      </c>
      <c r="D7" s="41">
        <v>136</v>
      </c>
      <c r="E7" s="23">
        <v>3.745524648857064E-2</v>
      </c>
      <c r="F7" s="24">
        <v>177</v>
      </c>
      <c r="G7" s="23">
        <v>4.7876656748715177E-2</v>
      </c>
      <c r="H7" s="24">
        <v>135</v>
      </c>
      <c r="I7" s="23">
        <v>3.7267080745341616E-2</v>
      </c>
      <c r="J7" s="24">
        <v>168</v>
      </c>
      <c r="K7" s="25">
        <v>4.1916167664670656E-2</v>
      </c>
      <c r="L7" s="24">
        <v>205</v>
      </c>
      <c r="M7" s="25">
        <v>5.0893743793445884E-2</v>
      </c>
      <c r="N7" s="24">
        <v>210</v>
      </c>
      <c r="O7" s="25">
        <v>4.9774828158331355E-2</v>
      </c>
      <c r="P7" s="24">
        <f>IFERROR(VLOOKUP(S7,[1]Sheet1!$A$709:$C$750,2,FALSE),0)</f>
        <v>173</v>
      </c>
      <c r="Q7" s="25">
        <f>IFERROR(VLOOKUP(S7,[1]Sheet1!$A$709:$C$750,3,FALSE)/100,0)</f>
        <v>5.8327714093054622E-2</v>
      </c>
      <c r="R7" s="44">
        <f>IFERROR((P7-N7)/N7,0)</f>
        <v>-0.1761904761904762</v>
      </c>
      <c r="S7" s="276" t="s">
        <v>809</v>
      </c>
    </row>
    <row r="8" spans="2:19" ht="22.15" customHeight="1" x14ac:dyDescent="0.25">
      <c r="B8" s="127" t="s">
        <v>126</v>
      </c>
      <c r="C8" s="97" t="s">
        <v>524</v>
      </c>
      <c r="D8" s="41">
        <v>98</v>
      </c>
      <c r="E8" s="23">
        <v>2.6989809969705316E-2</v>
      </c>
      <c r="F8" s="24">
        <v>85</v>
      </c>
      <c r="G8" s="23">
        <v>2.2991614822829319E-2</v>
      </c>
      <c r="H8" s="24">
        <v>108</v>
      </c>
      <c r="I8" s="23">
        <v>1.9254658385093167E-2</v>
      </c>
      <c r="J8" s="24">
        <v>86</v>
      </c>
      <c r="K8" s="25">
        <v>2.1457085828343315E-2</v>
      </c>
      <c r="L8" s="24">
        <v>83</v>
      </c>
      <c r="M8" s="25">
        <v>2.0605759682224428E-2</v>
      </c>
      <c r="N8" s="24">
        <v>92</v>
      </c>
      <c r="O8" s="25">
        <v>2.1806115193173738E-2</v>
      </c>
      <c r="P8" s="24">
        <f>IFERROR(VLOOKUP(S8,[1]Sheet1!$A$709:$C$750,2,FALSE),0)</f>
        <v>72</v>
      </c>
      <c r="Q8" s="25">
        <f>IFERROR(VLOOKUP(S8,[1]Sheet1!$A$709:$C$750,3,FALSE)/100,0)</f>
        <v>2.4275118004045852E-2</v>
      </c>
      <c r="R8" s="44">
        <f t="shared" ref="R8:R48" si="0">IFERROR((P8-N8)/N8,0)</f>
        <v>-0.21739130434782608</v>
      </c>
      <c r="S8" s="276" t="s">
        <v>810</v>
      </c>
    </row>
    <row r="9" spans="2:19" ht="22.15" customHeight="1" x14ac:dyDescent="0.25">
      <c r="B9" s="127" t="s">
        <v>128</v>
      </c>
      <c r="C9" s="97" t="s">
        <v>525</v>
      </c>
      <c r="D9" s="41">
        <v>64</v>
      </c>
      <c r="E9" s="23">
        <v>1.7625998347562656E-2</v>
      </c>
      <c r="F9" s="24">
        <v>54</v>
      </c>
      <c r="G9" s="23">
        <v>1.4606437652150393E-2</v>
      </c>
      <c r="H9" s="24">
        <v>57</v>
      </c>
      <c r="I9" s="23">
        <v>1.2422360248447204E-2</v>
      </c>
      <c r="J9" s="24">
        <v>50</v>
      </c>
      <c r="K9" s="25">
        <v>1.2475049900199603E-2</v>
      </c>
      <c r="L9" s="24">
        <v>62</v>
      </c>
      <c r="M9" s="25">
        <v>1.5392254220456803E-2</v>
      </c>
      <c r="N9" s="24">
        <v>48</v>
      </c>
      <c r="O9" s="25">
        <v>1.1377103579047167E-2</v>
      </c>
      <c r="P9" s="24">
        <f>IFERROR(VLOOKUP(S9,[1]Sheet1!$A$709:$C$750,2,FALSE),0)</f>
        <v>39</v>
      </c>
      <c r="Q9" s="25">
        <f>IFERROR(VLOOKUP(S9,[1]Sheet1!$A$709:$C$750,3,FALSE)/100,0)</f>
        <v>1.3149022252191507E-2</v>
      </c>
      <c r="R9" s="44">
        <f t="shared" si="0"/>
        <v>-0.1875</v>
      </c>
      <c r="S9" s="276" t="s">
        <v>811</v>
      </c>
    </row>
    <row r="10" spans="2:19" ht="22.15" customHeight="1" x14ac:dyDescent="0.25">
      <c r="B10" s="127" t="s">
        <v>130</v>
      </c>
      <c r="C10" s="97" t="s">
        <v>526</v>
      </c>
      <c r="D10" s="41">
        <v>26</v>
      </c>
      <c r="E10" s="23">
        <v>7.1605618286973297E-3</v>
      </c>
      <c r="F10" s="24">
        <v>47</v>
      </c>
      <c r="G10" s="23">
        <v>1.2713010549093859E-2</v>
      </c>
      <c r="H10" s="24">
        <v>38</v>
      </c>
      <c r="I10" s="23">
        <v>9.9378881987577643E-3</v>
      </c>
      <c r="J10" s="24">
        <v>38</v>
      </c>
      <c r="K10" s="25">
        <v>9.4810379241516973E-3</v>
      </c>
      <c r="L10" s="24">
        <v>42</v>
      </c>
      <c r="M10" s="25">
        <v>1.0427010923535254E-2</v>
      </c>
      <c r="N10" s="24">
        <v>29</v>
      </c>
      <c r="O10" s="25">
        <v>6.8736667456743309E-3</v>
      </c>
      <c r="P10" s="24">
        <f>IFERROR(VLOOKUP(S10,[1]Sheet1!$A$709:$C$750,2,FALSE),0)</f>
        <v>32</v>
      </c>
      <c r="Q10" s="25">
        <f>IFERROR(VLOOKUP(S10,[1]Sheet1!$A$709:$C$750,3,FALSE)/100,0)</f>
        <v>1.078894133513149E-2</v>
      </c>
      <c r="R10" s="44">
        <f t="shared" si="0"/>
        <v>0.10344827586206896</v>
      </c>
      <c r="S10" s="276" t="s">
        <v>812</v>
      </c>
    </row>
    <row r="11" spans="2:19" ht="22.15" customHeight="1" x14ac:dyDescent="0.25">
      <c r="B11" s="127" t="s">
        <v>132</v>
      </c>
      <c r="C11" s="97" t="s">
        <v>527</v>
      </c>
      <c r="D11" s="41">
        <v>5</v>
      </c>
      <c r="E11" s="23">
        <v>1.3770311209033324E-3</v>
      </c>
      <c r="F11" s="24">
        <v>5</v>
      </c>
      <c r="G11" s="23">
        <v>1.3524479307546662E-3</v>
      </c>
      <c r="H11" s="24">
        <v>2</v>
      </c>
      <c r="I11" s="23">
        <v>1.2422360248447205E-3</v>
      </c>
      <c r="J11" s="24">
        <v>7</v>
      </c>
      <c r="K11" s="25">
        <v>1.7465069860279443E-3</v>
      </c>
      <c r="L11" s="24">
        <v>6</v>
      </c>
      <c r="M11" s="25">
        <v>1.4895729890764648E-3</v>
      </c>
      <c r="N11" s="24">
        <v>7</v>
      </c>
      <c r="O11" s="25">
        <v>1.659160938611045E-3</v>
      </c>
      <c r="P11" s="24">
        <f>IFERROR(VLOOKUP(S11,[1]Sheet1!$A$709:$C$750,2,FALSE),0)</f>
        <v>5</v>
      </c>
      <c r="Q11" s="25">
        <f>IFERROR(VLOOKUP(S11,[1]Sheet1!$A$709:$C$750,3,FALSE)/100,0)</f>
        <v>1.6857720836142953E-3</v>
      </c>
      <c r="R11" s="44">
        <f t="shared" si="0"/>
        <v>-0.2857142857142857</v>
      </c>
      <c r="S11" s="276" t="s">
        <v>813</v>
      </c>
    </row>
    <row r="12" spans="2:19" ht="22.15" customHeight="1" x14ac:dyDescent="0.25">
      <c r="B12" s="127" t="s">
        <v>134</v>
      </c>
      <c r="C12" s="97" t="s">
        <v>528</v>
      </c>
      <c r="D12" s="41">
        <v>3</v>
      </c>
      <c r="E12" s="23">
        <v>8.262186725419994E-4</v>
      </c>
      <c r="F12" s="24">
        <v>4</v>
      </c>
      <c r="G12" s="23">
        <v>1.0819583446037328E-3</v>
      </c>
      <c r="H12" s="24">
        <v>4</v>
      </c>
      <c r="I12" s="23">
        <v>1.2422360248447205E-3</v>
      </c>
      <c r="J12" s="24">
        <v>4</v>
      </c>
      <c r="K12" s="25">
        <v>9.9800399201596798E-4</v>
      </c>
      <c r="L12" s="24">
        <v>2</v>
      </c>
      <c r="M12" s="25">
        <v>4.965243296921549E-4</v>
      </c>
      <c r="N12" s="24">
        <v>5</v>
      </c>
      <c r="O12" s="25">
        <v>1.1851149561507466E-3</v>
      </c>
      <c r="P12" s="24">
        <f>IFERROR(VLOOKUP(S12,[1]Sheet1!$A$709:$C$750,2,FALSE),0)</f>
        <v>0</v>
      </c>
      <c r="Q12" s="25">
        <f>IFERROR(VLOOKUP(S12,[1]Sheet1!$A$709:$C$750,3,FALSE)/100,0)</f>
        <v>0</v>
      </c>
      <c r="R12" s="44">
        <f t="shared" si="0"/>
        <v>-1</v>
      </c>
      <c r="S12" s="276" t="s">
        <v>814</v>
      </c>
    </row>
    <row r="13" spans="2:19" ht="22.15" customHeight="1" x14ac:dyDescent="0.25">
      <c r="B13" s="127" t="s">
        <v>136</v>
      </c>
      <c r="C13" s="97" t="s">
        <v>529</v>
      </c>
      <c r="D13" s="41">
        <v>5</v>
      </c>
      <c r="E13" s="23">
        <v>1.3770311209033324E-3</v>
      </c>
      <c r="F13" s="24">
        <v>6</v>
      </c>
      <c r="G13" s="23">
        <v>1.6229375169055993E-3</v>
      </c>
      <c r="H13" s="24">
        <v>5</v>
      </c>
      <c r="I13" s="23">
        <v>1.8633540372670809E-3</v>
      </c>
      <c r="J13" s="24">
        <v>9</v>
      </c>
      <c r="K13" s="25">
        <v>2.2455089820359281E-3</v>
      </c>
      <c r="L13" s="24">
        <v>7</v>
      </c>
      <c r="M13" s="25">
        <v>1.7378351539225421E-3</v>
      </c>
      <c r="N13" s="24">
        <v>6</v>
      </c>
      <c r="O13" s="25">
        <v>1.4221379473808959E-3</v>
      </c>
      <c r="P13" s="24">
        <f>IFERROR(VLOOKUP(S13,[1]Sheet1!$A$709:$C$750,2,FALSE),0)</f>
        <v>5</v>
      </c>
      <c r="Q13" s="25">
        <f>IFERROR(VLOOKUP(S13,[1]Sheet1!$A$709:$C$750,3,FALSE)/100,0)</f>
        <v>1.6857720836142953E-3</v>
      </c>
      <c r="R13" s="44">
        <f t="shared" si="0"/>
        <v>-0.16666666666666666</v>
      </c>
      <c r="S13" s="276" t="s">
        <v>815</v>
      </c>
    </row>
    <row r="14" spans="2:19" ht="22.15" customHeight="1" x14ac:dyDescent="0.25">
      <c r="B14" s="127" t="s">
        <v>142</v>
      </c>
      <c r="C14" s="97" t="s">
        <v>530</v>
      </c>
      <c r="D14" s="41">
        <v>42</v>
      </c>
      <c r="E14" s="23">
        <v>1.1567061415587993E-2</v>
      </c>
      <c r="F14" s="24">
        <v>37</v>
      </c>
      <c r="G14" s="23">
        <v>1.0008114687584528E-2</v>
      </c>
      <c r="H14" s="24">
        <v>41</v>
      </c>
      <c r="I14" s="23">
        <v>1.1180124223602485E-2</v>
      </c>
      <c r="J14" s="24">
        <v>36</v>
      </c>
      <c r="K14" s="25">
        <v>8.9820359281437123E-3</v>
      </c>
      <c r="L14" s="24">
        <v>37</v>
      </c>
      <c r="M14" s="25">
        <v>9.1857000993048679E-3</v>
      </c>
      <c r="N14" s="24">
        <v>31</v>
      </c>
      <c r="O14" s="25">
        <v>7.3477127281346291E-3</v>
      </c>
      <c r="P14" s="24">
        <f>IFERROR(VLOOKUP(S14,[1]Sheet1!$A$709:$C$750,2,FALSE),0)</f>
        <v>41</v>
      </c>
      <c r="Q14" s="25">
        <f>IFERROR(VLOOKUP(S14,[1]Sheet1!$A$709:$C$750,3,FALSE)/100,0)</f>
        <v>1.3823331085637221E-2</v>
      </c>
      <c r="R14" s="44">
        <f t="shared" si="0"/>
        <v>0.32258064516129031</v>
      </c>
      <c r="S14" s="276" t="s">
        <v>816</v>
      </c>
    </row>
    <row r="15" spans="2:19" ht="22.15" customHeight="1" x14ac:dyDescent="0.25">
      <c r="B15" s="127" t="s">
        <v>144</v>
      </c>
      <c r="C15" s="97" t="s">
        <v>531</v>
      </c>
      <c r="D15" s="41">
        <v>25</v>
      </c>
      <c r="E15" s="23">
        <v>6.885155604516662E-3</v>
      </c>
      <c r="F15" s="24">
        <v>32</v>
      </c>
      <c r="G15" s="23">
        <v>8.655666756829862E-3</v>
      </c>
      <c r="H15" s="24">
        <v>25</v>
      </c>
      <c r="I15" s="23">
        <v>4.3478260869565218E-3</v>
      </c>
      <c r="J15" s="24">
        <v>19</v>
      </c>
      <c r="K15" s="25">
        <v>4.7405189620758487E-3</v>
      </c>
      <c r="L15" s="24">
        <v>19</v>
      </c>
      <c r="M15" s="25">
        <v>4.7169811320754715E-3</v>
      </c>
      <c r="N15" s="24">
        <v>14</v>
      </c>
      <c r="O15" s="25">
        <v>3.3183218772220901E-3</v>
      </c>
      <c r="P15" s="24">
        <f>IFERROR(VLOOKUP(S15,[1]Sheet1!$A$709:$C$750,2,FALSE),0)</f>
        <v>8</v>
      </c>
      <c r="Q15" s="25">
        <f>IFERROR(VLOOKUP(S15,[1]Sheet1!$A$709:$C$750,3,FALSE)/100,0)</f>
        <v>2.6972353337828725E-3</v>
      </c>
      <c r="R15" s="44">
        <f t="shared" si="0"/>
        <v>-0.42857142857142855</v>
      </c>
      <c r="S15" s="276" t="s">
        <v>817</v>
      </c>
    </row>
    <row r="16" spans="2:19" ht="22.15" customHeight="1" x14ac:dyDescent="0.25">
      <c r="B16" s="127" t="s">
        <v>146</v>
      </c>
      <c r="C16" s="97" t="s">
        <v>532</v>
      </c>
      <c r="D16" s="41">
        <v>465</v>
      </c>
      <c r="E16" s="23">
        <v>0.12806389424400991</v>
      </c>
      <c r="F16" s="24">
        <v>404</v>
      </c>
      <c r="G16" s="23">
        <v>0.10927779280497701</v>
      </c>
      <c r="H16" s="24">
        <v>430</v>
      </c>
      <c r="I16" s="23">
        <v>0.12857142857142856</v>
      </c>
      <c r="J16" s="24">
        <v>435</v>
      </c>
      <c r="K16" s="25">
        <v>0.10853293413173652</v>
      </c>
      <c r="L16" s="24">
        <v>382</v>
      </c>
      <c r="M16" s="25">
        <v>9.4836146971201588E-2</v>
      </c>
      <c r="N16" s="24">
        <v>385</v>
      </c>
      <c r="O16" s="25">
        <v>9.1253851623607496E-2</v>
      </c>
      <c r="P16" s="24">
        <f>IFERROR(VLOOKUP(S16,[1]Sheet1!$A$709:$C$750,2,FALSE),0)</f>
        <v>215</v>
      </c>
      <c r="Q16" s="25">
        <f>IFERROR(VLOOKUP(S16,[1]Sheet1!$A$709:$C$750,3,FALSE)/100,0)</f>
        <v>7.2488199595414693E-2</v>
      </c>
      <c r="R16" s="44">
        <f t="shared" si="0"/>
        <v>-0.44155844155844154</v>
      </c>
      <c r="S16" s="276" t="s">
        <v>818</v>
      </c>
    </row>
    <row r="17" spans="2:19" ht="22.15" customHeight="1" x14ac:dyDescent="0.25">
      <c r="B17" s="127" t="s">
        <v>148</v>
      </c>
      <c r="C17" s="97" t="s">
        <v>532</v>
      </c>
      <c r="D17" s="41">
        <v>197</v>
      </c>
      <c r="E17" s="23">
        <v>5.4255026163591298E-2</v>
      </c>
      <c r="F17" s="24">
        <v>207</v>
      </c>
      <c r="G17" s="23">
        <v>5.5991344333243175E-2</v>
      </c>
      <c r="H17" s="24">
        <v>190</v>
      </c>
      <c r="I17" s="23">
        <v>5.2795031055900624E-2</v>
      </c>
      <c r="J17" s="24">
        <v>189</v>
      </c>
      <c r="K17" s="25">
        <v>4.7155688622754488E-2</v>
      </c>
      <c r="L17" s="24">
        <v>204</v>
      </c>
      <c r="M17" s="25">
        <v>5.0645481628599803E-2</v>
      </c>
      <c r="N17" s="24">
        <v>180</v>
      </c>
      <c r="O17" s="25">
        <v>4.2664138421426884E-2</v>
      </c>
      <c r="P17" s="24">
        <f>IFERROR(VLOOKUP(S17,[1]Sheet1!$A$709:$C$750,2,FALSE),0)</f>
        <v>107</v>
      </c>
      <c r="Q17" s="25">
        <f>IFERROR(VLOOKUP(S17,[1]Sheet1!$A$709:$C$750,3,FALSE)/100,0)</f>
        <v>3.6075522589345918E-2</v>
      </c>
      <c r="R17" s="44">
        <f t="shared" si="0"/>
        <v>-0.40555555555555556</v>
      </c>
      <c r="S17" s="276" t="s">
        <v>819</v>
      </c>
    </row>
    <row r="18" spans="2:19" ht="22.15" customHeight="1" x14ac:dyDescent="0.25">
      <c r="B18" s="127" t="s">
        <v>164</v>
      </c>
      <c r="C18" s="97" t="s">
        <v>533</v>
      </c>
      <c r="D18" s="41">
        <v>96</v>
      </c>
      <c r="E18" s="23">
        <v>2.6438997521343981E-2</v>
      </c>
      <c r="F18" s="24">
        <v>87</v>
      </c>
      <c r="G18" s="23">
        <v>2.3532593995131187E-2</v>
      </c>
      <c r="H18" s="24">
        <v>114</v>
      </c>
      <c r="I18" s="23">
        <v>4.472049689440994E-2</v>
      </c>
      <c r="J18" s="24">
        <v>77</v>
      </c>
      <c r="K18" s="25">
        <v>1.9211576846307386E-2</v>
      </c>
      <c r="L18" s="24">
        <v>64</v>
      </c>
      <c r="M18" s="25">
        <v>1.5888778550148957E-2</v>
      </c>
      <c r="N18" s="24">
        <v>66</v>
      </c>
      <c r="O18" s="25">
        <v>1.5643517421189856E-2</v>
      </c>
      <c r="P18" s="24">
        <f>IFERROR(VLOOKUP(S18,[1]Sheet1!$A$709:$C$750,2,FALSE),0)</f>
        <v>22</v>
      </c>
      <c r="Q18" s="25">
        <f>IFERROR(VLOOKUP(S18,[1]Sheet1!$A$709:$C$750,3,FALSE)/100,0)</f>
        <v>7.4173971679028991E-3</v>
      </c>
      <c r="R18" s="44">
        <f t="shared" si="0"/>
        <v>-0.66666666666666663</v>
      </c>
      <c r="S18" s="276" t="s">
        <v>820</v>
      </c>
    </row>
    <row r="19" spans="2:19" ht="22.15" customHeight="1" x14ac:dyDescent="0.25">
      <c r="B19" s="127" t="s">
        <v>166</v>
      </c>
      <c r="C19" s="97" t="s">
        <v>534</v>
      </c>
      <c r="D19" s="41">
        <v>121</v>
      </c>
      <c r="E19" s="23">
        <v>3.3324153125860644E-2</v>
      </c>
      <c r="F19" s="24">
        <v>144</v>
      </c>
      <c r="G19" s="23">
        <v>3.895050040573439E-2</v>
      </c>
      <c r="H19" s="24">
        <v>137</v>
      </c>
      <c r="I19" s="23">
        <v>2.8571428571428571E-2</v>
      </c>
      <c r="J19" s="24">
        <v>132</v>
      </c>
      <c r="K19" s="25">
        <v>3.2934131736526949E-2</v>
      </c>
      <c r="L19" s="24">
        <v>148</v>
      </c>
      <c r="M19" s="25">
        <v>3.6742800397219472E-2</v>
      </c>
      <c r="N19" s="24">
        <v>163</v>
      </c>
      <c r="O19" s="25">
        <v>3.8634747570514334E-2</v>
      </c>
      <c r="P19" s="24">
        <f>IFERROR(VLOOKUP(S19,[1]Sheet1!$A$709:$C$750,2,FALSE),0)</f>
        <v>90</v>
      </c>
      <c r="Q19" s="25">
        <f>IFERROR(VLOOKUP(S19,[1]Sheet1!$A$709:$C$750,3,FALSE)/100,0)</f>
        <v>3.0343897505057317E-2</v>
      </c>
      <c r="R19" s="44">
        <f t="shared" si="0"/>
        <v>-0.44785276073619634</v>
      </c>
      <c r="S19" s="276" t="s">
        <v>821</v>
      </c>
    </row>
    <row r="20" spans="2:19" ht="22.15" customHeight="1" x14ac:dyDescent="0.25">
      <c r="B20" s="127" t="s">
        <v>168</v>
      </c>
      <c r="C20" s="97" t="s">
        <v>534</v>
      </c>
      <c r="D20" s="41">
        <v>54</v>
      </c>
      <c r="E20" s="23">
        <v>1.487193610575599E-2</v>
      </c>
      <c r="F20" s="24">
        <v>84</v>
      </c>
      <c r="G20" s="23">
        <v>2.2721125236678387E-2</v>
      </c>
      <c r="H20" s="24">
        <v>79</v>
      </c>
      <c r="I20" s="23">
        <v>1.8633540372670808E-2</v>
      </c>
      <c r="J20" s="24">
        <v>61</v>
      </c>
      <c r="K20" s="25">
        <v>1.5219560878243513E-2</v>
      </c>
      <c r="L20" s="24">
        <v>94</v>
      </c>
      <c r="M20" s="25">
        <v>2.333664349553128E-2</v>
      </c>
      <c r="N20" s="24">
        <v>82</v>
      </c>
      <c r="O20" s="25">
        <v>1.9435885280872246E-2</v>
      </c>
      <c r="P20" s="24">
        <f>IFERROR(VLOOKUP(S20,[1]Sheet1!$A$709:$C$750,2,FALSE),0)</f>
        <v>41</v>
      </c>
      <c r="Q20" s="25">
        <f>IFERROR(VLOOKUP(S20,[1]Sheet1!$A$709:$C$750,3,FALSE)/100,0)</f>
        <v>1.3823331085637221E-2</v>
      </c>
      <c r="R20" s="44">
        <f t="shared" si="0"/>
        <v>-0.5</v>
      </c>
      <c r="S20" s="276" t="s">
        <v>822</v>
      </c>
    </row>
    <row r="21" spans="2:19" ht="22.15" customHeight="1" x14ac:dyDescent="0.25">
      <c r="B21" s="127" t="s">
        <v>182</v>
      </c>
      <c r="C21" s="97" t="s">
        <v>535</v>
      </c>
      <c r="D21" s="41">
        <v>35</v>
      </c>
      <c r="E21" s="23">
        <v>9.6392178463233277E-3</v>
      </c>
      <c r="F21" s="24">
        <v>25</v>
      </c>
      <c r="G21" s="23">
        <v>6.7622396537733295E-3</v>
      </c>
      <c r="H21" s="24">
        <v>40</v>
      </c>
      <c r="I21" s="23">
        <v>1.1801242236024845E-2</v>
      </c>
      <c r="J21" s="24">
        <v>28</v>
      </c>
      <c r="K21" s="25">
        <v>6.9860279441117772E-3</v>
      </c>
      <c r="L21" s="24">
        <v>32</v>
      </c>
      <c r="M21" s="25">
        <v>7.9443892750744784E-3</v>
      </c>
      <c r="N21" s="24">
        <v>35</v>
      </c>
      <c r="O21" s="25">
        <v>8.2958046930552282E-3</v>
      </c>
      <c r="P21" s="24">
        <f>IFERROR(VLOOKUP(S21,[1]Sheet1!$A$709:$C$750,2,FALSE),0)</f>
        <v>22</v>
      </c>
      <c r="Q21" s="25">
        <f>IFERROR(VLOOKUP(S21,[1]Sheet1!$A$709:$C$750,3,FALSE)/100,0)</f>
        <v>7.4173971679028991E-3</v>
      </c>
      <c r="R21" s="44">
        <f t="shared" si="0"/>
        <v>-0.37142857142857144</v>
      </c>
      <c r="S21" s="276" t="s">
        <v>823</v>
      </c>
    </row>
    <row r="22" spans="2:19" ht="22.15" customHeight="1" x14ac:dyDescent="0.25">
      <c r="B22" s="127" t="s">
        <v>536</v>
      </c>
      <c r="C22" s="97" t="s">
        <v>537</v>
      </c>
      <c r="D22" s="41">
        <v>6</v>
      </c>
      <c r="E22" s="23">
        <v>1.6524373450839988E-3</v>
      </c>
      <c r="F22" s="24">
        <v>8</v>
      </c>
      <c r="G22" s="23">
        <v>2.1639166892074655E-3</v>
      </c>
      <c r="H22" s="24">
        <v>8</v>
      </c>
      <c r="I22" s="23">
        <v>1.8633540372670809E-3</v>
      </c>
      <c r="J22" s="24">
        <v>9</v>
      </c>
      <c r="K22" s="25">
        <v>2.2455089820359281E-3</v>
      </c>
      <c r="L22" s="24">
        <v>9</v>
      </c>
      <c r="M22" s="25">
        <v>2.2343594836146973E-3</v>
      </c>
      <c r="N22" s="24">
        <v>6</v>
      </c>
      <c r="O22" s="25">
        <v>1.4221379473808959E-3</v>
      </c>
      <c r="P22" s="24">
        <f>IFERROR(VLOOKUP(S22,[1]Sheet1!$A$709:$C$750,2,FALSE),0)</f>
        <v>3</v>
      </c>
      <c r="Q22" s="25">
        <f>IFERROR(VLOOKUP(S22,[1]Sheet1!$A$709:$C$750,3,FALSE)/100,0)</f>
        <v>1.0114632501685772E-3</v>
      </c>
      <c r="R22" s="44">
        <f t="shared" si="0"/>
        <v>-0.5</v>
      </c>
      <c r="S22" s="276" t="s">
        <v>824</v>
      </c>
    </row>
    <row r="23" spans="2:19" ht="22.15" customHeight="1" x14ac:dyDescent="0.25">
      <c r="B23" s="127" t="s">
        <v>184</v>
      </c>
      <c r="C23" s="97" t="s">
        <v>538</v>
      </c>
      <c r="D23" s="41">
        <v>113</v>
      </c>
      <c r="E23" s="23">
        <v>3.1120903332415309E-2</v>
      </c>
      <c r="F23" s="24">
        <v>116</v>
      </c>
      <c r="G23" s="23">
        <v>3.1376791993508249E-2</v>
      </c>
      <c r="H23" s="24">
        <v>123</v>
      </c>
      <c r="I23" s="23">
        <v>2.7329192546583853E-2</v>
      </c>
      <c r="J23" s="24">
        <v>113</v>
      </c>
      <c r="K23" s="25">
        <v>2.8193612774451097E-2</v>
      </c>
      <c r="L23" s="24">
        <v>130</v>
      </c>
      <c r="M23" s="25">
        <v>3.2274081429990067E-2</v>
      </c>
      <c r="N23" s="24">
        <v>136</v>
      </c>
      <c r="O23" s="25">
        <v>3.2235126807300306E-2</v>
      </c>
      <c r="P23" s="24">
        <f>IFERROR(VLOOKUP(S23,[1]Sheet1!$A$709:$C$750,2,FALSE),0)</f>
        <v>82</v>
      </c>
      <c r="Q23" s="25">
        <f>IFERROR(VLOOKUP(S23,[1]Sheet1!$A$709:$C$750,3,FALSE)/100,0)</f>
        <v>2.7646662171274441E-2</v>
      </c>
      <c r="R23" s="44">
        <f t="shared" si="0"/>
        <v>-0.39705882352941174</v>
      </c>
      <c r="S23" s="276" t="s">
        <v>825</v>
      </c>
    </row>
    <row r="24" spans="2:19" ht="22.15" customHeight="1" x14ac:dyDescent="0.25">
      <c r="B24" s="127" t="s">
        <v>186</v>
      </c>
      <c r="C24" s="97" t="s">
        <v>539</v>
      </c>
      <c r="D24" s="41">
        <v>4</v>
      </c>
      <c r="E24" s="23">
        <v>1.101624896722666E-3</v>
      </c>
      <c r="F24" s="24">
        <v>6</v>
      </c>
      <c r="G24" s="23">
        <v>1.6229375169055993E-3</v>
      </c>
      <c r="H24" s="24">
        <v>5</v>
      </c>
      <c r="I24" s="23">
        <v>0</v>
      </c>
      <c r="J24" s="24">
        <v>6</v>
      </c>
      <c r="K24" s="25">
        <v>1.4970059880239522E-3</v>
      </c>
      <c r="L24" s="24">
        <v>8</v>
      </c>
      <c r="M24" s="25">
        <v>1.9860973187686196E-3</v>
      </c>
      <c r="N24" s="24">
        <v>4</v>
      </c>
      <c r="O24" s="25">
        <v>9.4809196492059728E-4</v>
      </c>
      <c r="P24" s="24">
        <f>IFERROR(VLOOKUP(S24,[1]Sheet1!$A$709:$C$750,2,FALSE),0)</f>
        <v>7</v>
      </c>
      <c r="Q24" s="25">
        <f>IFERROR(VLOOKUP(S24,[1]Sheet1!$A$709:$C$750,3,FALSE)/100,0)</f>
        <v>2.3600809170600135E-3</v>
      </c>
      <c r="R24" s="44">
        <f t="shared" si="0"/>
        <v>0.75</v>
      </c>
      <c r="S24" s="276" t="s">
        <v>826</v>
      </c>
    </row>
    <row r="25" spans="2:19" ht="22.15" customHeight="1" x14ac:dyDescent="0.25">
      <c r="B25" s="127" t="s">
        <v>188</v>
      </c>
      <c r="C25" s="97" t="s">
        <v>540</v>
      </c>
      <c r="D25" s="41">
        <v>12</v>
      </c>
      <c r="E25" s="23">
        <v>3.3048746901679976E-3</v>
      </c>
      <c r="F25" s="24">
        <v>19</v>
      </c>
      <c r="G25" s="23">
        <v>5.1393021368677308E-3</v>
      </c>
      <c r="H25" s="24">
        <v>13</v>
      </c>
      <c r="I25" s="23">
        <v>1.8633540372670809E-3</v>
      </c>
      <c r="J25" s="24">
        <v>12</v>
      </c>
      <c r="K25" s="25">
        <v>2.9940119760479044E-3</v>
      </c>
      <c r="L25" s="24">
        <v>8</v>
      </c>
      <c r="M25" s="25">
        <v>1.9860973187686196E-3</v>
      </c>
      <c r="N25" s="24">
        <v>20</v>
      </c>
      <c r="O25" s="25">
        <v>4.7404598246029864E-3</v>
      </c>
      <c r="P25" s="24">
        <f>IFERROR(VLOOKUP(S25,[1]Sheet1!$A$709:$C$750,2,FALSE),0)</f>
        <v>11</v>
      </c>
      <c r="Q25" s="25">
        <f>IFERROR(VLOOKUP(S25,[1]Sheet1!$A$709:$C$750,3,FALSE)/100,0)</f>
        <v>3.7086985839514496E-3</v>
      </c>
      <c r="R25" s="44">
        <f t="shared" si="0"/>
        <v>-0.45</v>
      </c>
      <c r="S25" s="276" t="s">
        <v>827</v>
      </c>
    </row>
    <row r="26" spans="2:19" ht="22.15" customHeight="1" x14ac:dyDescent="0.25">
      <c r="B26" s="127" t="s">
        <v>541</v>
      </c>
      <c r="C26" s="97" t="s">
        <v>542</v>
      </c>
      <c r="D26" s="41">
        <v>20</v>
      </c>
      <c r="E26" s="23">
        <v>5.5081244836133296E-3</v>
      </c>
      <c r="F26" s="24">
        <v>18</v>
      </c>
      <c r="G26" s="23">
        <v>4.8688125507167987E-3</v>
      </c>
      <c r="H26" s="24">
        <v>9</v>
      </c>
      <c r="I26" s="23">
        <v>1.8633540372670809E-3</v>
      </c>
      <c r="J26" s="24">
        <v>17</v>
      </c>
      <c r="K26" s="25">
        <v>4.2415169660678645E-3</v>
      </c>
      <c r="L26" s="24">
        <v>16</v>
      </c>
      <c r="M26" s="25">
        <v>3.9721946375372392E-3</v>
      </c>
      <c r="N26" s="24">
        <v>11</v>
      </c>
      <c r="O26" s="25">
        <v>2.6072529035316427E-3</v>
      </c>
      <c r="P26" s="24">
        <f>IFERROR(VLOOKUP(S26,[1]Sheet1!$A$709:$C$750,2,FALSE),0)</f>
        <v>15</v>
      </c>
      <c r="Q26" s="25">
        <f>IFERROR(VLOOKUP(S26,[1]Sheet1!$A$709:$C$750,3,FALSE)/100,0)</f>
        <v>5.0573162508428856E-3</v>
      </c>
      <c r="R26" s="44">
        <f t="shared" si="0"/>
        <v>0.36363636363636365</v>
      </c>
      <c r="S26" s="276" t="s">
        <v>828</v>
      </c>
    </row>
    <row r="27" spans="2:19" ht="22.15" customHeight="1" x14ac:dyDescent="0.25">
      <c r="B27" s="127" t="s">
        <v>196</v>
      </c>
      <c r="C27" s="97" t="s">
        <v>543</v>
      </c>
      <c r="D27" s="41">
        <v>3</v>
      </c>
      <c r="E27" s="23">
        <v>8.262186725419994E-4</v>
      </c>
      <c r="F27" s="24">
        <v>1</v>
      </c>
      <c r="G27" s="23">
        <v>2.7048958615093319E-4</v>
      </c>
      <c r="H27" s="24">
        <v>5</v>
      </c>
      <c r="I27" s="23">
        <v>1.8633540372670809E-3</v>
      </c>
      <c r="J27" s="24">
        <v>7</v>
      </c>
      <c r="K27" s="25">
        <v>1.7465069860279443E-3</v>
      </c>
      <c r="L27" s="24">
        <v>5</v>
      </c>
      <c r="M27" s="25">
        <v>1.2413108242303875E-3</v>
      </c>
      <c r="N27" s="24">
        <v>4</v>
      </c>
      <c r="O27" s="25">
        <v>9.4809196492059728E-4</v>
      </c>
      <c r="P27" s="24">
        <f>IFERROR(VLOOKUP(S27,[1]Sheet1!$A$709:$C$750,2,FALSE),0)</f>
        <v>2</v>
      </c>
      <c r="Q27" s="25">
        <f>IFERROR(VLOOKUP(S27,[1]Sheet1!$A$709:$C$750,3,FALSE)/100,0)</f>
        <v>6.7430883344571813E-4</v>
      </c>
      <c r="R27" s="44">
        <f t="shared" si="0"/>
        <v>-0.5</v>
      </c>
      <c r="S27" s="276" t="s">
        <v>829</v>
      </c>
    </row>
    <row r="28" spans="2:19" ht="22.15" customHeight="1" x14ac:dyDescent="0.25">
      <c r="B28" s="127" t="s">
        <v>198</v>
      </c>
      <c r="C28" s="97" t="s">
        <v>544</v>
      </c>
      <c r="D28" s="41">
        <v>15</v>
      </c>
      <c r="E28" s="23">
        <v>4.1310933627099972E-3</v>
      </c>
      <c r="F28" s="24">
        <v>17</v>
      </c>
      <c r="G28" s="23">
        <v>4.598322964565864E-3</v>
      </c>
      <c r="H28" s="24">
        <v>32</v>
      </c>
      <c r="I28" s="23">
        <v>9.316770186335404E-3</v>
      </c>
      <c r="J28" s="24">
        <v>14</v>
      </c>
      <c r="K28" s="25">
        <v>3.4930139720558886E-3</v>
      </c>
      <c r="L28" s="24">
        <v>16</v>
      </c>
      <c r="M28" s="25">
        <v>3.9721946375372392E-3</v>
      </c>
      <c r="N28" s="24">
        <v>24</v>
      </c>
      <c r="O28" s="25">
        <v>5.6885517895235837E-3</v>
      </c>
      <c r="P28" s="24">
        <f>IFERROR(VLOOKUP(S28,[1]Sheet1!$A$709:$C$750,2,FALSE),0)</f>
        <v>7</v>
      </c>
      <c r="Q28" s="25">
        <f>IFERROR(VLOOKUP(S28,[1]Sheet1!$A$709:$C$750,3,FALSE)/100,0)</f>
        <v>2.3600809170600135E-3</v>
      </c>
      <c r="R28" s="44">
        <f t="shared" si="0"/>
        <v>-0.70833333333333337</v>
      </c>
      <c r="S28" s="276" t="s">
        <v>830</v>
      </c>
    </row>
    <row r="29" spans="2:19" ht="22.15" customHeight="1" x14ac:dyDescent="0.25">
      <c r="B29" s="127" t="s">
        <v>200</v>
      </c>
      <c r="C29" s="97" t="s">
        <v>545</v>
      </c>
      <c r="D29" s="41">
        <v>151</v>
      </c>
      <c r="E29" s="23">
        <v>4.1586339851280636E-2</v>
      </c>
      <c r="F29" s="24">
        <v>137</v>
      </c>
      <c r="G29" s="23">
        <v>3.7057073302677844E-2</v>
      </c>
      <c r="H29" s="24">
        <v>163</v>
      </c>
      <c r="I29" s="23">
        <v>4.2236024844720499E-2</v>
      </c>
      <c r="J29" s="24">
        <v>143</v>
      </c>
      <c r="K29" s="25">
        <v>3.5678642714570857E-2</v>
      </c>
      <c r="L29" s="24">
        <v>133</v>
      </c>
      <c r="M29" s="25">
        <v>3.3018867924528301E-2</v>
      </c>
      <c r="N29" s="24">
        <v>153</v>
      </c>
      <c r="O29" s="25">
        <v>3.6264517658212848E-2</v>
      </c>
      <c r="P29" s="24">
        <f>IFERROR(VLOOKUP(S29,[1]Sheet1!$A$709:$C$750,2,FALSE),0)</f>
        <v>130</v>
      </c>
      <c r="Q29" s="25">
        <f>IFERROR(VLOOKUP(S29,[1]Sheet1!$A$709:$C$750,3,FALSE)/100,0)</f>
        <v>4.3830074173971688E-2</v>
      </c>
      <c r="R29" s="44">
        <f t="shared" si="0"/>
        <v>-0.15032679738562091</v>
      </c>
      <c r="S29" s="276" t="s">
        <v>831</v>
      </c>
    </row>
    <row r="30" spans="2:19" ht="22.15" customHeight="1" x14ac:dyDescent="0.25">
      <c r="B30" s="127" t="s">
        <v>202</v>
      </c>
      <c r="C30" s="97" t="s">
        <v>546</v>
      </c>
      <c r="D30" s="41">
        <v>98</v>
      </c>
      <c r="E30" s="23">
        <v>2.6989809969705316E-2</v>
      </c>
      <c r="F30" s="24">
        <v>80</v>
      </c>
      <c r="G30" s="23">
        <v>2.1639166892074659E-2</v>
      </c>
      <c r="H30" s="24">
        <v>100</v>
      </c>
      <c r="I30" s="23">
        <v>2.0496894409937891E-2</v>
      </c>
      <c r="J30" s="24">
        <v>97</v>
      </c>
      <c r="K30" s="25">
        <v>2.4201596806387227E-2</v>
      </c>
      <c r="L30" s="24">
        <v>118</v>
      </c>
      <c r="M30" s="25">
        <v>2.9294935451837142E-2</v>
      </c>
      <c r="N30" s="24">
        <v>139</v>
      </c>
      <c r="O30" s="25">
        <v>3.2946195780990756E-2</v>
      </c>
      <c r="P30" s="24">
        <f>IFERROR(VLOOKUP(S30,[1]Sheet1!$A$709:$C$750,2,FALSE),0)</f>
        <v>99</v>
      </c>
      <c r="Q30" s="25">
        <f>IFERROR(VLOOKUP(S30,[1]Sheet1!$A$709:$C$750,3,FALSE)/100,0)</f>
        <v>3.3378287255563049E-2</v>
      </c>
      <c r="R30" s="44">
        <f t="shared" si="0"/>
        <v>-0.28776978417266186</v>
      </c>
      <c r="S30" s="276" t="s">
        <v>832</v>
      </c>
    </row>
    <row r="31" spans="2:19" ht="22.15" customHeight="1" x14ac:dyDescent="0.25">
      <c r="B31" s="127" t="s">
        <v>204</v>
      </c>
      <c r="C31" s="97" t="s">
        <v>547</v>
      </c>
      <c r="D31" s="41">
        <v>61</v>
      </c>
      <c r="E31" s="23">
        <v>1.6799779675020655E-2</v>
      </c>
      <c r="F31" s="24">
        <v>45</v>
      </c>
      <c r="G31" s="23">
        <v>1.2172031376791993E-2</v>
      </c>
      <c r="H31" s="24">
        <v>41</v>
      </c>
      <c r="I31" s="23">
        <v>1.1180124223602485E-2</v>
      </c>
      <c r="J31" s="24">
        <v>55</v>
      </c>
      <c r="K31" s="25">
        <v>1.3722554890219561E-2</v>
      </c>
      <c r="L31" s="24">
        <v>68</v>
      </c>
      <c r="M31" s="25">
        <v>1.6881827209533268E-2</v>
      </c>
      <c r="N31" s="24">
        <v>66</v>
      </c>
      <c r="O31" s="25">
        <v>1.5643517421189856E-2</v>
      </c>
      <c r="P31" s="24">
        <f>IFERROR(VLOOKUP(S31,[1]Sheet1!$A$709:$C$750,2,FALSE),0)</f>
        <v>44</v>
      </c>
      <c r="Q31" s="25">
        <f>IFERROR(VLOOKUP(S31,[1]Sheet1!$A$709:$C$750,3,FALSE)/100,0)</f>
        <v>1.4834794335805798E-2</v>
      </c>
      <c r="R31" s="44">
        <f t="shared" si="0"/>
        <v>-0.33333333333333331</v>
      </c>
      <c r="S31" s="276" t="s">
        <v>833</v>
      </c>
    </row>
    <row r="32" spans="2:19" ht="22.15" customHeight="1" x14ac:dyDescent="0.25">
      <c r="B32" s="127" t="s">
        <v>548</v>
      </c>
      <c r="C32" s="97" t="s">
        <v>549</v>
      </c>
      <c r="D32" s="41">
        <v>30</v>
      </c>
      <c r="E32" s="23">
        <v>8.2621867254199944E-3</v>
      </c>
      <c r="F32" s="24">
        <v>33</v>
      </c>
      <c r="G32" s="23">
        <v>8.9261563429807959E-3</v>
      </c>
      <c r="H32" s="24">
        <v>47</v>
      </c>
      <c r="I32" s="23">
        <v>9.9378881987577643E-3</v>
      </c>
      <c r="J32" s="24">
        <v>34</v>
      </c>
      <c r="K32" s="25">
        <v>8.4830339321357289E-3</v>
      </c>
      <c r="L32" s="24">
        <v>32</v>
      </c>
      <c r="M32" s="25">
        <v>7.9443892750744784E-3</v>
      </c>
      <c r="N32" s="24">
        <v>47</v>
      </c>
      <c r="O32" s="25">
        <v>1.1140080587817019E-2</v>
      </c>
      <c r="P32" s="24">
        <f>IFERROR(VLOOKUP(S32,[1]Sheet1!$A$709:$C$750,2,FALSE),0)</f>
        <v>34</v>
      </c>
      <c r="Q32" s="25">
        <f>IFERROR(VLOOKUP(S32,[1]Sheet1!$A$709:$C$750,3,FALSE)/100,0)</f>
        <v>1.1463250168577209E-2</v>
      </c>
      <c r="R32" s="44">
        <f t="shared" si="0"/>
        <v>-0.27659574468085107</v>
      </c>
      <c r="S32" s="276" t="s">
        <v>834</v>
      </c>
    </row>
    <row r="33" spans="2:19" ht="22.15" customHeight="1" x14ac:dyDescent="0.25">
      <c r="B33" s="127">
        <v>55</v>
      </c>
      <c r="C33" s="97" t="s">
        <v>550</v>
      </c>
      <c r="D33" s="41">
        <v>72</v>
      </c>
      <c r="E33" s="23">
        <v>1.9829248141007987E-2</v>
      </c>
      <c r="F33" s="24">
        <v>71</v>
      </c>
      <c r="G33" s="23">
        <v>1.9204760616716256E-2</v>
      </c>
      <c r="H33" s="24">
        <v>72</v>
      </c>
      <c r="I33" s="23">
        <v>1.6770186335403725E-2</v>
      </c>
      <c r="J33" s="24">
        <v>70</v>
      </c>
      <c r="K33" s="25">
        <v>1.7465069860279445E-2</v>
      </c>
      <c r="L33" s="24">
        <v>73</v>
      </c>
      <c r="M33" s="25">
        <v>1.8123138033763656E-2</v>
      </c>
      <c r="N33" s="24">
        <v>93</v>
      </c>
      <c r="O33" s="25">
        <v>2.2043138184403888E-2</v>
      </c>
      <c r="P33" s="24">
        <f>IFERROR(VLOOKUP(S33,[1]Sheet1!$A$709:$C$750,2,FALSE),0)</f>
        <v>69</v>
      </c>
      <c r="Q33" s="25">
        <f>IFERROR(VLOOKUP(S33,[1]Sheet1!$A$709:$C$750,3,FALSE)/100,0)</f>
        <v>2.3263654753877275E-2</v>
      </c>
      <c r="R33" s="44">
        <f t="shared" si="0"/>
        <v>-0.25806451612903225</v>
      </c>
      <c r="S33" s="276" t="s">
        <v>835</v>
      </c>
    </row>
    <row r="34" spans="2:19" ht="22.15" customHeight="1" x14ac:dyDescent="0.25">
      <c r="B34" s="127" t="s">
        <v>210</v>
      </c>
      <c r="C34" s="97" t="s">
        <v>551</v>
      </c>
      <c r="D34" s="41">
        <v>56</v>
      </c>
      <c r="E34" s="23">
        <v>1.5422748554117323E-2</v>
      </c>
      <c r="F34" s="24">
        <v>35</v>
      </c>
      <c r="G34" s="23">
        <v>9.4671355152826618E-3</v>
      </c>
      <c r="H34" s="24">
        <v>53</v>
      </c>
      <c r="I34" s="23">
        <v>9.9378881987577643E-3</v>
      </c>
      <c r="J34" s="24">
        <v>74</v>
      </c>
      <c r="K34" s="25">
        <v>1.8463073852295408E-2</v>
      </c>
      <c r="L34" s="24">
        <v>79</v>
      </c>
      <c r="M34" s="25">
        <v>1.961271102284012E-2</v>
      </c>
      <c r="N34" s="24">
        <v>61</v>
      </c>
      <c r="O34" s="25">
        <v>1.4458402465039108E-2</v>
      </c>
      <c r="P34" s="24">
        <f>IFERROR(VLOOKUP(S34,[1]Sheet1!$A$709:$C$750,2,FALSE),0)</f>
        <v>50</v>
      </c>
      <c r="Q34" s="25">
        <f>IFERROR(VLOOKUP(S34,[1]Sheet1!$A$709:$C$750,3,FALSE)/100,0)</f>
        <v>1.6857720836142953E-2</v>
      </c>
      <c r="R34" s="44">
        <f t="shared" si="0"/>
        <v>-0.18032786885245902</v>
      </c>
      <c r="S34" s="276" t="s">
        <v>836</v>
      </c>
    </row>
    <row r="35" spans="2:19" ht="22.15" customHeight="1" x14ac:dyDescent="0.25">
      <c r="B35" s="127" t="s">
        <v>212</v>
      </c>
      <c r="C35" s="97" t="s">
        <v>552</v>
      </c>
      <c r="D35" s="41">
        <v>3</v>
      </c>
      <c r="E35" s="23">
        <v>8.262186725419994E-4</v>
      </c>
      <c r="F35" s="24">
        <v>5</v>
      </c>
      <c r="G35" s="23">
        <v>1.3524479307546662E-3</v>
      </c>
      <c r="H35" s="24">
        <v>3</v>
      </c>
      <c r="I35" s="23">
        <v>6.2111801242236027E-4</v>
      </c>
      <c r="J35" s="24">
        <v>3</v>
      </c>
      <c r="K35" s="25">
        <v>7.4850299401197609E-4</v>
      </c>
      <c r="L35" s="24">
        <v>5</v>
      </c>
      <c r="M35" s="25">
        <v>1.2413108242303875E-3</v>
      </c>
      <c r="N35" s="24">
        <v>4</v>
      </c>
      <c r="O35" s="25">
        <v>9.4809196492059728E-4</v>
      </c>
      <c r="P35" s="24">
        <f>IFERROR(VLOOKUP(S35,[1]Sheet1!$A$709:$C$750,2,FALSE),0)</f>
        <v>2</v>
      </c>
      <c r="Q35" s="25">
        <f>IFERROR(VLOOKUP(S35,[1]Sheet1!$A$709:$C$750,3,FALSE)/100,0)</f>
        <v>6.7430883344571813E-4</v>
      </c>
      <c r="R35" s="44">
        <f t="shared" si="0"/>
        <v>-0.5</v>
      </c>
      <c r="S35" s="276" t="s">
        <v>837</v>
      </c>
    </row>
    <row r="36" spans="2:19" ht="22.15" customHeight="1" x14ac:dyDescent="0.25">
      <c r="B36" s="127" t="s">
        <v>214</v>
      </c>
      <c r="C36" s="97" t="s">
        <v>553</v>
      </c>
      <c r="D36" s="41">
        <v>12</v>
      </c>
      <c r="E36" s="23">
        <v>3.3048746901679976E-3</v>
      </c>
      <c r="F36" s="24">
        <v>23</v>
      </c>
      <c r="G36" s="23">
        <v>6.2212604814714636E-3</v>
      </c>
      <c r="H36" s="24">
        <v>19</v>
      </c>
      <c r="I36" s="23">
        <v>4.3478260869565218E-3</v>
      </c>
      <c r="J36" s="24">
        <v>14</v>
      </c>
      <c r="K36" s="25">
        <v>3.4930139720558886E-3</v>
      </c>
      <c r="L36" s="24">
        <v>20</v>
      </c>
      <c r="M36" s="25">
        <v>4.9652432969215501E-3</v>
      </c>
      <c r="N36" s="24">
        <v>19</v>
      </c>
      <c r="O36" s="25">
        <v>4.5034368333728373E-3</v>
      </c>
      <c r="P36" s="24">
        <f>IFERROR(VLOOKUP(S36,[1]Sheet1!$A$709:$C$750,2,FALSE),0)</f>
        <v>11</v>
      </c>
      <c r="Q36" s="25">
        <f>IFERROR(VLOOKUP(S36,[1]Sheet1!$A$709:$C$750,3,FALSE)/100,0)</f>
        <v>3.7086985839514496E-3</v>
      </c>
      <c r="R36" s="44">
        <f t="shared" si="0"/>
        <v>-0.42105263157894735</v>
      </c>
      <c r="S36" s="276" t="s">
        <v>838</v>
      </c>
    </row>
    <row r="37" spans="2:19" ht="22.15" customHeight="1" x14ac:dyDescent="0.25">
      <c r="B37" s="127" t="s">
        <v>216</v>
      </c>
      <c r="C37" s="97" t="s">
        <v>554</v>
      </c>
      <c r="D37" s="41">
        <v>27</v>
      </c>
      <c r="E37" s="23">
        <v>7.4359680528779948E-3</v>
      </c>
      <c r="F37" s="24">
        <v>29</v>
      </c>
      <c r="G37" s="23">
        <v>7.8441979983770622E-3</v>
      </c>
      <c r="H37" s="24">
        <v>36</v>
      </c>
      <c r="I37" s="23">
        <v>8.6956521739130436E-3</v>
      </c>
      <c r="J37" s="24">
        <v>34</v>
      </c>
      <c r="K37" s="25">
        <v>8.4830339321357289E-3</v>
      </c>
      <c r="L37" s="24">
        <v>40</v>
      </c>
      <c r="M37" s="25">
        <v>9.9304865938431002E-3</v>
      </c>
      <c r="N37" s="24">
        <v>31</v>
      </c>
      <c r="O37" s="25">
        <v>7.3477127281346291E-3</v>
      </c>
      <c r="P37" s="24">
        <f>IFERROR(VLOOKUP(S37,[1]Sheet1!$A$709:$C$750,2,FALSE),0)</f>
        <v>36</v>
      </c>
      <c r="Q37" s="25">
        <f>IFERROR(VLOOKUP(S37,[1]Sheet1!$A$709:$C$750,3,FALSE)/100,0)</f>
        <v>1.2137559002022926E-2</v>
      </c>
      <c r="R37" s="44">
        <f t="shared" si="0"/>
        <v>0.16129032258064516</v>
      </c>
      <c r="S37" s="276" t="s">
        <v>839</v>
      </c>
    </row>
    <row r="38" spans="2:19" ht="22.15" customHeight="1" x14ac:dyDescent="0.25">
      <c r="B38" s="127" t="s">
        <v>218</v>
      </c>
      <c r="C38" s="97" t="s">
        <v>555</v>
      </c>
      <c r="D38" s="41">
        <v>276</v>
      </c>
      <c r="E38" s="23">
        <v>7.601211787386393E-2</v>
      </c>
      <c r="F38" s="24">
        <v>260</v>
      </c>
      <c r="G38" s="23">
        <v>7.0327292399242625E-2</v>
      </c>
      <c r="H38" s="24">
        <v>294</v>
      </c>
      <c r="I38" s="23">
        <v>8.1366459627329191E-2</v>
      </c>
      <c r="J38" s="24">
        <v>273</v>
      </c>
      <c r="K38" s="25">
        <v>6.8113772455089816E-2</v>
      </c>
      <c r="L38" s="24">
        <v>264</v>
      </c>
      <c r="M38" s="25">
        <v>6.5541211519364456E-2</v>
      </c>
      <c r="N38" s="24">
        <v>292</v>
      </c>
      <c r="O38" s="25">
        <v>6.9210713439203597E-2</v>
      </c>
      <c r="P38" s="24">
        <f>IFERROR(VLOOKUP(S38,[1]Sheet1!$A$709:$C$750,2,FALSE),0)</f>
        <v>215</v>
      </c>
      <c r="Q38" s="25">
        <f>IFERROR(VLOOKUP(S38,[1]Sheet1!$A$709:$C$750,3,FALSE)/100,0)</f>
        <v>7.2488199595414693E-2</v>
      </c>
      <c r="R38" s="44">
        <f t="shared" si="0"/>
        <v>-0.2636986301369863</v>
      </c>
      <c r="S38" s="276" t="s">
        <v>840</v>
      </c>
    </row>
    <row r="39" spans="2:19" ht="22.15" customHeight="1" x14ac:dyDescent="0.25">
      <c r="B39" s="127" t="s">
        <v>220</v>
      </c>
      <c r="C39" s="97" t="s">
        <v>556</v>
      </c>
      <c r="D39" s="41">
        <v>48</v>
      </c>
      <c r="E39" s="23">
        <v>1.321949876067199E-2</v>
      </c>
      <c r="F39" s="24">
        <v>67</v>
      </c>
      <c r="G39" s="23">
        <v>1.8122802272112524E-2</v>
      </c>
      <c r="H39" s="24">
        <v>62</v>
      </c>
      <c r="I39" s="23">
        <v>9.9378881987577643E-3</v>
      </c>
      <c r="J39" s="24">
        <v>62</v>
      </c>
      <c r="K39" s="25">
        <v>1.5469061876247504E-2</v>
      </c>
      <c r="L39" s="24">
        <v>70</v>
      </c>
      <c r="M39" s="25">
        <v>1.7378351539225421E-2</v>
      </c>
      <c r="N39" s="24">
        <v>89</v>
      </c>
      <c r="O39" s="25">
        <v>2.1095046219483285E-2</v>
      </c>
      <c r="P39" s="24">
        <f>IFERROR(VLOOKUP(S39,[1]Sheet1!$A$709:$C$750,2,FALSE),0)</f>
        <v>57</v>
      </c>
      <c r="Q39" s="25">
        <f>IFERROR(VLOOKUP(S39,[1]Sheet1!$A$709:$C$750,3,FALSE)/100,0)</f>
        <v>1.9217801753202968E-2</v>
      </c>
      <c r="R39" s="44">
        <f t="shared" si="0"/>
        <v>-0.3595505617977528</v>
      </c>
      <c r="S39" s="276" t="s">
        <v>841</v>
      </c>
    </row>
    <row r="40" spans="2:19" ht="22.15" customHeight="1" x14ac:dyDescent="0.25">
      <c r="B40" s="127" t="s">
        <v>222</v>
      </c>
      <c r="C40" s="97" t="s">
        <v>557</v>
      </c>
      <c r="D40" s="41">
        <v>62</v>
      </c>
      <c r="E40" s="23">
        <v>1.7075185899201321E-2</v>
      </c>
      <c r="F40" s="24">
        <v>50</v>
      </c>
      <c r="G40" s="23">
        <v>1.3524479307546659E-2</v>
      </c>
      <c r="H40" s="24">
        <v>50</v>
      </c>
      <c r="I40" s="23">
        <v>1.4906832298136647E-2</v>
      </c>
      <c r="J40" s="24">
        <v>55</v>
      </c>
      <c r="K40" s="25">
        <v>1.3722554890219561E-2</v>
      </c>
      <c r="L40" s="24">
        <v>47</v>
      </c>
      <c r="M40" s="25">
        <v>1.166832174776564E-2</v>
      </c>
      <c r="N40" s="24">
        <v>52</v>
      </c>
      <c r="O40" s="25">
        <v>1.2325195543967766E-2</v>
      </c>
      <c r="P40" s="24">
        <f>IFERROR(VLOOKUP(S40,[1]Sheet1!$A$709:$C$750,2,FALSE),0)</f>
        <v>40</v>
      </c>
      <c r="Q40" s="25">
        <f>IFERROR(VLOOKUP(S40,[1]Sheet1!$A$709:$C$750,3,FALSE)/100,0)</f>
        <v>1.3486176668914362E-2</v>
      </c>
      <c r="R40" s="44">
        <f t="shared" si="0"/>
        <v>-0.23076923076923078</v>
      </c>
      <c r="S40" s="276" t="s">
        <v>842</v>
      </c>
    </row>
    <row r="41" spans="2:19" ht="22.15" customHeight="1" x14ac:dyDescent="0.25">
      <c r="B41" s="127" t="s">
        <v>224</v>
      </c>
      <c r="C41" s="97" t="s">
        <v>558</v>
      </c>
      <c r="D41" s="41">
        <v>9</v>
      </c>
      <c r="E41" s="23">
        <v>2.4786560176259984E-3</v>
      </c>
      <c r="F41" s="24">
        <v>7</v>
      </c>
      <c r="G41" s="23">
        <v>1.8934271030565323E-3</v>
      </c>
      <c r="H41" s="24">
        <v>6</v>
      </c>
      <c r="I41" s="23">
        <v>3.105590062111801E-3</v>
      </c>
      <c r="J41" s="24">
        <v>8</v>
      </c>
      <c r="K41" s="25">
        <v>1.996007984031936E-3</v>
      </c>
      <c r="L41" s="24">
        <v>7</v>
      </c>
      <c r="M41" s="25">
        <v>1.7378351539225421E-3</v>
      </c>
      <c r="N41" s="24">
        <v>7</v>
      </c>
      <c r="O41" s="25">
        <v>1.659160938611045E-3</v>
      </c>
      <c r="P41" s="24">
        <f>IFERROR(VLOOKUP(S41,[1]Sheet1!$A$709:$C$750,2,FALSE),0)</f>
        <v>4</v>
      </c>
      <c r="Q41" s="25">
        <f>IFERROR(VLOOKUP(S41,[1]Sheet1!$A$709:$C$750,3,FALSE)/100,0)</f>
        <v>1.3486176668914363E-3</v>
      </c>
      <c r="R41" s="44">
        <f t="shared" si="0"/>
        <v>-0.42857142857142855</v>
      </c>
      <c r="S41" s="276" t="s">
        <v>843</v>
      </c>
    </row>
    <row r="42" spans="2:19" ht="22.15" customHeight="1" x14ac:dyDescent="0.25">
      <c r="B42" s="127" t="s">
        <v>228</v>
      </c>
      <c r="C42" s="97" t="s">
        <v>559</v>
      </c>
      <c r="D42" s="41">
        <v>37</v>
      </c>
      <c r="E42" s="23">
        <v>1.019003029468466E-2</v>
      </c>
      <c r="F42" s="24">
        <v>29</v>
      </c>
      <c r="G42" s="23">
        <v>7.8441979983770622E-3</v>
      </c>
      <c r="H42" s="24">
        <v>31</v>
      </c>
      <c r="I42" s="23">
        <v>7.4534161490683237E-3</v>
      </c>
      <c r="J42" s="24">
        <v>30</v>
      </c>
      <c r="K42" s="25">
        <v>7.4850299401197605E-3</v>
      </c>
      <c r="L42" s="24">
        <v>27</v>
      </c>
      <c r="M42" s="25">
        <v>6.7030784508440924E-3</v>
      </c>
      <c r="N42" s="24">
        <v>41</v>
      </c>
      <c r="O42" s="25">
        <v>9.7179426404361228E-3</v>
      </c>
      <c r="P42" s="24">
        <f>IFERROR(VLOOKUP(S42,[1]Sheet1!$A$709:$C$750,2,FALSE),0)</f>
        <v>28</v>
      </c>
      <c r="Q42" s="25">
        <f>IFERROR(VLOOKUP(S42,[1]Sheet1!$A$709:$C$750,3,FALSE)/100,0)</f>
        <v>9.440323668240054E-3</v>
      </c>
      <c r="R42" s="44">
        <f t="shared" si="0"/>
        <v>-0.31707317073170732</v>
      </c>
      <c r="S42" s="276" t="s">
        <v>844</v>
      </c>
    </row>
    <row r="43" spans="2:19" ht="22.15" customHeight="1" x14ac:dyDescent="0.25">
      <c r="B43" s="127" t="s">
        <v>230</v>
      </c>
      <c r="C43" s="97" t="s">
        <v>560</v>
      </c>
      <c r="D43" s="41">
        <v>6</v>
      </c>
      <c r="E43" s="23">
        <v>1.6524373450839988E-3</v>
      </c>
      <c r="F43" s="24">
        <v>7</v>
      </c>
      <c r="G43" s="23">
        <v>1.8934271030565323E-3</v>
      </c>
      <c r="H43" s="24">
        <v>6</v>
      </c>
      <c r="I43" s="23">
        <v>1.8633540372670809E-3</v>
      </c>
      <c r="J43" s="24">
        <v>7</v>
      </c>
      <c r="K43" s="25">
        <v>1.7465069860279443E-3</v>
      </c>
      <c r="L43" s="24">
        <v>11</v>
      </c>
      <c r="M43" s="25">
        <v>2.7308838133068519E-3</v>
      </c>
      <c r="N43" s="24">
        <v>5</v>
      </c>
      <c r="O43" s="25">
        <v>1.1851149561507466E-3</v>
      </c>
      <c r="P43" s="24">
        <f>IFERROR(VLOOKUP(S43,[1]Sheet1!$A$709:$C$750,2,FALSE),0)</f>
        <v>5</v>
      </c>
      <c r="Q43" s="25">
        <f>IFERROR(VLOOKUP(S43,[1]Sheet1!$A$709:$C$750,3,FALSE)/100,0)</f>
        <v>1.6857720836142953E-3</v>
      </c>
      <c r="R43" s="44">
        <f t="shared" si="0"/>
        <v>0</v>
      </c>
      <c r="S43" s="276" t="s">
        <v>845</v>
      </c>
    </row>
    <row r="44" spans="2:19" ht="22.15" customHeight="1" x14ac:dyDescent="0.25">
      <c r="B44" s="127" t="s">
        <v>232</v>
      </c>
      <c r="C44" s="97" t="s">
        <v>561</v>
      </c>
      <c r="D44" s="41">
        <v>71</v>
      </c>
      <c r="E44" s="23">
        <v>1.9553841916827321E-2</v>
      </c>
      <c r="F44" s="24">
        <v>60</v>
      </c>
      <c r="G44" s="23">
        <v>1.6229375169055992E-2</v>
      </c>
      <c r="H44" s="24">
        <v>81</v>
      </c>
      <c r="I44" s="23">
        <v>1.6770186335403725E-2</v>
      </c>
      <c r="J44" s="24">
        <v>82</v>
      </c>
      <c r="K44" s="25">
        <v>2.0459081836327345E-2</v>
      </c>
      <c r="L44" s="24">
        <v>71</v>
      </c>
      <c r="M44" s="25">
        <v>1.7626613704071498E-2</v>
      </c>
      <c r="N44" s="24">
        <v>104</v>
      </c>
      <c r="O44" s="25">
        <v>2.4650391087935531E-2</v>
      </c>
      <c r="P44" s="24">
        <f>IFERROR(VLOOKUP(S44,[1]Sheet1!$A$709:$C$750,2,FALSE),0)</f>
        <v>42</v>
      </c>
      <c r="Q44" s="25">
        <f>IFERROR(VLOOKUP(S44,[1]Sheet1!$A$709:$C$750,3,FALSE)/100,0)</f>
        <v>1.4160485502360081E-2</v>
      </c>
      <c r="R44" s="44">
        <f t="shared" si="0"/>
        <v>-0.59615384615384615</v>
      </c>
      <c r="S44" s="276" t="s">
        <v>846</v>
      </c>
    </row>
    <row r="45" spans="2:19" ht="22.15" customHeight="1" x14ac:dyDescent="0.25">
      <c r="B45" s="127" t="s">
        <v>234</v>
      </c>
      <c r="C45" s="97" t="s">
        <v>562</v>
      </c>
      <c r="D45" s="41">
        <v>36</v>
      </c>
      <c r="E45" s="23">
        <v>9.9146240705039936E-3</v>
      </c>
      <c r="F45" s="24">
        <v>40</v>
      </c>
      <c r="G45" s="23">
        <v>1.0819583446037329E-2</v>
      </c>
      <c r="H45" s="24">
        <v>32</v>
      </c>
      <c r="I45" s="23">
        <v>6.8322981366459633E-3</v>
      </c>
      <c r="J45" s="24">
        <v>36</v>
      </c>
      <c r="K45" s="25">
        <v>8.9820359281437123E-3</v>
      </c>
      <c r="L45" s="24">
        <v>42</v>
      </c>
      <c r="M45" s="25">
        <v>1.0427010923535254E-2</v>
      </c>
      <c r="N45" s="24">
        <v>49</v>
      </c>
      <c r="O45" s="25">
        <v>1.1614126570277317E-2</v>
      </c>
      <c r="P45" s="24">
        <f>IFERROR(VLOOKUP(S45,[1]Sheet1!$A$709:$C$750,2,FALSE),0)</f>
        <v>32</v>
      </c>
      <c r="Q45" s="25">
        <f>IFERROR(VLOOKUP(S45,[1]Sheet1!$A$709:$C$750,3,FALSE)/100,0)</f>
        <v>1.078894133513149E-2</v>
      </c>
      <c r="R45" s="44">
        <f t="shared" si="0"/>
        <v>-0.34693877551020408</v>
      </c>
      <c r="S45" s="276" t="s">
        <v>847</v>
      </c>
    </row>
    <row r="46" spans="2:19" ht="22.15" customHeight="1" x14ac:dyDescent="0.25">
      <c r="B46" s="127" t="s">
        <v>246</v>
      </c>
      <c r="C46" s="97" t="s">
        <v>563</v>
      </c>
      <c r="D46" s="41">
        <v>964</v>
      </c>
      <c r="E46" s="23">
        <v>0.26549160011016248</v>
      </c>
      <c r="F46" s="24">
        <v>1100</v>
      </c>
      <c r="G46" s="23">
        <v>0.29753854476602648</v>
      </c>
      <c r="H46" s="24">
        <v>1205</v>
      </c>
      <c r="I46" s="23">
        <v>0.29254658385093174</v>
      </c>
      <c r="J46" s="24">
        <v>1365</v>
      </c>
      <c r="K46" s="25">
        <v>0.34056886227544908</v>
      </c>
      <c r="L46" s="24">
        <v>1281</v>
      </c>
      <c r="M46" s="25">
        <v>0.31802383316782523</v>
      </c>
      <c r="N46" s="24">
        <v>1370</v>
      </c>
      <c r="O46" s="25">
        <v>0.32472149798530459</v>
      </c>
      <c r="P46" s="24">
        <f>IFERROR(VLOOKUP(S46,[1]Sheet1!$A$709:$C$750,2,FALSE),0)</f>
        <v>1020</v>
      </c>
      <c r="Q46" s="25">
        <f>IFERROR(VLOOKUP(S46,[1]Sheet1!$A$709:$C$750,3,FALSE)/100,0)</f>
        <v>0.34389750505731626</v>
      </c>
      <c r="R46" s="44">
        <f t="shared" si="0"/>
        <v>-0.25547445255474455</v>
      </c>
      <c r="S46" s="276" t="s">
        <v>848</v>
      </c>
    </row>
    <row r="47" spans="2:19" ht="22.15" customHeight="1" thickBot="1" x14ac:dyDescent="0.3">
      <c r="B47" s="127" t="s">
        <v>284</v>
      </c>
      <c r="C47" s="97" t="s">
        <v>564</v>
      </c>
      <c r="D47" s="41">
        <v>67</v>
      </c>
      <c r="E47" s="23">
        <v>1.8452217020104654E-2</v>
      </c>
      <c r="F47" s="24">
        <v>36</v>
      </c>
      <c r="G47" s="23">
        <v>9.7376251014335974E-3</v>
      </c>
      <c r="H47" s="24">
        <v>50</v>
      </c>
      <c r="I47" s="23">
        <v>1.3043478260869566E-2</v>
      </c>
      <c r="J47" s="24">
        <v>49</v>
      </c>
      <c r="K47" s="25">
        <v>1.2225548902195609E-2</v>
      </c>
      <c r="L47" s="24">
        <v>61</v>
      </c>
      <c r="M47" s="25">
        <v>1.5143992055610725E-2</v>
      </c>
      <c r="N47" s="24">
        <v>39</v>
      </c>
      <c r="O47" s="25">
        <v>9.2438966579758228E-3</v>
      </c>
      <c r="P47" s="24">
        <f>IFERROR(VLOOKUP(S47,[1]Sheet1!$A$709:$C$750,2,FALSE),0)</f>
        <v>49</v>
      </c>
      <c r="Q47" s="25">
        <f>IFERROR(VLOOKUP(S47,[1]Sheet1!$A$709:$C$750,3,FALSE)/100,0)</f>
        <v>1.6520566419420093E-2</v>
      </c>
      <c r="R47" s="44">
        <f t="shared" si="0"/>
        <v>0.25641025641025639</v>
      </c>
      <c r="S47" s="276" t="s">
        <v>849</v>
      </c>
    </row>
    <row r="48" spans="2:19" ht="22.15" customHeight="1" thickTop="1" thickBot="1" x14ac:dyDescent="0.3">
      <c r="B48" s="389" t="s">
        <v>69</v>
      </c>
      <c r="C48" s="390"/>
      <c r="D48" s="49">
        <f>SUM(D7:D47)</f>
        <v>3631</v>
      </c>
      <c r="E48" s="30">
        <f t="shared" ref="E48:Q48" si="1">SUM(E7:E47)</f>
        <v>0.99999999999999989</v>
      </c>
      <c r="F48" s="31">
        <f t="shared" si="1"/>
        <v>3697</v>
      </c>
      <c r="G48" s="30">
        <f t="shared" si="1"/>
        <v>0.99999999999999989</v>
      </c>
      <c r="H48" s="31">
        <f t="shared" si="1"/>
        <v>3951</v>
      </c>
      <c r="I48" s="30">
        <f t="shared" si="1"/>
        <v>0.99999999999999989</v>
      </c>
      <c r="J48" s="31">
        <f t="shared" si="1"/>
        <v>4008</v>
      </c>
      <c r="K48" s="32">
        <f t="shared" si="1"/>
        <v>1.0000000000000002</v>
      </c>
      <c r="L48" s="31">
        <v>4028</v>
      </c>
      <c r="M48" s="32">
        <v>1</v>
      </c>
      <c r="N48" s="31">
        <v>4219</v>
      </c>
      <c r="O48" s="32">
        <v>1</v>
      </c>
      <c r="P48" s="31">
        <f>SUM(P7:P47)</f>
        <v>2966</v>
      </c>
      <c r="Q48" s="32">
        <f t="shared" si="1"/>
        <v>1</v>
      </c>
      <c r="R48" s="50">
        <f t="shared" si="0"/>
        <v>-0.29698980801137709</v>
      </c>
      <c r="S48" s="276" t="s">
        <v>20</v>
      </c>
    </row>
    <row r="49" spans="4:19" s="3" customFormat="1" ht="15.75" thickTop="1" x14ac:dyDescent="0.25">
      <c r="S49" s="276"/>
    </row>
    <row r="50" spans="4:19" s="3" customFormat="1" x14ac:dyDescent="0.25"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276"/>
    </row>
    <row r="51" spans="4:19" s="3" customFormat="1" x14ac:dyDescent="0.25">
      <c r="S51" s="276"/>
    </row>
    <row r="52" spans="4:19" s="3" customFormat="1" x14ac:dyDescent="0.25">
      <c r="S52" s="276"/>
    </row>
    <row r="53" spans="4:19" s="3" customFormat="1" x14ac:dyDescent="0.25">
      <c r="S53" s="276"/>
    </row>
    <row r="54" spans="4:19" s="3" customFormat="1" x14ac:dyDescent="0.25">
      <c r="S54" s="276"/>
    </row>
    <row r="55" spans="4:19" s="3" customFormat="1" x14ac:dyDescent="0.25">
      <c r="S55" s="276"/>
    </row>
    <row r="56" spans="4:19" s="3" customFormat="1" x14ac:dyDescent="0.25">
      <c r="S56" s="276"/>
    </row>
    <row r="57" spans="4:19" s="3" customFormat="1" x14ac:dyDescent="0.25">
      <c r="S57" s="276"/>
    </row>
    <row r="58" spans="4:19" s="3" customFormat="1" x14ac:dyDescent="0.25">
      <c r="S58" s="276"/>
    </row>
    <row r="59" spans="4:19" s="3" customFormat="1" x14ac:dyDescent="0.25">
      <c r="S59" s="276"/>
    </row>
    <row r="60" spans="4:19" s="3" customFormat="1" x14ac:dyDescent="0.25">
      <c r="S60" s="276"/>
    </row>
    <row r="61" spans="4:19" s="3" customFormat="1" x14ac:dyDescent="0.25">
      <c r="S61" s="276"/>
    </row>
    <row r="62" spans="4:19" s="3" customFormat="1" x14ac:dyDescent="0.25">
      <c r="S62" s="276"/>
    </row>
    <row r="63" spans="4:19" s="3" customFormat="1" x14ac:dyDescent="0.25">
      <c r="S63" s="276"/>
    </row>
    <row r="64" spans="4:19" s="3" customFormat="1" x14ac:dyDescent="0.25">
      <c r="S64" s="276"/>
    </row>
    <row r="65" spans="19:19" s="3" customFormat="1" x14ac:dyDescent="0.25">
      <c r="S65" s="276"/>
    </row>
    <row r="66" spans="19:19" s="3" customFormat="1" x14ac:dyDescent="0.25">
      <c r="S66" s="276"/>
    </row>
    <row r="67" spans="19:19" s="3" customFormat="1" x14ac:dyDescent="0.25">
      <c r="S67" s="276"/>
    </row>
    <row r="68" spans="19:19" s="3" customFormat="1" x14ac:dyDescent="0.25">
      <c r="S68" s="276"/>
    </row>
    <row r="69" spans="19:19" s="3" customFormat="1" x14ac:dyDescent="0.25">
      <c r="S69" s="276"/>
    </row>
    <row r="70" spans="19:19" s="3" customFormat="1" x14ac:dyDescent="0.25">
      <c r="S70" s="276"/>
    </row>
    <row r="71" spans="19:19" s="3" customFormat="1" x14ac:dyDescent="0.25">
      <c r="S71" s="276"/>
    </row>
    <row r="72" spans="19:19" s="3" customFormat="1" x14ac:dyDescent="0.25">
      <c r="S72" s="276"/>
    </row>
    <row r="73" spans="19:19" s="3" customFormat="1" x14ac:dyDescent="0.25">
      <c r="S73" s="276"/>
    </row>
    <row r="74" spans="19:19" s="3" customFormat="1" x14ac:dyDescent="0.25">
      <c r="S74" s="276"/>
    </row>
    <row r="75" spans="19:19" s="3" customFormat="1" x14ac:dyDescent="0.25">
      <c r="S75" s="276"/>
    </row>
    <row r="76" spans="19:19" s="3" customFormat="1" x14ac:dyDescent="0.25">
      <c r="S76" s="276"/>
    </row>
    <row r="77" spans="19:19" s="3" customFormat="1" x14ac:dyDescent="0.25">
      <c r="S77" s="276"/>
    </row>
    <row r="78" spans="19:19" s="3" customFormat="1" x14ac:dyDescent="0.25">
      <c r="S78" s="276"/>
    </row>
    <row r="79" spans="19:19" s="3" customFormat="1" x14ac:dyDescent="0.25">
      <c r="S79" s="276"/>
    </row>
    <row r="80" spans="19:19" s="3" customFormat="1" x14ac:dyDescent="0.25">
      <c r="S80" s="276"/>
    </row>
    <row r="81" spans="19:19" s="3" customFormat="1" x14ac:dyDescent="0.25">
      <c r="S81" s="276"/>
    </row>
    <row r="82" spans="19:19" s="3" customFormat="1" x14ac:dyDescent="0.25">
      <c r="S82" s="276"/>
    </row>
    <row r="83" spans="19:19" s="3" customFormat="1" x14ac:dyDescent="0.25">
      <c r="S83" s="276"/>
    </row>
    <row r="84" spans="19:19" s="3" customFormat="1" x14ac:dyDescent="0.25">
      <c r="S84" s="276"/>
    </row>
    <row r="85" spans="19:19" s="3" customFormat="1" x14ac:dyDescent="0.25">
      <c r="S85" s="276"/>
    </row>
    <row r="86" spans="19:19" s="3" customFormat="1" x14ac:dyDescent="0.25">
      <c r="S86" s="276"/>
    </row>
    <row r="87" spans="19:19" s="3" customFormat="1" x14ac:dyDescent="0.25">
      <c r="S87" s="276"/>
    </row>
    <row r="88" spans="19:19" s="3" customFormat="1" x14ac:dyDescent="0.25">
      <c r="S88" s="276"/>
    </row>
    <row r="89" spans="19:19" s="3" customFormat="1" x14ac:dyDescent="0.25">
      <c r="S89" s="276"/>
    </row>
    <row r="90" spans="19:19" s="3" customFormat="1" x14ac:dyDescent="0.25">
      <c r="S90" s="276"/>
    </row>
    <row r="91" spans="19:19" s="3" customFormat="1" x14ac:dyDescent="0.25">
      <c r="S91" s="276"/>
    </row>
    <row r="92" spans="19:19" s="3" customFormat="1" x14ac:dyDescent="0.25">
      <c r="S92" s="276"/>
    </row>
    <row r="93" spans="19:19" s="3" customFormat="1" x14ac:dyDescent="0.25">
      <c r="S93" s="276"/>
    </row>
    <row r="94" spans="19:19" s="3" customFormat="1" x14ac:dyDescent="0.25">
      <c r="S94" s="276"/>
    </row>
    <row r="95" spans="19:19" s="3" customFormat="1" x14ac:dyDescent="0.25">
      <c r="S95" s="276"/>
    </row>
    <row r="96" spans="19:19" s="3" customFormat="1" x14ac:dyDescent="0.25">
      <c r="S96" s="276"/>
    </row>
    <row r="97" spans="19:19" s="3" customFormat="1" x14ac:dyDescent="0.25">
      <c r="S97" s="276"/>
    </row>
    <row r="98" spans="19:19" s="3" customFormat="1" x14ac:dyDescent="0.25">
      <c r="S98" s="276"/>
    </row>
    <row r="99" spans="19:19" s="3" customFormat="1" x14ac:dyDescent="0.25">
      <c r="S99" s="276"/>
    </row>
    <row r="100" spans="19:19" s="3" customFormat="1" x14ac:dyDescent="0.25">
      <c r="S100" s="276"/>
    </row>
    <row r="101" spans="19:19" s="3" customFormat="1" x14ac:dyDescent="0.25">
      <c r="S101" s="276"/>
    </row>
    <row r="102" spans="19:19" s="3" customFormat="1" x14ac:dyDescent="0.25">
      <c r="S102" s="276"/>
    </row>
    <row r="103" spans="19:19" s="3" customFormat="1" x14ac:dyDescent="0.25">
      <c r="S103" s="276"/>
    </row>
    <row r="104" spans="19:19" s="3" customFormat="1" x14ac:dyDescent="0.25">
      <c r="S104" s="276"/>
    </row>
    <row r="105" spans="19:19" s="3" customFormat="1" x14ac:dyDescent="0.25">
      <c r="S105" s="276"/>
    </row>
    <row r="106" spans="19:19" s="3" customFormat="1" x14ac:dyDescent="0.25">
      <c r="S106" s="276"/>
    </row>
    <row r="107" spans="19:19" s="3" customFormat="1" x14ac:dyDescent="0.25">
      <c r="S107" s="276"/>
    </row>
    <row r="108" spans="19:19" s="3" customFormat="1" x14ac:dyDescent="0.25">
      <c r="S108" s="276"/>
    </row>
    <row r="109" spans="19:19" s="3" customFormat="1" x14ac:dyDescent="0.25">
      <c r="S109" s="276"/>
    </row>
    <row r="110" spans="19:19" s="3" customFormat="1" x14ac:dyDescent="0.25">
      <c r="S110" s="276"/>
    </row>
    <row r="111" spans="19:19" s="3" customFormat="1" x14ac:dyDescent="0.25">
      <c r="S111" s="276"/>
    </row>
    <row r="112" spans="19:19" s="3" customFormat="1" x14ac:dyDescent="0.25">
      <c r="S112" s="276"/>
    </row>
    <row r="113" spans="19:19" s="3" customFormat="1" x14ac:dyDescent="0.25">
      <c r="S113" s="276"/>
    </row>
    <row r="114" spans="19:19" s="3" customFormat="1" x14ac:dyDescent="0.25">
      <c r="S114" s="276"/>
    </row>
    <row r="115" spans="19:19" s="3" customFormat="1" x14ac:dyDescent="0.25">
      <c r="S115" s="276"/>
    </row>
    <row r="116" spans="19:19" s="3" customFormat="1" x14ac:dyDescent="0.25">
      <c r="S116" s="276"/>
    </row>
    <row r="117" spans="19:19" s="3" customFormat="1" x14ac:dyDescent="0.25">
      <c r="S117" s="276"/>
    </row>
    <row r="118" spans="19:19" s="3" customFormat="1" x14ac:dyDescent="0.25">
      <c r="S118" s="276"/>
    </row>
    <row r="119" spans="19:19" s="3" customFormat="1" x14ac:dyDescent="0.25">
      <c r="S119" s="276"/>
    </row>
    <row r="120" spans="19:19" s="3" customFormat="1" x14ac:dyDescent="0.25">
      <c r="S120" s="276"/>
    </row>
    <row r="121" spans="19:19" s="3" customFormat="1" x14ac:dyDescent="0.25">
      <c r="S121" s="276"/>
    </row>
    <row r="122" spans="19:19" s="3" customFormat="1" x14ac:dyDescent="0.25">
      <c r="S122" s="276"/>
    </row>
    <row r="123" spans="19:19" s="3" customFormat="1" x14ac:dyDescent="0.25">
      <c r="S123" s="276"/>
    </row>
    <row r="124" spans="19:19" s="3" customFormat="1" x14ac:dyDescent="0.25">
      <c r="S124" s="276"/>
    </row>
    <row r="125" spans="19:19" s="3" customFormat="1" x14ac:dyDescent="0.25">
      <c r="S125" s="276"/>
    </row>
    <row r="126" spans="19:19" s="3" customFormat="1" x14ac:dyDescent="0.25">
      <c r="S126" s="276"/>
    </row>
    <row r="127" spans="19:19" s="3" customFormat="1" x14ac:dyDescent="0.25">
      <c r="S127" s="276"/>
    </row>
    <row r="128" spans="19:19" s="3" customFormat="1" x14ac:dyDescent="0.25">
      <c r="S128" s="276"/>
    </row>
    <row r="129" spans="19:19" s="3" customFormat="1" x14ac:dyDescent="0.25">
      <c r="S129" s="276"/>
    </row>
    <row r="130" spans="19:19" s="3" customFormat="1" x14ac:dyDescent="0.25">
      <c r="S130" s="276"/>
    </row>
    <row r="131" spans="19:19" s="3" customFormat="1" x14ac:dyDescent="0.25">
      <c r="S131" s="276"/>
    </row>
    <row r="132" spans="19:19" s="3" customFormat="1" x14ac:dyDescent="0.25">
      <c r="S132" s="276"/>
    </row>
    <row r="133" spans="19:19" s="3" customFormat="1" x14ac:dyDescent="0.25">
      <c r="S133" s="276"/>
    </row>
    <row r="134" spans="19:19" s="3" customFormat="1" x14ac:dyDescent="0.25">
      <c r="S134" s="276"/>
    </row>
    <row r="135" spans="19:19" s="3" customFormat="1" x14ac:dyDescent="0.25">
      <c r="S135" s="276"/>
    </row>
    <row r="136" spans="19:19" s="3" customFormat="1" x14ac:dyDescent="0.25">
      <c r="S136" s="276"/>
    </row>
    <row r="137" spans="19:19" s="3" customFormat="1" x14ac:dyDescent="0.25">
      <c r="S137" s="276"/>
    </row>
    <row r="138" spans="19:19" s="3" customFormat="1" x14ac:dyDescent="0.25">
      <c r="S138" s="276"/>
    </row>
    <row r="139" spans="19:19" s="3" customFormat="1" x14ac:dyDescent="0.25">
      <c r="S139" s="276"/>
    </row>
    <row r="140" spans="19:19" s="3" customFormat="1" x14ac:dyDescent="0.25">
      <c r="S140" s="276"/>
    </row>
    <row r="141" spans="19:19" s="3" customFormat="1" x14ac:dyDescent="0.25">
      <c r="S141" s="276"/>
    </row>
    <row r="142" spans="19:19" s="3" customFormat="1" x14ac:dyDescent="0.25">
      <c r="S142" s="276"/>
    </row>
    <row r="143" spans="19:19" s="3" customFormat="1" x14ac:dyDescent="0.25">
      <c r="S143" s="276"/>
    </row>
    <row r="144" spans="19:19" s="3" customFormat="1" x14ac:dyDescent="0.25">
      <c r="S144" s="276"/>
    </row>
    <row r="145" spans="19:19" s="3" customFormat="1" x14ac:dyDescent="0.25">
      <c r="S145" s="276"/>
    </row>
    <row r="146" spans="19:19" s="3" customFormat="1" x14ac:dyDescent="0.25">
      <c r="S146" s="276"/>
    </row>
    <row r="147" spans="19:19" s="3" customFormat="1" x14ac:dyDescent="0.25">
      <c r="S147" s="276"/>
    </row>
    <row r="148" spans="19:19" s="3" customFormat="1" x14ac:dyDescent="0.25">
      <c r="S148" s="276"/>
    </row>
    <row r="149" spans="19:19" s="3" customFormat="1" x14ac:dyDescent="0.25">
      <c r="S149" s="276"/>
    </row>
    <row r="150" spans="19:19" s="3" customFormat="1" x14ac:dyDescent="0.25">
      <c r="S150" s="276"/>
    </row>
    <row r="151" spans="19:19" s="3" customFormat="1" x14ac:dyDescent="0.25">
      <c r="S151" s="276"/>
    </row>
    <row r="152" spans="19:19" s="3" customFormat="1" x14ac:dyDescent="0.25">
      <c r="S152" s="276"/>
    </row>
    <row r="153" spans="19:19" s="3" customFormat="1" x14ac:dyDescent="0.25">
      <c r="S153" s="276"/>
    </row>
    <row r="154" spans="19:19" s="3" customFormat="1" x14ac:dyDescent="0.25">
      <c r="S154" s="276"/>
    </row>
    <row r="155" spans="19:19" s="3" customFormat="1" x14ac:dyDescent="0.25">
      <c r="S155" s="276"/>
    </row>
    <row r="156" spans="19:19" s="3" customFormat="1" x14ac:dyDescent="0.25">
      <c r="S156" s="276"/>
    </row>
    <row r="157" spans="19:19" s="3" customFormat="1" x14ac:dyDescent="0.25">
      <c r="S157" s="276"/>
    </row>
    <row r="158" spans="19:19" s="3" customFormat="1" x14ac:dyDescent="0.25">
      <c r="S158" s="276"/>
    </row>
    <row r="159" spans="19:19" s="3" customFormat="1" x14ac:dyDescent="0.25">
      <c r="S159" s="276"/>
    </row>
    <row r="160" spans="19:19" s="3" customFormat="1" x14ac:dyDescent="0.25">
      <c r="S160" s="276"/>
    </row>
    <row r="161" spans="19:19" s="3" customFormat="1" x14ac:dyDescent="0.25">
      <c r="S161" s="276"/>
    </row>
    <row r="162" spans="19:19" s="3" customFormat="1" x14ac:dyDescent="0.25">
      <c r="S162" s="276"/>
    </row>
    <row r="163" spans="19:19" s="3" customFormat="1" x14ac:dyDescent="0.25">
      <c r="S163" s="276"/>
    </row>
    <row r="164" spans="19:19" s="3" customFormat="1" x14ac:dyDescent="0.25">
      <c r="S164" s="276"/>
    </row>
    <row r="165" spans="19:19" s="3" customFormat="1" x14ac:dyDescent="0.25">
      <c r="S165" s="276"/>
    </row>
    <row r="166" spans="19:19" s="3" customFormat="1" x14ac:dyDescent="0.25">
      <c r="S166" s="276"/>
    </row>
    <row r="167" spans="19:19" s="3" customFormat="1" x14ac:dyDescent="0.25">
      <c r="S167" s="276"/>
    </row>
    <row r="168" spans="19:19" s="3" customFormat="1" x14ac:dyDescent="0.25">
      <c r="S168" s="276"/>
    </row>
    <row r="169" spans="19:19" s="3" customFormat="1" x14ac:dyDescent="0.25">
      <c r="S169" s="276"/>
    </row>
    <row r="170" spans="19:19" s="3" customFormat="1" x14ac:dyDescent="0.25">
      <c r="S170" s="276"/>
    </row>
    <row r="171" spans="19:19" s="3" customFormat="1" x14ac:dyDescent="0.25">
      <c r="S171" s="276"/>
    </row>
    <row r="172" spans="19:19" s="3" customFormat="1" x14ac:dyDescent="0.25">
      <c r="S172" s="276"/>
    </row>
    <row r="173" spans="19:19" s="3" customFormat="1" x14ac:dyDescent="0.25">
      <c r="S173" s="276"/>
    </row>
    <row r="174" spans="19:19" s="3" customFormat="1" x14ac:dyDescent="0.25">
      <c r="S174" s="276"/>
    </row>
    <row r="175" spans="19:19" s="3" customFormat="1" x14ac:dyDescent="0.25">
      <c r="S175" s="276"/>
    </row>
    <row r="176" spans="19:19" s="3" customFormat="1" x14ac:dyDescent="0.25">
      <c r="S176" s="276"/>
    </row>
    <row r="177" spans="19:19" s="3" customFormat="1" x14ac:dyDescent="0.25">
      <c r="S177" s="276"/>
    </row>
    <row r="178" spans="19:19" s="3" customFormat="1" x14ac:dyDescent="0.25">
      <c r="S178" s="276"/>
    </row>
    <row r="179" spans="19:19" s="3" customFormat="1" x14ac:dyDescent="0.25">
      <c r="S179" s="276"/>
    </row>
    <row r="180" spans="19:19" s="3" customFormat="1" x14ac:dyDescent="0.25">
      <c r="S180" s="276"/>
    </row>
    <row r="181" spans="19:19" s="3" customFormat="1" x14ac:dyDescent="0.25">
      <c r="S181" s="276"/>
    </row>
    <row r="182" spans="19:19" s="3" customFormat="1" x14ac:dyDescent="0.25">
      <c r="S182" s="276"/>
    </row>
    <row r="183" spans="19:19" s="3" customFormat="1" x14ac:dyDescent="0.25">
      <c r="S183" s="276"/>
    </row>
    <row r="184" spans="19:19" s="3" customFormat="1" x14ac:dyDescent="0.25">
      <c r="S184" s="276"/>
    </row>
    <row r="185" spans="19:19" s="3" customFormat="1" x14ac:dyDescent="0.25">
      <c r="S185" s="276"/>
    </row>
    <row r="186" spans="19:19" s="3" customFormat="1" x14ac:dyDescent="0.25">
      <c r="S186" s="276"/>
    </row>
    <row r="187" spans="19:19" s="3" customFormat="1" x14ac:dyDescent="0.25">
      <c r="S187" s="276"/>
    </row>
    <row r="188" spans="19:19" s="3" customFormat="1" x14ac:dyDescent="0.25">
      <c r="S188" s="276"/>
    </row>
    <row r="189" spans="19:19" s="3" customFormat="1" x14ac:dyDescent="0.25">
      <c r="S189" s="276"/>
    </row>
    <row r="190" spans="19:19" s="3" customFormat="1" x14ac:dyDescent="0.25">
      <c r="S190" s="276"/>
    </row>
    <row r="191" spans="19:19" s="3" customFormat="1" x14ac:dyDescent="0.25">
      <c r="S191" s="276"/>
    </row>
    <row r="192" spans="19:19" s="3" customFormat="1" x14ac:dyDescent="0.25">
      <c r="S192" s="276"/>
    </row>
    <row r="193" spans="19:19" s="3" customFormat="1" x14ac:dyDescent="0.25">
      <c r="S193" s="276"/>
    </row>
    <row r="194" spans="19:19" s="3" customFormat="1" x14ac:dyDescent="0.25">
      <c r="S194" s="276"/>
    </row>
    <row r="195" spans="19:19" s="3" customFormat="1" x14ac:dyDescent="0.25">
      <c r="S195" s="276"/>
    </row>
    <row r="196" spans="19:19" s="3" customFormat="1" x14ac:dyDescent="0.25">
      <c r="S196" s="276"/>
    </row>
    <row r="197" spans="19:19" s="3" customFormat="1" x14ac:dyDescent="0.25">
      <c r="S197" s="276"/>
    </row>
    <row r="198" spans="19:19" s="3" customFormat="1" x14ac:dyDescent="0.25">
      <c r="S198" s="276"/>
    </row>
    <row r="199" spans="19:19" s="3" customFormat="1" x14ac:dyDescent="0.25">
      <c r="S199" s="276"/>
    </row>
    <row r="200" spans="19:19" s="3" customFormat="1" x14ac:dyDescent="0.25">
      <c r="S200" s="276"/>
    </row>
    <row r="201" spans="19:19" s="3" customFormat="1" x14ac:dyDescent="0.25">
      <c r="S201" s="276"/>
    </row>
    <row r="202" spans="19:19" s="3" customFormat="1" x14ac:dyDescent="0.25">
      <c r="S202" s="276"/>
    </row>
    <row r="203" spans="19:19" s="3" customFormat="1" x14ac:dyDescent="0.25">
      <c r="S203" s="276"/>
    </row>
    <row r="204" spans="19:19" s="3" customFormat="1" x14ac:dyDescent="0.25">
      <c r="S204" s="276"/>
    </row>
    <row r="205" spans="19:19" s="3" customFormat="1" x14ac:dyDescent="0.25">
      <c r="S205" s="276"/>
    </row>
    <row r="206" spans="19:19" s="3" customFormat="1" x14ac:dyDescent="0.25">
      <c r="S206" s="276"/>
    </row>
    <row r="207" spans="19:19" s="3" customFormat="1" x14ac:dyDescent="0.25">
      <c r="S207" s="276"/>
    </row>
    <row r="208" spans="19:19" s="3" customFormat="1" x14ac:dyDescent="0.25">
      <c r="S208" s="276"/>
    </row>
    <row r="209" spans="19:19" s="3" customFormat="1" x14ac:dyDescent="0.25">
      <c r="S209" s="276"/>
    </row>
    <row r="210" spans="19:19" s="3" customFormat="1" x14ac:dyDescent="0.25">
      <c r="S210" s="276"/>
    </row>
    <row r="211" spans="19:19" s="3" customFormat="1" x14ac:dyDescent="0.25">
      <c r="S211" s="276"/>
    </row>
    <row r="212" spans="19:19" s="3" customFormat="1" x14ac:dyDescent="0.25">
      <c r="S212" s="276"/>
    </row>
    <row r="213" spans="19:19" s="3" customFormat="1" x14ac:dyDescent="0.25">
      <c r="S213" s="276"/>
    </row>
    <row r="214" spans="19:19" s="3" customFormat="1" x14ac:dyDescent="0.25">
      <c r="S214" s="276"/>
    </row>
    <row r="215" spans="19:19" s="3" customFormat="1" x14ac:dyDescent="0.25">
      <c r="S215" s="276"/>
    </row>
    <row r="216" spans="19:19" s="3" customFormat="1" x14ac:dyDescent="0.25">
      <c r="S216" s="276"/>
    </row>
    <row r="217" spans="19:19" s="3" customFormat="1" x14ac:dyDescent="0.25">
      <c r="S217" s="276"/>
    </row>
    <row r="218" spans="19:19" s="3" customFormat="1" x14ac:dyDescent="0.25">
      <c r="S218" s="276"/>
    </row>
    <row r="219" spans="19:19" s="3" customFormat="1" x14ac:dyDescent="0.25">
      <c r="S219" s="276"/>
    </row>
    <row r="220" spans="19:19" s="3" customFormat="1" x14ac:dyDescent="0.25">
      <c r="S220" s="276"/>
    </row>
    <row r="221" spans="19:19" s="3" customFormat="1" x14ac:dyDescent="0.25">
      <c r="S221" s="276"/>
    </row>
    <row r="222" spans="19:19" s="3" customFormat="1" x14ac:dyDescent="0.25">
      <c r="S222" s="276"/>
    </row>
    <row r="223" spans="19:19" s="3" customFormat="1" x14ac:dyDescent="0.25">
      <c r="S223" s="276"/>
    </row>
    <row r="224" spans="19:19" s="3" customFormat="1" x14ac:dyDescent="0.25">
      <c r="S224" s="276"/>
    </row>
    <row r="225" spans="19:19" s="3" customFormat="1" x14ac:dyDescent="0.25">
      <c r="S225" s="276"/>
    </row>
    <row r="226" spans="19:19" s="3" customFormat="1" x14ac:dyDescent="0.25">
      <c r="S226" s="276"/>
    </row>
    <row r="227" spans="19:19" s="3" customFormat="1" x14ac:dyDescent="0.25">
      <c r="S227" s="276"/>
    </row>
    <row r="228" spans="19:19" s="3" customFormat="1" x14ac:dyDescent="0.25">
      <c r="S228" s="276"/>
    </row>
    <row r="229" spans="19:19" s="3" customFormat="1" x14ac:dyDescent="0.25">
      <c r="S229" s="276"/>
    </row>
    <row r="230" spans="19:19" s="3" customFormat="1" x14ac:dyDescent="0.25">
      <c r="S230" s="276"/>
    </row>
    <row r="231" spans="19:19" s="3" customFormat="1" x14ac:dyDescent="0.25">
      <c r="S231" s="276"/>
    </row>
    <row r="232" spans="19:19" s="3" customFormat="1" x14ac:dyDescent="0.25">
      <c r="S232" s="276"/>
    </row>
    <row r="233" spans="19:19" s="3" customFormat="1" x14ac:dyDescent="0.25">
      <c r="S233" s="276"/>
    </row>
    <row r="234" spans="19:19" s="3" customFormat="1" x14ac:dyDescent="0.25">
      <c r="S234" s="276"/>
    </row>
    <row r="235" spans="19:19" s="3" customFormat="1" x14ac:dyDescent="0.25">
      <c r="S235" s="276"/>
    </row>
    <row r="236" spans="19:19" s="3" customFormat="1" x14ac:dyDescent="0.25">
      <c r="S236" s="276"/>
    </row>
    <row r="237" spans="19:19" s="3" customFormat="1" x14ac:dyDescent="0.25">
      <c r="S237" s="276"/>
    </row>
    <row r="238" spans="19:19" s="3" customFormat="1" x14ac:dyDescent="0.25">
      <c r="S238" s="276"/>
    </row>
    <row r="239" spans="19:19" s="3" customFormat="1" x14ac:dyDescent="0.25">
      <c r="S239" s="276"/>
    </row>
    <row r="240" spans="19:19" s="3" customFormat="1" x14ac:dyDescent="0.25">
      <c r="S240" s="276"/>
    </row>
    <row r="241" spans="19:19" s="3" customFormat="1" x14ac:dyDescent="0.25">
      <c r="S241" s="276"/>
    </row>
    <row r="242" spans="19:19" s="3" customFormat="1" x14ac:dyDescent="0.25">
      <c r="S242" s="276"/>
    </row>
    <row r="243" spans="19:19" s="3" customFormat="1" x14ac:dyDescent="0.25">
      <c r="S243" s="276"/>
    </row>
    <row r="244" spans="19:19" s="3" customFormat="1" x14ac:dyDescent="0.25">
      <c r="S244" s="276"/>
    </row>
    <row r="245" spans="19:19" s="3" customFormat="1" x14ac:dyDescent="0.25">
      <c r="S245" s="276"/>
    </row>
    <row r="246" spans="19:19" s="3" customFormat="1" x14ac:dyDescent="0.25">
      <c r="S246" s="276"/>
    </row>
    <row r="247" spans="19:19" s="3" customFormat="1" x14ac:dyDescent="0.25">
      <c r="S247" s="276"/>
    </row>
    <row r="248" spans="19:19" s="3" customFormat="1" x14ac:dyDescent="0.25">
      <c r="S248" s="276"/>
    </row>
    <row r="249" spans="19:19" s="3" customFormat="1" x14ac:dyDescent="0.25">
      <c r="S249" s="276"/>
    </row>
    <row r="250" spans="19:19" s="3" customFormat="1" x14ac:dyDescent="0.25">
      <c r="S250" s="276"/>
    </row>
    <row r="251" spans="19:19" s="3" customFormat="1" x14ac:dyDescent="0.25">
      <c r="S251" s="276"/>
    </row>
    <row r="252" spans="19:19" s="3" customFormat="1" x14ac:dyDescent="0.25">
      <c r="S252" s="276"/>
    </row>
    <row r="253" spans="19:19" s="3" customFormat="1" x14ac:dyDescent="0.25">
      <c r="S253" s="276"/>
    </row>
    <row r="254" spans="19:19" s="3" customFormat="1" x14ac:dyDescent="0.25">
      <c r="S254" s="276"/>
    </row>
    <row r="255" spans="19:19" s="3" customFormat="1" x14ac:dyDescent="0.25">
      <c r="S255" s="276"/>
    </row>
    <row r="256" spans="19:19" s="3" customFormat="1" x14ac:dyDescent="0.25">
      <c r="S256" s="276"/>
    </row>
    <row r="257" spans="19:19" s="3" customFormat="1" x14ac:dyDescent="0.25">
      <c r="S257" s="276"/>
    </row>
    <row r="258" spans="19:19" s="3" customFormat="1" x14ac:dyDescent="0.25">
      <c r="S258" s="276"/>
    </row>
    <row r="259" spans="19:19" s="3" customFormat="1" x14ac:dyDescent="0.25">
      <c r="S259" s="276"/>
    </row>
    <row r="260" spans="19:19" s="3" customFormat="1" x14ac:dyDescent="0.25">
      <c r="S260" s="276"/>
    </row>
    <row r="261" spans="19:19" s="3" customFormat="1" x14ac:dyDescent="0.25">
      <c r="S261" s="276"/>
    </row>
    <row r="262" spans="19:19" s="3" customFormat="1" x14ac:dyDescent="0.25">
      <c r="S262" s="276"/>
    </row>
    <row r="263" spans="19:19" s="3" customFormat="1" x14ac:dyDescent="0.25">
      <c r="S263" s="276"/>
    </row>
    <row r="264" spans="19:19" s="3" customFormat="1" x14ac:dyDescent="0.25">
      <c r="S264" s="276"/>
    </row>
    <row r="265" spans="19:19" s="3" customFormat="1" x14ac:dyDescent="0.25">
      <c r="S265" s="276"/>
    </row>
    <row r="266" spans="19:19" s="3" customFormat="1" x14ac:dyDescent="0.25">
      <c r="S266" s="276"/>
    </row>
    <row r="267" spans="19:19" s="3" customFormat="1" x14ac:dyDescent="0.25">
      <c r="S267" s="276"/>
    </row>
    <row r="268" spans="19:19" s="3" customFormat="1" x14ac:dyDescent="0.25">
      <c r="S268" s="276"/>
    </row>
    <row r="269" spans="19:19" s="3" customFormat="1" x14ac:dyDescent="0.25">
      <c r="S269" s="276"/>
    </row>
    <row r="270" spans="19:19" s="3" customFormat="1" x14ac:dyDescent="0.25">
      <c r="S270" s="276"/>
    </row>
    <row r="271" spans="19:19" s="3" customFormat="1" x14ac:dyDescent="0.25">
      <c r="S271" s="276"/>
    </row>
    <row r="272" spans="19:19" s="3" customFormat="1" x14ac:dyDescent="0.25">
      <c r="S272" s="276"/>
    </row>
    <row r="273" spans="19:19" s="3" customFormat="1" x14ac:dyDescent="0.25">
      <c r="S273" s="276"/>
    </row>
    <row r="274" spans="19:19" s="3" customFormat="1" x14ac:dyDescent="0.25">
      <c r="S274" s="276"/>
    </row>
    <row r="275" spans="19:19" s="3" customFormat="1" x14ac:dyDescent="0.25">
      <c r="S275" s="276"/>
    </row>
    <row r="276" spans="19:19" s="3" customFormat="1" x14ac:dyDescent="0.25">
      <c r="S276" s="276"/>
    </row>
    <row r="277" spans="19:19" s="3" customFormat="1" x14ac:dyDescent="0.25">
      <c r="S277" s="276"/>
    </row>
    <row r="278" spans="19:19" s="3" customFormat="1" x14ac:dyDescent="0.25">
      <c r="S278" s="276"/>
    </row>
    <row r="279" spans="19:19" s="3" customFormat="1" x14ac:dyDescent="0.25">
      <c r="S279" s="276"/>
    </row>
    <row r="280" spans="19:19" s="3" customFormat="1" x14ac:dyDescent="0.25">
      <c r="S280" s="276"/>
    </row>
    <row r="281" spans="19:19" s="3" customFormat="1" x14ac:dyDescent="0.25">
      <c r="S281" s="276"/>
    </row>
    <row r="282" spans="19:19" s="3" customFormat="1" x14ac:dyDescent="0.25">
      <c r="S282" s="276"/>
    </row>
    <row r="283" spans="19:19" s="3" customFormat="1" x14ac:dyDescent="0.25">
      <c r="S283" s="276"/>
    </row>
    <row r="284" spans="19:19" s="3" customFormat="1" x14ac:dyDescent="0.25">
      <c r="S284" s="276"/>
    </row>
    <row r="285" spans="19:19" s="3" customFormat="1" x14ac:dyDescent="0.25">
      <c r="S285" s="276"/>
    </row>
    <row r="286" spans="19:19" s="3" customFormat="1" x14ac:dyDescent="0.25">
      <c r="S286" s="276"/>
    </row>
    <row r="287" spans="19:19" s="3" customFormat="1" x14ac:dyDescent="0.25">
      <c r="S287" s="276"/>
    </row>
    <row r="288" spans="19:19" s="3" customFormat="1" x14ac:dyDescent="0.25">
      <c r="S288" s="276"/>
    </row>
    <row r="289" spans="19:19" s="3" customFormat="1" x14ac:dyDescent="0.25">
      <c r="S289" s="276"/>
    </row>
    <row r="290" spans="19:19" s="3" customFormat="1" x14ac:dyDescent="0.25">
      <c r="S290" s="276"/>
    </row>
    <row r="291" spans="19:19" s="3" customFormat="1" x14ac:dyDescent="0.25">
      <c r="S291" s="276"/>
    </row>
    <row r="292" spans="19:19" s="3" customFormat="1" x14ac:dyDescent="0.25">
      <c r="S292" s="276"/>
    </row>
    <row r="293" spans="19:19" s="3" customFormat="1" x14ac:dyDescent="0.25">
      <c r="S293" s="276"/>
    </row>
    <row r="294" spans="19:19" s="3" customFormat="1" x14ac:dyDescent="0.25">
      <c r="S294" s="276"/>
    </row>
    <row r="295" spans="19:19" s="3" customFormat="1" x14ac:dyDescent="0.25">
      <c r="S295" s="276"/>
    </row>
    <row r="296" spans="19:19" s="3" customFormat="1" x14ac:dyDescent="0.25">
      <c r="S296" s="276"/>
    </row>
    <row r="297" spans="19:19" s="3" customFormat="1" x14ac:dyDescent="0.25">
      <c r="S297" s="276"/>
    </row>
    <row r="298" spans="19:19" s="3" customFormat="1" x14ac:dyDescent="0.25">
      <c r="S298" s="276"/>
    </row>
    <row r="299" spans="19:19" s="3" customFormat="1" x14ac:dyDescent="0.25">
      <c r="S299" s="276"/>
    </row>
    <row r="300" spans="19:19" s="3" customFormat="1" x14ac:dyDescent="0.25">
      <c r="S300" s="276"/>
    </row>
    <row r="301" spans="19:19" s="3" customFormat="1" x14ac:dyDescent="0.25">
      <c r="S301" s="276"/>
    </row>
    <row r="302" spans="19:19" s="3" customFormat="1" x14ac:dyDescent="0.25">
      <c r="S302" s="276"/>
    </row>
    <row r="303" spans="19:19" s="3" customFormat="1" x14ac:dyDescent="0.25">
      <c r="S303" s="276"/>
    </row>
    <row r="304" spans="19:19" s="3" customFormat="1" x14ac:dyDescent="0.25">
      <c r="S304" s="276"/>
    </row>
    <row r="305" spans="19:19" s="3" customFormat="1" x14ac:dyDescent="0.25">
      <c r="S305" s="276"/>
    </row>
    <row r="306" spans="19:19" s="3" customFormat="1" x14ac:dyDescent="0.25">
      <c r="S306" s="276"/>
    </row>
    <row r="307" spans="19:19" s="3" customFormat="1" x14ac:dyDescent="0.25">
      <c r="S307" s="276"/>
    </row>
    <row r="308" spans="19:19" s="3" customFormat="1" x14ac:dyDescent="0.25">
      <c r="S308" s="276"/>
    </row>
    <row r="309" spans="19:19" s="3" customFormat="1" x14ac:dyDescent="0.25">
      <c r="S309" s="276"/>
    </row>
    <row r="310" spans="19:19" s="3" customFormat="1" x14ac:dyDescent="0.25">
      <c r="S310" s="276"/>
    </row>
    <row r="311" spans="19:19" s="3" customFormat="1" x14ac:dyDescent="0.25">
      <c r="S311" s="276"/>
    </row>
    <row r="312" spans="19:19" s="3" customFormat="1" x14ac:dyDescent="0.25">
      <c r="S312" s="276"/>
    </row>
    <row r="313" spans="19:19" s="3" customFormat="1" x14ac:dyDescent="0.25">
      <c r="S313" s="276"/>
    </row>
    <row r="314" spans="19:19" s="3" customFormat="1" x14ac:dyDescent="0.25">
      <c r="S314" s="276"/>
    </row>
    <row r="315" spans="19:19" s="3" customFormat="1" x14ac:dyDescent="0.25">
      <c r="S315" s="276"/>
    </row>
    <row r="316" spans="19:19" s="3" customFormat="1" x14ac:dyDescent="0.25">
      <c r="S316" s="276"/>
    </row>
    <row r="317" spans="19:19" s="3" customFormat="1" x14ac:dyDescent="0.25">
      <c r="S317" s="276"/>
    </row>
    <row r="318" spans="19:19" s="3" customFormat="1" x14ac:dyDescent="0.25">
      <c r="S318" s="276"/>
    </row>
    <row r="319" spans="19:19" s="3" customFormat="1" x14ac:dyDescent="0.25">
      <c r="S319" s="276"/>
    </row>
    <row r="320" spans="19:19" s="3" customFormat="1" x14ac:dyDescent="0.25">
      <c r="S320" s="276"/>
    </row>
    <row r="321" spans="19:19" s="3" customFormat="1" x14ac:dyDescent="0.25">
      <c r="S321" s="276"/>
    </row>
    <row r="322" spans="19:19" s="3" customFormat="1" x14ac:dyDescent="0.25">
      <c r="S322" s="276"/>
    </row>
    <row r="323" spans="19:19" s="3" customFormat="1" x14ac:dyDescent="0.25">
      <c r="S323" s="276"/>
    </row>
    <row r="324" spans="19:19" s="3" customFormat="1" x14ac:dyDescent="0.25">
      <c r="S324" s="276"/>
    </row>
    <row r="325" spans="19:19" s="3" customFormat="1" x14ac:dyDescent="0.25">
      <c r="S325" s="276"/>
    </row>
    <row r="326" spans="19:19" s="3" customFormat="1" x14ac:dyDescent="0.25">
      <c r="S326" s="276"/>
    </row>
    <row r="327" spans="19:19" s="3" customFormat="1" x14ac:dyDescent="0.25">
      <c r="S327" s="276"/>
    </row>
    <row r="328" spans="19:19" s="3" customFormat="1" x14ac:dyDescent="0.25">
      <c r="S328" s="276"/>
    </row>
    <row r="329" spans="19:19" s="3" customFormat="1" x14ac:dyDescent="0.25">
      <c r="S329" s="276"/>
    </row>
    <row r="330" spans="19:19" s="3" customFormat="1" x14ac:dyDescent="0.25">
      <c r="S330" s="276"/>
    </row>
    <row r="331" spans="19:19" s="3" customFormat="1" x14ac:dyDescent="0.25">
      <c r="S331" s="276"/>
    </row>
    <row r="332" spans="19:19" s="3" customFormat="1" x14ac:dyDescent="0.25">
      <c r="S332" s="276"/>
    </row>
    <row r="333" spans="19:19" s="3" customFormat="1" x14ac:dyDescent="0.25">
      <c r="S333" s="276"/>
    </row>
    <row r="334" spans="19:19" s="3" customFormat="1" x14ac:dyDescent="0.25">
      <c r="S334" s="276"/>
    </row>
    <row r="335" spans="19:19" s="3" customFormat="1" x14ac:dyDescent="0.25">
      <c r="S335" s="276"/>
    </row>
    <row r="336" spans="19:19" s="3" customFormat="1" x14ac:dyDescent="0.25">
      <c r="S336" s="276"/>
    </row>
    <row r="337" spans="19:19" s="3" customFormat="1" x14ac:dyDescent="0.25">
      <c r="S337" s="276"/>
    </row>
    <row r="338" spans="19:19" s="3" customFormat="1" x14ac:dyDescent="0.25">
      <c r="S338" s="276"/>
    </row>
    <row r="339" spans="19:19" s="3" customFormat="1" x14ac:dyDescent="0.25">
      <c r="S339" s="276"/>
    </row>
    <row r="340" spans="19:19" s="3" customFormat="1" x14ac:dyDescent="0.25">
      <c r="S340" s="276"/>
    </row>
    <row r="341" spans="19:19" s="3" customFormat="1" x14ac:dyDescent="0.25">
      <c r="S341" s="276"/>
    </row>
    <row r="342" spans="19:19" s="3" customFormat="1" x14ac:dyDescent="0.25">
      <c r="S342" s="276"/>
    </row>
    <row r="343" spans="19:19" s="3" customFormat="1" x14ac:dyDescent="0.25">
      <c r="S343" s="276"/>
    </row>
    <row r="344" spans="19:19" s="3" customFormat="1" x14ac:dyDescent="0.25">
      <c r="S344" s="276"/>
    </row>
    <row r="345" spans="19:19" s="3" customFormat="1" x14ac:dyDescent="0.25">
      <c r="S345" s="276"/>
    </row>
    <row r="346" spans="19:19" s="3" customFormat="1" x14ac:dyDescent="0.25">
      <c r="S346" s="276"/>
    </row>
    <row r="347" spans="19:19" s="3" customFormat="1" x14ac:dyDescent="0.25">
      <c r="S347" s="276"/>
    </row>
    <row r="348" spans="19:19" s="3" customFormat="1" x14ac:dyDescent="0.25">
      <c r="S348" s="276"/>
    </row>
    <row r="349" spans="19:19" s="3" customFormat="1" x14ac:dyDescent="0.25">
      <c r="S349" s="276"/>
    </row>
    <row r="350" spans="19:19" s="3" customFormat="1" x14ac:dyDescent="0.25">
      <c r="S350" s="276"/>
    </row>
    <row r="351" spans="19:19" s="3" customFormat="1" x14ac:dyDescent="0.25">
      <c r="S351" s="276"/>
    </row>
    <row r="352" spans="19:19" s="3" customFormat="1" x14ac:dyDescent="0.25">
      <c r="S352" s="276"/>
    </row>
    <row r="353" spans="19:19" s="3" customFormat="1" x14ac:dyDescent="0.25">
      <c r="S353" s="276"/>
    </row>
    <row r="354" spans="19:19" s="3" customFormat="1" x14ac:dyDescent="0.25">
      <c r="S354" s="276"/>
    </row>
    <row r="355" spans="19:19" s="3" customFormat="1" x14ac:dyDescent="0.25">
      <c r="S355" s="276"/>
    </row>
    <row r="356" spans="19:19" s="3" customFormat="1" x14ac:dyDescent="0.25">
      <c r="S356" s="276"/>
    </row>
    <row r="357" spans="19:19" s="3" customFormat="1" x14ac:dyDescent="0.25">
      <c r="S357" s="276"/>
    </row>
    <row r="358" spans="19:19" s="3" customFormat="1" x14ac:dyDescent="0.25">
      <c r="S358" s="276"/>
    </row>
    <row r="359" spans="19:19" s="3" customFormat="1" x14ac:dyDescent="0.25">
      <c r="S359" s="276"/>
    </row>
    <row r="360" spans="19:19" s="3" customFormat="1" x14ac:dyDescent="0.25">
      <c r="S360" s="276"/>
    </row>
    <row r="361" spans="19:19" s="3" customFormat="1" x14ac:dyDescent="0.25">
      <c r="S361" s="276"/>
    </row>
    <row r="362" spans="19:19" s="3" customFormat="1" x14ac:dyDescent="0.25">
      <c r="S362" s="276"/>
    </row>
    <row r="363" spans="19:19" s="3" customFormat="1" x14ac:dyDescent="0.25">
      <c r="S363" s="276"/>
    </row>
    <row r="364" spans="19:19" s="3" customFormat="1" x14ac:dyDescent="0.25">
      <c r="S364" s="276"/>
    </row>
    <row r="365" spans="19:19" s="3" customFormat="1" x14ac:dyDescent="0.25">
      <c r="S365" s="276"/>
    </row>
    <row r="366" spans="19:19" s="3" customFormat="1" x14ac:dyDescent="0.25">
      <c r="S366" s="276"/>
    </row>
    <row r="367" spans="19:19" s="3" customFormat="1" x14ac:dyDescent="0.25">
      <c r="S367" s="276"/>
    </row>
    <row r="368" spans="19:19" s="3" customFormat="1" x14ac:dyDescent="0.25">
      <c r="S368" s="276"/>
    </row>
    <row r="369" spans="19:19" s="3" customFormat="1" x14ac:dyDescent="0.25">
      <c r="S369" s="276"/>
    </row>
    <row r="370" spans="19:19" s="3" customFormat="1" x14ac:dyDescent="0.25">
      <c r="S370" s="276"/>
    </row>
    <row r="371" spans="19:19" s="3" customFormat="1" x14ac:dyDescent="0.25">
      <c r="S371" s="276"/>
    </row>
    <row r="372" spans="19:19" s="3" customFormat="1" x14ac:dyDescent="0.25">
      <c r="S372" s="276"/>
    </row>
    <row r="373" spans="19:19" s="3" customFormat="1" x14ac:dyDescent="0.25">
      <c r="S373" s="276"/>
    </row>
    <row r="374" spans="19:19" s="3" customFormat="1" x14ac:dyDescent="0.25">
      <c r="S374" s="276"/>
    </row>
    <row r="375" spans="19:19" s="3" customFormat="1" x14ac:dyDescent="0.25">
      <c r="S375" s="276"/>
    </row>
    <row r="376" spans="19:19" s="3" customFormat="1" x14ac:dyDescent="0.25">
      <c r="S376" s="276"/>
    </row>
    <row r="377" spans="19:19" s="3" customFormat="1" x14ac:dyDescent="0.25">
      <c r="S377" s="276"/>
    </row>
    <row r="378" spans="19:19" s="3" customFormat="1" x14ac:dyDescent="0.25">
      <c r="S378" s="276"/>
    </row>
    <row r="379" spans="19:19" s="3" customFormat="1" x14ac:dyDescent="0.25">
      <c r="S379" s="276"/>
    </row>
    <row r="380" spans="19:19" s="3" customFormat="1" x14ac:dyDescent="0.25">
      <c r="S380" s="276"/>
    </row>
    <row r="381" spans="19:19" s="3" customFormat="1" x14ac:dyDescent="0.25">
      <c r="S381" s="276"/>
    </row>
    <row r="382" spans="19:19" s="3" customFormat="1" x14ac:dyDescent="0.25">
      <c r="S382" s="276"/>
    </row>
    <row r="383" spans="19:19" s="3" customFormat="1" x14ac:dyDescent="0.25">
      <c r="S383" s="276"/>
    </row>
    <row r="384" spans="19:19" s="3" customFormat="1" x14ac:dyDescent="0.25">
      <c r="S384" s="276"/>
    </row>
    <row r="385" spans="19:19" s="3" customFormat="1" x14ac:dyDescent="0.25">
      <c r="S385" s="276"/>
    </row>
    <row r="386" spans="19:19" s="3" customFormat="1" x14ac:dyDescent="0.25">
      <c r="S386" s="276"/>
    </row>
    <row r="387" spans="19:19" s="3" customFormat="1" x14ac:dyDescent="0.25">
      <c r="S387" s="276"/>
    </row>
    <row r="388" spans="19:19" s="3" customFormat="1" x14ac:dyDescent="0.25">
      <c r="S388" s="276"/>
    </row>
    <row r="389" spans="19:19" s="3" customFormat="1" x14ac:dyDescent="0.25">
      <c r="S389" s="276"/>
    </row>
    <row r="390" spans="19:19" s="3" customFormat="1" x14ac:dyDescent="0.25">
      <c r="S390" s="276"/>
    </row>
    <row r="391" spans="19:19" s="3" customFormat="1" x14ac:dyDescent="0.25">
      <c r="S391" s="276"/>
    </row>
    <row r="392" spans="19:19" s="3" customFormat="1" x14ac:dyDescent="0.25">
      <c r="S392" s="276"/>
    </row>
    <row r="393" spans="19:19" s="3" customFormat="1" x14ac:dyDescent="0.25">
      <c r="S393" s="276"/>
    </row>
    <row r="394" spans="19:19" s="3" customFormat="1" x14ac:dyDescent="0.25">
      <c r="S394" s="276"/>
    </row>
    <row r="395" spans="19:19" s="3" customFormat="1" x14ac:dyDescent="0.25">
      <c r="S395" s="276"/>
    </row>
    <row r="396" spans="19:19" s="3" customFormat="1" x14ac:dyDescent="0.25">
      <c r="S396" s="276"/>
    </row>
    <row r="397" spans="19:19" s="3" customFormat="1" x14ac:dyDescent="0.25">
      <c r="S397" s="276"/>
    </row>
    <row r="398" spans="19:19" s="3" customFormat="1" x14ac:dyDescent="0.25">
      <c r="S398" s="276"/>
    </row>
    <row r="399" spans="19:19" s="3" customFormat="1" x14ac:dyDescent="0.25">
      <c r="S399" s="276"/>
    </row>
    <row r="400" spans="19:19" s="3" customFormat="1" x14ac:dyDescent="0.25">
      <c r="S400" s="276"/>
    </row>
    <row r="401" spans="19:19" s="3" customFormat="1" x14ac:dyDescent="0.25">
      <c r="S401" s="276"/>
    </row>
    <row r="402" spans="19:19" s="3" customFormat="1" x14ac:dyDescent="0.25">
      <c r="S402" s="276"/>
    </row>
    <row r="403" spans="19:19" s="3" customFormat="1" x14ac:dyDescent="0.25">
      <c r="S403" s="276"/>
    </row>
    <row r="404" spans="19:19" s="3" customFormat="1" x14ac:dyDescent="0.25">
      <c r="S404" s="276"/>
    </row>
    <row r="405" spans="19:19" s="3" customFormat="1" x14ac:dyDescent="0.25">
      <c r="S405" s="276"/>
    </row>
    <row r="406" spans="19:19" s="3" customFormat="1" x14ac:dyDescent="0.25">
      <c r="S406" s="276"/>
    </row>
    <row r="407" spans="19:19" s="3" customFormat="1" x14ac:dyDescent="0.25">
      <c r="S407" s="276"/>
    </row>
    <row r="408" spans="19:19" s="3" customFormat="1" x14ac:dyDescent="0.25">
      <c r="S408" s="276"/>
    </row>
    <row r="409" spans="19:19" s="3" customFormat="1" x14ac:dyDescent="0.25">
      <c r="S409" s="276"/>
    </row>
    <row r="410" spans="19:19" s="3" customFormat="1" x14ac:dyDescent="0.25">
      <c r="S410" s="276"/>
    </row>
    <row r="411" spans="19:19" s="3" customFormat="1" x14ac:dyDescent="0.25">
      <c r="S411" s="276"/>
    </row>
    <row r="412" spans="19:19" s="3" customFormat="1" x14ac:dyDescent="0.25">
      <c r="S412" s="276"/>
    </row>
    <row r="413" spans="19:19" s="3" customFormat="1" x14ac:dyDescent="0.25">
      <c r="S413" s="276"/>
    </row>
    <row r="414" spans="19:19" s="3" customFormat="1" x14ac:dyDescent="0.25">
      <c r="S414" s="276"/>
    </row>
    <row r="415" spans="19:19" s="3" customFormat="1" x14ac:dyDescent="0.25">
      <c r="S415" s="276"/>
    </row>
    <row r="416" spans="19:19" s="3" customFormat="1" x14ac:dyDescent="0.25">
      <c r="S416" s="276"/>
    </row>
    <row r="417" spans="19:19" s="3" customFormat="1" x14ac:dyDescent="0.25">
      <c r="S417" s="276"/>
    </row>
    <row r="418" spans="19:19" s="3" customFormat="1" x14ac:dyDescent="0.25">
      <c r="S418" s="276"/>
    </row>
    <row r="419" spans="19:19" s="3" customFormat="1" x14ac:dyDescent="0.25">
      <c r="S419" s="276"/>
    </row>
    <row r="420" spans="19:19" s="3" customFormat="1" x14ac:dyDescent="0.25">
      <c r="S420" s="276"/>
    </row>
    <row r="421" spans="19:19" s="3" customFormat="1" x14ac:dyDescent="0.25">
      <c r="S421" s="276"/>
    </row>
    <row r="422" spans="19:19" s="3" customFormat="1" x14ac:dyDescent="0.25">
      <c r="S422" s="276"/>
    </row>
    <row r="423" spans="19:19" s="3" customFormat="1" x14ac:dyDescent="0.25">
      <c r="S423" s="276"/>
    </row>
    <row r="424" spans="19:19" s="3" customFormat="1" x14ac:dyDescent="0.25">
      <c r="S424" s="276"/>
    </row>
    <row r="425" spans="19:19" s="3" customFormat="1" x14ac:dyDescent="0.25">
      <c r="S425" s="276"/>
    </row>
    <row r="426" spans="19:19" s="3" customFormat="1" x14ac:dyDescent="0.25">
      <c r="S426" s="276"/>
    </row>
    <row r="427" spans="19:19" s="3" customFormat="1" x14ac:dyDescent="0.25">
      <c r="S427" s="276"/>
    </row>
    <row r="428" spans="19:19" s="3" customFormat="1" x14ac:dyDescent="0.25">
      <c r="S428" s="276"/>
    </row>
    <row r="429" spans="19:19" s="3" customFormat="1" x14ac:dyDescent="0.25">
      <c r="S429" s="276"/>
    </row>
    <row r="430" spans="19:19" s="3" customFormat="1" x14ac:dyDescent="0.25">
      <c r="S430" s="276"/>
    </row>
    <row r="431" spans="19:19" s="3" customFormat="1" x14ac:dyDescent="0.25">
      <c r="S431" s="276"/>
    </row>
    <row r="432" spans="19:19" s="3" customFormat="1" x14ac:dyDescent="0.25">
      <c r="S432" s="276"/>
    </row>
    <row r="433" spans="19:19" s="3" customFormat="1" x14ac:dyDescent="0.25">
      <c r="S433" s="276"/>
    </row>
    <row r="434" spans="19:19" s="3" customFormat="1" x14ac:dyDescent="0.25">
      <c r="S434" s="276"/>
    </row>
    <row r="435" spans="19:19" s="3" customFormat="1" x14ac:dyDescent="0.25">
      <c r="S435" s="276"/>
    </row>
    <row r="436" spans="19:19" s="3" customFormat="1" x14ac:dyDescent="0.25">
      <c r="S436" s="276"/>
    </row>
    <row r="437" spans="19:19" s="3" customFormat="1" x14ac:dyDescent="0.25">
      <c r="S437" s="276"/>
    </row>
    <row r="438" spans="19:19" s="3" customFormat="1" x14ac:dyDescent="0.25">
      <c r="S438" s="276"/>
    </row>
    <row r="439" spans="19:19" s="3" customFormat="1" x14ac:dyDescent="0.25">
      <c r="S439" s="276"/>
    </row>
    <row r="440" spans="19:19" s="3" customFormat="1" x14ac:dyDescent="0.25">
      <c r="S440" s="276"/>
    </row>
    <row r="441" spans="19:19" s="3" customFormat="1" x14ac:dyDescent="0.25">
      <c r="S441" s="276"/>
    </row>
    <row r="442" spans="19:19" s="3" customFormat="1" x14ac:dyDescent="0.25">
      <c r="S442" s="276"/>
    </row>
    <row r="443" spans="19:19" s="3" customFormat="1" x14ac:dyDescent="0.25">
      <c r="S443" s="276"/>
    </row>
    <row r="444" spans="19:19" s="3" customFormat="1" x14ac:dyDescent="0.25">
      <c r="S444" s="276"/>
    </row>
    <row r="445" spans="19:19" s="3" customFormat="1" x14ac:dyDescent="0.25">
      <c r="S445" s="276"/>
    </row>
    <row r="446" spans="19:19" s="3" customFormat="1" x14ac:dyDescent="0.25">
      <c r="S446" s="276"/>
    </row>
    <row r="447" spans="19:19" s="3" customFormat="1" x14ac:dyDescent="0.25">
      <c r="S447" s="276"/>
    </row>
    <row r="448" spans="19:19" s="3" customFormat="1" x14ac:dyDescent="0.25">
      <c r="S448" s="276"/>
    </row>
    <row r="449" spans="19:19" s="3" customFormat="1" x14ac:dyDescent="0.25">
      <c r="S449" s="276"/>
    </row>
    <row r="450" spans="19:19" s="3" customFormat="1" x14ac:dyDescent="0.25">
      <c r="S450" s="276"/>
    </row>
    <row r="451" spans="19:19" s="3" customFormat="1" x14ac:dyDescent="0.25">
      <c r="S451" s="276"/>
    </row>
    <row r="452" spans="19:19" s="3" customFormat="1" x14ac:dyDescent="0.25">
      <c r="S452" s="276"/>
    </row>
    <row r="453" spans="19:19" s="3" customFormat="1" x14ac:dyDescent="0.25">
      <c r="S453" s="276"/>
    </row>
    <row r="454" spans="19:19" s="3" customFormat="1" x14ac:dyDescent="0.25">
      <c r="S454" s="276"/>
    </row>
    <row r="455" spans="19:19" s="3" customFormat="1" x14ac:dyDescent="0.25">
      <c r="S455" s="276"/>
    </row>
    <row r="456" spans="19:19" s="3" customFormat="1" x14ac:dyDescent="0.25">
      <c r="S456" s="276"/>
    </row>
    <row r="457" spans="19:19" s="3" customFormat="1" x14ac:dyDescent="0.25">
      <c r="S457" s="276"/>
    </row>
    <row r="458" spans="19:19" s="3" customFormat="1" x14ac:dyDescent="0.25">
      <c r="S458" s="276"/>
    </row>
    <row r="459" spans="19:19" s="3" customFormat="1" x14ac:dyDescent="0.25">
      <c r="S459" s="276"/>
    </row>
    <row r="460" spans="19:19" s="3" customFormat="1" x14ac:dyDescent="0.25">
      <c r="S460" s="276"/>
    </row>
    <row r="461" spans="19:19" s="3" customFormat="1" x14ac:dyDescent="0.25">
      <c r="S461" s="276"/>
    </row>
    <row r="462" spans="19:19" s="3" customFormat="1" x14ac:dyDescent="0.25">
      <c r="S462" s="276"/>
    </row>
    <row r="463" spans="19:19" s="3" customFormat="1" x14ac:dyDescent="0.25">
      <c r="S463" s="276"/>
    </row>
    <row r="464" spans="19:19" s="3" customFormat="1" x14ac:dyDescent="0.25">
      <c r="S464" s="276"/>
    </row>
    <row r="465" spans="19:19" s="3" customFormat="1" x14ac:dyDescent="0.25">
      <c r="S465" s="276"/>
    </row>
    <row r="466" spans="19:19" s="3" customFormat="1" x14ac:dyDescent="0.25">
      <c r="S466" s="276"/>
    </row>
    <row r="467" spans="19:19" s="3" customFormat="1" x14ac:dyDescent="0.25">
      <c r="S467" s="276"/>
    </row>
    <row r="468" spans="19:19" s="3" customFormat="1" x14ac:dyDescent="0.25">
      <c r="S468" s="276"/>
    </row>
    <row r="469" spans="19:19" s="3" customFormat="1" x14ac:dyDescent="0.25">
      <c r="S469" s="276"/>
    </row>
    <row r="470" spans="19:19" s="3" customFormat="1" x14ac:dyDescent="0.25">
      <c r="S470" s="276"/>
    </row>
    <row r="471" spans="19:19" s="3" customFormat="1" x14ac:dyDescent="0.25">
      <c r="S471" s="276"/>
    </row>
    <row r="472" spans="19:19" s="3" customFormat="1" x14ac:dyDescent="0.25">
      <c r="S472" s="276"/>
    </row>
    <row r="473" spans="19:19" s="3" customFormat="1" x14ac:dyDescent="0.25">
      <c r="S473" s="276"/>
    </row>
    <row r="474" spans="19:19" s="3" customFormat="1" x14ac:dyDescent="0.25">
      <c r="S474" s="276"/>
    </row>
    <row r="475" spans="19:19" s="3" customFormat="1" x14ac:dyDescent="0.25">
      <c r="S475" s="276"/>
    </row>
    <row r="476" spans="19:19" s="3" customFormat="1" x14ac:dyDescent="0.25">
      <c r="S476" s="276"/>
    </row>
    <row r="477" spans="19:19" s="3" customFormat="1" x14ac:dyDescent="0.25">
      <c r="S477" s="276"/>
    </row>
    <row r="478" spans="19:19" s="3" customFormat="1" x14ac:dyDescent="0.25">
      <c r="S478" s="276"/>
    </row>
    <row r="479" spans="19:19" s="3" customFormat="1" x14ac:dyDescent="0.25">
      <c r="S479" s="276"/>
    </row>
    <row r="480" spans="19:19" s="3" customFormat="1" x14ac:dyDescent="0.25">
      <c r="S480" s="276"/>
    </row>
    <row r="481" spans="19:19" s="3" customFormat="1" x14ac:dyDescent="0.25">
      <c r="S481" s="276"/>
    </row>
    <row r="482" spans="19:19" s="3" customFormat="1" x14ac:dyDescent="0.25">
      <c r="S482" s="276"/>
    </row>
    <row r="483" spans="19:19" s="3" customFormat="1" x14ac:dyDescent="0.25">
      <c r="S483" s="276"/>
    </row>
    <row r="484" spans="19:19" s="3" customFormat="1" x14ac:dyDescent="0.25">
      <c r="S484" s="276"/>
    </row>
    <row r="485" spans="19:19" s="3" customFormat="1" x14ac:dyDescent="0.25">
      <c r="S485" s="276"/>
    </row>
    <row r="486" spans="19:19" s="3" customFormat="1" x14ac:dyDescent="0.25">
      <c r="S486" s="276"/>
    </row>
    <row r="487" spans="19:19" s="3" customFormat="1" x14ac:dyDescent="0.25">
      <c r="S487" s="276"/>
    </row>
    <row r="488" spans="19:19" s="3" customFormat="1" x14ac:dyDescent="0.25">
      <c r="S488" s="276"/>
    </row>
    <row r="489" spans="19:19" s="3" customFormat="1" x14ac:dyDescent="0.25">
      <c r="S489" s="276"/>
    </row>
    <row r="490" spans="19:19" s="3" customFormat="1" x14ac:dyDescent="0.25">
      <c r="S490" s="276"/>
    </row>
    <row r="491" spans="19:19" s="3" customFormat="1" x14ac:dyDescent="0.25">
      <c r="S491" s="276"/>
    </row>
    <row r="492" spans="19:19" s="3" customFormat="1" x14ac:dyDescent="0.25">
      <c r="S492" s="276"/>
    </row>
    <row r="493" spans="19:19" s="3" customFormat="1" x14ac:dyDescent="0.25">
      <c r="S493" s="276"/>
    </row>
    <row r="494" spans="19:19" s="3" customFormat="1" x14ac:dyDescent="0.25">
      <c r="S494" s="276"/>
    </row>
    <row r="495" spans="19:19" s="3" customFormat="1" x14ac:dyDescent="0.25">
      <c r="S495" s="276"/>
    </row>
    <row r="496" spans="19:19" s="3" customFormat="1" x14ac:dyDescent="0.25">
      <c r="S496" s="276"/>
    </row>
    <row r="497" spans="19:19" s="3" customFormat="1" x14ac:dyDescent="0.25">
      <c r="S497" s="276"/>
    </row>
    <row r="498" spans="19:19" s="3" customFormat="1" x14ac:dyDescent="0.25">
      <c r="S498" s="276"/>
    </row>
    <row r="499" spans="19:19" s="3" customFormat="1" x14ac:dyDescent="0.25">
      <c r="S499" s="276"/>
    </row>
    <row r="500" spans="19:19" s="3" customFormat="1" x14ac:dyDescent="0.25">
      <c r="S500" s="276"/>
    </row>
    <row r="501" spans="19:19" s="3" customFormat="1" x14ac:dyDescent="0.25">
      <c r="S501" s="276"/>
    </row>
    <row r="502" spans="19:19" s="3" customFormat="1" x14ac:dyDescent="0.25">
      <c r="S502" s="276"/>
    </row>
    <row r="503" spans="19:19" s="3" customFormat="1" x14ac:dyDescent="0.25">
      <c r="S503" s="276"/>
    </row>
    <row r="504" spans="19:19" s="3" customFormat="1" x14ac:dyDescent="0.25">
      <c r="S504" s="276"/>
    </row>
    <row r="505" spans="19:19" s="3" customFormat="1" x14ac:dyDescent="0.25">
      <c r="S505" s="276"/>
    </row>
    <row r="506" spans="19:19" s="3" customFormat="1" x14ac:dyDescent="0.25">
      <c r="S506" s="276"/>
    </row>
    <row r="507" spans="19:19" s="3" customFormat="1" x14ac:dyDescent="0.25">
      <c r="S507" s="276"/>
    </row>
    <row r="508" spans="19:19" s="3" customFormat="1" x14ac:dyDescent="0.25">
      <c r="S508" s="276"/>
    </row>
    <row r="509" spans="19:19" s="3" customFormat="1" x14ac:dyDescent="0.25">
      <c r="S509" s="276"/>
    </row>
    <row r="510" spans="19:19" s="3" customFormat="1" x14ac:dyDescent="0.25">
      <c r="S510" s="276"/>
    </row>
    <row r="511" spans="19:19" s="3" customFormat="1" x14ac:dyDescent="0.25">
      <c r="S511" s="276"/>
    </row>
    <row r="512" spans="19:19" s="3" customFormat="1" x14ac:dyDescent="0.25">
      <c r="S512" s="276"/>
    </row>
    <row r="513" spans="19:19" s="3" customFormat="1" x14ac:dyDescent="0.25">
      <c r="S513" s="276"/>
    </row>
    <row r="514" spans="19:19" s="3" customFormat="1" x14ac:dyDescent="0.25">
      <c r="S514" s="276"/>
    </row>
    <row r="515" spans="19:19" s="3" customFormat="1" x14ac:dyDescent="0.25">
      <c r="S515" s="276"/>
    </row>
    <row r="516" spans="19:19" s="3" customFormat="1" x14ac:dyDescent="0.25">
      <c r="S516" s="276"/>
    </row>
    <row r="517" spans="19:19" s="3" customFormat="1" x14ac:dyDescent="0.25">
      <c r="S517" s="276"/>
    </row>
    <row r="518" spans="19:19" s="3" customFormat="1" x14ac:dyDescent="0.25">
      <c r="S518" s="276"/>
    </row>
    <row r="519" spans="19:19" s="3" customFormat="1" x14ac:dyDescent="0.25">
      <c r="S519" s="276"/>
    </row>
    <row r="520" spans="19:19" s="3" customFormat="1" x14ac:dyDescent="0.25">
      <c r="S520" s="276"/>
    </row>
    <row r="521" spans="19:19" s="3" customFormat="1" x14ac:dyDescent="0.25">
      <c r="S521" s="276"/>
    </row>
    <row r="522" spans="19:19" s="3" customFormat="1" x14ac:dyDescent="0.25">
      <c r="S522" s="276"/>
    </row>
    <row r="523" spans="19:19" s="3" customFormat="1" x14ac:dyDescent="0.25">
      <c r="S523" s="276"/>
    </row>
    <row r="524" spans="19:19" s="3" customFormat="1" x14ac:dyDescent="0.25">
      <c r="S524" s="276"/>
    </row>
    <row r="525" spans="19:19" s="3" customFormat="1" x14ac:dyDescent="0.25">
      <c r="S525" s="276"/>
    </row>
    <row r="526" spans="19:19" s="3" customFormat="1" x14ac:dyDescent="0.25">
      <c r="S526" s="276"/>
    </row>
    <row r="527" spans="19:19" s="3" customFormat="1" x14ac:dyDescent="0.25">
      <c r="S527" s="276"/>
    </row>
    <row r="528" spans="19:19" s="3" customFormat="1" x14ac:dyDescent="0.25">
      <c r="S528" s="276"/>
    </row>
    <row r="529" spans="19:19" s="3" customFormat="1" x14ac:dyDescent="0.25">
      <c r="S529" s="276"/>
    </row>
    <row r="530" spans="19:19" s="3" customFormat="1" x14ac:dyDescent="0.25">
      <c r="S530" s="276"/>
    </row>
    <row r="531" spans="19:19" s="3" customFormat="1" x14ac:dyDescent="0.25">
      <c r="S531" s="276"/>
    </row>
    <row r="532" spans="19:19" s="3" customFormat="1" x14ac:dyDescent="0.25">
      <c r="S532" s="276"/>
    </row>
    <row r="533" spans="19:19" s="3" customFormat="1" x14ac:dyDescent="0.25">
      <c r="S533" s="276"/>
    </row>
    <row r="534" spans="19:19" s="3" customFormat="1" x14ac:dyDescent="0.25">
      <c r="S534" s="276"/>
    </row>
    <row r="535" spans="19:19" s="3" customFormat="1" x14ac:dyDescent="0.25">
      <c r="S535" s="276"/>
    </row>
    <row r="536" spans="19:19" s="3" customFormat="1" x14ac:dyDescent="0.25">
      <c r="S536" s="276"/>
    </row>
    <row r="537" spans="19:19" s="3" customFormat="1" x14ac:dyDescent="0.25">
      <c r="S537" s="276"/>
    </row>
    <row r="538" spans="19:19" s="3" customFormat="1" x14ac:dyDescent="0.25">
      <c r="S538" s="276"/>
    </row>
    <row r="539" spans="19:19" s="3" customFormat="1" x14ac:dyDescent="0.25">
      <c r="S539" s="276"/>
    </row>
    <row r="540" spans="19:19" s="3" customFormat="1" x14ac:dyDescent="0.25">
      <c r="S540" s="276"/>
    </row>
    <row r="541" spans="19:19" s="3" customFormat="1" x14ac:dyDescent="0.25">
      <c r="S541" s="276"/>
    </row>
    <row r="542" spans="19:19" s="3" customFormat="1" x14ac:dyDescent="0.25">
      <c r="S542" s="276"/>
    </row>
    <row r="543" spans="19:19" s="3" customFormat="1" x14ac:dyDescent="0.25">
      <c r="S543" s="276"/>
    </row>
    <row r="544" spans="19:19" s="3" customFormat="1" x14ac:dyDescent="0.25">
      <c r="S544" s="276"/>
    </row>
    <row r="545" spans="19:19" s="3" customFormat="1" x14ac:dyDescent="0.25">
      <c r="S545" s="276"/>
    </row>
    <row r="546" spans="19:19" s="3" customFormat="1" x14ac:dyDescent="0.25">
      <c r="S546" s="276"/>
    </row>
    <row r="547" spans="19:19" s="3" customFormat="1" x14ac:dyDescent="0.25">
      <c r="S547" s="276"/>
    </row>
    <row r="548" spans="19:19" s="3" customFormat="1" x14ac:dyDescent="0.25">
      <c r="S548" s="276"/>
    </row>
    <row r="549" spans="19:19" s="3" customFormat="1" x14ac:dyDescent="0.25">
      <c r="S549" s="276"/>
    </row>
    <row r="550" spans="19:19" s="3" customFormat="1" x14ac:dyDescent="0.25">
      <c r="S550" s="276"/>
    </row>
    <row r="551" spans="19:19" s="3" customFormat="1" x14ac:dyDescent="0.25">
      <c r="S551" s="276"/>
    </row>
    <row r="552" spans="19:19" s="3" customFormat="1" x14ac:dyDescent="0.25">
      <c r="S552" s="276"/>
    </row>
    <row r="553" spans="19:19" s="3" customFormat="1" x14ac:dyDescent="0.25">
      <c r="S553" s="276"/>
    </row>
    <row r="554" spans="19:19" s="3" customFormat="1" x14ac:dyDescent="0.25">
      <c r="S554" s="276"/>
    </row>
    <row r="555" spans="19:19" s="3" customFormat="1" x14ac:dyDescent="0.25">
      <c r="S555" s="276"/>
    </row>
    <row r="556" spans="19:19" s="3" customFormat="1" x14ac:dyDescent="0.25">
      <c r="S556" s="276"/>
    </row>
    <row r="557" spans="19:19" s="3" customFormat="1" x14ac:dyDescent="0.25">
      <c r="S557" s="276"/>
    </row>
    <row r="558" spans="19:19" s="3" customFormat="1" x14ac:dyDescent="0.25">
      <c r="S558" s="276"/>
    </row>
    <row r="559" spans="19:19" s="3" customFormat="1" x14ac:dyDescent="0.25">
      <c r="S559" s="276"/>
    </row>
    <row r="560" spans="19:19" s="3" customFormat="1" x14ac:dyDescent="0.25">
      <c r="S560" s="276"/>
    </row>
    <row r="561" spans="19:19" s="3" customFormat="1" x14ac:dyDescent="0.25">
      <c r="S561" s="276"/>
    </row>
    <row r="562" spans="19:19" s="3" customFormat="1" x14ac:dyDescent="0.25">
      <c r="S562" s="276"/>
    </row>
    <row r="563" spans="19:19" s="3" customFormat="1" x14ac:dyDescent="0.25">
      <c r="S563" s="276"/>
    </row>
    <row r="564" spans="19:19" s="3" customFormat="1" x14ac:dyDescent="0.25">
      <c r="S564" s="276"/>
    </row>
    <row r="565" spans="19:19" s="3" customFormat="1" x14ac:dyDescent="0.25">
      <c r="S565" s="276"/>
    </row>
    <row r="566" spans="19:19" s="3" customFormat="1" x14ac:dyDescent="0.25">
      <c r="S566" s="276"/>
    </row>
    <row r="567" spans="19:19" s="3" customFormat="1" x14ac:dyDescent="0.25">
      <c r="S567" s="276"/>
    </row>
    <row r="568" spans="19:19" s="3" customFormat="1" x14ac:dyDescent="0.25">
      <c r="S568" s="276"/>
    </row>
    <row r="569" spans="19:19" s="3" customFormat="1" x14ac:dyDescent="0.25">
      <c r="S569" s="276"/>
    </row>
    <row r="570" spans="19:19" s="3" customFormat="1" x14ac:dyDescent="0.25">
      <c r="S570" s="276"/>
    </row>
    <row r="571" spans="19:19" s="3" customFormat="1" x14ac:dyDescent="0.25">
      <c r="S571" s="276"/>
    </row>
    <row r="572" spans="19:19" s="3" customFormat="1" x14ac:dyDescent="0.25">
      <c r="S572" s="276"/>
    </row>
    <row r="573" spans="19:19" s="3" customFormat="1" x14ac:dyDescent="0.25">
      <c r="S573" s="276"/>
    </row>
    <row r="574" spans="19:19" s="3" customFormat="1" x14ac:dyDescent="0.25">
      <c r="S574" s="276"/>
    </row>
    <row r="575" spans="19:19" s="3" customFormat="1" x14ac:dyDescent="0.25">
      <c r="S575" s="276"/>
    </row>
    <row r="576" spans="19:19" s="3" customFormat="1" x14ac:dyDescent="0.25">
      <c r="S576" s="276"/>
    </row>
    <row r="577" spans="19:19" s="3" customFormat="1" x14ac:dyDescent="0.25">
      <c r="S577" s="276"/>
    </row>
    <row r="578" spans="19:19" s="3" customFormat="1" x14ac:dyDescent="0.25">
      <c r="S578" s="276"/>
    </row>
    <row r="579" spans="19:19" s="3" customFormat="1" x14ac:dyDescent="0.25">
      <c r="S579" s="276"/>
    </row>
    <row r="580" spans="19:19" s="3" customFormat="1" x14ac:dyDescent="0.25">
      <c r="S580" s="276"/>
    </row>
    <row r="581" spans="19:19" s="3" customFormat="1" x14ac:dyDescent="0.25">
      <c r="S581" s="276"/>
    </row>
    <row r="582" spans="19:19" s="3" customFormat="1" x14ac:dyDescent="0.25">
      <c r="S582" s="276"/>
    </row>
    <row r="583" spans="19:19" s="3" customFormat="1" x14ac:dyDescent="0.25">
      <c r="S583" s="276"/>
    </row>
    <row r="584" spans="19:19" s="3" customFormat="1" x14ac:dyDescent="0.25">
      <c r="S584" s="276"/>
    </row>
    <row r="585" spans="19:19" s="3" customFormat="1" x14ac:dyDescent="0.25">
      <c r="S585" s="276"/>
    </row>
    <row r="586" spans="19:19" s="3" customFormat="1" x14ac:dyDescent="0.25">
      <c r="S586" s="276"/>
    </row>
    <row r="587" spans="19:19" s="3" customFormat="1" x14ac:dyDescent="0.25">
      <c r="S587" s="276"/>
    </row>
    <row r="588" spans="19:19" s="3" customFormat="1" x14ac:dyDescent="0.25">
      <c r="S588" s="276"/>
    </row>
    <row r="589" spans="19:19" s="3" customFormat="1" x14ac:dyDescent="0.25">
      <c r="S589" s="276"/>
    </row>
    <row r="590" spans="19:19" s="3" customFormat="1" x14ac:dyDescent="0.25">
      <c r="S590" s="276"/>
    </row>
    <row r="591" spans="19:19" s="3" customFormat="1" x14ac:dyDescent="0.25">
      <c r="S591" s="276"/>
    </row>
    <row r="592" spans="19:19" s="3" customFormat="1" x14ac:dyDescent="0.25">
      <c r="S592" s="276"/>
    </row>
    <row r="593" spans="19:19" s="3" customFormat="1" x14ac:dyDescent="0.25">
      <c r="S593" s="276"/>
    </row>
    <row r="594" spans="19:19" s="3" customFormat="1" x14ac:dyDescent="0.25">
      <c r="S594" s="276"/>
    </row>
    <row r="595" spans="19:19" s="3" customFormat="1" x14ac:dyDescent="0.25">
      <c r="S595" s="276"/>
    </row>
    <row r="596" spans="19:19" s="3" customFormat="1" x14ac:dyDescent="0.25">
      <c r="S596" s="276"/>
    </row>
    <row r="597" spans="19:19" s="3" customFormat="1" x14ac:dyDescent="0.25">
      <c r="S597" s="276"/>
    </row>
    <row r="598" spans="19:19" s="3" customFormat="1" x14ac:dyDescent="0.25">
      <c r="S598" s="276"/>
    </row>
    <row r="599" spans="19:19" s="3" customFormat="1" x14ac:dyDescent="0.25">
      <c r="S599" s="276"/>
    </row>
    <row r="600" spans="19:19" s="3" customFormat="1" x14ac:dyDescent="0.25">
      <c r="S600" s="276"/>
    </row>
    <row r="601" spans="19:19" s="3" customFormat="1" x14ac:dyDescent="0.25">
      <c r="S601" s="276"/>
    </row>
    <row r="602" spans="19:19" s="3" customFormat="1" x14ac:dyDescent="0.25">
      <c r="S602" s="276"/>
    </row>
    <row r="603" spans="19:19" s="3" customFormat="1" x14ac:dyDescent="0.25">
      <c r="S603" s="276"/>
    </row>
    <row r="604" spans="19:19" s="3" customFormat="1" x14ac:dyDescent="0.25">
      <c r="S604" s="276"/>
    </row>
    <row r="605" spans="19:19" s="3" customFormat="1" x14ac:dyDescent="0.25">
      <c r="S605" s="276"/>
    </row>
    <row r="606" spans="19:19" s="3" customFormat="1" x14ac:dyDescent="0.25">
      <c r="S606" s="276"/>
    </row>
  </sheetData>
  <mergeCells count="14">
    <mergeCell ref="N5:O5"/>
    <mergeCell ref="H5:I5"/>
    <mergeCell ref="J5:K5"/>
    <mergeCell ref="L5:M5"/>
    <mergeCell ref="B48:C48"/>
    <mergeCell ref="B2:R2"/>
    <mergeCell ref="B3:R3"/>
    <mergeCell ref="F5:G5"/>
    <mergeCell ref="P5:Q5"/>
    <mergeCell ref="R4:R6"/>
    <mergeCell ref="D4:Q4"/>
    <mergeCell ref="C4:C6"/>
    <mergeCell ref="B4:B6"/>
    <mergeCell ref="D5:E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Y727"/>
  <sheetViews>
    <sheetView topLeftCell="A30" zoomScale="80" zoomScaleNormal="80" workbookViewId="0">
      <selection activeCell="D6" sqref="D6:M47"/>
    </sheetView>
  </sheetViews>
  <sheetFormatPr defaultRowHeight="15" x14ac:dyDescent="0.25"/>
  <cols>
    <col min="1" max="1" width="2.7109375" style="3" customWidth="1"/>
    <col min="2" max="2" width="7.7109375" style="2" customWidth="1"/>
    <col min="3" max="3" width="67" style="2" customWidth="1"/>
    <col min="4" max="13" width="12" style="2" customWidth="1"/>
    <col min="14" max="14" width="11.42578125" style="276" customWidth="1"/>
    <col min="15" max="103" width="11.42578125" style="3" customWidth="1"/>
    <col min="104" max="16384" width="9.140625" style="2"/>
  </cols>
  <sheetData>
    <row r="1" spans="2:14" s="3" customFormat="1" ht="15.75" thickBot="1" x14ac:dyDescent="0.3">
      <c r="N1" s="276"/>
    </row>
    <row r="2" spans="2:14" ht="22.15" customHeight="1" thickTop="1" thickBot="1" x14ac:dyDescent="0.3">
      <c r="B2" s="287" t="s">
        <v>1033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</row>
    <row r="3" spans="2:14" ht="22.15" customHeight="1" thickTop="1" thickBot="1" x14ac:dyDescent="0.3">
      <c r="B3" s="391" t="s">
        <v>521</v>
      </c>
      <c r="C3" s="396" t="s">
        <v>522</v>
      </c>
      <c r="D3" s="300" t="s">
        <v>91</v>
      </c>
      <c r="E3" s="301"/>
      <c r="F3" s="301"/>
      <c r="G3" s="301"/>
      <c r="H3" s="301"/>
      <c r="I3" s="301"/>
      <c r="J3" s="301"/>
      <c r="K3" s="301"/>
      <c r="L3" s="302" t="s">
        <v>20</v>
      </c>
      <c r="M3" s="303"/>
    </row>
    <row r="4" spans="2:14" ht="22.15" customHeight="1" thickTop="1" x14ac:dyDescent="0.25">
      <c r="B4" s="392"/>
      <c r="C4" s="397"/>
      <c r="D4" s="306" t="s">
        <v>18</v>
      </c>
      <c r="E4" s="307"/>
      <c r="F4" s="310" t="s">
        <v>862</v>
      </c>
      <c r="G4" s="307"/>
      <c r="H4" s="310" t="s">
        <v>294</v>
      </c>
      <c r="I4" s="307"/>
      <c r="J4" s="308" t="s">
        <v>19</v>
      </c>
      <c r="K4" s="308"/>
      <c r="L4" s="312"/>
      <c r="M4" s="305"/>
    </row>
    <row r="5" spans="2:14" ht="22.15" customHeight="1" thickBot="1" x14ac:dyDescent="0.3">
      <c r="B5" s="393"/>
      <c r="C5" s="398"/>
      <c r="D5" s="213" t="s">
        <v>17</v>
      </c>
      <c r="E5" s="257" t="s">
        <v>16</v>
      </c>
      <c r="F5" s="215" t="s">
        <v>17</v>
      </c>
      <c r="G5" s="257" t="s">
        <v>16</v>
      </c>
      <c r="H5" s="215" t="s">
        <v>17</v>
      </c>
      <c r="I5" s="257" t="s">
        <v>16</v>
      </c>
      <c r="J5" s="215" t="s">
        <v>17</v>
      </c>
      <c r="K5" s="259" t="s">
        <v>16</v>
      </c>
      <c r="L5" s="213" t="s">
        <v>17</v>
      </c>
      <c r="M5" s="258" t="s">
        <v>16</v>
      </c>
    </row>
    <row r="6" spans="2:14" ht="22.15" customHeight="1" thickTop="1" x14ac:dyDescent="0.25">
      <c r="B6" s="205" t="s">
        <v>297</v>
      </c>
      <c r="C6" s="206" t="s">
        <v>523</v>
      </c>
      <c r="D6" s="207">
        <f>IFERROR(VLOOKUP(N6,[1]Sheet1!$A$755:$I$796,2,FALSE),0)</f>
        <v>69</v>
      </c>
      <c r="E6" s="208">
        <f>IFERROR(VLOOKUP(N6,[1]Sheet1!$A$755:$I$796,3,FALSE)/100,0)</f>
        <v>8.72313527180784E-2</v>
      </c>
      <c r="F6" s="209">
        <f>IFERROR(VLOOKUP(N6,[1]Sheet1!$A$755:$I$796,4,FALSE),0)</f>
        <v>94</v>
      </c>
      <c r="G6" s="208">
        <f>IFERROR(VLOOKUP(N6,[1]Sheet1!$A$755:$I$796,5,FALSE)/100,0)</f>
        <v>4.6373951652688705E-2</v>
      </c>
      <c r="H6" s="209">
        <f>IFERROR(VLOOKUP(N6,[1]Sheet1!$A$755:$I$796,6,FALSE),0)</f>
        <v>9</v>
      </c>
      <c r="I6" s="208">
        <f>IFERROR(VLOOKUP(N6,[1]Sheet1!$A$755:$I$796,7,FALSE)/100,0)</f>
        <v>6.2937062937062943E-2</v>
      </c>
      <c r="J6" s="209">
        <f>IFERROR(VLOOKUP(N6,[1]Sheet1!$A$755:$I$796,8,FALSE),0)</f>
        <v>1</v>
      </c>
      <c r="K6" s="210">
        <f>IFERROR(VLOOKUP(N6,[1]Sheet1!$A$755:$I$796,9,FALSE)/100,0)</f>
        <v>0.2</v>
      </c>
      <c r="L6" s="260">
        <f>IFERROR(VLOOKUP(N6,[1]Sheet1!$A$755:$K$796,10,FALSE),0)</f>
        <v>173</v>
      </c>
      <c r="M6" s="211">
        <f>IFERROR(VLOOKUP(N6,[1]Sheet1!$A$755:$K$796,11,FALSE)/100,0)</f>
        <v>5.8327714093054622E-2</v>
      </c>
      <c r="N6" s="276" t="s">
        <v>809</v>
      </c>
    </row>
    <row r="7" spans="2:14" ht="22.15" customHeight="1" x14ac:dyDescent="0.25">
      <c r="B7" s="127" t="s">
        <v>126</v>
      </c>
      <c r="C7" s="97" t="s">
        <v>524</v>
      </c>
      <c r="D7" s="41">
        <f>IFERROR(VLOOKUP(N7,[1]Sheet1!$A$755:$I$796,2,FALSE),0)</f>
        <v>12</v>
      </c>
      <c r="E7" s="23">
        <f>IFERROR(VLOOKUP(N7,[1]Sheet1!$A$755:$I$796,3,FALSE)/100,0)</f>
        <v>1.5170670037926675E-2</v>
      </c>
      <c r="F7" s="24">
        <f>IFERROR(VLOOKUP(N7,[1]Sheet1!$A$755:$I$796,4,FALSE),0)</f>
        <v>58</v>
      </c>
      <c r="G7" s="23">
        <f>IFERROR(VLOOKUP(N7,[1]Sheet1!$A$755:$I$796,5,FALSE)/100,0)</f>
        <v>2.8613714849531326E-2</v>
      </c>
      <c r="H7" s="24">
        <f>IFERROR(VLOOKUP(N7,[1]Sheet1!$A$755:$I$796,6,FALSE),0)</f>
        <v>2</v>
      </c>
      <c r="I7" s="23">
        <f>IFERROR(VLOOKUP(N7,[1]Sheet1!$A$755:$I$796,7,FALSE)/100,0)</f>
        <v>1.3986013986013988E-2</v>
      </c>
      <c r="J7" s="24">
        <f>IFERROR(VLOOKUP(N7,[1]Sheet1!$A$755:$I$796,8,FALSE),0)</f>
        <v>0</v>
      </c>
      <c r="K7" s="25">
        <f>IFERROR(VLOOKUP(N7,[1]Sheet1!$A$755:$I$796,9,FALSE)/100,0)</f>
        <v>0</v>
      </c>
      <c r="L7" s="22">
        <f>IFERROR(VLOOKUP(N7,[1]Sheet1!$A$755:$K$796,10,FALSE),0)</f>
        <v>72</v>
      </c>
      <c r="M7" s="27">
        <f>IFERROR(VLOOKUP(N7,[1]Sheet1!$A$755:$K$796,11,FALSE)/100,0)</f>
        <v>2.4275118004045852E-2</v>
      </c>
      <c r="N7" s="276" t="s">
        <v>810</v>
      </c>
    </row>
    <row r="8" spans="2:14" ht="21.75" customHeight="1" x14ac:dyDescent="0.25">
      <c r="B8" s="127" t="s">
        <v>128</v>
      </c>
      <c r="C8" s="97" t="s">
        <v>525</v>
      </c>
      <c r="D8" s="41">
        <f>IFERROR(VLOOKUP(N8,[1]Sheet1!$A$755:$I$796,2,FALSE),0)</f>
        <v>9</v>
      </c>
      <c r="E8" s="23">
        <f>IFERROR(VLOOKUP(N8,[1]Sheet1!$A$755:$I$796,3,FALSE)/100,0)</f>
        <v>1.1378002528445006E-2</v>
      </c>
      <c r="F8" s="24">
        <f>IFERROR(VLOOKUP(N8,[1]Sheet1!$A$755:$I$796,4,FALSE),0)</f>
        <v>29</v>
      </c>
      <c r="G8" s="23">
        <f>IFERROR(VLOOKUP(N8,[1]Sheet1!$A$755:$I$796,5,FALSE)/100,0)</f>
        <v>1.4306857424765663E-2</v>
      </c>
      <c r="H8" s="24">
        <f>IFERROR(VLOOKUP(N8,[1]Sheet1!$A$755:$I$796,6,FALSE),0)</f>
        <v>1</v>
      </c>
      <c r="I8" s="23">
        <f>IFERROR(VLOOKUP(N8,[1]Sheet1!$A$755:$I$796,7,FALSE)/100,0)</f>
        <v>6.9930069930069939E-3</v>
      </c>
      <c r="J8" s="24">
        <f>IFERROR(VLOOKUP(N8,[1]Sheet1!$A$755:$I$796,8,FALSE),0)</f>
        <v>0</v>
      </c>
      <c r="K8" s="25">
        <f>IFERROR(VLOOKUP(N8,[1]Sheet1!$A$755:$I$796,9,FALSE)/100,0)</f>
        <v>0</v>
      </c>
      <c r="L8" s="22">
        <f>IFERROR(VLOOKUP(N8,[1]Sheet1!$A$755:$K$796,10,FALSE),0)</f>
        <v>39</v>
      </c>
      <c r="M8" s="27">
        <f>IFERROR(VLOOKUP(N8,[1]Sheet1!$A$755:$K$796,11,FALSE)/100,0)</f>
        <v>1.3149022252191507E-2</v>
      </c>
      <c r="N8" s="276" t="s">
        <v>811</v>
      </c>
    </row>
    <row r="9" spans="2:14" ht="22.15" customHeight="1" x14ac:dyDescent="0.25">
      <c r="B9" s="127" t="s">
        <v>130</v>
      </c>
      <c r="C9" s="97" t="s">
        <v>526</v>
      </c>
      <c r="D9" s="41">
        <f>IFERROR(VLOOKUP(N9,[1]Sheet1!$A$755:$I$796,2,FALSE),0)</f>
        <v>8</v>
      </c>
      <c r="E9" s="23">
        <f>IFERROR(VLOOKUP(N9,[1]Sheet1!$A$755:$I$796,3,FALSE)/100,0)</f>
        <v>1.0113780025284451E-2</v>
      </c>
      <c r="F9" s="24">
        <f>IFERROR(VLOOKUP(N9,[1]Sheet1!$A$755:$I$796,4,FALSE),0)</f>
        <v>24</v>
      </c>
      <c r="G9" s="23">
        <f>IFERROR(VLOOKUP(N9,[1]Sheet1!$A$755:$I$796,5,FALSE)/100,0)</f>
        <v>1.1840157868771583E-2</v>
      </c>
      <c r="H9" s="24">
        <f>IFERROR(VLOOKUP(N9,[1]Sheet1!$A$755:$I$796,6,FALSE),0)</f>
        <v>0</v>
      </c>
      <c r="I9" s="23">
        <f>IFERROR(VLOOKUP(N9,[1]Sheet1!$A$755:$I$796,7,FALSE)/100,0)</f>
        <v>0</v>
      </c>
      <c r="J9" s="24">
        <f>IFERROR(VLOOKUP(N9,[1]Sheet1!$A$755:$I$796,8,FALSE),0)</f>
        <v>0</v>
      </c>
      <c r="K9" s="25">
        <f>IFERROR(VLOOKUP(N9,[1]Sheet1!$A$755:$I$796,9,FALSE)/100,0)</f>
        <v>0</v>
      </c>
      <c r="L9" s="22">
        <f>IFERROR(VLOOKUP(N9,[1]Sheet1!$A$755:$K$796,10,FALSE),0)</f>
        <v>32</v>
      </c>
      <c r="M9" s="27">
        <f>IFERROR(VLOOKUP(N9,[1]Sheet1!$A$755:$K$796,11,FALSE)/100,0)</f>
        <v>1.078894133513149E-2</v>
      </c>
      <c r="N9" s="276" t="s">
        <v>812</v>
      </c>
    </row>
    <row r="10" spans="2:14" ht="22.15" customHeight="1" x14ac:dyDescent="0.25">
      <c r="B10" s="127" t="s">
        <v>132</v>
      </c>
      <c r="C10" s="97" t="s">
        <v>527</v>
      </c>
      <c r="D10" s="41">
        <f>IFERROR(VLOOKUP(N10,[1]Sheet1!$A$755:$I$796,2,FALSE),0)</f>
        <v>2</v>
      </c>
      <c r="E10" s="23">
        <f>IFERROR(VLOOKUP(N10,[1]Sheet1!$A$755:$I$796,3,FALSE)/100,0)</f>
        <v>2.5284450063211127E-3</v>
      </c>
      <c r="F10" s="24">
        <f>IFERROR(VLOOKUP(N10,[1]Sheet1!$A$755:$I$796,4,FALSE),0)</f>
        <v>3</v>
      </c>
      <c r="G10" s="23">
        <f>IFERROR(VLOOKUP(N10,[1]Sheet1!$A$755:$I$796,5,FALSE)/100,0)</f>
        <v>1.4800197335964479E-3</v>
      </c>
      <c r="H10" s="24">
        <f>IFERROR(VLOOKUP(N10,[1]Sheet1!$A$755:$I$796,6,FALSE),0)</f>
        <v>0</v>
      </c>
      <c r="I10" s="23">
        <f>IFERROR(VLOOKUP(N10,[1]Sheet1!$A$755:$I$796,7,FALSE)/100,0)</f>
        <v>0</v>
      </c>
      <c r="J10" s="24">
        <f>IFERROR(VLOOKUP(N10,[1]Sheet1!$A$755:$I$796,8,FALSE),0)</f>
        <v>0</v>
      </c>
      <c r="K10" s="25">
        <f>IFERROR(VLOOKUP(N10,[1]Sheet1!$A$755:$I$796,9,FALSE)/100,0)</f>
        <v>0</v>
      </c>
      <c r="L10" s="22">
        <f>IFERROR(VLOOKUP(N10,[1]Sheet1!$A$755:$K$796,10,FALSE),0)</f>
        <v>5</v>
      </c>
      <c r="M10" s="27">
        <f>IFERROR(VLOOKUP(N10,[1]Sheet1!$A$755:$K$796,11,FALSE)/100,0)</f>
        <v>1.6857720836142953E-3</v>
      </c>
      <c r="N10" s="276" t="s">
        <v>813</v>
      </c>
    </row>
    <row r="11" spans="2:14" ht="22.15" customHeight="1" x14ac:dyDescent="0.25">
      <c r="B11" s="127" t="s">
        <v>134</v>
      </c>
      <c r="C11" s="97" t="s">
        <v>528</v>
      </c>
      <c r="D11" s="41">
        <f>IFERROR(VLOOKUP(N11,[1]Sheet1!$A$755:$I$796,2,FALSE),0)</f>
        <v>0</v>
      </c>
      <c r="E11" s="23">
        <f>IFERROR(VLOOKUP(N11,[1]Sheet1!$A$755:$I$796,3,FALSE)/100,0)</f>
        <v>0</v>
      </c>
      <c r="F11" s="24">
        <f>IFERROR(VLOOKUP(N11,[1]Sheet1!$A$755:$I$796,4,FALSE),0)</f>
        <v>0</v>
      </c>
      <c r="G11" s="23">
        <f>IFERROR(VLOOKUP(N11,[1]Sheet1!$A$755:$I$796,5,FALSE)/100,0)</f>
        <v>0</v>
      </c>
      <c r="H11" s="24">
        <f>IFERROR(VLOOKUP(N11,[1]Sheet1!$A$755:$I$796,6,FALSE),0)</f>
        <v>0</v>
      </c>
      <c r="I11" s="23">
        <f>IFERROR(VLOOKUP(N11,[1]Sheet1!$A$755:$I$796,7,FALSE)/100,0)</f>
        <v>0</v>
      </c>
      <c r="J11" s="24">
        <f>IFERROR(VLOOKUP(N11,[1]Sheet1!$A$755:$I$796,8,FALSE),0)</f>
        <v>0</v>
      </c>
      <c r="K11" s="25">
        <f>IFERROR(VLOOKUP(N11,[1]Sheet1!$A$755:$I$796,9,FALSE)/100,0)</f>
        <v>0</v>
      </c>
      <c r="L11" s="22">
        <f>IFERROR(VLOOKUP(N11,[1]Sheet1!$A$755:$K$796,10,FALSE),0)</f>
        <v>0</v>
      </c>
      <c r="M11" s="27">
        <f>IFERROR(VLOOKUP(N11,[1]Sheet1!$A$755:$K$796,11,FALSE)/100,0)</f>
        <v>0</v>
      </c>
      <c r="N11" s="276" t="s">
        <v>814</v>
      </c>
    </row>
    <row r="12" spans="2:14" ht="22.15" customHeight="1" x14ac:dyDescent="0.25">
      <c r="B12" s="127" t="s">
        <v>136</v>
      </c>
      <c r="C12" s="97" t="s">
        <v>529</v>
      </c>
      <c r="D12" s="41">
        <f>IFERROR(VLOOKUP(N12,[1]Sheet1!$A$755:$I$796,2,FALSE),0)</f>
        <v>5</v>
      </c>
      <c r="E12" s="23">
        <f>IFERROR(VLOOKUP(N12,[1]Sheet1!$A$755:$I$796,3,FALSE)/100,0)</f>
        <v>6.3211125158027818E-3</v>
      </c>
      <c r="F12" s="24">
        <f>IFERROR(VLOOKUP(N12,[1]Sheet1!$A$755:$I$796,4,FALSE),0)</f>
        <v>0</v>
      </c>
      <c r="G12" s="23">
        <f>IFERROR(VLOOKUP(N12,[1]Sheet1!$A$755:$I$796,5,FALSE)/100,0)</f>
        <v>0</v>
      </c>
      <c r="H12" s="24">
        <f>IFERROR(VLOOKUP(N12,[1]Sheet1!$A$755:$I$796,6,FALSE),0)</f>
        <v>0</v>
      </c>
      <c r="I12" s="23">
        <f>IFERROR(VLOOKUP(N12,[1]Sheet1!$A$755:$I$796,7,FALSE)/100,0)</f>
        <v>0</v>
      </c>
      <c r="J12" s="24">
        <f>IFERROR(VLOOKUP(N12,[1]Sheet1!$A$755:$I$796,8,FALSE),0)</f>
        <v>0</v>
      </c>
      <c r="K12" s="25">
        <f>IFERROR(VLOOKUP(N12,[1]Sheet1!$A$755:$I$796,9,FALSE)/100,0)</f>
        <v>0</v>
      </c>
      <c r="L12" s="22">
        <f>IFERROR(VLOOKUP(N12,[1]Sheet1!$A$755:$K$796,10,FALSE),0)</f>
        <v>5</v>
      </c>
      <c r="M12" s="27">
        <f>IFERROR(VLOOKUP(N12,[1]Sheet1!$A$755:$K$796,11,FALSE)/100,0)</f>
        <v>1.6857720836142953E-3</v>
      </c>
      <c r="N12" s="276" t="s">
        <v>815</v>
      </c>
    </row>
    <row r="13" spans="2:14" ht="22.15" customHeight="1" x14ac:dyDescent="0.25">
      <c r="B13" s="127" t="s">
        <v>142</v>
      </c>
      <c r="C13" s="97" t="s">
        <v>530</v>
      </c>
      <c r="D13" s="41">
        <f>IFERROR(VLOOKUP(N13,[1]Sheet1!$A$755:$I$796,2,FALSE),0)</f>
        <v>6</v>
      </c>
      <c r="E13" s="23">
        <f>IFERROR(VLOOKUP(N13,[1]Sheet1!$A$755:$I$796,3,FALSE)/100,0)</f>
        <v>7.5853350189633373E-3</v>
      </c>
      <c r="F13" s="24">
        <f>IFERROR(VLOOKUP(N13,[1]Sheet1!$A$755:$I$796,4,FALSE),0)</f>
        <v>34</v>
      </c>
      <c r="G13" s="23">
        <f>IFERROR(VLOOKUP(N13,[1]Sheet1!$A$755:$I$796,5,FALSE)/100,0)</f>
        <v>1.6773556980759739E-2</v>
      </c>
      <c r="H13" s="24">
        <f>IFERROR(VLOOKUP(N13,[1]Sheet1!$A$755:$I$796,6,FALSE),0)</f>
        <v>1</v>
      </c>
      <c r="I13" s="23">
        <f>IFERROR(VLOOKUP(N13,[1]Sheet1!$A$755:$I$796,7,FALSE)/100,0)</f>
        <v>6.9930069930069939E-3</v>
      </c>
      <c r="J13" s="24">
        <f>IFERROR(VLOOKUP(N13,[1]Sheet1!$A$755:$I$796,8,FALSE),0)</f>
        <v>0</v>
      </c>
      <c r="K13" s="25">
        <f>IFERROR(VLOOKUP(N13,[1]Sheet1!$A$755:$I$796,9,FALSE)/100,0)</f>
        <v>0</v>
      </c>
      <c r="L13" s="22">
        <f>IFERROR(VLOOKUP(N13,[1]Sheet1!$A$755:$K$796,10,FALSE),0)</f>
        <v>41</v>
      </c>
      <c r="M13" s="27">
        <f>IFERROR(VLOOKUP(N13,[1]Sheet1!$A$755:$K$796,11,FALSE)/100,0)</f>
        <v>1.3823331085637221E-2</v>
      </c>
      <c r="N13" s="276" t="s">
        <v>816</v>
      </c>
    </row>
    <row r="14" spans="2:14" ht="22.15" customHeight="1" x14ac:dyDescent="0.25">
      <c r="B14" s="127" t="s">
        <v>144</v>
      </c>
      <c r="C14" s="97" t="s">
        <v>531</v>
      </c>
      <c r="D14" s="41">
        <f>IFERROR(VLOOKUP(N14,[1]Sheet1!$A$755:$I$796,2,FALSE),0)</f>
        <v>1</v>
      </c>
      <c r="E14" s="23">
        <f>IFERROR(VLOOKUP(N14,[1]Sheet1!$A$755:$I$796,3,FALSE)/100,0)</f>
        <v>1.2642225031605564E-3</v>
      </c>
      <c r="F14" s="24">
        <f>IFERROR(VLOOKUP(N14,[1]Sheet1!$A$755:$I$796,4,FALSE),0)</f>
        <v>7</v>
      </c>
      <c r="G14" s="23">
        <f>IFERROR(VLOOKUP(N14,[1]Sheet1!$A$755:$I$796,5,FALSE)/100,0)</f>
        <v>3.453379378391712E-3</v>
      </c>
      <c r="H14" s="24">
        <f>IFERROR(VLOOKUP(N14,[1]Sheet1!$A$755:$I$796,6,FALSE),0)</f>
        <v>0</v>
      </c>
      <c r="I14" s="23">
        <f>IFERROR(VLOOKUP(N14,[1]Sheet1!$A$755:$I$796,7,FALSE)/100,0)</f>
        <v>0</v>
      </c>
      <c r="J14" s="24">
        <f>IFERROR(VLOOKUP(N14,[1]Sheet1!$A$755:$I$796,8,FALSE),0)</f>
        <v>0</v>
      </c>
      <c r="K14" s="25">
        <f>IFERROR(VLOOKUP(N14,[1]Sheet1!$A$755:$I$796,9,FALSE)/100,0)</f>
        <v>0</v>
      </c>
      <c r="L14" s="22">
        <f>IFERROR(VLOOKUP(N14,[1]Sheet1!$A$755:$K$796,10,FALSE),0)</f>
        <v>8</v>
      </c>
      <c r="M14" s="27">
        <f>IFERROR(VLOOKUP(N14,[1]Sheet1!$A$755:$K$796,11,FALSE)/100,0)</f>
        <v>2.6972353337828725E-3</v>
      </c>
      <c r="N14" s="276" t="s">
        <v>817</v>
      </c>
    </row>
    <row r="15" spans="2:14" ht="22.15" customHeight="1" x14ac:dyDescent="0.25">
      <c r="B15" s="127" t="s">
        <v>146</v>
      </c>
      <c r="C15" s="97" t="s">
        <v>532</v>
      </c>
      <c r="D15" s="41">
        <f>IFERROR(VLOOKUP(N15,[1]Sheet1!$A$755:$I$796,2,FALSE),0)</f>
        <v>72</v>
      </c>
      <c r="E15" s="23">
        <f>IFERROR(VLOOKUP(N15,[1]Sheet1!$A$755:$I$796,3,FALSE)/100,0)</f>
        <v>9.1024020227560051E-2</v>
      </c>
      <c r="F15" s="24">
        <f>IFERROR(VLOOKUP(N15,[1]Sheet1!$A$755:$I$796,4,FALSE),0)</f>
        <v>140</v>
      </c>
      <c r="G15" s="23">
        <f>IFERROR(VLOOKUP(N15,[1]Sheet1!$A$755:$I$796,5,FALSE)/100,0)</f>
        <v>6.9067587567834238E-2</v>
      </c>
      <c r="H15" s="24">
        <f>IFERROR(VLOOKUP(N15,[1]Sheet1!$A$755:$I$796,6,FALSE),0)</f>
        <v>3</v>
      </c>
      <c r="I15" s="23">
        <f>IFERROR(VLOOKUP(N15,[1]Sheet1!$A$755:$I$796,7,FALSE)/100,0)</f>
        <v>2.097902097902098E-2</v>
      </c>
      <c r="J15" s="24">
        <f>IFERROR(VLOOKUP(N15,[1]Sheet1!$A$755:$I$796,8,FALSE),0)</f>
        <v>0</v>
      </c>
      <c r="K15" s="25">
        <f>IFERROR(VLOOKUP(N15,[1]Sheet1!$A$755:$I$796,9,FALSE)/100,0)</f>
        <v>0</v>
      </c>
      <c r="L15" s="22">
        <f>IFERROR(VLOOKUP(N15,[1]Sheet1!$A$755:$K$796,10,FALSE),0)</f>
        <v>215</v>
      </c>
      <c r="M15" s="27">
        <f>IFERROR(VLOOKUP(N15,[1]Sheet1!$A$755:$K$796,11,FALSE)/100,0)</f>
        <v>7.2488199595414693E-2</v>
      </c>
      <c r="N15" s="276" t="s">
        <v>818</v>
      </c>
    </row>
    <row r="16" spans="2:14" ht="22.15" customHeight="1" x14ac:dyDescent="0.25">
      <c r="B16" s="127" t="s">
        <v>148</v>
      </c>
      <c r="C16" s="97" t="s">
        <v>532</v>
      </c>
      <c r="D16" s="41">
        <f>IFERROR(VLOOKUP(N16,[1]Sheet1!$A$755:$I$796,2,FALSE),0)</f>
        <v>30</v>
      </c>
      <c r="E16" s="23">
        <f>IFERROR(VLOOKUP(N16,[1]Sheet1!$A$755:$I$796,3,FALSE)/100,0)</f>
        <v>3.7926675094816689E-2</v>
      </c>
      <c r="F16" s="24">
        <f>IFERROR(VLOOKUP(N16,[1]Sheet1!$A$755:$I$796,4,FALSE),0)</f>
        <v>73</v>
      </c>
      <c r="G16" s="23">
        <f>IFERROR(VLOOKUP(N16,[1]Sheet1!$A$755:$I$796,5,FALSE)/100,0)</f>
        <v>3.6013813517513565E-2</v>
      </c>
      <c r="H16" s="24">
        <f>IFERROR(VLOOKUP(N16,[1]Sheet1!$A$755:$I$796,6,FALSE),0)</f>
        <v>4</v>
      </c>
      <c r="I16" s="23">
        <f>IFERROR(VLOOKUP(N16,[1]Sheet1!$A$755:$I$796,7,FALSE)/100,0)</f>
        <v>2.7972027972027975E-2</v>
      </c>
      <c r="J16" s="24">
        <f>IFERROR(VLOOKUP(N16,[1]Sheet1!$A$755:$I$796,8,FALSE),0)</f>
        <v>0</v>
      </c>
      <c r="K16" s="25">
        <f>IFERROR(VLOOKUP(N16,[1]Sheet1!$A$755:$I$796,9,FALSE)/100,0)</f>
        <v>0</v>
      </c>
      <c r="L16" s="22">
        <f>IFERROR(VLOOKUP(N16,[1]Sheet1!$A$755:$K$796,10,FALSE),0)</f>
        <v>107</v>
      </c>
      <c r="M16" s="27">
        <f>IFERROR(VLOOKUP(N16,[1]Sheet1!$A$755:$K$796,11,FALSE)/100,0)</f>
        <v>3.6075522589345918E-2</v>
      </c>
      <c r="N16" s="276" t="s">
        <v>819</v>
      </c>
    </row>
    <row r="17" spans="2:14" ht="22.15" customHeight="1" x14ac:dyDescent="0.25">
      <c r="B17" s="127" t="s">
        <v>164</v>
      </c>
      <c r="C17" s="97" t="s">
        <v>533</v>
      </c>
      <c r="D17" s="41">
        <f>IFERROR(VLOOKUP(N17,[1]Sheet1!$A$755:$I$796,2,FALSE),0)</f>
        <v>5</v>
      </c>
      <c r="E17" s="23">
        <f>IFERROR(VLOOKUP(N17,[1]Sheet1!$A$755:$I$796,3,FALSE)/100,0)</f>
        <v>6.3211125158027818E-3</v>
      </c>
      <c r="F17" s="24">
        <f>IFERROR(VLOOKUP(N17,[1]Sheet1!$A$755:$I$796,4,FALSE),0)</f>
        <v>17</v>
      </c>
      <c r="G17" s="23">
        <f>IFERROR(VLOOKUP(N17,[1]Sheet1!$A$755:$I$796,5,FALSE)/100,0)</f>
        <v>8.3867784903798696E-3</v>
      </c>
      <c r="H17" s="24">
        <f>IFERROR(VLOOKUP(N17,[1]Sheet1!$A$755:$I$796,6,FALSE),0)</f>
        <v>0</v>
      </c>
      <c r="I17" s="23">
        <f>IFERROR(VLOOKUP(N17,[1]Sheet1!$A$755:$I$796,7,FALSE)/100,0)</f>
        <v>0</v>
      </c>
      <c r="J17" s="24">
        <f>IFERROR(VLOOKUP(N17,[1]Sheet1!$A$755:$I$796,8,FALSE),0)</f>
        <v>0</v>
      </c>
      <c r="K17" s="25">
        <f>IFERROR(VLOOKUP(N17,[1]Sheet1!$A$755:$I$796,9,FALSE)/100,0)</f>
        <v>0</v>
      </c>
      <c r="L17" s="22">
        <f>IFERROR(VLOOKUP(N17,[1]Sheet1!$A$755:$K$796,10,FALSE),0)</f>
        <v>22</v>
      </c>
      <c r="M17" s="27">
        <f>IFERROR(VLOOKUP(N17,[1]Sheet1!$A$755:$K$796,11,FALSE)/100,0)</f>
        <v>7.4173971679028991E-3</v>
      </c>
      <c r="N17" s="276" t="s">
        <v>820</v>
      </c>
    </row>
    <row r="18" spans="2:14" ht="22.15" customHeight="1" x14ac:dyDescent="0.25">
      <c r="B18" s="127" t="s">
        <v>166</v>
      </c>
      <c r="C18" s="97" t="s">
        <v>534</v>
      </c>
      <c r="D18" s="41">
        <f>IFERROR(VLOOKUP(N18,[1]Sheet1!$A$755:$I$796,2,FALSE),0)</f>
        <v>31</v>
      </c>
      <c r="E18" s="23">
        <f>IFERROR(VLOOKUP(N18,[1]Sheet1!$A$755:$I$796,3,FALSE)/100,0)</f>
        <v>3.9190897597977246E-2</v>
      </c>
      <c r="F18" s="24">
        <f>IFERROR(VLOOKUP(N18,[1]Sheet1!$A$755:$I$796,4,FALSE),0)</f>
        <v>57</v>
      </c>
      <c r="G18" s="23">
        <f>IFERROR(VLOOKUP(N18,[1]Sheet1!$A$755:$I$796,5,FALSE)/100,0)</f>
        <v>2.8120374938332512E-2</v>
      </c>
      <c r="H18" s="24">
        <f>IFERROR(VLOOKUP(N18,[1]Sheet1!$A$755:$I$796,6,FALSE),0)</f>
        <v>2</v>
      </c>
      <c r="I18" s="23">
        <f>IFERROR(VLOOKUP(N18,[1]Sheet1!$A$755:$I$796,7,FALSE)/100,0)</f>
        <v>1.3986013986013988E-2</v>
      </c>
      <c r="J18" s="24">
        <f>IFERROR(VLOOKUP(N18,[1]Sheet1!$A$755:$I$796,8,FALSE),0)</f>
        <v>0</v>
      </c>
      <c r="K18" s="25">
        <f>IFERROR(VLOOKUP(N18,[1]Sheet1!$A$755:$I$796,9,FALSE)/100,0)</f>
        <v>0</v>
      </c>
      <c r="L18" s="22">
        <f>IFERROR(VLOOKUP(N18,[1]Sheet1!$A$755:$K$796,10,FALSE),0)</f>
        <v>90</v>
      </c>
      <c r="M18" s="27">
        <f>IFERROR(VLOOKUP(N18,[1]Sheet1!$A$755:$K$796,11,FALSE)/100,0)</f>
        <v>3.0343897505057317E-2</v>
      </c>
      <c r="N18" s="276" t="s">
        <v>821</v>
      </c>
    </row>
    <row r="19" spans="2:14" ht="22.15" customHeight="1" x14ac:dyDescent="0.25">
      <c r="B19" s="127" t="s">
        <v>168</v>
      </c>
      <c r="C19" s="97" t="s">
        <v>534</v>
      </c>
      <c r="D19" s="41">
        <f>IFERROR(VLOOKUP(N19,[1]Sheet1!$A$755:$I$796,2,FALSE),0)</f>
        <v>11</v>
      </c>
      <c r="E19" s="23">
        <f>IFERROR(VLOOKUP(N19,[1]Sheet1!$A$755:$I$796,3,FALSE)/100,0)</f>
        <v>1.3906447534766117E-2</v>
      </c>
      <c r="F19" s="24">
        <f>IFERROR(VLOOKUP(N19,[1]Sheet1!$A$755:$I$796,4,FALSE),0)</f>
        <v>29</v>
      </c>
      <c r="G19" s="23">
        <f>IFERROR(VLOOKUP(N19,[1]Sheet1!$A$755:$I$796,5,FALSE)/100,0)</f>
        <v>1.4306857424765663E-2</v>
      </c>
      <c r="H19" s="24">
        <f>IFERROR(VLOOKUP(N19,[1]Sheet1!$A$755:$I$796,6,FALSE),0)</f>
        <v>1</v>
      </c>
      <c r="I19" s="23">
        <f>IFERROR(VLOOKUP(N19,[1]Sheet1!$A$755:$I$796,7,FALSE)/100,0)</f>
        <v>6.9930069930069939E-3</v>
      </c>
      <c r="J19" s="24">
        <f>IFERROR(VLOOKUP(N19,[1]Sheet1!$A$755:$I$796,8,FALSE),0)</f>
        <v>0</v>
      </c>
      <c r="K19" s="25">
        <f>IFERROR(VLOOKUP(N19,[1]Sheet1!$A$755:$I$796,9,FALSE)/100,0)</f>
        <v>0</v>
      </c>
      <c r="L19" s="22">
        <f>IFERROR(VLOOKUP(N19,[1]Sheet1!$A$755:$K$796,10,FALSE),0)</f>
        <v>41</v>
      </c>
      <c r="M19" s="27">
        <f>IFERROR(VLOOKUP(N19,[1]Sheet1!$A$755:$K$796,11,FALSE)/100,0)</f>
        <v>1.3823331085637221E-2</v>
      </c>
      <c r="N19" s="276" t="s">
        <v>822</v>
      </c>
    </row>
    <row r="20" spans="2:14" ht="22.15" customHeight="1" x14ac:dyDescent="0.25">
      <c r="B20" s="127" t="s">
        <v>182</v>
      </c>
      <c r="C20" s="97" t="s">
        <v>535</v>
      </c>
      <c r="D20" s="41">
        <f>IFERROR(VLOOKUP(N20,[1]Sheet1!$A$755:$I$796,2,FALSE),0)</f>
        <v>4</v>
      </c>
      <c r="E20" s="23">
        <f>IFERROR(VLOOKUP(N20,[1]Sheet1!$A$755:$I$796,3,FALSE)/100,0)</f>
        <v>5.0568900126422255E-3</v>
      </c>
      <c r="F20" s="24">
        <f>IFERROR(VLOOKUP(N20,[1]Sheet1!$A$755:$I$796,4,FALSE),0)</f>
        <v>18</v>
      </c>
      <c r="G20" s="23">
        <f>IFERROR(VLOOKUP(N20,[1]Sheet1!$A$755:$I$796,5,FALSE)/100,0)</f>
        <v>8.8801184015786881E-3</v>
      </c>
      <c r="H20" s="24">
        <f>IFERROR(VLOOKUP(N20,[1]Sheet1!$A$755:$I$796,6,FALSE),0)</f>
        <v>0</v>
      </c>
      <c r="I20" s="23">
        <f>IFERROR(VLOOKUP(N20,[1]Sheet1!$A$755:$I$796,7,FALSE)/100,0)</f>
        <v>0</v>
      </c>
      <c r="J20" s="24">
        <f>IFERROR(VLOOKUP(N20,[1]Sheet1!$A$755:$I$796,8,FALSE),0)</f>
        <v>0</v>
      </c>
      <c r="K20" s="25">
        <f>IFERROR(VLOOKUP(N20,[1]Sheet1!$A$755:$I$796,9,FALSE)/100,0)</f>
        <v>0</v>
      </c>
      <c r="L20" s="22">
        <f>IFERROR(VLOOKUP(N20,[1]Sheet1!$A$755:$K$796,10,FALSE),0)</f>
        <v>22</v>
      </c>
      <c r="M20" s="27">
        <f>IFERROR(VLOOKUP(N20,[1]Sheet1!$A$755:$K$796,11,FALSE)/100,0)</f>
        <v>7.4173971679028991E-3</v>
      </c>
      <c r="N20" s="276" t="s">
        <v>823</v>
      </c>
    </row>
    <row r="21" spans="2:14" ht="22.15" customHeight="1" x14ac:dyDescent="0.25">
      <c r="B21" s="127" t="s">
        <v>536</v>
      </c>
      <c r="C21" s="97" t="s">
        <v>537</v>
      </c>
      <c r="D21" s="41">
        <f>IFERROR(VLOOKUP(N21,[1]Sheet1!$A$755:$I$796,2,FALSE),0)</f>
        <v>1</v>
      </c>
      <c r="E21" s="23">
        <f>IFERROR(VLOOKUP(N21,[1]Sheet1!$A$755:$I$796,3,FALSE)/100,0)</f>
        <v>1.2642225031605564E-3</v>
      </c>
      <c r="F21" s="24">
        <f>IFERROR(VLOOKUP(N21,[1]Sheet1!$A$755:$I$796,4,FALSE),0)</f>
        <v>2</v>
      </c>
      <c r="G21" s="23">
        <f>IFERROR(VLOOKUP(N21,[1]Sheet1!$A$755:$I$796,5,FALSE)/100,0)</f>
        <v>9.8667982239763205E-4</v>
      </c>
      <c r="H21" s="24">
        <f>IFERROR(VLOOKUP(N21,[1]Sheet1!$A$755:$I$796,6,FALSE),0)</f>
        <v>0</v>
      </c>
      <c r="I21" s="23">
        <f>IFERROR(VLOOKUP(N21,[1]Sheet1!$A$755:$I$796,7,FALSE)/100,0)</f>
        <v>0</v>
      </c>
      <c r="J21" s="24">
        <f>IFERROR(VLOOKUP(N21,[1]Sheet1!$A$755:$I$796,8,FALSE),0)</f>
        <v>0</v>
      </c>
      <c r="K21" s="25">
        <f>IFERROR(VLOOKUP(N21,[1]Sheet1!$A$755:$I$796,9,FALSE)/100,0)</f>
        <v>0</v>
      </c>
      <c r="L21" s="22">
        <f>IFERROR(VLOOKUP(N21,[1]Sheet1!$A$755:$K$796,10,FALSE),0)</f>
        <v>3</v>
      </c>
      <c r="M21" s="27">
        <f>IFERROR(VLOOKUP(N21,[1]Sheet1!$A$755:$K$796,11,FALSE)/100,0)</f>
        <v>1.0114632501685772E-3</v>
      </c>
      <c r="N21" s="276" t="s">
        <v>824</v>
      </c>
    </row>
    <row r="22" spans="2:14" ht="22.15" customHeight="1" x14ac:dyDescent="0.25">
      <c r="B22" s="127" t="s">
        <v>184</v>
      </c>
      <c r="C22" s="97" t="s">
        <v>538</v>
      </c>
      <c r="D22" s="41">
        <f>IFERROR(VLOOKUP(N22,[1]Sheet1!$A$755:$I$796,2,FALSE),0)</f>
        <v>15</v>
      </c>
      <c r="E22" s="23">
        <f>IFERROR(VLOOKUP(N22,[1]Sheet1!$A$755:$I$796,3,FALSE)/100,0)</f>
        <v>1.8963337547408345E-2</v>
      </c>
      <c r="F22" s="24">
        <f>IFERROR(VLOOKUP(N22,[1]Sheet1!$A$755:$I$796,4,FALSE),0)</f>
        <v>62</v>
      </c>
      <c r="G22" s="23">
        <f>IFERROR(VLOOKUP(N22,[1]Sheet1!$A$755:$I$796,5,FALSE)/100,0)</f>
        <v>3.0587074494326585E-2</v>
      </c>
      <c r="H22" s="24">
        <f>IFERROR(VLOOKUP(N22,[1]Sheet1!$A$755:$I$796,6,FALSE),0)</f>
        <v>5</v>
      </c>
      <c r="I22" s="23">
        <f>IFERROR(VLOOKUP(N22,[1]Sheet1!$A$755:$I$796,7,FALSE)/100,0)</f>
        <v>3.4965034965034968E-2</v>
      </c>
      <c r="J22" s="24">
        <f>IFERROR(VLOOKUP(N22,[1]Sheet1!$A$755:$I$796,8,FALSE),0)</f>
        <v>0</v>
      </c>
      <c r="K22" s="25">
        <f>IFERROR(VLOOKUP(N22,[1]Sheet1!$A$755:$I$796,9,FALSE)/100,0)</f>
        <v>0</v>
      </c>
      <c r="L22" s="22">
        <f>IFERROR(VLOOKUP(N22,[1]Sheet1!$A$755:$K$796,10,FALSE),0)</f>
        <v>82</v>
      </c>
      <c r="M22" s="27">
        <f>IFERROR(VLOOKUP(N22,[1]Sheet1!$A$755:$K$796,11,FALSE)/100,0)</f>
        <v>2.7646662171274441E-2</v>
      </c>
      <c r="N22" s="276" t="s">
        <v>825</v>
      </c>
    </row>
    <row r="23" spans="2:14" ht="22.15" customHeight="1" x14ac:dyDescent="0.25">
      <c r="B23" s="127" t="s">
        <v>186</v>
      </c>
      <c r="C23" s="97" t="s">
        <v>539</v>
      </c>
      <c r="D23" s="41">
        <f>IFERROR(VLOOKUP(N23,[1]Sheet1!$A$755:$I$796,2,FALSE),0)</f>
        <v>1</v>
      </c>
      <c r="E23" s="23">
        <f>IFERROR(VLOOKUP(N23,[1]Sheet1!$A$755:$I$796,3,FALSE)/100,0)</f>
        <v>1.2642225031605564E-3</v>
      </c>
      <c r="F23" s="24">
        <f>IFERROR(VLOOKUP(N23,[1]Sheet1!$A$755:$I$796,4,FALSE),0)</f>
        <v>4</v>
      </c>
      <c r="G23" s="23">
        <f>IFERROR(VLOOKUP(N23,[1]Sheet1!$A$755:$I$796,5,FALSE)/100,0)</f>
        <v>1.9733596447952641E-3</v>
      </c>
      <c r="H23" s="24">
        <f>IFERROR(VLOOKUP(N23,[1]Sheet1!$A$755:$I$796,6,FALSE),0)</f>
        <v>2</v>
      </c>
      <c r="I23" s="23">
        <f>IFERROR(VLOOKUP(N23,[1]Sheet1!$A$755:$I$796,7,FALSE)/100,0)</f>
        <v>1.3986013986013988E-2</v>
      </c>
      <c r="J23" s="24">
        <f>IFERROR(VLOOKUP(N23,[1]Sheet1!$A$755:$I$796,8,FALSE),0)</f>
        <v>0</v>
      </c>
      <c r="K23" s="25">
        <f>IFERROR(VLOOKUP(N23,[1]Sheet1!$A$755:$I$796,9,FALSE)/100,0)</f>
        <v>0</v>
      </c>
      <c r="L23" s="22">
        <f>IFERROR(VLOOKUP(N23,[1]Sheet1!$A$755:$K$796,10,FALSE),0)</f>
        <v>7</v>
      </c>
      <c r="M23" s="27">
        <f>IFERROR(VLOOKUP(N23,[1]Sheet1!$A$755:$K$796,11,FALSE)/100,0)</f>
        <v>2.3600809170600135E-3</v>
      </c>
      <c r="N23" s="276" t="s">
        <v>826</v>
      </c>
    </row>
    <row r="24" spans="2:14" ht="22.15" customHeight="1" x14ac:dyDescent="0.25">
      <c r="B24" s="127" t="s">
        <v>188</v>
      </c>
      <c r="C24" s="97" t="s">
        <v>540</v>
      </c>
      <c r="D24" s="41">
        <f>IFERROR(VLOOKUP(N24,[1]Sheet1!$A$755:$I$796,2,FALSE),0)</f>
        <v>3</v>
      </c>
      <c r="E24" s="23">
        <f>IFERROR(VLOOKUP(N24,[1]Sheet1!$A$755:$I$796,3,FALSE)/100,0)</f>
        <v>3.7926675094816687E-3</v>
      </c>
      <c r="F24" s="24">
        <f>IFERROR(VLOOKUP(N24,[1]Sheet1!$A$755:$I$796,4,FALSE),0)</f>
        <v>6</v>
      </c>
      <c r="G24" s="23">
        <f>IFERROR(VLOOKUP(N24,[1]Sheet1!$A$755:$I$796,5,FALSE)/100,0)</f>
        <v>2.9600394671928957E-3</v>
      </c>
      <c r="H24" s="24">
        <f>IFERROR(VLOOKUP(N24,[1]Sheet1!$A$755:$I$796,6,FALSE),0)</f>
        <v>2</v>
      </c>
      <c r="I24" s="23">
        <f>IFERROR(VLOOKUP(N24,[1]Sheet1!$A$755:$I$796,7,FALSE)/100,0)</f>
        <v>1.3986013986013988E-2</v>
      </c>
      <c r="J24" s="24">
        <f>IFERROR(VLOOKUP(N24,[1]Sheet1!$A$755:$I$796,8,FALSE),0)</f>
        <v>0</v>
      </c>
      <c r="K24" s="25">
        <f>IFERROR(VLOOKUP(N24,[1]Sheet1!$A$755:$I$796,9,FALSE)/100,0)</f>
        <v>0</v>
      </c>
      <c r="L24" s="22">
        <f>IFERROR(VLOOKUP(N24,[1]Sheet1!$A$755:$K$796,10,FALSE),0)</f>
        <v>11</v>
      </c>
      <c r="M24" s="27">
        <f>IFERROR(VLOOKUP(N24,[1]Sheet1!$A$755:$K$796,11,FALSE)/100,0)</f>
        <v>3.7086985839514496E-3</v>
      </c>
      <c r="N24" s="276" t="s">
        <v>827</v>
      </c>
    </row>
    <row r="25" spans="2:14" ht="22.15" customHeight="1" x14ac:dyDescent="0.25">
      <c r="B25" s="127" t="s">
        <v>541</v>
      </c>
      <c r="C25" s="97" t="s">
        <v>542</v>
      </c>
      <c r="D25" s="41">
        <f>IFERROR(VLOOKUP(N25,[1]Sheet1!$A$755:$I$796,2,FALSE),0)</f>
        <v>4</v>
      </c>
      <c r="E25" s="23">
        <f>IFERROR(VLOOKUP(N25,[1]Sheet1!$A$755:$I$796,3,FALSE)/100,0)</f>
        <v>5.0568900126422255E-3</v>
      </c>
      <c r="F25" s="24">
        <f>IFERROR(VLOOKUP(N25,[1]Sheet1!$A$755:$I$796,4,FALSE),0)</f>
        <v>10</v>
      </c>
      <c r="G25" s="23">
        <f>IFERROR(VLOOKUP(N25,[1]Sheet1!$A$755:$I$796,5,FALSE)/100,0)</f>
        <v>4.933399111988159E-3</v>
      </c>
      <c r="H25" s="24">
        <f>IFERROR(VLOOKUP(N25,[1]Sheet1!$A$755:$I$796,6,FALSE),0)</f>
        <v>1</v>
      </c>
      <c r="I25" s="23">
        <f>IFERROR(VLOOKUP(N25,[1]Sheet1!$A$755:$I$796,7,FALSE)/100,0)</f>
        <v>6.9930069930069939E-3</v>
      </c>
      <c r="J25" s="24">
        <f>IFERROR(VLOOKUP(N25,[1]Sheet1!$A$755:$I$796,8,FALSE),0)</f>
        <v>0</v>
      </c>
      <c r="K25" s="25">
        <f>IFERROR(VLOOKUP(N25,[1]Sheet1!$A$755:$I$796,9,FALSE)/100,0)</f>
        <v>0</v>
      </c>
      <c r="L25" s="22">
        <f>IFERROR(VLOOKUP(N25,[1]Sheet1!$A$755:$K$796,10,FALSE),0)</f>
        <v>15</v>
      </c>
      <c r="M25" s="27">
        <f>IFERROR(VLOOKUP(N25,[1]Sheet1!$A$755:$K$796,11,FALSE)/100,0)</f>
        <v>5.0573162508428856E-3</v>
      </c>
      <c r="N25" s="276" t="s">
        <v>828</v>
      </c>
    </row>
    <row r="26" spans="2:14" ht="22.15" customHeight="1" x14ac:dyDescent="0.25">
      <c r="B26" s="127" t="s">
        <v>196</v>
      </c>
      <c r="C26" s="97" t="s">
        <v>543</v>
      </c>
      <c r="D26" s="41">
        <f>IFERROR(VLOOKUP(N26,[1]Sheet1!$A$755:$I$796,2,FALSE),0)</f>
        <v>1</v>
      </c>
      <c r="E26" s="23">
        <f>IFERROR(VLOOKUP(N26,[1]Sheet1!$A$755:$I$796,3,FALSE)/100,0)</f>
        <v>1.2642225031605564E-3</v>
      </c>
      <c r="F26" s="24">
        <f>IFERROR(VLOOKUP(N26,[1]Sheet1!$A$755:$I$796,4,FALSE),0)</f>
        <v>1</v>
      </c>
      <c r="G26" s="23">
        <f>IFERROR(VLOOKUP(N26,[1]Sheet1!$A$755:$I$796,5,FALSE)/100,0)</f>
        <v>4.9333991119881603E-4</v>
      </c>
      <c r="H26" s="24">
        <f>IFERROR(VLOOKUP(N26,[1]Sheet1!$A$755:$I$796,6,FALSE),0)</f>
        <v>0</v>
      </c>
      <c r="I26" s="23">
        <f>IFERROR(VLOOKUP(N26,[1]Sheet1!$A$755:$I$796,7,FALSE)/100,0)</f>
        <v>0</v>
      </c>
      <c r="J26" s="24">
        <f>IFERROR(VLOOKUP(N26,[1]Sheet1!$A$755:$I$796,8,FALSE),0)</f>
        <v>0</v>
      </c>
      <c r="K26" s="25">
        <f>IFERROR(VLOOKUP(N26,[1]Sheet1!$A$755:$I$796,9,FALSE)/100,0)</f>
        <v>0</v>
      </c>
      <c r="L26" s="22">
        <f>IFERROR(VLOOKUP(N26,[1]Sheet1!$A$755:$K$796,10,FALSE),0)</f>
        <v>2</v>
      </c>
      <c r="M26" s="27">
        <f>IFERROR(VLOOKUP(N26,[1]Sheet1!$A$755:$K$796,11,FALSE)/100,0)</f>
        <v>6.7430883344571813E-4</v>
      </c>
      <c r="N26" s="276" t="s">
        <v>829</v>
      </c>
    </row>
    <row r="27" spans="2:14" ht="22.15" customHeight="1" x14ac:dyDescent="0.25">
      <c r="B27" s="127" t="s">
        <v>198</v>
      </c>
      <c r="C27" s="97" t="s">
        <v>544</v>
      </c>
      <c r="D27" s="41">
        <f>IFERROR(VLOOKUP(N27,[1]Sheet1!$A$755:$I$796,2,FALSE),0)</f>
        <v>3</v>
      </c>
      <c r="E27" s="23">
        <f>IFERROR(VLOOKUP(N27,[1]Sheet1!$A$755:$I$796,3,FALSE)/100,0)</f>
        <v>3.7926675094816687E-3</v>
      </c>
      <c r="F27" s="24">
        <f>IFERROR(VLOOKUP(N27,[1]Sheet1!$A$755:$I$796,4,FALSE),0)</f>
        <v>4</v>
      </c>
      <c r="G27" s="23">
        <f>IFERROR(VLOOKUP(N27,[1]Sheet1!$A$755:$I$796,5,FALSE)/100,0)</f>
        <v>1.9733596447952641E-3</v>
      </c>
      <c r="H27" s="24">
        <f>IFERROR(VLOOKUP(N27,[1]Sheet1!$A$755:$I$796,6,FALSE),0)</f>
        <v>0</v>
      </c>
      <c r="I27" s="23">
        <f>IFERROR(VLOOKUP(N27,[1]Sheet1!$A$755:$I$796,7,FALSE)/100,0)</f>
        <v>0</v>
      </c>
      <c r="J27" s="24">
        <f>IFERROR(VLOOKUP(N27,[1]Sheet1!$A$755:$I$796,8,FALSE),0)</f>
        <v>0</v>
      </c>
      <c r="K27" s="25">
        <f>IFERROR(VLOOKUP(N27,[1]Sheet1!$A$755:$I$796,9,FALSE)/100,0)</f>
        <v>0</v>
      </c>
      <c r="L27" s="22">
        <f>IFERROR(VLOOKUP(N27,[1]Sheet1!$A$755:$K$796,10,FALSE),0)</f>
        <v>7</v>
      </c>
      <c r="M27" s="27">
        <f>IFERROR(VLOOKUP(N27,[1]Sheet1!$A$755:$K$796,11,FALSE)/100,0)</f>
        <v>2.3600809170600135E-3</v>
      </c>
      <c r="N27" s="276" t="s">
        <v>830</v>
      </c>
    </row>
    <row r="28" spans="2:14" ht="22.15" customHeight="1" x14ac:dyDescent="0.25">
      <c r="B28" s="127" t="s">
        <v>200</v>
      </c>
      <c r="C28" s="97" t="s">
        <v>545</v>
      </c>
      <c r="D28" s="41">
        <f>IFERROR(VLOOKUP(N28,[1]Sheet1!$A$755:$I$796,2,FALSE),0)</f>
        <v>29</v>
      </c>
      <c r="E28" s="23">
        <f>IFERROR(VLOOKUP(N28,[1]Sheet1!$A$755:$I$796,3,FALSE)/100,0)</f>
        <v>3.6662452591656132E-2</v>
      </c>
      <c r="F28" s="24">
        <f>IFERROR(VLOOKUP(N28,[1]Sheet1!$A$755:$I$796,4,FALSE),0)</f>
        <v>89</v>
      </c>
      <c r="G28" s="23">
        <f>IFERROR(VLOOKUP(N28,[1]Sheet1!$A$755:$I$796,5,FALSE)/100,0)</f>
        <v>4.3907252096694632E-2</v>
      </c>
      <c r="H28" s="24">
        <f>IFERROR(VLOOKUP(N28,[1]Sheet1!$A$755:$I$796,6,FALSE),0)</f>
        <v>12</v>
      </c>
      <c r="I28" s="23">
        <f>IFERROR(VLOOKUP(N28,[1]Sheet1!$A$755:$I$796,7,FALSE)/100,0)</f>
        <v>8.3916083916083919E-2</v>
      </c>
      <c r="J28" s="24">
        <f>IFERROR(VLOOKUP(N28,[1]Sheet1!$A$755:$I$796,8,FALSE),0)</f>
        <v>0</v>
      </c>
      <c r="K28" s="25">
        <f>IFERROR(VLOOKUP(N28,[1]Sheet1!$A$755:$I$796,9,FALSE)/100,0)</f>
        <v>0</v>
      </c>
      <c r="L28" s="22">
        <f>IFERROR(VLOOKUP(N28,[1]Sheet1!$A$755:$K$796,10,FALSE),0)</f>
        <v>130</v>
      </c>
      <c r="M28" s="27">
        <f>IFERROR(VLOOKUP(N28,[1]Sheet1!$A$755:$K$796,11,FALSE)/100,0)</f>
        <v>4.3830074173971688E-2</v>
      </c>
      <c r="N28" s="276" t="s">
        <v>831</v>
      </c>
    </row>
    <row r="29" spans="2:14" ht="22.15" customHeight="1" x14ac:dyDescent="0.25">
      <c r="B29" s="127" t="s">
        <v>202</v>
      </c>
      <c r="C29" s="97" t="s">
        <v>546</v>
      </c>
      <c r="D29" s="41">
        <f>IFERROR(VLOOKUP(N29,[1]Sheet1!$A$755:$I$796,2,FALSE),0)</f>
        <v>22</v>
      </c>
      <c r="E29" s="23">
        <f>IFERROR(VLOOKUP(N29,[1]Sheet1!$A$755:$I$796,3,FALSE)/100,0)</f>
        <v>2.7812895069532235E-2</v>
      </c>
      <c r="F29" s="24">
        <f>IFERROR(VLOOKUP(N29,[1]Sheet1!$A$755:$I$796,4,FALSE),0)</f>
        <v>75</v>
      </c>
      <c r="G29" s="23">
        <f>IFERROR(VLOOKUP(N29,[1]Sheet1!$A$755:$I$796,5,FALSE)/100,0)</f>
        <v>3.7000493339911199E-2</v>
      </c>
      <c r="H29" s="24">
        <f>IFERROR(VLOOKUP(N29,[1]Sheet1!$A$755:$I$796,6,FALSE),0)</f>
        <v>2</v>
      </c>
      <c r="I29" s="23">
        <f>IFERROR(VLOOKUP(N29,[1]Sheet1!$A$755:$I$796,7,FALSE)/100,0)</f>
        <v>1.3986013986013988E-2</v>
      </c>
      <c r="J29" s="24">
        <f>IFERROR(VLOOKUP(N29,[1]Sheet1!$A$755:$I$796,8,FALSE),0)</f>
        <v>0</v>
      </c>
      <c r="K29" s="25">
        <f>IFERROR(VLOOKUP(N29,[1]Sheet1!$A$755:$I$796,9,FALSE)/100,0)</f>
        <v>0</v>
      </c>
      <c r="L29" s="22">
        <f>IFERROR(VLOOKUP(N29,[1]Sheet1!$A$755:$K$796,10,FALSE),0)</f>
        <v>99</v>
      </c>
      <c r="M29" s="27">
        <f>IFERROR(VLOOKUP(N29,[1]Sheet1!$A$755:$K$796,11,FALSE)/100,0)</f>
        <v>3.3378287255563049E-2</v>
      </c>
      <c r="N29" s="276" t="s">
        <v>832</v>
      </c>
    </row>
    <row r="30" spans="2:14" ht="22.15" customHeight="1" x14ac:dyDescent="0.25">
      <c r="B30" s="127" t="s">
        <v>204</v>
      </c>
      <c r="C30" s="97" t="s">
        <v>547</v>
      </c>
      <c r="D30" s="41">
        <f>IFERROR(VLOOKUP(N30,[1]Sheet1!$A$755:$I$796,2,FALSE),0)</f>
        <v>13</v>
      </c>
      <c r="E30" s="23">
        <f>IFERROR(VLOOKUP(N30,[1]Sheet1!$A$755:$I$796,3,FALSE)/100,0)</f>
        <v>1.643489254108723E-2</v>
      </c>
      <c r="F30" s="24">
        <f>IFERROR(VLOOKUP(N30,[1]Sheet1!$A$755:$I$796,4,FALSE),0)</f>
        <v>30</v>
      </c>
      <c r="G30" s="23">
        <f>IFERROR(VLOOKUP(N30,[1]Sheet1!$A$755:$I$796,5,FALSE)/100,0)</f>
        <v>1.480019733596448E-2</v>
      </c>
      <c r="H30" s="24">
        <f>IFERROR(VLOOKUP(N30,[1]Sheet1!$A$755:$I$796,6,FALSE),0)</f>
        <v>1</v>
      </c>
      <c r="I30" s="23">
        <f>IFERROR(VLOOKUP(N30,[1]Sheet1!$A$755:$I$796,7,FALSE)/100,0)</f>
        <v>6.9930069930069939E-3</v>
      </c>
      <c r="J30" s="24">
        <f>IFERROR(VLOOKUP(N30,[1]Sheet1!$A$755:$I$796,8,FALSE),0)</f>
        <v>0</v>
      </c>
      <c r="K30" s="25">
        <f>IFERROR(VLOOKUP(N30,[1]Sheet1!$A$755:$I$796,9,FALSE)/100,0)</f>
        <v>0</v>
      </c>
      <c r="L30" s="22">
        <f>IFERROR(VLOOKUP(N30,[1]Sheet1!$A$755:$K$796,10,FALSE),0)</f>
        <v>44</v>
      </c>
      <c r="M30" s="27">
        <f>IFERROR(VLOOKUP(N30,[1]Sheet1!$A$755:$K$796,11,FALSE)/100,0)</f>
        <v>1.4834794335805798E-2</v>
      </c>
      <c r="N30" s="276" t="s">
        <v>833</v>
      </c>
    </row>
    <row r="31" spans="2:14" ht="22.15" customHeight="1" x14ac:dyDescent="0.25">
      <c r="B31" s="127" t="s">
        <v>548</v>
      </c>
      <c r="C31" s="97" t="s">
        <v>549</v>
      </c>
      <c r="D31" s="41">
        <f>IFERROR(VLOOKUP(N31,[1]Sheet1!$A$755:$I$796,2,FALSE),0)</f>
        <v>13</v>
      </c>
      <c r="E31" s="23">
        <f>IFERROR(VLOOKUP(N31,[1]Sheet1!$A$755:$I$796,3,FALSE)/100,0)</f>
        <v>1.643489254108723E-2</v>
      </c>
      <c r="F31" s="24">
        <f>IFERROR(VLOOKUP(N31,[1]Sheet1!$A$755:$I$796,4,FALSE),0)</f>
        <v>21</v>
      </c>
      <c r="G31" s="23">
        <f>IFERROR(VLOOKUP(N31,[1]Sheet1!$A$755:$I$796,5,FALSE)/100,0)</f>
        <v>1.0360138135175136E-2</v>
      </c>
      <c r="H31" s="24">
        <f>IFERROR(VLOOKUP(N31,[1]Sheet1!$A$755:$I$796,6,FALSE),0)</f>
        <v>0</v>
      </c>
      <c r="I31" s="23">
        <f>IFERROR(VLOOKUP(N31,[1]Sheet1!$A$755:$I$796,7,FALSE)/100,0)</f>
        <v>0</v>
      </c>
      <c r="J31" s="24">
        <f>IFERROR(VLOOKUP(N31,[1]Sheet1!$A$755:$I$796,8,FALSE),0)</f>
        <v>0</v>
      </c>
      <c r="K31" s="25">
        <f>IFERROR(VLOOKUP(N31,[1]Sheet1!$A$755:$I$796,9,FALSE)/100,0)</f>
        <v>0</v>
      </c>
      <c r="L31" s="22">
        <f>IFERROR(VLOOKUP(N31,[1]Sheet1!$A$755:$K$796,10,FALSE),0)</f>
        <v>34</v>
      </c>
      <c r="M31" s="27">
        <f>IFERROR(VLOOKUP(N31,[1]Sheet1!$A$755:$K$796,11,FALSE)/100,0)</f>
        <v>1.1463250168577209E-2</v>
      </c>
      <c r="N31" s="276" t="s">
        <v>834</v>
      </c>
    </row>
    <row r="32" spans="2:14" ht="22.15" customHeight="1" x14ac:dyDescent="0.25">
      <c r="B32" s="127">
        <v>55</v>
      </c>
      <c r="C32" s="97" t="s">
        <v>550</v>
      </c>
      <c r="D32" s="41">
        <f>IFERROR(VLOOKUP(N32,[1]Sheet1!$A$755:$I$796,2,FALSE),0)</f>
        <v>15</v>
      </c>
      <c r="E32" s="23">
        <f>IFERROR(VLOOKUP(N32,[1]Sheet1!$A$755:$I$796,3,FALSE)/100,0)</f>
        <v>1.8963337547408345E-2</v>
      </c>
      <c r="F32" s="24">
        <f>IFERROR(VLOOKUP(N32,[1]Sheet1!$A$755:$I$796,4,FALSE),0)</f>
        <v>49</v>
      </c>
      <c r="G32" s="23">
        <f>IFERROR(VLOOKUP(N32,[1]Sheet1!$A$755:$I$796,5,FALSE)/100,0)</f>
        <v>2.4173655648741982E-2</v>
      </c>
      <c r="H32" s="24">
        <f>IFERROR(VLOOKUP(N32,[1]Sheet1!$A$755:$I$796,6,FALSE),0)</f>
        <v>5</v>
      </c>
      <c r="I32" s="23">
        <f>IFERROR(VLOOKUP(N32,[1]Sheet1!$A$755:$I$796,7,FALSE)/100,0)</f>
        <v>3.4965034965034968E-2</v>
      </c>
      <c r="J32" s="24">
        <f>IFERROR(VLOOKUP(N32,[1]Sheet1!$A$755:$I$796,8,FALSE),0)</f>
        <v>0</v>
      </c>
      <c r="K32" s="25">
        <f>IFERROR(VLOOKUP(N32,[1]Sheet1!$A$755:$I$796,9,FALSE)/100,0)</f>
        <v>0</v>
      </c>
      <c r="L32" s="22">
        <f>IFERROR(VLOOKUP(N32,[1]Sheet1!$A$755:$K$796,10,FALSE),0)</f>
        <v>69</v>
      </c>
      <c r="M32" s="27">
        <f>IFERROR(VLOOKUP(N32,[1]Sheet1!$A$755:$K$796,11,FALSE)/100,0)</f>
        <v>2.3263654753877275E-2</v>
      </c>
      <c r="N32" s="276" t="s">
        <v>835</v>
      </c>
    </row>
    <row r="33" spans="2:14" ht="22.15" customHeight="1" x14ac:dyDescent="0.25">
      <c r="B33" s="127" t="s">
        <v>210</v>
      </c>
      <c r="C33" s="97" t="s">
        <v>551</v>
      </c>
      <c r="D33" s="41">
        <f>IFERROR(VLOOKUP(N33,[1]Sheet1!$A$755:$I$796,2,FALSE),0)</f>
        <v>6</v>
      </c>
      <c r="E33" s="23">
        <f>IFERROR(VLOOKUP(N33,[1]Sheet1!$A$755:$I$796,3,FALSE)/100,0)</f>
        <v>7.5853350189633373E-3</v>
      </c>
      <c r="F33" s="24">
        <f>IFERROR(VLOOKUP(N33,[1]Sheet1!$A$755:$I$796,4,FALSE),0)</f>
        <v>43</v>
      </c>
      <c r="G33" s="23">
        <f>IFERROR(VLOOKUP(N33,[1]Sheet1!$A$755:$I$796,5,FALSE)/100,0)</f>
        <v>2.1213616181549086E-2</v>
      </c>
      <c r="H33" s="24">
        <f>IFERROR(VLOOKUP(N33,[1]Sheet1!$A$755:$I$796,6,FALSE),0)</f>
        <v>1</v>
      </c>
      <c r="I33" s="23">
        <f>IFERROR(VLOOKUP(N33,[1]Sheet1!$A$755:$I$796,7,FALSE)/100,0)</f>
        <v>6.9930069930069939E-3</v>
      </c>
      <c r="J33" s="24">
        <f>IFERROR(VLOOKUP(N33,[1]Sheet1!$A$755:$I$796,8,FALSE),0)</f>
        <v>0</v>
      </c>
      <c r="K33" s="25">
        <f>IFERROR(VLOOKUP(N33,[1]Sheet1!$A$755:$I$796,9,FALSE)/100,0)</f>
        <v>0</v>
      </c>
      <c r="L33" s="22">
        <f>IFERROR(VLOOKUP(N33,[1]Sheet1!$A$755:$K$796,10,FALSE),0)</f>
        <v>50</v>
      </c>
      <c r="M33" s="27">
        <f>IFERROR(VLOOKUP(N33,[1]Sheet1!$A$755:$K$796,11,FALSE)/100,0)</f>
        <v>1.6857720836142953E-2</v>
      </c>
      <c r="N33" s="276" t="s">
        <v>836</v>
      </c>
    </row>
    <row r="34" spans="2:14" ht="22.15" customHeight="1" x14ac:dyDescent="0.25">
      <c r="B34" s="127" t="s">
        <v>212</v>
      </c>
      <c r="C34" s="97" t="s">
        <v>552</v>
      </c>
      <c r="D34" s="41">
        <f>IFERROR(VLOOKUP(N34,[1]Sheet1!$A$755:$I$796,2,FALSE),0)</f>
        <v>0</v>
      </c>
      <c r="E34" s="23">
        <f>IFERROR(VLOOKUP(N34,[1]Sheet1!$A$755:$I$796,3,FALSE)/100,0)</f>
        <v>0</v>
      </c>
      <c r="F34" s="24">
        <f>IFERROR(VLOOKUP(N34,[1]Sheet1!$A$755:$I$796,4,FALSE),0)</f>
        <v>1</v>
      </c>
      <c r="G34" s="23">
        <f>IFERROR(VLOOKUP(N34,[1]Sheet1!$A$755:$I$796,5,FALSE)/100,0)</f>
        <v>4.9333991119881603E-4</v>
      </c>
      <c r="H34" s="24">
        <f>IFERROR(VLOOKUP(N34,[1]Sheet1!$A$755:$I$796,6,FALSE),0)</f>
        <v>1</v>
      </c>
      <c r="I34" s="23">
        <f>IFERROR(VLOOKUP(N34,[1]Sheet1!$A$755:$I$796,7,FALSE)/100,0)</f>
        <v>6.9930069930069939E-3</v>
      </c>
      <c r="J34" s="24">
        <f>IFERROR(VLOOKUP(N34,[1]Sheet1!$A$755:$I$796,8,FALSE),0)</f>
        <v>0</v>
      </c>
      <c r="K34" s="25">
        <f>IFERROR(VLOOKUP(N34,[1]Sheet1!$A$755:$I$796,9,FALSE)/100,0)</f>
        <v>0</v>
      </c>
      <c r="L34" s="22">
        <f>IFERROR(VLOOKUP(N34,[1]Sheet1!$A$755:$K$796,10,FALSE),0)</f>
        <v>2</v>
      </c>
      <c r="M34" s="27">
        <f>IFERROR(VLOOKUP(N34,[1]Sheet1!$A$755:$K$796,11,FALSE)/100,0)</f>
        <v>6.7430883344571813E-4</v>
      </c>
      <c r="N34" s="276" t="s">
        <v>837</v>
      </c>
    </row>
    <row r="35" spans="2:14" ht="22.15" customHeight="1" x14ac:dyDescent="0.25">
      <c r="B35" s="127" t="s">
        <v>214</v>
      </c>
      <c r="C35" s="97" t="s">
        <v>553</v>
      </c>
      <c r="D35" s="41">
        <f>IFERROR(VLOOKUP(N35,[1]Sheet1!$A$755:$I$796,2,FALSE),0)</f>
        <v>2</v>
      </c>
      <c r="E35" s="23">
        <f>IFERROR(VLOOKUP(N35,[1]Sheet1!$A$755:$I$796,3,FALSE)/100,0)</f>
        <v>2.5284450063211127E-3</v>
      </c>
      <c r="F35" s="24">
        <f>IFERROR(VLOOKUP(N35,[1]Sheet1!$A$755:$I$796,4,FALSE),0)</f>
        <v>9</v>
      </c>
      <c r="G35" s="23">
        <f>IFERROR(VLOOKUP(N35,[1]Sheet1!$A$755:$I$796,5,FALSE)/100,0)</f>
        <v>4.440059200789344E-3</v>
      </c>
      <c r="H35" s="24">
        <f>IFERROR(VLOOKUP(N35,[1]Sheet1!$A$755:$I$796,6,FALSE),0)</f>
        <v>0</v>
      </c>
      <c r="I35" s="23">
        <f>IFERROR(VLOOKUP(N35,[1]Sheet1!$A$755:$I$796,7,FALSE)/100,0)</f>
        <v>0</v>
      </c>
      <c r="J35" s="24">
        <f>IFERROR(VLOOKUP(N35,[1]Sheet1!$A$755:$I$796,8,FALSE),0)</f>
        <v>0</v>
      </c>
      <c r="K35" s="25">
        <f>IFERROR(VLOOKUP(N35,[1]Sheet1!$A$755:$I$796,9,FALSE)/100,0)</f>
        <v>0</v>
      </c>
      <c r="L35" s="22">
        <f>IFERROR(VLOOKUP(N35,[1]Sheet1!$A$755:$K$796,10,FALSE),0)</f>
        <v>11</v>
      </c>
      <c r="M35" s="27">
        <f>IFERROR(VLOOKUP(N35,[1]Sheet1!$A$755:$K$796,11,FALSE)/100,0)</f>
        <v>3.7086985839514496E-3</v>
      </c>
      <c r="N35" s="276" t="s">
        <v>838</v>
      </c>
    </row>
    <row r="36" spans="2:14" ht="22.15" customHeight="1" x14ac:dyDescent="0.25">
      <c r="B36" s="127" t="s">
        <v>216</v>
      </c>
      <c r="C36" s="97" t="s">
        <v>554</v>
      </c>
      <c r="D36" s="41">
        <f>IFERROR(VLOOKUP(N36,[1]Sheet1!$A$755:$I$796,2,FALSE),0)</f>
        <v>11</v>
      </c>
      <c r="E36" s="23">
        <f>IFERROR(VLOOKUP(N36,[1]Sheet1!$A$755:$I$796,3,FALSE)/100,0)</f>
        <v>1.3906447534766117E-2</v>
      </c>
      <c r="F36" s="24">
        <f>IFERROR(VLOOKUP(N36,[1]Sheet1!$A$755:$I$796,4,FALSE),0)</f>
        <v>25</v>
      </c>
      <c r="G36" s="23">
        <f>IFERROR(VLOOKUP(N36,[1]Sheet1!$A$755:$I$796,5,FALSE)/100,0)</f>
        <v>1.23334977799704E-2</v>
      </c>
      <c r="H36" s="24">
        <f>IFERROR(VLOOKUP(N36,[1]Sheet1!$A$755:$I$796,6,FALSE),0)</f>
        <v>0</v>
      </c>
      <c r="I36" s="23">
        <f>IFERROR(VLOOKUP(N36,[1]Sheet1!$A$755:$I$796,7,FALSE)/100,0)</f>
        <v>0</v>
      </c>
      <c r="J36" s="24">
        <f>IFERROR(VLOOKUP(N36,[1]Sheet1!$A$755:$I$796,8,FALSE),0)</f>
        <v>0</v>
      </c>
      <c r="K36" s="25">
        <f>IFERROR(VLOOKUP(N36,[1]Sheet1!$A$755:$I$796,9,FALSE)/100,0)</f>
        <v>0</v>
      </c>
      <c r="L36" s="22">
        <f>IFERROR(VLOOKUP(N36,[1]Sheet1!$A$755:$K$796,10,FALSE),0)</f>
        <v>36</v>
      </c>
      <c r="M36" s="27">
        <f>IFERROR(VLOOKUP(N36,[1]Sheet1!$A$755:$K$796,11,FALSE)/100,0)</f>
        <v>1.2137559002022926E-2</v>
      </c>
      <c r="N36" s="276" t="s">
        <v>839</v>
      </c>
    </row>
    <row r="37" spans="2:14" ht="22.15" customHeight="1" x14ac:dyDescent="0.25">
      <c r="B37" s="127" t="s">
        <v>218</v>
      </c>
      <c r="C37" s="97" t="s">
        <v>555</v>
      </c>
      <c r="D37" s="41">
        <f>IFERROR(VLOOKUP(N37,[1]Sheet1!$A$755:$I$796,2,FALSE),0)</f>
        <v>63</v>
      </c>
      <c r="E37" s="23">
        <f>IFERROR(VLOOKUP(N37,[1]Sheet1!$A$755:$I$796,3,FALSE)/100,0)</f>
        <v>7.9646017699115043E-2</v>
      </c>
      <c r="F37" s="24">
        <f>IFERROR(VLOOKUP(N37,[1]Sheet1!$A$755:$I$796,4,FALSE),0)</f>
        <v>142</v>
      </c>
      <c r="G37" s="23">
        <f>IFERROR(VLOOKUP(N37,[1]Sheet1!$A$755:$I$796,5,FALSE)/100,0)</f>
        <v>7.0054267390231878E-2</v>
      </c>
      <c r="H37" s="24">
        <f>IFERROR(VLOOKUP(N37,[1]Sheet1!$A$755:$I$796,6,FALSE),0)</f>
        <v>10</v>
      </c>
      <c r="I37" s="23">
        <f>IFERROR(VLOOKUP(N37,[1]Sheet1!$A$755:$I$796,7,FALSE)/100,0)</f>
        <v>6.9930069930069935E-2</v>
      </c>
      <c r="J37" s="24">
        <f>IFERROR(VLOOKUP(N37,[1]Sheet1!$A$755:$I$796,8,FALSE),0)</f>
        <v>0</v>
      </c>
      <c r="K37" s="25">
        <f>IFERROR(VLOOKUP(N37,[1]Sheet1!$A$755:$I$796,9,FALSE)/100,0)</f>
        <v>0</v>
      </c>
      <c r="L37" s="22">
        <f>IFERROR(VLOOKUP(N37,[1]Sheet1!$A$755:$K$796,10,FALSE),0)</f>
        <v>215</v>
      </c>
      <c r="M37" s="27">
        <f>IFERROR(VLOOKUP(N37,[1]Sheet1!$A$755:$K$796,11,FALSE)/100,0)</f>
        <v>7.2488199595414693E-2</v>
      </c>
      <c r="N37" s="276" t="s">
        <v>840</v>
      </c>
    </row>
    <row r="38" spans="2:14" ht="22.15" customHeight="1" x14ac:dyDescent="0.25">
      <c r="B38" s="127" t="s">
        <v>220</v>
      </c>
      <c r="C38" s="97" t="s">
        <v>556</v>
      </c>
      <c r="D38" s="41">
        <f>IFERROR(VLOOKUP(N38,[1]Sheet1!$A$755:$I$796,2,FALSE),0)</f>
        <v>16</v>
      </c>
      <c r="E38" s="23">
        <f>IFERROR(VLOOKUP(N38,[1]Sheet1!$A$755:$I$796,3,FALSE)/100,0)</f>
        <v>2.0227560050568902E-2</v>
      </c>
      <c r="F38" s="24">
        <f>IFERROR(VLOOKUP(N38,[1]Sheet1!$A$755:$I$796,4,FALSE),0)</f>
        <v>39</v>
      </c>
      <c r="G38" s="23">
        <f>IFERROR(VLOOKUP(N38,[1]Sheet1!$A$755:$I$796,5,FALSE)/100,0)</f>
        <v>1.9240256536753823E-2</v>
      </c>
      <c r="H38" s="24">
        <f>IFERROR(VLOOKUP(N38,[1]Sheet1!$A$755:$I$796,6,FALSE),0)</f>
        <v>2</v>
      </c>
      <c r="I38" s="23">
        <f>IFERROR(VLOOKUP(N38,[1]Sheet1!$A$755:$I$796,7,FALSE)/100,0)</f>
        <v>1.3986013986013988E-2</v>
      </c>
      <c r="J38" s="24">
        <f>IFERROR(VLOOKUP(N38,[1]Sheet1!$A$755:$I$796,8,FALSE),0)</f>
        <v>0</v>
      </c>
      <c r="K38" s="25">
        <f>IFERROR(VLOOKUP(N38,[1]Sheet1!$A$755:$I$796,9,FALSE)/100,0)</f>
        <v>0</v>
      </c>
      <c r="L38" s="22">
        <f>IFERROR(VLOOKUP(N38,[1]Sheet1!$A$755:$K$796,10,FALSE),0)</f>
        <v>57</v>
      </c>
      <c r="M38" s="27">
        <f>IFERROR(VLOOKUP(N38,[1]Sheet1!$A$755:$K$796,11,FALSE)/100,0)</f>
        <v>1.9217801753202968E-2</v>
      </c>
      <c r="N38" s="276" t="s">
        <v>841</v>
      </c>
    </row>
    <row r="39" spans="2:14" ht="22.15" customHeight="1" x14ac:dyDescent="0.25">
      <c r="B39" s="127" t="s">
        <v>222</v>
      </c>
      <c r="C39" s="97" t="s">
        <v>557</v>
      </c>
      <c r="D39" s="41">
        <f>IFERROR(VLOOKUP(N39,[1]Sheet1!$A$755:$I$796,2,FALSE),0)</f>
        <v>7</v>
      </c>
      <c r="E39" s="23">
        <f>IFERROR(VLOOKUP(N39,[1]Sheet1!$A$755:$I$796,3,FALSE)/100,0)</f>
        <v>8.8495575221238937E-3</v>
      </c>
      <c r="F39" s="24">
        <f>IFERROR(VLOOKUP(N39,[1]Sheet1!$A$755:$I$796,4,FALSE),0)</f>
        <v>31</v>
      </c>
      <c r="G39" s="23">
        <f>IFERROR(VLOOKUP(N39,[1]Sheet1!$A$755:$I$796,5,FALSE)/100,0)</f>
        <v>1.5293537247163293E-2</v>
      </c>
      <c r="H39" s="24">
        <f>IFERROR(VLOOKUP(N39,[1]Sheet1!$A$755:$I$796,6,FALSE),0)</f>
        <v>2</v>
      </c>
      <c r="I39" s="23">
        <f>IFERROR(VLOOKUP(N39,[1]Sheet1!$A$755:$I$796,7,FALSE)/100,0)</f>
        <v>1.3986013986013988E-2</v>
      </c>
      <c r="J39" s="24">
        <f>IFERROR(VLOOKUP(N39,[1]Sheet1!$A$755:$I$796,8,FALSE),0)</f>
        <v>0</v>
      </c>
      <c r="K39" s="25">
        <f>IFERROR(VLOOKUP(N39,[1]Sheet1!$A$755:$I$796,9,FALSE)/100,0)</f>
        <v>0</v>
      </c>
      <c r="L39" s="22">
        <f>IFERROR(VLOOKUP(N39,[1]Sheet1!$A$755:$K$796,10,FALSE),0)</f>
        <v>40</v>
      </c>
      <c r="M39" s="27">
        <f>IFERROR(VLOOKUP(N39,[1]Sheet1!$A$755:$K$796,11,FALSE)/100,0)</f>
        <v>1.3486176668914362E-2</v>
      </c>
      <c r="N39" s="276" t="s">
        <v>842</v>
      </c>
    </row>
    <row r="40" spans="2:14" ht="22.15" customHeight="1" x14ac:dyDescent="0.25">
      <c r="B40" s="127" t="s">
        <v>224</v>
      </c>
      <c r="C40" s="97" t="s">
        <v>558</v>
      </c>
      <c r="D40" s="41">
        <f>IFERROR(VLOOKUP(N40,[1]Sheet1!$A$755:$I$796,2,FALSE),0)</f>
        <v>1</v>
      </c>
      <c r="E40" s="23">
        <f>IFERROR(VLOOKUP(N40,[1]Sheet1!$A$755:$I$796,3,FALSE)/100,0)</f>
        <v>1.2642225031605564E-3</v>
      </c>
      <c r="F40" s="24">
        <f>IFERROR(VLOOKUP(N40,[1]Sheet1!$A$755:$I$796,4,FALSE),0)</f>
        <v>3</v>
      </c>
      <c r="G40" s="23">
        <f>IFERROR(VLOOKUP(N40,[1]Sheet1!$A$755:$I$796,5,FALSE)/100,0)</f>
        <v>1.4800197335964479E-3</v>
      </c>
      <c r="H40" s="24">
        <f>IFERROR(VLOOKUP(N40,[1]Sheet1!$A$755:$I$796,6,FALSE),0)</f>
        <v>0</v>
      </c>
      <c r="I40" s="23">
        <f>IFERROR(VLOOKUP(N40,[1]Sheet1!$A$755:$I$796,7,FALSE)/100,0)</f>
        <v>0</v>
      </c>
      <c r="J40" s="24">
        <f>IFERROR(VLOOKUP(N40,[1]Sheet1!$A$755:$I$796,8,FALSE),0)</f>
        <v>0</v>
      </c>
      <c r="K40" s="25">
        <f>IFERROR(VLOOKUP(N40,[1]Sheet1!$A$755:$I$796,9,FALSE)/100,0)</f>
        <v>0</v>
      </c>
      <c r="L40" s="22">
        <f>IFERROR(VLOOKUP(N40,[1]Sheet1!$A$755:$K$796,10,FALSE),0)</f>
        <v>4</v>
      </c>
      <c r="M40" s="27">
        <f>IFERROR(VLOOKUP(N40,[1]Sheet1!$A$755:$K$796,11,FALSE)/100,0)</f>
        <v>1.3486176668914363E-3</v>
      </c>
      <c r="N40" s="276" t="s">
        <v>843</v>
      </c>
    </row>
    <row r="41" spans="2:14" ht="22.15" customHeight="1" x14ac:dyDescent="0.25">
      <c r="B41" s="127" t="s">
        <v>228</v>
      </c>
      <c r="C41" s="97" t="s">
        <v>559</v>
      </c>
      <c r="D41" s="41">
        <f>IFERROR(VLOOKUP(N41,[1]Sheet1!$A$755:$I$796,2,FALSE),0)</f>
        <v>9</v>
      </c>
      <c r="E41" s="23">
        <f>IFERROR(VLOOKUP(N41,[1]Sheet1!$A$755:$I$796,3,FALSE)/100,0)</f>
        <v>1.1378002528445006E-2</v>
      </c>
      <c r="F41" s="24">
        <f>IFERROR(VLOOKUP(N41,[1]Sheet1!$A$755:$I$796,4,FALSE),0)</f>
        <v>17</v>
      </c>
      <c r="G41" s="23">
        <f>IFERROR(VLOOKUP(N41,[1]Sheet1!$A$755:$I$796,5,FALSE)/100,0)</f>
        <v>8.3867784903798696E-3</v>
      </c>
      <c r="H41" s="24">
        <f>IFERROR(VLOOKUP(N41,[1]Sheet1!$A$755:$I$796,6,FALSE),0)</f>
        <v>2</v>
      </c>
      <c r="I41" s="23">
        <f>IFERROR(VLOOKUP(N41,[1]Sheet1!$A$755:$I$796,7,FALSE)/100,0)</f>
        <v>1.3986013986013988E-2</v>
      </c>
      <c r="J41" s="24">
        <f>IFERROR(VLOOKUP(N41,[1]Sheet1!$A$755:$I$796,8,FALSE),0)</f>
        <v>0</v>
      </c>
      <c r="K41" s="25">
        <f>IFERROR(VLOOKUP(N41,[1]Sheet1!$A$755:$I$796,9,FALSE)/100,0)</f>
        <v>0</v>
      </c>
      <c r="L41" s="22">
        <f>IFERROR(VLOOKUP(N41,[1]Sheet1!$A$755:$K$796,10,FALSE),0)</f>
        <v>28</v>
      </c>
      <c r="M41" s="27">
        <f>IFERROR(VLOOKUP(N41,[1]Sheet1!$A$755:$K$796,11,FALSE)/100,0)</f>
        <v>9.440323668240054E-3</v>
      </c>
      <c r="N41" s="276" t="s">
        <v>844</v>
      </c>
    </row>
    <row r="42" spans="2:14" ht="22.15" customHeight="1" x14ac:dyDescent="0.25">
      <c r="B42" s="127" t="s">
        <v>230</v>
      </c>
      <c r="C42" s="97" t="s">
        <v>560</v>
      </c>
      <c r="D42" s="41">
        <f>IFERROR(VLOOKUP(N42,[1]Sheet1!$A$755:$I$796,2,FALSE),0)</f>
        <v>2</v>
      </c>
      <c r="E42" s="23">
        <f>IFERROR(VLOOKUP(N42,[1]Sheet1!$A$755:$I$796,3,FALSE)/100,0)</f>
        <v>2.5284450063211127E-3</v>
      </c>
      <c r="F42" s="24">
        <f>IFERROR(VLOOKUP(N42,[1]Sheet1!$A$755:$I$796,4,FALSE),0)</f>
        <v>2</v>
      </c>
      <c r="G42" s="23">
        <f>IFERROR(VLOOKUP(N42,[1]Sheet1!$A$755:$I$796,5,FALSE)/100,0)</f>
        <v>9.8667982239763205E-4</v>
      </c>
      <c r="H42" s="24">
        <f>IFERROR(VLOOKUP(N42,[1]Sheet1!$A$755:$I$796,6,FALSE),0)</f>
        <v>1</v>
      </c>
      <c r="I42" s="23">
        <f>IFERROR(VLOOKUP(N42,[1]Sheet1!$A$755:$I$796,7,FALSE)/100,0)</f>
        <v>6.9930069930069939E-3</v>
      </c>
      <c r="J42" s="24">
        <f>IFERROR(VLOOKUP(N42,[1]Sheet1!$A$755:$I$796,8,FALSE),0)</f>
        <v>0</v>
      </c>
      <c r="K42" s="25">
        <f>IFERROR(VLOOKUP(N42,[1]Sheet1!$A$755:$I$796,9,FALSE)/100,0)</f>
        <v>0</v>
      </c>
      <c r="L42" s="22">
        <f>IFERROR(VLOOKUP(N42,[1]Sheet1!$A$755:$K$796,10,FALSE),0)</f>
        <v>5</v>
      </c>
      <c r="M42" s="27">
        <f>IFERROR(VLOOKUP(N42,[1]Sheet1!$A$755:$K$796,11,FALSE)/100,0)</f>
        <v>1.6857720836142953E-3</v>
      </c>
      <c r="N42" s="276" t="s">
        <v>845</v>
      </c>
    </row>
    <row r="43" spans="2:14" ht="22.15" customHeight="1" x14ac:dyDescent="0.25">
      <c r="B43" s="127" t="s">
        <v>232</v>
      </c>
      <c r="C43" s="97" t="s">
        <v>561</v>
      </c>
      <c r="D43" s="41">
        <f>IFERROR(VLOOKUP(N43,[1]Sheet1!$A$755:$I$796,2,FALSE),0)</f>
        <v>13</v>
      </c>
      <c r="E43" s="23">
        <f>IFERROR(VLOOKUP(N43,[1]Sheet1!$A$755:$I$796,3,FALSE)/100,0)</f>
        <v>1.643489254108723E-2</v>
      </c>
      <c r="F43" s="24">
        <f>IFERROR(VLOOKUP(N43,[1]Sheet1!$A$755:$I$796,4,FALSE),0)</f>
        <v>27</v>
      </c>
      <c r="G43" s="23">
        <f>IFERROR(VLOOKUP(N43,[1]Sheet1!$A$755:$I$796,5,FALSE)/100,0)</f>
        <v>1.3320177602368031E-2</v>
      </c>
      <c r="H43" s="24">
        <f>IFERROR(VLOOKUP(N43,[1]Sheet1!$A$755:$I$796,6,FALSE),0)</f>
        <v>1</v>
      </c>
      <c r="I43" s="23">
        <f>IFERROR(VLOOKUP(N43,[1]Sheet1!$A$755:$I$796,7,FALSE)/100,0)</f>
        <v>6.9930069930069939E-3</v>
      </c>
      <c r="J43" s="24">
        <f>IFERROR(VLOOKUP(N43,[1]Sheet1!$A$755:$I$796,8,FALSE),0)</f>
        <v>1</v>
      </c>
      <c r="K43" s="25">
        <f>IFERROR(VLOOKUP(N43,[1]Sheet1!$A$755:$I$796,9,FALSE)/100,0)</f>
        <v>0.2</v>
      </c>
      <c r="L43" s="22">
        <f>IFERROR(VLOOKUP(N43,[1]Sheet1!$A$755:$K$796,10,FALSE),0)</f>
        <v>42</v>
      </c>
      <c r="M43" s="27">
        <f>IFERROR(VLOOKUP(N43,[1]Sheet1!$A$755:$K$796,11,FALSE)/100,0)</f>
        <v>1.4160485502360081E-2</v>
      </c>
      <c r="N43" s="276" t="s">
        <v>846</v>
      </c>
    </row>
    <row r="44" spans="2:14" ht="22.15" customHeight="1" x14ac:dyDescent="0.25">
      <c r="B44" s="127" t="s">
        <v>234</v>
      </c>
      <c r="C44" s="97" t="s">
        <v>562</v>
      </c>
      <c r="D44" s="41">
        <f>IFERROR(VLOOKUP(N44,[1]Sheet1!$A$755:$I$796,2,FALSE),0)</f>
        <v>8</v>
      </c>
      <c r="E44" s="23">
        <f>IFERROR(VLOOKUP(N44,[1]Sheet1!$A$755:$I$796,3,FALSE)/100,0)</f>
        <v>1.0113780025284451E-2</v>
      </c>
      <c r="F44" s="24">
        <f>IFERROR(VLOOKUP(N44,[1]Sheet1!$A$755:$I$796,4,FALSE),0)</f>
        <v>20</v>
      </c>
      <c r="G44" s="23">
        <f>IFERROR(VLOOKUP(N44,[1]Sheet1!$A$755:$I$796,5,FALSE)/100,0)</f>
        <v>9.8667982239763179E-3</v>
      </c>
      <c r="H44" s="24">
        <f>IFERROR(VLOOKUP(N44,[1]Sheet1!$A$755:$I$796,6,FALSE),0)</f>
        <v>4</v>
      </c>
      <c r="I44" s="23">
        <f>IFERROR(VLOOKUP(N44,[1]Sheet1!$A$755:$I$796,7,FALSE)/100,0)</f>
        <v>2.7972027972027975E-2</v>
      </c>
      <c r="J44" s="24">
        <f>IFERROR(VLOOKUP(N44,[1]Sheet1!$A$755:$I$796,8,FALSE),0)</f>
        <v>0</v>
      </c>
      <c r="K44" s="25">
        <f>IFERROR(VLOOKUP(N44,[1]Sheet1!$A$755:$I$796,9,FALSE)/100,0)</f>
        <v>0</v>
      </c>
      <c r="L44" s="22">
        <f>IFERROR(VLOOKUP(N44,[1]Sheet1!$A$755:$K$796,10,FALSE),0)</f>
        <v>32</v>
      </c>
      <c r="M44" s="27">
        <f>IFERROR(VLOOKUP(N44,[1]Sheet1!$A$755:$K$796,11,FALSE)/100,0)</f>
        <v>1.078894133513149E-2</v>
      </c>
      <c r="N44" s="276" t="s">
        <v>847</v>
      </c>
    </row>
    <row r="45" spans="2:14" ht="22.15" customHeight="1" x14ac:dyDescent="0.25">
      <c r="B45" s="127" t="s">
        <v>246</v>
      </c>
      <c r="C45" s="97" t="s">
        <v>563</v>
      </c>
      <c r="D45" s="41">
        <f>IFERROR(VLOOKUP(N45,[1]Sheet1!$A$755:$I$796,2,FALSE),0)</f>
        <v>252</v>
      </c>
      <c r="E45" s="23">
        <f>IFERROR(VLOOKUP(N45,[1]Sheet1!$A$755:$I$796,3,FALSE)/100,0)</f>
        <v>0.31858407079646017</v>
      </c>
      <c r="F45" s="24">
        <f>IFERROR(VLOOKUP(N45,[1]Sheet1!$A$755:$I$796,4,FALSE),0)</f>
        <v>701</v>
      </c>
      <c r="G45" s="23">
        <f>IFERROR(VLOOKUP(N45,[1]Sheet1!$A$755:$I$796,5,FALSE)/100,0)</f>
        <v>0.34583127775036998</v>
      </c>
      <c r="H45" s="24">
        <f>IFERROR(VLOOKUP(N45,[1]Sheet1!$A$755:$I$796,6,FALSE),0)</f>
        <v>65</v>
      </c>
      <c r="I45" s="23">
        <f>IFERROR(VLOOKUP(N45,[1]Sheet1!$A$755:$I$796,7,FALSE)/100,0)</f>
        <v>0.45454545454545453</v>
      </c>
      <c r="J45" s="24">
        <f>IFERROR(VLOOKUP(N45,[1]Sheet1!$A$755:$I$796,8,FALSE),0)</f>
        <v>2</v>
      </c>
      <c r="K45" s="25">
        <f>IFERROR(VLOOKUP(N45,[1]Sheet1!$A$755:$I$796,9,FALSE)/100,0)</f>
        <v>0.4</v>
      </c>
      <c r="L45" s="22">
        <f>IFERROR(VLOOKUP(N45,[1]Sheet1!$A$755:$K$796,10,FALSE),0)</f>
        <v>1020</v>
      </c>
      <c r="M45" s="27">
        <f>IFERROR(VLOOKUP(N45,[1]Sheet1!$A$755:$K$796,11,FALSE)/100,0)</f>
        <v>0.34389750505731626</v>
      </c>
      <c r="N45" s="276" t="s">
        <v>848</v>
      </c>
    </row>
    <row r="46" spans="2:14" ht="22.15" customHeight="1" thickBot="1" x14ac:dyDescent="0.3">
      <c r="B46" s="127" t="s">
        <v>284</v>
      </c>
      <c r="C46" s="97" t="s">
        <v>564</v>
      </c>
      <c r="D46" s="41">
        <f>IFERROR(VLOOKUP(N46,[1]Sheet1!$A$755:$I$796,2,FALSE),0)</f>
        <v>16</v>
      </c>
      <c r="E46" s="23">
        <f>IFERROR(VLOOKUP(N46,[1]Sheet1!$A$755:$I$796,3,FALSE)/100,0)</f>
        <v>2.0227560050568902E-2</v>
      </c>
      <c r="F46" s="24">
        <f>IFERROR(VLOOKUP(N46,[1]Sheet1!$A$755:$I$796,4,FALSE),0)</f>
        <v>31</v>
      </c>
      <c r="G46" s="23">
        <f>IFERROR(VLOOKUP(N46,[1]Sheet1!$A$755:$I$796,5,FALSE)/100,0)</f>
        <v>1.5293537247163293E-2</v>
      </c>
      <c r="H46" s="24">
        <f>IFERROR(VLOOKUP(N46,[1]Sheet1!$A$755:$I$796,6,FALSE),0)</f>
        <v>1</v>
      </c>
      <c r="I46" s="23">
        <f>IFERROR(VLOOKUP(N46,[1]Sheet1!$A$755:$I$796,7,FALSE)/100,0)</f>
        <v>6.9930069930069939E-3</v>
      </c>
      <c r="J46" s="24">
        <f>IFERROR(VLOOKUP(N46,[1]Sheet1!$A$755:$I$796,8,FALSE),0)</f>
        <v>1</v>
      </c>
      <c r="K46" s="25">
        <f>IFERROR(VLOOKUP(N46,[1]Sheet1!$A$755:$I$796,9,FALSE)/100,0)</f>
        <v>0.2</v>
      </c>
      <c r="L46" s="22">
        <f>IFERROR(VLOOKUP(N46,[1]Sheet1!$A$755:$K$796,10,FALSE),0)</f>
        <v>49</v>
      </c>
      <c r="M46" s="27">
        <f>IFERROR(VLOOKUP(N46,[1]Sheet1!$A$755:$K$796,11,FALSE)/100,0)</f>
        <v>1.6520566419420093E-2</v>
      </c>
      <c r="N46" s="276" t="s">
        <v>849</v>
      </c>
    </row>
    <row r="47" spans="2:14" ht="22.15" customHeight="1" thickTop="1" thickBot="1" x14ac:dyDescent="0.3">
      <c r="B47" s="389" t="s">
        <v>69</v>
      </c>
      <c r="C47" s="390"/>
      <c r="D47" s="29">
        <f t="shared" ref="D47:M47" si="0">SUM(D6:D46)</f>
        <v>791</v>
      </c>
      <c r="E47" s="30">
        <f t="shared" si="0"/>
        <v>0.99999999999999989</v>
      </c>
      <c r="F47" s="31">
        <f t="shared" si="0"/>
        <v>2027</v>
      </c>
      <c r="G47" s="30">
        <f t="shared" si="0"/>
        <v>1</v>
      </c>
      <c r="H47" s="31">
        <f t="shared" si="0"/>
        <v>143</v>
      </c>
      <c r="I47" s="30">
        <f t="shared" si="0"/>
        <v>1.0000000000000002</v>
      </c>
      <c r="J47" s="31">
        <f t="shared" si="0"/>
        <v>5</v>
      </c>
      <c r="K47" s="32">
        <f t="shared" si="0"/>
        <v>1</v>
      </c>
      <c r="L47" s="29">
        <f t="shared" si="0"/>
        <v>2966</v>
      </c>
      <c r="M47" s="33">
        <f t="shared" si="0"/>
        <v>1</v>
      </c>
      <c r="N47" s="276" t="s">
        <v>20</v>
      </c>
    </row>
    <row r="48" spans="2:14" s="3" customFormat="1" ht="22.15" customHeight="1" thickTop="1" thickBot="1" x14ac:dyDescent="0.3">
      <c r="N48" s="276"/>
    </row>
    <row r="49" spans="2:14" s="3" customFormat="1" ht="22.15" customHeight="1" thickTop="1" x14ac:dyDescent="0.25">
      <c r="B49" s="54" t="s">
        <v>948</v>
      </c>
      <c r="C49" s="55"/>
      <c r="D49" s="55"/>
      <c r="E49" s="56"/>
      <c r="F49" s="82"/>
      <c r="G49" s="82"/>
      <c r="H49" s="82"/>
      <c r="I49" s="82"/>
      <c r="J49" s="82"/>
      <c r="K49" s="52"/>
      <c r="N49" s="276"/>
    </row>
    <row r="50" spans="2:14" s="3" customFormat="1" ht="22.15" customHeight="1" thickBot="1" x14ac:dyDescent="0.3">
      <c r="B50" s="57" t="s">
        <v>1034</v>
      </c>
      <c r="C50" s="58"/>
      <c r="D50" s="58"/>
      <c r="E50" s="59"/>
      <c r="F50" s="83"/>
      <c r="G50" s="83"/>
      <c r="H50" s="83"/>
      <c r="I50" s="83"/>
      <c r="J50" s="83"/>
      <c r="N50" s="276"/>
    </row>
    <row r="51" spans="2:14" s="3" customFormat="1" ht="15.75" thickTop="1" x14ac:dyDescent="0.25">
      <c r="N51" s="276"/>
    </row>
    <row r="52" spans="2:14" s="3" customFormat="1" x14ac:dyDescent="0.25">
      <c r="N52" s="276"/>
    </row>
    <row r="53" spans="2:14" s="3" customFormat="1" x14ac:dyDescent="0.25">
      <c r="N53" s="276"/>
    </row>
    <row r="54" spans="2:14" s="3" customFormat="1" x14ac:dyDescent="0.25">
      <c r="N54" s="276"/>
    </row>
    <row r="55" spans="2:14" s="3" customFormat="1" x14ac:dyDescent="0.25">
      <c r="N55" s="276"/>
    </row>
    <row r="56" spans="2:14" s="3" customFormat="1" x14ac:dyDescent="0.25">
      <c r="N56" s="276"/>
    </row>
    <row r="57" spans="2:14" s="3" customFormat="1" x14ac:dyDescent="0.25">
      <c r="N57" s="276"/>
    </row>
    <row r="58" spans="2:14" s="3" customFormat="1" x14ac:dyDescent="0.25">
      <c r="N58" s="276"/>
    </row>
    <row r="59" spans="2:14" s="3" customFormat="1" x14ac:dyDescent="0.25">
      <c r="N59" s="276"/>
    </row>
    <row r="60" spans="2:14" s="3" customFormat="1" x14ac:dyDescent="0.25">
      <c r="N60" s="276"/>
    </row>
    <row r="61" spans="2:14" s="3" customFormat="1" x14ac:dyDescent="0.25">
      <c r="N61" s="276"/>
    </row>
    <row r="62" spans="2:14" s="3" customFormat="1" x14ac:dyDescent="0.25">
      <c r="N62" s="276"/>
    </row>
    <row r="63" spans="2:14" s="3" customFormat="1" x14ac:dyDescent="0.25">
      <c r="N63" s="276"/>
    </row>
    <row r="64" spans="2:14" s="3" customFormat="1" x14ac:dyDescent="0.25">
      <c r="N64" s="276"/>
    </row>
    <row r="65" spans="14:14" s="3" customFormat="1" x14ac:dyDescent="0.25">
      <c r="N65" s="276"/>
    </row>
    <row r="66" spans="14:14" s="3" customFormat="1" x14ac:dyDescent="0.25">
      <c r="N66" s="276"/>
    </row>
    <row r="67" spans="14:14" s="3" customFormat="1" x14ac:dyDescent="0.25">
      <c r="N67" s="276"/>
    </row>
    <row r="68" spans="14:14" s="3" customFormat="1" x14ac:dyDescent="0.25">
      <c r="N68" s="276"/>
    </row>
    <row r="69" spans="14:14" s="3" customFormat="1" x14ac:dyDescent="0.25">
      <c r="N69" s="276"/>
    </row>
    <row r="70" spans="14:14" s="3" customFormat="1" x14ac:dyDescent="0.25">
      <c r="N70" s="276"/>
    </row>
    <row r="71" spans="14:14" s="3" customFormat="1" x14ac:dyDescent="0.25">
      <c r="N71" s="276"/>
    </row>
    <row r="72" spans="14:14" s="3" customFormat="1" x14ac:dyDescent="0.25">
      <c r="N72" s="276"/>
    </row>
    <row r="73" spans="14:14" s="3" customFormat="1" x14ac:dyDescent="0.25">
      <c r="N73" s="276"/>
    </row>
    <row r="74" spans="14:14" s="3" customFormat="1" x14ac:dyDescent="0.25">
      <c r="N74" s="276"/>
    </row>
    <row r="75" spans="14:14" s="3" customFormat="1" x14ac:dyDescent="0.25">
      <c r="N75" s="276"/>
    </row>
    <row r="76" spans="14:14" s="3" customFormat="1" x14ac:dyDescent="0.25">
      <c r="N76" s="276"/>
    </row>
    <row r="77" spans="14:14" s="3" customFormat="1" x14ac:dyDescent="0.25">
      <c r="N77" s="276"/>
    </row>
    <row r="78" spans="14:14" s="3" customFormat="1" x14ac:dyDescent="0.25">
      <c r="N78" s="276"/>
    </row>
    <row r="79" spans="14:14" s="3" customFormat="1" x14ac:dyDescent="0.25">
      <c r="N79" s="276"/>
    </row>
    <row r="80" spans="14:14" s="3" customFormat="1" x14ac:dyDescent="0.25">
      <c r="N80" s="276"/>
    </row>
    <row r="81" spans="14:14" s="3" customFormat="1" x14ac:dyDescent="0.25">
      <c r="N81" s="276"/>
    </row>
    <row r="82" spans="14:14" s="3" customFormat="1" x14ac:dyDescent="0.25">
      <c r="N82" s="276"/>
    </row>
    <row r="83" spans="14:14" s="3" customFormat="1" x14ac:dyDescent="0.25">
      <c r="N83" s="276"/>
    </row>
    <row r="84" spans="14:14" s="3" customFormat="1" x14ac:dyDescent="0.25">
      <c r="N84" s="276"/>
    </row>
    <row r="85" spans="14:14" s="3" customFormat="1" x14ac:dyDescent="0.25">
      <c r="N85" s="276"/>
    </row>
    <row r="86" spans="14:14" s="3" customFormat="1" x14ac:dyDescent="0.25">
      <c r="N86" s="276"/>
    </row>
    <row r="87" spans="14:14" s="3" customFormat="1" x14ac:dyDescent="0.25">
      <c r="N87" s="276"/>
    </row>
    <row r="88" spans="14:14" s="3" customFormat="1" x14ac:dyDescent="0.25">
      <c r="N88" s="276"/>
    </row>
    <row r="89" spans="14:14" s="3" customFormat="1" x14ac:dyDescent="0.25">
      <c r="N89" s="276"/>
    </row>
    <row r="90" spans="14:14" s="3" customFormat="1" x14ac:dyDescent="0.25">
      <c r="N90" s="276"/>
    </row>
    <row r="91" spans="14:14" s="3" customFormat="1" x14ac:dyDescent="0.25">
      <c r="N91" s="276"/>
    </row>
    <row r="92" spans="14:14" s="3" customFormat="1" x14ac:dyDescent="0.25">
      <c r="N92" s="276"/>
    </row>
    <row r="93" spans="14:14" s="3" customFormat="1" x14ac:dyDescent="0.25">
      <c r="N93" s="276"/>
    </row>
    <row r="94" spans="14:14" s="3" customFormat="1" x14ac:dyDescent="0.25">
      <c r="N94" s="276"/>
    </row>
    <row r="95" spans="14:14" s="3" customFormat="1" x14ac:dyDescent="0.25">
      <c r="N95" s="276"/>
    </row>
    <row r="96" spans="14:14" s="3" customFormat="1" x14ac:dyDescent="0.25">
      <c r="N96" s="276"/>
    </row>
    <row r="97" spans="14:14" s="3" customFormat="1" x14ac:dyDescent="0.25">
      <c r="N97" s="276"/>
    </row>
    <row r="98" spans="14:14" s="3" customFormat="1" x14ac:dyDescent="0.25">
      <c r="N98" s="276"/>
    </row>
    <row r="99" spans="14:14" s="3" customFormat="1" x14ac:dyDescent="0.25">
      <c r="N99" s="276"/>
    </row>
    <row r="100" spans="14:14" s="3" customFormat="1" x14ac:dyDescent="0.25">
      <c r="N100" s="276"/>
    </row>
    <row r="101" spans="14:14" s="3" customFormat="1" x14ac:dyDescent="0.25">
      <c r="N101" s="276"/>
    </row>
    <row r="102" spans="14:14" s="3" customFormat="1" x14ac:dyDescent="0.25">
      <c r="N102" s="276"/>
    </row>
    <row r="103" spans="14:14" s="3" customFormat="1" x14ac:dyDescent="0.25">
      <c r="N103" s="276"/>
    </row>
    <row r="104" spans="14:14" s="3" customFormat="1" x14ac:dyDescent="0.25">
      <c r="N104" s="276"/>
    </row>
    <row r="105" spans="14:14" s="3" customFormat="1" x14ac:dyDescent="0.25">
      <c r="N105" s="276"/>
    </row>
    <row r="106" spans="14:14" s="3" customFormat="1" x14ac:dyDescent="0.25">
      <c r="N106" s="276"/>
    </row>
    <row r="107" spans="14:14" s="3" customFormat="1" x14ac:dyDescent="0.25">
      <c r="N107" s="276"/>
    </row>
    <row r="108" spans="14:14" s="3" customFormat="1" x14ac:dyDescent="0.25">
      <c r="N108" s="276"/>
    </row>
    <row r="109" spans="14:14" s="3" customFormat="1" x14ac:dyDescent="0.25">
      <c r="N109" s="276"/>
    </row>
    <row r="110" spans="14:14" s="3" customFormat="1" x14ac:dyDescent="0.25">
      <c r="N110" s="276"/>
    </row>
    <row r="111" spans="14:14" s="3" customFormat="1" x14ac:dyDescent="0.25">
      <c r="N111" s="276"/>
    </row>
    <row r="112" spans="14:14" s="3" customFormat="1" x14ac:dyDescent="0.25">
      <c r="N112" s="276"/>
    </row>
    <row r="113" spans="14:14" s="3" customFormat="1" x14ac:dyDescent="0.25">
      <c r="N113" s="276"/>
    </row>
    <row r="114" spans="14:14" s="3" customFormat="1" x14ac:dyDescent="0.25">
      <c r="N114" s="276"/>
    </row>
    <row r="115" spans="14:14" s="3" customFormat="1" x14ac:dyDescent="0.25">
      <c r="N115" s="276"/>
    </row>
    <row r="116" spans="14:14" s="3" customFormat="1" x14ac:dyDescent="0.25">
      <c r="N116" s="276"/>
    </row>
    <row r="117" spans="14:14" s="3" customFormat="1" x14ac:dyDescent="0.25">
      <c r="N117" s="276"/>
    </row>
    <row r="118" spans="14:14" s="3" customFormat="1" x14ac:dyDescent="0.25">
      <c r="N118" s="276"/>
    </row>
    <row r="119" spans="14:14" s="3" customFormat="1" x14ac:dyDescent="0.25">
      <c r="N119" s="276"/>
    </row>
    <row r="120" spans="14:14" s="3" customFormat="1" x14ac:dyDescent="0.25">
      <c r="N120" s="276"/>
    </row>
    <row r="121" spans="14:14" s="3" customFormat="1" x14ac:dyDescent="0.25">
      <c r="N121" s="276"/>
    </row>
    <row r="122" spans="14:14" s="3" customFormat="1" x14ac:dyDescent="0.25">
      <c r="N122" s="276"/>
    </row>
    <row r="123" spans="14:14" s="3" customFormat="1" x14ac:dyDescent="0.25">
      <c r="N123" s="276"/>
    </row>
    <row r="124" spans="14:14" s="3" customFormat="1" x14ac:dyDescent="0.25">
      <c r="N124" s="276"/>
    </row>
    <row r="125" spans="14:14" s="3" customFormat="1" x14ac:dyDescent="0.25">
      <c r="N125" s="276"/>
    </row>
    <row r="126" spans="14:14" s="3" customFormat="1" x14ac:dyDescent="0.25">
      <c r="N126" s="276"/>
    </row>
    <row r="127" spans="14:14" s="3" customFormat="1" x14ac:dyDescent="0.25">
      <c r="N127" s="276"/>
    </row>
    <row r="128" spans="14:14" s="3" customFormat="1" x14ac:dyDescent="0.25">
      <c r="N128" s="276"/>
    </row>
    <row r="129" spans="14:14" s="3" customFormat="1" x14ac:dyDescent="0.25">
      <c r="N129" s="276"/>
    </row>
    <row r="130" spans="14:14" s="3" customFormat="1" x14ac:dyDescent="0.25">
      <c r="N130" s="276"/>
    </row>
    <row r="131" spans="14:14" s="3" customFormat="1" x14ac:dyDescent="0.25">
      <c r="N131" s="276"/>
    </row>
    <row r="132" spans="14:14" s="3" customFormat="1" x14ac:dyDescent="0.25">
      <c r="N132" s="276"/>
    </row>
    <row r="133" spans="14:14" s="3" customFormat="1" x14ac:dyDescent="0.25">
      <c r="N133" s="276"/>
    </row>
    <row r="134" spans="14:14" s="3" customFormat="1" x14ac:dyDescent="0.25">
      <c r="N134" s="276"/>
    </row>
    <row r="135" spans="14:14" s="3" customFormat="1" x14ac:dyDescent="0.25">
      <c r="N135" s="276"/>
    </row>
    <row r="136" spans="14:14" s="3" customFormat="1" x14ac:dyDescent="0.25">
      <c r="N136" s="276"/>
    </row>
    <row r="137" spans="14:14" s="3" customFormat="1" x14ac:dyDescent="0.25">
      <c r="N137" s="276"/>
    </row>
    <row r="138" spans="14:14" s="3" customFormat="1" x14ac:dyDescent="0.25">
      <c r="N138" s="276"/>
    </row>
    <row r="139" spans="14:14" s="3" customFormat="1" x14ac:dyDescent="0.25">
      <c r="N139" s="276"/>
    </row>
    <row r="140" spans="14:14" s="3" customFormat="1" x14ac:dyDescent="0.25">
      <c r="N140" s="276"/>
    </row>
    <row r="141" spans="14:14" s="3" customFormat="1" x14ac:dyDescent="0.25">
      <c r="N141" s="276"/>
    </row>
    <row r="142" spans="14:14" s="3" customFormat="1" x14ac:dyDescent="0.25">
      <c r="N142" s="276"/>
    </row>
    <row r="143" spans="14:14" s="3" customFormat="1" x14ac:dyDescent="0.25">
      <c r="N143" s="276"/>
    </row>
    <row r="144" spans="14:14" s="3" customFormat="1" x14ac:dyDescent="0.25">
      <c r="N144" s="276"/>
    </row>
    <row r="145" spans="14:14" s="3" customFormat="1" x14ac:dyDescent="0.25">
      <c r="N145" s="276"/>
    </row>
    <row r="146" spans="14:14" s="3" customFormat="1" x14ac:dyDescent="0.25">
      <c r="N146" s="276"/>
    </row>
    <row r="147" spans="14:14" s="3" customFormat="1" x14ac:dyDescent="0.25">
      <c r="N147" s="276"/>
    </row>
    <row r="148" spans="14:14" s="3" customFormat="1" x14ac:dyDescent="0.25">
      <c r="N148" s="276"/>
    </row>
    <row r="149" spans="14:14" s="3" customFormat="1" x14ac:dyDescent="0.25">
      <c r="N149" s="276"/>
    </row>
    <row r="150" spans="14:14" s="3" customFormat="1" x14ac:dyDescent="0.25">
      <c r="N150" s="276"/>
    </row>
    <row r="151" spans="14:14" s="3" customFormat="1" x14ac:dyDescent="0.25">
      <c r="N151" s="276"/>
    </row>
    <row r="152" spans="14:14" s="3" customFormat="1" x14ac:dyDescent="0.25">
      <c r="N152" s="276"/>
    </row>
    <row r="153" spans="14:14" s="3" customFormat="1" x14ac:dyDescent="0.25">
      <c r="N153" s="276"/>
    </row>
    <row r="154" spans="14:14" s="3" customFormat="1" x14ac:dyDescent="0.25">
      <c r="N154" s="276"/>
    </row>
    <row r="155" spans="14:14" s="3" customFormat="1" x14ac:dyDescent="0.25">
      <c r="N155" s="276"/>
    </row>
    <row r="156" spans="14:14" s="3" customFormat="1" x14ac:dyDescent="0.25">
      <c r="N156" s="276"/>
    </row>
    <row r="157" spans="14:14" s="3" customFormat="1" x14ac:dyDescent="0.25">
      <c r="N157" s="276"/>
    </row>
    <row r="158" spans="14:14" s="3" customFormat="1" x14ac:dyDescent="0.25">
      <c r="N158" s="276"/>
    </row>
    <row r="159" spans="14:14" s="3" customFormat="1" x14ac:dyDescent="0.25">
      <c r="N159" s="276"/>
    </row>
    <row r="160" spans="14:14" s="3" customFormat="1" x14ac:dyDescent="0.25">
      <c r="N160" s="276"/>
    </row>
    <row r="161" spans="14:14" s="3" customFormat="1" x14ac:dyDescent="0.25">
      <c r="N161" s="276"/>
    </row>
    <row r="162" spans="14:14" s="3" customFormat="1" x14ac:dyDescent="0.25">
      <c r="N162" s="276"/>
    </row>
    <row r="163" spans="14:14" s="3" customFormat="1" x14ac:dyDescent="0.25">
      <c r="N163" s="276"/>
    </row>
    <row r="164" spans="14:14" s="3" customFormat="1" x14ac:dyDescent="0.25">
      <c r="N164" s="276"/>
    </row>
    <row r="165" spans="14:14" s="3" customFormat="1" x14ac:dyDescent="0.25">
      <c r="N165" s="276"/>
    </row>
    <row r="166" spans="14:14" s="3" customFormat="1" x14ac:dyDescent="0.25">
      <c r="N166" s="276"/>
    </row>
    <row r="167" spans="14:14" s="3" customFormat="1" x14ac:dyDescent="0.25">
      <c r="N167" s="276"/>
    </row>
    <row r="168" spans="14:14" s="3" customFormat="1" x14ac:dyDescent="0.25">
      <c r="N168" s="276"/>
    </row>
    <row r="169" spans="14:14" s="3" customFormat="1" x14ac:dyDescent="0.25">
      <c r="N169" s="276"/>
    </row>
    <row r="170" spans="14:14" s="3" customFormat="1" x14ac:dyDescent="0.25">
      <c r="N170" s="276"/>
    </row>
    <row r="171" spans="14:14" s="3" customFormat="1" x14ac:dyDescent="0.25">
      <c r="N171" s="276"/>
    </row>
    <row r="172" spans="14:14" s="3" customFormat="1" x14ac:dyDescent="0.25">
      <c r="N172" s="276"/>
    </row>
    <row r="173" spans="14:14" s="3" customFormat="1" x14ac:dyDescent="0.25">
      <c r="N173" s="276"/>
    </row>
    <row r="174" spans="14:14" s="3" customFormat="1" x14ac:dyDescent="0.25">
      <c r="N174" s="276"/>
    </row>
    <row r="175" spans="14:14" s="3" customFormat="1" x14ac:dyDescent="0.25">
      <c r="N175" s="276"/>
    </row>
    <row r="176" spans="14:14" s="3" customFormat="1" x14ac:dyDescent="0.25">
      <c r="N176" s="276"/>
    </row>
    <row r="177" spans="14:14" s="3" customFormat="1" x14ac:dyDescent="0.25">
      <c r="N177" s="276"/>
    </row>
    <row r="178" spans="14:14" s="3" customFormat="1" x14ac:dyDescent="0.25">
      <c r="N178" s="276"/>
    </row>
    <row r="179" spans="14:14" s="3" customFormat="1" x14ac:dyDescent="0.25">
      <c r="N179" s="276"/>
    </row>
    <row r="180" spans="14:14" s="3" customFormat="1" x14ac:dyDescent="0.25">
      <c r="N180" s="276"/>
    </row>
    <row r="181" spans="14:14" s="3" customFormat="1" x14ac:dyDescent="0.25">
      <c r="N181" s="276"/>
    </row>
    <row r="182" spans="14:14" s="3" customFormat="1" x14ac:dyDescent="0.25">
      <c r="N182" s="276"/>
    </row>
    <row r="183" spans="14:14" s="3" customFormat="1" x14ac:dyDescent="0.25">
      <c r="N183" s="276"/>
    </row>
    <row r="184" spans="14:14" s="3" customFormat="1" x14ac:dyDescent="0.25">
      <c r="N184" s="276"/>
    </row>
    <row r="185" spans="14:14" s="3" customFormat="1" x14ac:dyDescent="0.25">
      <c r="N185" s="276"/>
    </row>
    <row r="186" spans="14:14" s="3" customFormat="1" x14ac:dyDescent="0.25">
      <c r="N186" s="276"/>
    </row>
    <row r="187" spans="14:14" s="3" customFormat="1" x14ac:dyDescent="0.25">
      <c r="N187" s="276"/>
    </row>
    <row r="188" spans="14:14" s="3" customFormat="1" x14ac:dyDescent="0.25">
      <c r="N188" s="276"/>
    </row>
    <row r="189" spans="14:14" s="3" customFormat="1" x14ac:dyDescent="0.25">
      <c r="N189" s="276"/>
    </row>
    <row r="190" spans="14:14" s="3" customFormat="1" x14ac:dyDescent="0.25">
      <c r="N190" s="276"/>
    </row>
    <row r="191" spans="14:14" s="3" customFormat="1" x14ac:dyDescent="0.25">
      <c r="N191" s="276"/>
    </row>
    <row r="192" spans="14:14" s="3" customFormat="1" x14ac:dyDescent="0.25">
      <c r="N192" s="276"/>
    </row>
    <row r="193" spans="14:14" s="3" customFormat="1" x14ac:dyDescent="0.25">
      <c r="N193" s="276"/>
    </row>
    <row r="194" spans="14:14" s="3" customFormat="1" x14ac:dyDescent="0.25">
      <c r="N194" s="276"/>
    </row>
    <row r="195" spans="14:14" s="3" customFormat="1" x14ac:dyDescent="0.25">
      <c r="N195" s="276"/>
    </row>
    <row r="196" spans="14:14" s="3" customFormat="1" x14ac:dyDescent="0.25">
      <c r="N196" s="276"/>
    </row>
    <row r="197" spans="14:14" s="3" customFormat="1" x14ac:dyDescent="0.25">
      <c r="N197" s="276"/>
    </row>
    <row r="198" spans="14:14" s="3" customFormat="1" x14ac:dyDescent="0.25">
      <c r="N198" s="276"/>
    </row>
    <row r="199" spans="14:14" s="3" customFormat="1" x14ac:dyDescent="0.25">
      <c r="N199" s="276"/>
    </row>
    <row r="200" spans="14:14" s="3" customFormat="1" x14ac:dyDescent="0.25">
      <c r="N200" s="276"/>
    </row>
    <row r="201" spans="14:14" s="3" customFormat="1" x14ac:dyDescent="0.25">
      <c r="N201" s="276"/>
    </row>
    <row r="202" spans="14:14" s="3" customFormat="1" x14ac:dyDescent="0.25">
      <c r="N202" s="276"/>
    </row>
    <row r="203" spans="14:14" s="3" customFormat="1" x14ac:dyDescent="0.25">
      <c r="N203" s="276"/>
    </row>
    <row r="204" spans="14:14" s="3" customFormat="1" x14ac:dyDescent="0.25">
      <c r="N204" s="276"/>
    </row>
    <row r="205" spans="14:14" s="3" customFormat="1" x14ac:dyDescent="0.25">
      <c r="N205" s="276"/>
    </row>
    <row r="206" spans="14:14" s="3" customFormat="1" x14ac:dyDescent="0.25">
      <c r="N206" s="276"/>
    </row>
    <row r="207" spans="14:14" s="3" customFormat="1" x14ac:dyDescent="0.25">
      <c r="N207" s="276"/>
    </row>
    <row r="208" spans="14:14" s="3" customFormat="1" x14ac:dyDescent="0.25">
      <c r="N208" s="276"/>
    </row>
    <row r="209" spans="14:14" s="3" customFormat="1" x14ac:dyDescent="0.25">
      <c r="N209" s="276"/>
    </row>
    <row r="210" spans="14:14" s="3" customFormat="1" x14ac:dyDescent="0.25">
      <c r="N210" s="276"/>
    </row>
    <row r="211" spans="14:14" s="3" customFormat="1" x14ac:dyDescent="0.25">
      <c r="N211" s="276"/>
    </row>
    <row r="212" spans="14:14" s="3" customFormat="1" x14ac:dyDescent="0.25">
      <c r="N212" s="276"/>
    </row>
    <row r="213" spans="14:14" s="3" customFormat="1" x14ac:dyDescent="0.25">
      <c r="N213" s="276"/>
    </row>
    <row r="214" spans="14:14" s="3" customFormat="1" x14ac:dyDescent="0.25">
      <c r="N214" s="276"/>
    </row>
    <row r="215" spans="14:14" s="3" customFormat="1" x14ac:dyDescent="0.25">
      <c r="N215" s="276"/>
    </row>
    <row r="216" spans="14:14" s="3" customFormat="1" x14ac:dyDescent="0.25">
      <c r="N216" s="276"/>
    </row>
    <row r="217" spans="14:14" s="3" customFormat="1" x14ac:dyDescent="0.25">
      <c r="N217" s="276"/>
    </row>
    <row r="218" spans="14:14" s="3" customFormat="1" x14ac:dyDescent="0.25">
      <c r="N218" s="276"/>
    </row>
    <row r="219" spans="14:14" s="3" customFormat="1" x14ac:dyDescent="0.25">
      <c r="N219" s="276"/>
    </row>
    <row r="220" spans="14:14" s="3" customFormat="1" x14ac:dyDescent="0.25">
      <c r="N220" s="276"/>
    </row>
    <row r="221" spans="14:14" s="3" customFormat="1" x14ac:dyDescent="0.25">
      <c r="N221" s="276"/>
    </row>
    <row r="222" spans="14:14" s="3" customFormat="1" x14ac:dyDescent="0.25">
      <c r="N222" s="276"/>
    </row>
    <row r="223" spans="14:14" s="3" customFormat="1" x14ac:dyDescent="0.25">
      <c r="N223" s="276"/>
    </row>
    <row r="224" spans="14:14" s="3" customFormat="1" x14ac:dyDescent="0.25">
      <c r="N224" s="276"/>
    </row>
    <row r="225" spans="14:14" s="3" customFormat="1" x14ac:dyDescent="0.25">
      <c r="N225" s="276"/>
    </row>
    <row r="226" spans="14:14" s="3" customFormat="1" x14ac:dyDescent="0.25">
      <c r="N226" s="276"/>
    </row>
    <row r="227" spans="14:14" s="3" customFormat="1" x14ac:dyDescent="0.25">
      <c r="N227" s="276"/>
    </row>
    <row r="228" spans="14:14" s="3" customFormat="1" x14ac:dyDescent="0.25">
      <c r="N228" s="276"/>
    </row>
    <row r="229" spans="14:14" s="3" customFormat="1" x14ac:dyDescent="0.25">
      <c r="N229" s="276"/>
    </row>
    <row r="230" spans="14:14" s="3" customFormat="1" x14ac:dyDescent="0.25">
      <c r="N230" s="276"/>
    </row>
    <row r="231" spans="14:14" s="3" customFormat="1" x14ac:dyDescent="0.25">
      <c r="N231" s="276"/>
    </row>
    <row r="232" spans="14:14" s="3" customFormat="1" x14ac:dyDescent="0.25">
      <c r="N232" s="276"/>
    </row>
    <row r="233" spans="14:14" s="3" customFormat="1" x14ac:dyDescent="0.25">
      <c r="N233" s="276"/>
    </row>
    <row r="234" spans="14:14" s="3" customFormat="1" x14ac:dyDescent="0.25">
      <c r="N234" s="276"/>
    </row>
    <row r="235" spans="14:14" s="3" customFormat="1" x14ac:dyDescent="0.25">
      <c r="N235" s="276"/>
    </row>
    <row r="236" spans="14:14" s="3" customFormat="1" x14ac:dyDescent="0.25">
      <c r="N236" s="276"/>
    </row>
    <row r="237" spans="14:14" s="3" customFormat="1" x14ac:dyDescent="0.25">
      <c r="N237" s="276"/>
    </row>
    <row r="238" spans="14:14" s="3" customFormat="1" x14ac:dyDescent="0.25">
      <c r="N238" s="276"/>
    </row>
    <row r="239" spans="14:14" s="3" customFormat="1" x14ac:dyDescent="0.25">
      <c r="N239" s="276"/>
    </row>
    <row r="240" spans="14:14" s="3" customFormat="1" x14ac:dyDescent="0.25">
      <c r="N240" s="276"/>
    </row>
    <row r="241" spans="14:14" s="3" customFormat="1" x14ac:dyDescent="0.25">
      <c r="N241" s="276"/>
    </row>
    <row r="242" spans="14:14" s="3" customFormat="1" x14ac:dyDescent="0.25">
      <c r="N242" s="276"/>
    </row>
    <row r="243" spans="14:14" s="3" customFormat="1" x14ac:dyDescent="0.25">
      <c r="N243" s="276"/>
    </row>
    <row r="244" spans="14:14" s="3" customFormat="1" x14ac:dyDescent="0.25">
      <c r="N244" s="276"/>
    </row>
    <row r="245" spans="14:14" s="3" customFormat="1" x14ac:dyDescent="0.25">
      <c r="N245" s="276"/>
    </row>
    <row r="246" spans="14:14" s="3" customFormat="1" x14ac:dyDescent="0.25">
      <c r="N246" s="276"/>
    </row>
    <row r="247" spans="14:14" s="3" customFormat="1" x14ac:dyDescent="0.25">
      <c r="N247" s="276"/>
    </row>
    <row r="248" spans="14:14" s="3" customFormat="1" x14ac:dyDescent="0.25">
      <c r="N248" s="276"/>
    </row>
    <row r="249" spans="14:14" s="3" customFormat="1" x14ac:dyDescent="0.25">
      <c r="N249" s="276"/>
    </row>
    <row r="250" spans="14:14" s="3" customFormat="1" x14ac:dyDescent="0.25">
      <c r="N250" s="276"/>
    </row>
    <row r="251" spans="14:14" s="3" customFormat="1" x14ac:dyDescent="0.25">
      <c r="N251" s="276"/>
    </row>
    <row r="252" spans="14:14" s="3" customFormat="1" x14ac:dyDescent="0.25">
      <c r="N252" s="276"/>
    </row>
    <row r="253" spans="14:14" s="3" customFormat="1" x14ac:dyDescent="0.25">
      <c r="N253" s="276"/>
    </row>
    <row r="254" spans="14:14" s="3" customFormat="1" x14ac:dyDescent="0.25">
      <c r="N254" s="276"/>
    </row>
    <row r="255" spans="14:14" s="3" customFormat="1" x14ac:dyDescent="0.25">
      <c r="N255" s="276"/>
    </row>
    <row r="256" spans="14:14" s="3" customFormat="1" x14ac:dyDescent="0.25">
      <c r="N256" s="276"/>
    </row>
    <row r="257" spans="14:14" s="3" customFormat="1" x14ac:dyDescent="0.25">
      <c r="N257" s="276"/>
    </row>
    <row r="258" spans="14:14" s="3" customFormat="1" x14ac:dyDescent="0.25">
      <c r="N258" s="276"/>
    </row>
    <row r="259" spans="14:14" s="3" customFormat="1" x14ac:dyDescent="0.25">
      <c r="N259" s="276"/>
    </row>
    <row r="260" spans="14:14" s="3" customFormat="1" x14ac:dyDescent="0.25">
      <c r="N260" s="276"/>
    </row>
    <row r="261" spans="14:14" s="3" customFormat="1" x14ac:dyDescent="0.25">
      <c r="N261" s="276"/>
    </row>
    <row r="262" spans="14:14" s="3" customFormat="1" x14ac:dyDescent="0.25">
      <c r="N262" s="276"/>
    </row>
    <row r="263" spans="14:14" s="3" customFormat="1" x14ac:dyDescent="0.25">
      <c r="N263" s="276"/>
    </row>
    <row r="264" spans="14:14" s="3" customFormat="1" x14ac:dyDescent="0.25">
      <c r="N264" s="276"/>
    </row>
    <row r="265" spans="14:14" s="3" customFormat="1" x14ac:dyDescent="0.25">
      <c r="N265" s="276"/>
    </row>
    <row r="266" spans="14:14" s="3" customFormat="1" x14ac:dyDescent="0.25">
      <c r="N266" s="276"/>
    </row>
    <row r="267" spans="14:14" s="3" customFormat="1" x14ac:dyDescent="0.25">
      <c r="N267" s="276"/>
    </row>
    <row r="268" spans="14:14" s="3" customFormat="1" x14ac:dyDescent="0.25">
      <c r="N268" s="276"/>
    </row>
    <row r="269" spans="14:14" s="3" customFormat="1" x14ac:dyDescent="0.25">
      <c r="N269" s="276"/>
    </row>
    <row r="270" spans="14:14" s="3" customFormat="1" x14ac:dyDescent="0.25">
      <c r="N270" s="276"/>
    </row>
    <row r="271" spans="14:14" s="3" customFormat="1" x14ac:dyDescent="0.25">
      <c r="N271" s="276"/>
    </row>
    <row r="272" spans="14:14" s="3" customFormat="1" x14ac:dyDescent="0.25">
      <c r="N272" s="276"/>
    </row>
    <row r="273" spans="14:14" s="3" customFormat="1" x14ac:dyDescent="0.25">
      <c r="N273" s="276"/>
    </row>
    <row r="274" spans="14:14" s="3" customFormat="1" x14ac:dyDescent="0.25">
      <c r="N274" s="276"/>
    </row>
    <row r="275" spans="14:14" s="3" customFormat="1" x14ac:dyDescent="0.25">
      <c r="N275" s="276"/>
    </row>
    <row r="276" spans="14:14" s="3" customFormat="1" x14ac:dyDescent="0.25">
      <c r="N276" s="276"/>
    </row>
    <row r="277" spans="14:14" s="3" customFormat="1" x14ac:dyDescent="0.25">
      <c r="N277" s="276"/>
    </row>
    <row r="278" spans="14:14" s="3" customFormat="1" x14ac:dyDescent="0.25">
      <c r="N278" s="276"/>
    </row>
    <row r="279" spans="14:14" s="3" customFormat="1" x14ac:dyDescent="0.25">
      <c r="N279" s="276"/>
    </row>
    <row r="280" spans="14:14" s="3" customFormat="1" x14ac:dyDescent="0.25">
      <c r="N280" s="276"/>
    </row>
    <row r="281" spans="14:14" s="3" customFormat="1" x14ac:dyDescent="0.25">
      <c r="N281" s="276"/>
    </row>
    <row r="282" spans="14:14" s="3" customFormat="1" x14ac:dyDescent="0.25">
      <c r="N282" s="276"/>
    </row>
    <row r="283" spans="14:14" s="3" customFormat="1" x14ac:dyDescent="0.25">
      <c r="N283" s="276"/>
    </row>
    <row r="284" spans="14:14" s="3" customFormat="1" x14ac:dyDescent="0.25">
      <c r="N284" s="276"/>
    </row>
    <row r="285" spans="14:14" s="3" customFormat="1" x14ac:dyDescent="0.25">
      <c r="N285" s="276"/>
    </row>
    <row r="286" spans="14:14" s="3" customFormat="1" x14ac:dyDescent="0.25">
      <c r="N286" s="276"/>
    </row>
    <row r="287" spans="14:14" s="3" customFormat="1" x14ac:dyDescent="0.25">
      <c r="N287" s="276"/>
    </row>
    <row r="288" spans="14:14" s="3" customFormat="1" x14ac:dyDescent="0.25">
      <c r="N288" s="276"/>
    </row>
    <row r="289" spans="14:14" s="3" customFormat="1" x14ac:dyDescent="0.25">
      <c r="N289" s="276"/>
    </row>
    <row r="290" spans="14:14" s="3" customFormat="1" x14ac:dyDescent="0.25">
      <c r="N290" s="276"/>
    </row>
    <row r="291" spans="14:14" s="3" customFormat="1" x14ac:dyDescent="0.25">
      <c r="N291" s="276"/>
    </row>
    <row r="292" spans="14:14" s="3" customFormat="1" x14ac:dyDescent="0.25">
      <c r="N292" s="276"/>
    </row>
    <row r="293" spans="14:14" s="3" customFormat="1" x14ac:dyDescent="0.25">
      <c r="N293" s="276"/>
    </row>
    <row r="294" spans="14:14" s="3" customFormat="1" x14ac:dyDescent="0.25">
      <c r="N294" s="276"/>
    </row>
    <row r="295" spans="14:14" s="3" customFormat="1" x14ac:dyDescent="0.25">
      <c r="N295" s="276"/>
    </row>
    <row r="296" spans="14:14" s="3" customFormat="1" x14ac:dyDescent="0.25">
      <c r="N296" s="276"/>
    </row>
    <row r="297" spans="14:14" s="3" customFormat="1" x14ac:dyDescent="0.25">
      <c r="N297" s="276"/>
    </row>
    <row r="298" spans="14:14" s="3" customFormat="1" x14ac:dyDescent="0.25">
      <c r="N298" s="276"/>
    </row>
    <row r="299" spans="14:14" s="3" customFormat="1" x14ac:dyDescent="0.25">
      <c r="N299" s="276"/>
    </row>
    <row r="300" spans="14:14" s="3" customFormat="1" x14ac:dyDescent="0.25">
      <c r="N300" s="276"/>
    </row>
    <row r="301" spans="14:14" s="3" customFormat="1" x14ac:dyDescent="0.25">
      <c r="N301" s="276"/>
    </row>
    <row r="302" spans="14:14" s="3" customFormat="1" x14ac:dyDescent="0.25">
      <c r="N302" s="276"/>
    </row>
    <row r="303" spans="14:14" s="3" customFormat="1" x14ac:dyDescent="0.25">
      <c r="N303" s="276"/>
    </row>
    <row r="304" spans="14:14" s="3" customFormat="1" x14ac:dyDescent="0.25">
      <c r="N304" s="276"/>
    </row>
    <row r="305" spans="14:14" s="3" customFormat="1" x14ac:dyDescent="0.25">
      <c r="N305" s="276"/>
    </row>
    <row r="306" spans="14:14" s="3" customFormat="1" x14ac:dyDescent="0.25">
      <c r="N306" s="276"/>
    </row>
    <row r="307" spans="14:14" s="3" customFormat="1" x14ac:dyDescent="0.25">
      <c r="N307" s="276"/>
    </row>
    <row r="308" spans="14:14" s="3" customFormat="1" x14ac:dyDescent="0.25">
      <c r="N308" s="276"/>
    </row>
    <row r="309" spans="14:14" s="3" customFormat="1" x14ac:dyDescent="0.25">
      <c r="N309" s="276"/>
    </row>
    <row r="310" spans="14:14" s="3" customFormat="1" x14ac:dyDescent="0.25">
      <c r="N310" s="276"/>
    </row>
    <row r="311" spans="14:14" s="3" customFormat="1" x14ac:dyDescent="0.25">
      <c r="N311" s="276"/>
    </row>
    <row r="312" spans="14:14" s="3" customFormat="1" x14ac:dyDescent="0.25">
      <c r="N312" s="276"/>
    </row>
    <row r="313" spans="14:14" s="3" customFormat="1" x14ac:dyDescent="0.25">
      <c r="N313" s="276"/>
    </row>
    <row r="314" spans="14:14" s="3" customFormat="1" x14ac:dyDescent="0.25">
      <c r="N314" s="276"/>
    </row>
    <row r="315" spans="14:14" s="3" customFormat="1" x14ac:dyDescent="0.25">
      <c r="N315" s="276"/>
    </row>
    <row r="316" spans="14:14" s="3" customFormat="1" x14ac:dyDescent="0.25">
      <c r="N316" s="276"/>
    </row>
    <row r="317" spans="14:14" s="3" customFormat="1" x14ac:dyDescent="0.25">
      <c r="N317" s="276"/>
    </row>
    <row r="318" spans="14:14" s="3" customFormat="1" x14ac:dyDescent="0.25">
      <c r="N318" s="276"/>
    </row>
    <row r="319" spans="14:14" s="3" customFormat="1" x14ac:dyDescent="0.25">
      <c r="N319" s="276"/>
    </row>
    <row r="320" spans="14:14" s="3" customFormat="1" x14ac:dyDescent="0.25">
      <c r="N320" s="276"/>
    </row>
    <row r="321" spans="14:14" s="3" customFormat="1" x14ac:dyDescent="0.25">
      <c r="N321" s="276"/>
    </row>
    <row r="322" spans="14:14" s="3" customFormat="1" x14ac:dyDescent="0.25">
      <c r="N322" s="276"/>
    </row>
    <row r="323" spans="14:14" s="3" customFormat="1" x14ac:dyDescent="0.25">
      <c r="N323" s="276"/>
    </row>
    <row r="324" spans="14:14" s="3" customFormat="1" x14ac:dyDescent="0.25">
      <c r="N324" s="276"/>
    </row>
    <row r="325" spans="14:14" s="3" customFormat="1" x14ac:dyDescent="0.25">
      <c r="N325" s="276"/>
    </row>
    <row r="326" spans="14:14" s="3" customFormat="1" x14ac:dyDescent="0.25">
      <c r="N326" s="276"/>
    </row>
    <row r="327" spans="14:14" s="3" customFormat="1" x14ac:dyDescent="0.25">
      <c r="N327" s="276"/>
    </row>
    <row r="328" spans="14:14" s="3" customFormat="1" x14ac:dyDescent="0.25">
      <c r="N328" s="276"/>
    </row>
    <row r="329" spans="14:14" s="3" customFormat="1" x14ac:dyDescent="0.25">
      <c r="N329" s="276"/>
    </row>
    <row r="330" spans="14:14" s="3" customFormat="1" x14ac:dyDescent="0.25">
      <c r="N330" s="276"/>
    </row>
    <row r="331" spans="14:14" s="3" customFormat="1" x14ac:dyDescent="0.25">
      <c r="N331" s="276"/>
    </row>
    <row r="332" spans="14:14" s="3" customFormat="1" x14ac:dyDescent="0.25">
      <c r="N332" s="276"/>
    </row>
    <row r="333" spans="14:14" s="3" customFormat="1" x14ac:dyDescent="0.25">
      <c r="N333" s="276"/>
    </row>
    <row r="334" spans="14:14" s="3" customFormat="1" x14ac:dyDescent="0.25">
      <c r="N334" s="276"/>
    </row>
    <row r="335" spans="14:14" s="3" customFormat="1" x14ac:dyDescent="0.25">
      <c r="N335" s="276"/>
    </row>
    <row r="336" spans="14:14" s="3" customFormat="1" x14ac:dyDescent="0.25">
      <c r="N336" s="276"/>
    </row>
    <row r="337" spans="14:14" s="3" customFormat="1" x14ac:dyDescent="0.25">
      <c r="N337" s="276"/>
    </row>
    <row r="338" spans="14:14" s="3" customFormat="1" x14ac:dyDescent="0.25">
      <c r="N338" s="276"/>
    </row>
    <row r="339" spans="14:14" s="3" customFormat="1" x14ac:dyDescent="0.25">
      <c r="N339" s="276"/>
    </row>
    <row r="340" spans="14:14" s="3" customFormat="1" x14ac:dyDescent="0.25">
      <c r="N340" s="276"/>
    </row>
    <row r="341" spans="14:14" s="3" customFormat="1" x14ac:dyDescent="0.25">
      <c r="N341" s="276"/>
    </row>
    <row r="342" spans="14:14" s="3" customFormat="1" x14ac:dyDescent="0.25">
      <c r="N342" s="276"/>
    </row>
    <row r="343" spans="14:14" s="3" customFormat="1" x14ac:dyDescent="0.25">
      <c r="N343" s="276"/>
    </row>
    <row r="344" spans="14:14" s="3" customFormat="1" x14ac:dyDescent="0.25">
      <c r="N344" s="276"/>
    </row>
    <row r="345" spans="14:14" s="3" customFormat="1" x14ac:dyDescent="0.25">
      <c r="N345" s="276"/>
    </row>
    <row r="346" spans="14:14" s="3" customFormat="1" x14ac:dyDescent="0.25">
      <c r="N346" s="276"/>
    </row>
    <row r="347" spans="14:14" s="3" customFormat="1" x14ac:dyDescent="0.25">
      <c r="N347" s="276"/>
    </row>
    <row r="348" spans="14:14" s="3" customFormat="1" x14ac:dyDescent="0.25">
      <c r="N348" s="276"/>
    </row>
    <row r="349" spans="14:14" s="3" customFormat="1" x14ac:dyDescent="0.25">
      <c r="N349" s="276"/>
    </row>
    <row r="350" spans="14:14" s="3" customFormat="1" x14ac:dyDescent="0.25">
      <c r="N350" s="276"/>
    </row>
    <row r="351" spans="14:14" s="3" customFormat="1" x14ac:dyDescent="0.25">
      <c r="N351" s="276"/>
    </row>
    <row r="352" spans="14:14" s="3" customFormat="1" x14ac:dyDescent="0.25">
      <c r="N352" s="276"/>
    </row>
    <row r="353" spans="14:14" s="3" customFormat="1" x14ac:dyDescent="0.25">
      <c r="N353" s="276"/>
    </row>
    <row r="354" spans="14:14" s="3" customFormat="1" x14ac:dyDescent="0.25">
      <c r="N354" s="276"/>
    </row>
    <row r="355" spans="14:14" s="3" customFormat="1" x14ac:dyDescent="0.25">
      <c r="N355" s="276"/>
    </row>
    <row r="356" spans="14:14" s="3" customFormat="1" x14ac:dyDescent="0.25">
      <c r="N356" s="276"/>
    </row>
    <row r="357" spans="14:14" s="3" customFormat="1" x14ac:dyDescent="0.25">
      <c r="N357" s="276"/>
    </row>
    <row r="358" spans="14:14" s="3" customFormat="1" x14ac:dyDescent="0.25">
      <c r="N358" s="276"/>
    </row>
    <row r="359" spans="14:14" s="3" customFormat="1" x14ac:dyDescent="0.25">
      <c r="N359" s="276"/>
    </row>
    <row r="360" spans="14:14" s="3" customFormat="1" x14ac:dyDescent="0.25">
      <c r="N360" s="276"/>
    </row>
    <row r="361" spans="14:14" s="3" customFormat="1" x14ac:dyDescent="0.25">
      <c r="N361" s="276"/>
    </row>
    <row r="362" spans="14:14" s="3" customFormat="1" x14ac:dyDescent="0.25">
      <c r="N362" s="276"/>
    </row>
    <row r="363" spans="14:14" s="3" customFormat="1" x14ac:dyDescent="0.25">
      <c r="N363" s="276"/>
    </row>
    <row r="364" spans="14:14" s="3" customFormat="1" x14ac:dyDescent="0.25">
      <c r="N364" s="276"/>
    </row>
    <row r="365" spans="14:14" s="3" customFormat="1" x14ac:dyDescent="0.25">
      <c r="N365" s="276"/>
    </row>
    <row r="366" spans="14:14" s="3" customFormat="1" x14ac:dyDescent="0.25">
      <c r="N366" s="276"/>
    </row>
    <row r="367" spans="14:14" s="3" customFormat="1" x14ac:dyDescent="0.25">
      <c r="N367" s="276"/>
    </row>
    <row r="368" spans="14:14" s="3" customFormat="1" x14ac:dyDescent="0.25">
      <c r="N368" s="276"/>
    </row>
    <row r="369" spans="14:14" s="3" customFormat="1" x14ac:dyDescent="0.25">
      <c r="N369" s="276"/>
    </row>
    <row r="370" spans="14:14" s="3" customFormat="1" x14ac:dyDescent="0.25">
      <c r="N370" s="276"/>
    </row>
    <row r="371" spans="14:14" s="3" customFormat="1" x14ac:dyDescent="0.25">
      <c r="N371" s="276"/>
    </row>
    <row r="372" spans="14:14" s="3" customFormat="1" x14ac:dyDescent="0.25">
      <c r="N372" s="276"/>
    </row>
    <row r="373" spans="14:14" s="3" customFormat="1" x14ac:dyDescent="0.25">
      <c r="N373" s="276"/>
    </row>
    <row r="374" spans="14:14" s="3" customFormat="1" x14ac:dyDescent="0.25">
      <c r="N374" s="276"/>
    </row>
    <row r="375" spans="14:14" s="3" customFormat="1" x14ac:dyDescent="0.25">
      <c r="N375" s="276"/>
    </row>
    <row r="376" spans="14:14" s="3" customFormat="1" x14ac:dyDescent="0.25">
      <c r="N376" s="276"/>
    </row>
    <row r="377" spans="14:14" s="3" customFormat="1" x14ac:dyDescent="0.25">
      <c r="N377" s="276"/>
    </row>
    <row r="378" spans="14:14" s="3" customFormat="1" x14ac:dyDescent="0.25">
      <c r="N378" s="276"/>
    </row>
    <row r="379" spans="14:14" s="3" customFormat="1" x14ac:dyDescent="0.25">
      <c r="N379" s="276"/>
    </row>
    <row r="380" spans="14:14" s="3" customFormat="1" x14ac:dyDescent="0.25">
      <c r="N380" s="276"/>
    </row>
    <row r="381" spans="14:14" s="3" customFormat="1" x14ac:dyDescent="0.25">
      <c r="N381" s="276"/>
    </row>
    <row r="382" spans="14:14" s="3" customFormat="1" x14ac:dyDescent="0.25">
      <c r="N382" s="276"/>
    </row>
    <row r="383" spans="14:14" s="3" customFormat="1" x14ac:dyDescent="0.25">
      <c r="N383" s="276"/>
    </row>
    <row r="384" spans="14:14" s="3" customFormat="1" x14ac:dyDescent="0.25">
      <c r="N384" s="276"/>
    </row>
    <row r="385" spans="14:14" s="3" customFormat="1" x14ac:dyDescent="0.25">
      <c r="N385" s="276"/>
    </row>
    <row r="386" spans="14:14" s="3" customFormat="1" x14ac:dyDescent="0.25">
      <c r="N386" s="276"/>
    </row>
    <row r="387" spans="14:14" s="3" customFormat="1" x14ac:dyDescent="0.25">
      <c r="N387" s="276"/>
    </row>
    <row r="388" spans="14:14" s="3" customFormat="1" x14ac:dyDescent="0.25">
      <c r="N388" s="276"/>
    </row>
    <row r="389" spans="14:14" s="3" customFormat="1" x14ac:dyDescent="0.25">
      <c r="N389" s="276"/>
    </row>
    <row r="390" spans="14:14" s="3" customFormat="1" x14ac:dyDescent="0.25">
      <c r="N390" s="276"/>
    </row>
    <row r="391" spans="14:14" s="3" customFormat="1" x14ac:dyDescent="0.25">
      <c r="N391" s="276"/>
    </row>
    <row r="392" spans="14:14" s="3" customFormat="1" x14ac:dyDescent="0.25">
      <c r="N392" s="276"/>
    </row>
    <row r="393" spans="14:14" s="3" customFormat="1" x14ac:dyDescent="0.25">
      <c r="N393" s="276"/>
    </row>
    <row r="394" spans="14:14" s="3" customFormat="1" x14ac:dyDescent="0.25">
      <c r="N394" s="276"/>
    </row>
    <row r="395" spans="14:14" s="3" customFormat="1" x14ac:dyDescent="0.25">
      <c r="N395" s="276"/>
    </row>
    <row r="396" spans="14:14" s="3" customFormat="1" x14ac:dyDescent="0.25">
      <c r="N396" s="276"/>
    </row>
    <row r="397" spans="14:14" s="3" customFormat="1" x14ac:dyDescent="0.25">
      <c r="N397" s="276"/>
    </row>
    <row r="398" spans="14:14" s="3" customFormat="1" x14ac:dyDescent="0.25">
      <c r="N398" s="276"/>
    </row>
    <row r="399" spans="14:14" s="3" customFormat="1" x14ac:dyDescent="0.25">
      <c r="N399" s="276"/>
    </row>
    <row r="400" spans="14:14" s="3" customFormat="1" x14ac:dyDescent="0.25">
      <c r="N400" s="276"/>
    </row>
    <row r="401" spans="14:14" s="3" customFormat="1" x14ac:dyDescent="0.25">
      <c r="N401" s="276"/>
    </row>
    <row r="402" spans="14:14" s="3" customFormat="1" x14ac:dyDescent="0.25">
      <c r="N402" s="276"/>
    </row>
    <row r="403" spans="14:14" s="3" customFormat="1" x14ac:dyDescent="0.25">
      <c r="N403" s="276"/>
    </row>
    <row r="404" spans="14:14" s="3" customFormat="1" x14ac:dyDescent="0.25">
      <c r="N404" s="276"/>
    </row>
    <row r="405" spans="14:14" s="3" customFormat="1" x14ac:dyDescent="0.25">
      <c r="N405" s="276"/>
    </row>
    <row r="406" spans="14:14" s="3" customFormat="1" x14ac:dyDescent="0.25">
      <c r="N406" s="276"/>
    </row>
    <row r="407" spans="14:14" s="3" customFormat="1" x14ac:dyDescent="0.25">
      <c r="N407" s="276"/>
    </row>
    <row r="408" spans="14:14" s="3" customFormat="1" x14ac:dyDescent="0.25">
      <c r="N408" s="276"/>
    </row>
    <row r="409" spans="14:14" s="3" customFormat="1" x14ac:dyDescent="0.25">
      <c r="N409" s="276"/>
    </row>
    <row r="410" spans="14:14" s="3" customFormat="1" x14ac:dyDescent="0.25">
      <c r="N410" s="276"/>
    </row>
    <row r="411" spans="14:14" s="3" customFormat="1" x14ac:dyDescent="0.25">
      <c r="N411" s="276"/>
    </row>
    <row r="412" spans="14:14" s="3" customFormat="1" x14ac:dyDescent="0.25">
      <c r="N412" s="276"/>
    </row>
    <row r="413" spans="14:14" s="3" customFormat="1" x14ac:dyDescent="0.25">
      <c r="N413" s="276"/>
    </row>
    <row r="414" spans="14:14" s="3" customFormat="1" x14ac:dyDescent="0.25">
      <c r="N414" s="276"/>
    </row>
    <row r="415" spans="14:14" s="3" customFormat="1" x14ac:dyDescent="0.25">
      <c r="N415" s="276"/>
    </row>
    <row r="416" spans="14:14" s="3" customFormat="1" x14ac:dyDescent="0.25">
      <c r="N416" s="276"/>
    </row>
    <row r="417" spans="14:14" s="3" customFormat="1" x14ac:dyDescent="0.25">
      <c r="N417" s="276"/>
    </row>
    <row r="418" spans="14:14" s="3" customFormat="1" x14ac:dyDescent="0.25">
      <c r="N418" s="276"/>
    </row>
    <row r="419" spans="14:14" s="3" customFormat="1" x14ac:dyDescent="0.25">
      <c r="N419" s="276"/>
    </row>
    <row r="420" spans="14:14" s="3" customFormat="1" x14ac:dyDescent="0.25">
      <c r="N420" s="276"/>
    </row>
    <row r="421" spans="14:14" s="3" customFormat="1" x14ac:dyDescent="0.25">
      <c r="N421" s="276"/>
    </row>
    <row r="422" spans="14:14" s="3" customFormat="1" x14ac:dyDescent="0.25">
      <c r="N422" s="276"/>
    </row>
    <row r="423" spans="14:14" s="3" customFormat="1" x14ac:dyDescent="0.25">
      <c r="N423" s="276"/>
    </row>
    <row r="424" spans="14:14" s="3" customFormat="1" x14ac:dyDescent="0.25">
      <c r="N424" s="276"/>
    </row>
    <row r="425" spans="14:14" s="3" customFormat="1" x14ac:dyDescent="0.25">
      <c r="N425" s="276"/>
    </row>
    <row r="426" spans="14:14" s="3" customFormat="1" x14ac:dyDescent="0.25">
      <c r="N426" s="276"/>
    </row>
    <row r="427" spans="14:14" s="3" customFormat="1" x14ac:dyDescent="0.25">
      <c r="N427" s="276"/>
    </row>
    <row r="428" spans="14:14" s="3" customFormat="1" x14ac:dyDescent="0.25">
      <c r="N428" s="276"/>
    </row>
    <row r="429" spans="14:14" s="3" customFormat="1" x14ac:dyDescent="0.25">
      <c r="N429" s="276"/>
    </row>
    <row r="430" spans="14:14" s="3" customFormat="1" x14ac:dyDescent="0.25">
      <c r="N430" s="276"/>
    </row>
    <row r="431" spans="14:14" s="3" customFormat="1" x14ac:dyDescent="0.25">
      <c r="N431" s="276"/>
    </row>
    <row r="432" spans="14:14" s="3" customFormat="1" x14ac:dyDescent="0.25">
      <c r="N432" s="276"/>
    </row>
    <row r="433" spans="14:14" s="3" customFormat="1" x14ac:dyDescent="0.25">
      <c r="N433" s="276"/>
    </row>
    <row r="434" spans="14:14" s="3" customFormat="1" x14ac:dyDescent="0.25">
      <c r="N434" s="276"/>
    </row>
    <row r="435" spans="14:14" s="3" customFormat="1" x14ac:dyDescent="0.25">
      <c r="N435" s="276"/>
    </row>
    <row r="436" spans="14:14" s="3" customFormat="1" x14ac:dyDescent="0.25">
      <c r="N436" s="276"/>
    </row>
    <row r="437" spans="14:14" s="3" customFormat="1" x14ac:dyDescent="0.25">
      <c r="N437" s="276"/>
    </row>
    <row r="438" spans="14:14" s="3" customFormat="1" x14ac:dyDescent="0.25">
      <c r="N438" s="276"/>
    </row>
    <row r="439" spans="14:14" s="3" customFormat="1" x14ac:dyDescent="0.25">
      <c r="N439" s="276"/>
    </row>
    <row r="440" spans="14:14" s="3" customFormat="1" x14ac:dyDescent="0.25">
      <c r="N440" s="276"/>
    </row>
    <row r="441" spans="14:14" s="3" customFormat="1" x14ac:dyDescent="0.25">
      <c r="N441" s="276"/>
    </row>
    <row r="442" spans="14:14" s="3" customFormat="1" x14ac:dyDescent="0.25">
      <c r="N442" s="276"/>
    </row>
    <row r="443" spans="14:14" s="3" customFormat="1" x14ac:dyDescent="0.25">
      <c r="N443" s="276"/>
    </row>
    <row r="444" spans="14:14" s="3" customFormat="1" x14ac:dyDescent="0.25">
      <c r="N444" s="276"/>
    </row>
    <row r="445" spans="14:14" s="3" customFormat="1" x14ac:dyDescent="0.25">
      <c r="N445" s="276"/>
    </row>
    <row r="446" spans="14:14" s="3" customFormat="1" x14ac:dyDescent="0.25">
      <c r="N446" s="276"/>
    </row>
    <row r="447" spans="14:14" s="3" customFormat="1" x14ac:dyDescent="0.25">
      <c r="N447" s="276"/>
    </row>
    <row r="448" spans="14:14" s="3" customFormat="1" x14ac:dyDescent="0.25">
      <c r="N448" s="276"/>
    </row>
    <row r="449" spans="14:14" s="3" customFormat="1" x14ac:dyDescent="0.25">
      <c r="N449" s="276"/>
    </row>
    <row r="450" spans="14:14" s="3" customFormat="1" x14ac:dyDescent="0.25">
      <c r="N450" s="276"/>
    </row>
    <row r="451" spans="14:14" s="3" customFormat="1" x14ac:dyDescent="0.25">
      <c r="N451" s="276"/>
    </row>
    <row r="452" spans="14:14" s="3" customFormat="1" x14ac:dyDescent="0.25">
      <c r="N452" s="276"/>
    </row>
    <row r="453" spans="14:14" s="3" customFormat="1" x14ac:dyDescent="0.25">
      <c r="N453" s="276"/>
    </row>
    <row r="454" spans="14:14" s="3" customFormat="1" x14ac:dyDescent="0.25">
      <c r="N454" s="276"/>
    </row>
    <row r="455" spans="14:14" s="3" customFormat="1" x14ac:dyDescent="0.25">
      <c r="N455" s="276"/>
    </row>
    <row r="456" spans="14:14" s="3" customFormat="1" x14ac:dyDescent="0.25">
      <c r="N456" s="276"/>
    </row>
    <row r="457" spans="14:14" s="3" customFormat="1" x14ac:dyDescent="0.25">
      <c r="N457" s="276"/>
    </row>
    <row r="458" spans="14:14" s="3" customFormat="1" x14ac:dyDescent="0.25">
      <c r="N458" s="276"/>
    </row>
    <row r="459" spans="14:14" s="3" customFormat="1" x14ac:dyDescent="0.25">
      <c r="N459" s="276"/>
    </row>
    <row r="460" spans="14:14" s="3" customFormat="1" x14ac:dyDescent="0.25">
      <c r="N460" s="276"/>
    </row>
    <row r="461" spans="14:14" s="3" customFormat="1" x14ac:dyDescent="0.25">
      <c r="N461" s="276"/>
    </row>
    <row r="462" spans="14:14" s="3" customFormat="1" x14ac:dyDescent="0.25">
      <c r="N462" s="276"/>
    </row>
    <row r="463" spans="14:14" s="3" customFormat="1" x14ac:dyDescent="0.25">
      <c r="N463" s="276"/>
    </row>
    <row r="464" spans="14:14" s="3" customFormat="1" x14ac:dyDescent="0.25">
      <c r="N464" s="276"/>
    </row>
    <row r="465" spans="14:14" s="3" customFormat="1" x14ac:dyDescent="0.25">
      <c r="N465" s="276"/>
    </row>
    <row r="466" spans="14:14" s="3" customFormat="1" x14ac:dyDescent="0.25">
      <c r="N466" s="276"/>
    </row>
    <row r="467" spans="14:14" s="3" customFormat="1" x14ac:dyDescent="0.25">
      <c r="N467" s="276"/>
    </row>
    <row r="468" spans="14:14" s="3" customFormat="1" x14ac:dyDescent="0.25">
      <c r="N468" s="276"/>
    </row>
    <row r="469" spans="14:14" s="3" customFormat="1" x14ac:dyDescent="0.25">
      <c r="N469" s="276"/>
    </row>
    <row r="470" spans="14:14" s="3" customFormat="1" x14ac:dyDescent="0.25">
      <c r="N470" s="276"/>
    </row>
    <row r="471" spans="14:14" s="3" customFormat="1" x14ac:dyDescent="0.25">
      <c r="N471" s="276"/>
    </row>
    <row r="472" spans="14:14" s="3" customFormat="1" x14ac:dyDescent="0.25">
      <c r="N472" s="276"/>
    </row>
    <row r="473" spans="14:14" s="3" customFormat="1" x14ac:dyDescent="0.25">
      <c r="N473" s="276"/>
    </row>
    <row r="474" spans="14:14" s="3" customFormat="1" x14ac:dyDescent="0.25">
      <c r="N474" s="276"/>
    </row>
    <row r="475" spans="14:14" s="3" customFormat="1" x14ac:dyDescent="0.25">
      <c r="N475" s="276"/>
    </row>
    <row r="476" spans="14:14" s="3" customFormat="1" x14ac:dyDescent="0.25">
      <c r="N476" s="276"/>
    </row>
    <row r="477" spans="14:14" s="3" customFormat="1" x14ac:dyDescent="0.25">
      <c r="N477" s="276"/>
    </row>
    <row r="478" spans="14:14" s="3" customFormat="1" x14ac:dyDescent="0.25">
      <c r="N478" s="276"/>
    </row>
    <row r="479" spans="14:14" s="3" customFormat="1" x14ac:dyDescent="0.25">
      <c r="N479" s="276"/>
    </row>
    <row r="480" spans="14:14" s="3" customFormat="1" x14ac:dyDescent="0.25">
      <c r="N480" s="276"/>
    </row>
    <row r="481" spans="14:14" s="3" customFormat="1" x14ac:dyDescent="0.25">
      <c r="N481" s="276"/>
    </row>
    <row r="482" spans="14:14" s="3" customFormat="1" x14ac:dyDescent="0.25">
      <c r="N482" s="276"/>
    </row>
    <row r="483" spans="14:14" s="3" customFormat="1" x14ac:dyDescent="0.25">
      <c r="N483" s="276"/>
    </row>
    <row r="484" spans="14:14" s="3" customFormat="1" x14ac:dyDescent="0.25">
      <c r="N484" s="276"/>
    </row>
    <row r="485" spans="14:14" s="3" customFormat="1" x14ac:dyDescent="0.25">
      <c r="N485" s="276"/>
    </row>
    <row r="486" spans="14:14" s="3" customFormat="1" x14ac:dyDescent="0.25">
      <c r="N486" s="276"/>
    </row>
    <row r="487" spans="14:14" s="3" customFormat="1" x14ac:dyDescent="0.25">
      <c r="N487" s="276"/>
    </row>
    <row r="488" spans="14:14" s="3" customFormat="1" x14ac:dyDescent="0.25">
      <c r="N488" s="276"/>
    </row>
    <row r="489" spans="14:14" s="3" customFormat="1" x14ac:dyDescent="0.25">
      <c r="N489" s="276"/>
    </row>
    <row r="490" spans="14:14" s="3" customFormat="1" x14ac:dyDescent="0.25">
      <c r="N490" s="276"/>
    </row>
    <row r="491" spans="14:14" s="3" customFormat="1" x14ac:dyDescent="0.25">
      <c r="N491" s="276"/>
    </row>
    <row r="492" spans="14:14" s="3" customFormat="1" x14ac:dyDescent="0.25">
      <c r="N492" s="276"/>
    </row>
    <row r="493" spans="14:14" s="3" customFormat="1" x14ac:dyDescent="0.25">
      <c r="N493" s="276"/>
    </row>
    <row r="494" spans="14:14" s="3" customFormat="1" x14ac:dyDescent="0.25">
      <c r="N494" s="276"/>
    </row>
    <row r="495" spans="14:14" s="3" customFormat="1" x14ac:dyDescent="0.25">
      <c r="N495" s="276"/>
    </row>
    <row r="496" spans="14:14" s="3" customFormat="1" x14ac:dyDescent="0.25">
      <c r="N496" s="276"/>
    </row>
    <row r="497" spans="14:14" s="3" customFormat="1" x14ac:dyDescent="0.25">
      <c r="N497" s="276"/>
    </row>
    <row r="498" spans="14:14" s="3" customFormat="1" x14ac:dyDescent="0.25">
      <c r="N498" s="276"/>
    </row>
    <row r="499" spans="14:14" s="3" customFormat="1" x14ac:dyDescent="0.25">
      <c r="N499" s="276"/>
    </row>
    <row r="500" spans="14:14" s="3" customFormat="1" x14ac:dyDescent="0.25">
      <c r="N500" s="276"/>
    </row>
    <row r="501" spans="14:14" s="3" customFormat="1" x14ac:dyDescent="0.25">
      <c r="N501" s="276"/>
    </row>
    <row r="502" spans="14:14" s="3" customFormat="1" x14ac:dyDescent="0.25">
      <c r="N502" s="276"/>
    </row>
    <row r="503" spans="14:14" s="3" customFormat="1" x14ac:dyDescent="0.25">
      <c r="N503" s="276"/>
    </row>
    <row r="504" spans="14:14" s="3" customFormat="1" x14ac:dyDescent="0.25">
      <c r="N504" s="276"/>
    </row>
    <row r="505" spans="14:14" s="3" customFormat="1" x14ac:dyDescent="0.25">
      <c r="N505" s="276"/>
    </row>
    <row r="506" spans="14:14" s="3" customFormat="1" x14ac:dyDescent="0.25">
      <c r="N506" s="276"/>
    </row>
    <row r="507" spans="14:14" s="3" customFormat="1" x14ac:dyDescent="0.25">
      <c r="N507" s="276"/>
    </row>
    <row r="508" spans="14:14" s="3" customFormat="1" x14ac:dyDescent="0.25">
      <c r="N508" s="276"/>
    </row>
    <row r="509" spans="14:14" s="3" customFormat="1" x14ac:dyDescent="0.25">
      <c r="N509" s="276"/>
    </row>
    <row r="510" spans="14:14" s="3" customFormat="1" x14ac:dyDescent="0.25">
      <c r="N510" s="276"/>
    </row>
    <row r="511" spans="14:14" s="3" customFormat="1" x14ac:dyDescent="0.25">
      <c r="N511" s="276"/>
    </row>
    <row r="512" spans="14:14" s="3" customFormat="1" x14ac:dyDescent="0.25">
      <c r="N512" s="276"/>
    </row>
    <row r="513" spans="14:14" s="3" customFormat="1" x14ac:dyDescent="0.25">
      <c r="N513" s="276"/>
    </row>
    <row r="514" spans="14:14" s="3" customFormat="1" x14ac:dyDescent="0.25">
      <c r="N514" s="276"/>
    </row>
    <row r="515" spans="14:14" s="3" customFormat="1" x14ac:dyDescent="0.25">
      <c r="N515" s="276"/>
    </row>
    <row r="516" spans="14:14" s="3" customFormat="1" x14ac:dyDescent="0.25">
      <c r="N516" s="276"/>
    </row>
    <row r="517" spans="14:14" s="3" customFormat="1" x14ac:dyDescent="0.25">
      <c r="N517" s="276"/>
    </row>
    <row r="518" spans="14:14" s="3" customFormat="1" x14ac:dyDescent="0.25">
      <c r="N518" s="276"/>
    </row>
    <row r="519" spans="14:14" s="3" customFormat="1" x14ac:dyDescent="0.25">
      <c r="N519" s="276"/>
    </row>
    <row r="520" spans="14:14" s="3" customFormat="1" x14ac:dyDescent="0.25">
      <c r="N520" s="276"/>
    </row>
    <row r="521" spans="14:14" s="3" customFormat="1" x14ac:dyDescent="0.25">
      <c r="N521" s="276"/>
    </row>
    <row r="522" spans="14:14" s="3" customFormat="1" x14ac:dyDescent="0.25">
      <c r="N522" s="276"/>
    </row>
    <row r="523" spans="14:14" s="3" customFormat="1" x14ac:dyDescent="0.25">
      <c r="N523" s="276"/>
    </row>
    <row r="524" spans="14:14" s="3" customFormat="1" x14ac:dyDescent="0.25">
      <c r="N524" s="276"/>
    </row>
    <row r="525" spans="14:14" s="3" customFormat="1" x14ac:dyDescent="0.25">
      <c r="N525" s="276"/>
    </row>
    <row r="526" spans="14:14" s="3" customFormat="1" x14ac:dyDescent="0.25">
      <c r="N526" s="276"/>
    </row>
    <row r="527" spans="14:14" s="3" customFormat="1" x14ac:dyDescent="0.25">
      <c r="N527" s="276"/>
    </row>
    <row r="528" spans="14:14" s="3" customFormat="1" x14ac:dyDescent="0.25">
      <c r="N528" s="276"/>
    </row>
    <row r="529" spans="14:14" s="3" customFormat="1" x14ac:dyDescent="0.25">
      <c r="N529" s="276"/>
    </row>
    <row r="530" spans="14:14" s="3" customFormat="1" x14ac:dyDescent="0.25">
      <c r="N530" s="276"/>
    </row>
    <row r="531" spans="14:14" s="3" customFormat="1" x14ac:dyDescent="0.25">
      <c r="N531" s="276"/>
    </row>
    <row r="532" spans="14:14" s="3" customFormat="1" x14ac:dyDescent="0.25">
      <c r="N532" s="276"/>
    </row>
    <row r="533" spans="14:14" s="3" customFormat="1" x14ac:dyDescent="0.25">
      <c r="N533" s="276"/>
    </row>
    <row r="534" spans="14:14" s="3" customFormat="1" x14ac:dyDescent="0.25">
      <c r="N534" s="276"/>
    </row>
    <row r="535" spans="14:14" s="3" customFormat="1" x14ac:dyDescent="0.25">
      <c r="N535" s="276"/>
    </row>
    <row r="536" spans="14:14" s="3" customFormat="1" x14ac:dyDescent="0.25">
      <c r="N536" s="276"/>
    </row>
    <row r="537" spans="14:14" s="3" customFormat="1" x14ac:dyDescent="0.25">
      <c r="N537" s="276"/>
    </row>
    <row r="538" spans="14:14" s="3" customFormat="1" x14ac:dyDescent="0.25">
      <c r="N538" s="276"/>
    </row>
    <row r="539" spans="14:14" s="3" customFormat="1" x14ac:dyDescent="0.25">
      <c r="N539" s="276"/>
    </row>
    <row r="540" spans="14:14" s="3" customFormat="1" x14ac:dyDescent="0.25">
      <c r="N540" s="276"/>
    </row>
    <row r="541" spans="14:14" s="3" customFormat="1" x14ac:dyDescent="0.25">
      <c r="N541" s="276"/>
    </row>
    <row r="542" spans="14:14" s="3" customFormat="1" x14ac:dyDescent="0.25">
      <c r="N542" s="276"/>
    </row>
    <row r="543" spans="14:14" s="3" customFormat="1" x14ac:dyDescent="0.25">
      <c r="N543" s="276"/>
    </row>
    <row r="544" spans="14:14" s="3" customFormat="1" x14ac:dyDescent="0.25">
      <c r="N544" s="276"/>
    </row>
    <row r="545" spans="14:14" s="3" customFormat="1" x14ac:dyDescent="0.25">
      <c r="N545" s="276"/>
    </row>
    <row r="546" spans="14:14" s="3" customFormat="1" x14ac:dyDescent="0.25">
      <c r="N546" s="276"/>
    </row>
    <row r="547" spans="14:14" s="3" customFormat="1" x14ac:dyDescent="0.25">
      <c r="N547" s="276"/>
    </row>
    <row r="548" spans="14:14" s="3" customFormat="1" x14ac:dyDescent="0.25">
      <c r="N548" s="276"/>
    </row>
    <row r="549" spans="14:14" s="3" customFormat="1" x14ac:dyDescent="0.25">
      <c r="N549" s="276"/>
    </row>
    <row r="550" spans="14:14" s="3" customFormat="1" x14ac:dyDescent="0.25">
      <c r="N550" s="276"/>
    </row>
    <row r="551" spans="14:14" s="3" customFormat="1" x14ac:dyDescent="0.25">
      <c r="N551" s="276"/>
    </row>
    <row r="552" spans="14:14" s="3" customFormat="1" x14ac:dyDescent="0.25">
      <c r="N552" s="276"/>
    </row>
    <row r="553" spans="14:14" s="3" customFormat="1" x14ac:dyDescent="0.25">
      <c r="N553" s="276"/>
    </row>
    <row r="554" spans="14:14" s="3" customFormat="1" x14ac:dyDescent="0.25">
      <c r="N554" s="276"/>
    </row>
    <row r="555" spans="14:14" s="3" customFormat="1" x14ac:dyDescent="0.25">
      <c r="N555" s="276"/>
    </row>
    <row r="556" spans="14:14" s="3" customFormat="1" x14ac:dyDescent="0.25">
      <c r="N556" s="276"/>
    </row>
    <row r="557" spans="14:14" s="3" customFormat="1" x14ac:dyDescent="0.25">
      <c r="N557" s="276"/>
    </row>
    <row r="558" spans="14:14" s="3" customFormat="1" x14ac:dyDescent="0.25">
      <c r="N558" s="276"/>
    </row>
    <row r="559" spans="14:14" s="3" customFormat="1" x14ac:dyDescent="0.25">
      <c r="N559" s="276"/>
    </row>
    <row r="560" spans="14:14" s="3" customFormat="1" x14ac:dyDescent="0.25">
      <c r="N560" s="276"/>
    </row>
    <row r="561" spans="14:14" s="3" customFormat="1" x14ac:dyDescent="0.25">
      <c r="N561" s="276"/>
    </row>
    <row r="562" spans="14:14" s="3" customFormat="1" x14ac:dyDescent="0.25">
      <c r="N562" s="276"/>
    </row>
    <row r="563" spans="14:14" s="3" customFormat="1" x14ac:dyDescent="0.25">
      <c r="N563" s="276"/>
    </row>
    <row r="564" spans="14:14" s="3" customFormat="1" x14ac:dyDescent="0.25">
      <c r="N564" s="276"/>
    </row>
    <row r="565" spans="14:14" s="3" customFormat="1" x14ac:dyDescent="0.25">
      <c r="N565" s="276"/>
    </row>
    <row r="566" spans="14:14" s="3" customFormat="1" x14ac:dyDescent="0.25">
      <c r="N566" s="276"/>
    </row>
    <row r="567" spans="14:14" s="3" customFormat="1" x14ac:dyDescent="0.25">
      <c r="N567" s="276"/>
    </row>
    <row r="568" spans="14:14" s="3" customFormat="1" x14ac:dyDescent="0.25">
      <c r="N568" s="276"/>
    </row>
    <row r="569" spans="14:14" s="3" customFormat="1" x14ac:dyDescent="0.25">
      <c r="N569" s="276"/>
    </row>
    <row r="570" spans="14:14" s="3" customFormat="1" x14ac:dyDescent="0.25">
      <c r="N570" s="276"/>
    </row>
    <row r="571" spans="14:14" s="3" customFormat="1" x14ac:dyDescent="0.25">
      <c r="N571" s="276"/>
    </row>
    <row r="572" spans="14:14" s="3" customFormat="1" x14ac:dyDescent="0.25">
      <c r="N572" s="276"/>
    </row>
    <row r="573" spans="14:14" s="3" customFormat="1" x14ac:dyDescent="0.25">
      <c r="N573" s="276"/>
    </row>
    <row r="574" spans="14:14" s="3" customFormat="1" x14ac:dyDescent="0.25">
      <c r="N574" s="276"/>
    </row>
    <row r="575" spans="14:14" s="3" customFormat="1" x14ac:dyDescent="0.25">
      <c r="N575" s="276"/>
    </row>
    <row r="576" spans="14:14" s="3" customFormat="1" x14ac:dyDescent="0.25">
      <c r="N576" s="276"/>
    </row>
    <row r="577" spans="14:14" s="3" customFormat="1" x14ac:dyDescent="0.25">
      <c r="N577" s="276"/>
    </row>
    <row r="578" spans="14:14" s="3" customFormat="1" x14ac:dyDescent="0.25">
      <c r="N578" s="276"/>
    </row>
    <row r="579" spans="14:14" s="3" customFormat="1" x14ac:dyDescent="0.25">
      <c r="N579" s="276"/>
    </row>
    <row r="580" spans="14:14" s="3" customFormat="1" x14ac:dyDescent="0.25">
      <c r="N580" s="276"/>
    </row>
    <row r="581" spans="14:14" s="3" customFormat="1" x14ac:dyDescent="0.25">
      <c r="N581" s="276"/>
    </row>
    <row r="582" spans="14:14" s="3" customFormat="1" x14ac:dyDescent="0.25">
      <c r="N582" s="276"/>
    </row>
    <row r="583" spans="14:14" s="3" customFormat="1" x14ac:dyDescent="0.25">
      <c r="N583" s="276"/>
    </row>
    <row r="584" spans="14:14" s="3" customFormat="1" x14ac:dyDescent="0.25">
      <c r="N584" s="276"/>
    </row>
    <row r="585" spans="14:14" s="3" customFormat="1" x14ac:dyDescent="0.25">
      <c r="N585" s="276"/>
    </row>
    <row r="586" spans="14:14" s="3" customFormat="1" x14ac:dyDescent="0.25">
      <c r="N586" s="276"/>
    </row>
    <row r="587" spans="14:14" s="3" customFormat="1" x14ac:dyDescent="0.25">
      <c r="N587" s="276"/>
    </row>
    <row r="588" spans="14:14" s="3" customFormat="1" x14ac:dyDescent="0.25">
      <c r="N588" s="276"/>
    </row>
    <row r="589" spans="14:14" s="3" customFormat="1" x14ac:dyDescent="0.25">
      <c r="N589" s="276"/>
    </row>
    <row r="590" spans="14:14" s="3" customFormat="1" x14ac:dyDescent="0.25">
      <c r="N590" s="276"/>
    </row>
    <row r="591" spans="14:14" s="3" customFormat="1" x14ac:dyDescent="0.25">
      <c r="N591" s="276"/>
    </row>
    <row r="592" spans="14:14" s="3" customFormat="1" x14ac:dyDescent="0.25">
      <c r="N592" s="276"/>
    </row>
    <row r="593" spans="14:14" s="3" customFormat="1" x14ac:dyDescent="0.25">
      <c r="N593" s="276"/>
    </row>
    <row r="594" spans="14:14" s="3" customFormat="1" x14ac:dyDescent="0.25">
      <c r="N594" s="276"/>
    </row>
    <row r="595" spans="14:14" s="3" customFormat="1" x14ac:dyDescent="0.25">
      <c r="N595" s="276"/>
    </row>
    <row r="596" spans="14:14" s="3" customFormat="1" x14ac:dyDescent="0.25">
      <c r="N596" s="276"/>
    </row>
    <row r="597" spans="14:14" s="3" customFormat="1" x14ac:dyDescent="0.25">
      <c r="N597" s="276"/>
    </row>
    <row r="598" spans="14:14" s="3" customFormat="1" x14ac:dyDescent="0.25">
      <c r="N598" s="276"/>
    </row>
    <row r="599" spans="14:14" s="3" customFormat="1" x14ac:dyDescent="0.25">
      <c r="N599" s="276"/>
    </row>
    <row r="600" spans="14:14" s="3" customFormat="1" x14ac:dyDescent="0.25">
      <c r="N600" s="276"/>
    </row>
    <row r="601" spans="14:14" s="3" customFormat="1" x14ac:dyDescent="0.25">
      <c r="N601" s="276"/>
    </row>
    <row r="602" spans="14:14" s="3" customFormat="1" x14ac:dyDescent="0.25">
      <c r="N602" s="276"/>
    </row>
    <row r="603" spans="14:14" s="3" customFormat="1" x14ac:dyDescent="0.25">
      <c r="N603" s="276"/>
    </row>
    <row r="604" spans="14:14" s="3" customFormat="1" x14ac:dyDescent="0.25">
      <c r="N604" s="276"/>
    </row>
    <row r="605" spans="14:14" s="3" customFormat="1" x14ac:dyDescent="0.25">
      <c r="N605" s="276"/>
    </row>
    <row r="606" spans="14:14" s="3" customFormat="1" x14ac:dyDescent="0.25">
      <c r="N606" s="276"/>
    </row>
    <row r="607" spans="14:14" s="3" customFormat="1" x14ac:dyDescent="0.25">
      <c r="N607" s="276"/>
    </row>
    <row r="608" spans="14:14" s="3" customFormat="1" x14ac:dyDescent="0.25">
      <c r="N608" s="276"/>
    </row>
    <row r="609" spans="14:14" s="3" customFormat="1" x14ac:dyDescent="0.25">
      <c r="N609" s="276"/>
    </row>
    <row r="610" spans="14:14" s="3" customFormat="1" x14ac:dyDescent="0.25">
      <c r="N610" s="276"/>
    </row>
    <row r="611" spans="14:14" s="3" customFormat="1" x14ac:dyDescent="0.25">
      <c r="N611" s="276"/>
    </row>
    <row r="612" spans="14:14" s="3" customFormat="1" x14ac:dyDescent="0.25">
      <c r="N612" s="276"/>
    </row>
    <row r="613" spans="14:14" s="3" customFormat="1" x14ac:dyDescent="0.25">
      <c r="N613" s="276"/>
    </row>
    <row r="614" spans="14:14" s="3" customFormat="1" x14ac:dyDescent="0.25">
      <c r="N614" s="276"/>
    </row>
    <row r="615" spans="14:14" s="3" customFormat="1" x14ac:dyDescent="0.25">
      <c r="N615" s="276"/>
    </row>
    <row r="616" spans="14:14" s="3" customFormat="1" x14ac:dyDescent="0.25">
      <c r="N616" s="276"/>
    </row>
    <row r="617" spans="14:14" s="3" customFormat="1" x14ac:dyDescent="0.25">
      <c r="N617" s="276"/>
    </row>
    <row r="618" spans="14:14" s="3" customFormat="1" x14ac:dyDescent="0.25">
      <c r="N618" s="276"/>
    </row>
    <row r="619" spans="14:14" s="3" customFormat="1" x14ac:dyDescent="0.25">
      <c r="N619" s="276"/>
    </row>
    <row r="620" spans="14:14" s="3" customFormat="1" x14ac:dyDescent="0.25">
      <c r="N620" s="276"/>
    </row>
    <row r="621" spans="14:14" s="3" customFormat="1" x14ac:dyDescent="0.25">
      <c r="N621" s="276"/>
    </row>
    <row r="622" spans="14:14" s="3" customFormat="1" x14ac:dyDescent="0.25">
      <c r="N622" s="276"/>
    </row>
    <row r="623" spans="14:14" s="3" customFormat="1" x14ac:dyDescent="0.25">
      <c r="N623" s="276"/>
    </row>
    <row r="624" spans="14:14" s="3" customFormat="1" x14ac:dyDescent="0.25">
      <c r="N624" s="276"/>
    </row>
    <row r="625" spans="14:14" s="3" customFormat="1" x14ac:dyDescent="0.25">
      <c r="N625" s="276"/>
    </row>
    <row r="626" spans="14:14" s="3" customFormat="1" x14ac:dyDescent="0.25">
      <c r="N626" s="276"/>
    </row>
    <row r="627" spans="14:14" s="3" customFormat="1" x14ac:dyDescent="0.25">
      <c r="N627" s="276"/>
    </row>
    <row r="628" spans="14:14" s="3" customFormat="1" x14ac:dyDescent="0.25">
      <c r="N628" s="276"/>
    </row>
    <row r="629" spans="14:14" s="3" customFormat="1" x14ac:dyDescent="0.25">
      <c r="N629" s="276"/>
    </row>
    <row r="630" spans="14:14" s="3" customFormat="1" x14ac:dyDescent="0.25">
      <c r="N630" s="276"/>
    </row>
    <row r="631" spans="14:14" s="3" customFormat="1" x14ac:dyDescent="0.25">
      <c r="N631" s="276"/>
    </row>
    <row r="632" spans="14:14" s="3" customFormat="1" x14ac:dyDescent="0.25">
      <c r="N632" s="276"/>
    </row>
    <row r="633" spans="14:14" s="3" customFormat="1" x14ac:dyDescent="0.25">
      <c r="N633" s="276"/>
    </row>
    <row r="634" spans="14:14" s="3" customFormat="1" x14ac:dyDescent="0.25">
      <c r="N634" s="276"/>
    </row>
    <row r="635" spans="14:14" s="3" customFormat="1" x14ac:dyDescent="0.25">
      <c r="N635" s="276"/>
    </row>
    <row r="636" spans="14:14" s="3" customFormat="1" x14ac:dyDescent="0.25">
      <c r="N636" s="276"/>
    </row>
    <row r="637" spans="14:14" s="3" customFormat="1" x14ac:dyDescent="0.25">
      <c r="N637" s="276"/>
    </row>
    <row r="638" spans="14:14" s="3" customFormat="1" x14ac:dyDescent="0.25">
      <c r="N638" s="276"/>
    </row>
    <row r="639" spans="14:14" s="3" customFormat="1" x14ac:dyDescent="0.25">
      <c r="N639" s="276"/>
    </row>
    <row r="640" spans="14:14" s="3" customFormat="1" x14ac:dyDescent="0.25">
      <c r="N640" s="276"/>
    </row>
    <row r="641" spans="14:14" s="3" customFormat="1" x14ac:dyDescent="0.25">
      <c r="N641" s="276"/>
    </row>
    <row r="642" spans="14:14" s="3" customFormat="1" x14ac:dyDescent="0.25">
      <c r="N642" s="276"/>
    </row>
    <row r="643" spans="14:14" s="3" customFormat="1" x14ac:dyDescent="0.25">
      <c r="N643" s="276"/>
    </row>
    <row r="644" spans="14:14" s="3" customFormat="1" x14ac:dyDescent="0.25">
      <c r="N644" s="276"/>
    </row>
    <row r="645" spans="14:14" s="3" customFormat="1" x14ac:dyDescent="0.25">
      <c r="N645" s="276"/>
    </row>
    <row r="646" spans="14:14" s="3" customFormat="1" x14ac:dyDescent="0.25">
      <c r="N646" s="276"/>
    </row>
    <row r="647" spans="14:14" s="3" customFormat="1" x14ac:dyDescent="0.25">
      <c r="N647" s="276"/>
    </row>
    <row r="648" spans="14:14" s="3" customFormat="1" x14ac:dyDescent="0.25">
      <c r="N648" s="276"/>
    </row>
    <row r="649" spans="14:14" s="3" customFormat="1" x14ac:dyDescent="0.25">
      <c r="N649" s="276"/>
    </row>
    <row r="650" spans="14:14" s="3" customFormat="1" x14ac:dyDescent="0.25">
      <c r="N650" s="276"/>
    </row>
    <row r="651" spans="14:14" s="3" customFormat="1" x14ac:dyDescent="0.25">
      <c r="N651" s="276"/>
    </row>
    <row r="652" spans="14:14" s="3" customFormat="1" x14ac:dyDescent="0.25">
      <c r="N652" s="276"/>
    </row>
    <row r="653" spans="14:14" s="3" customFormat="1" x14ac:dyDescent="0.25">
      <c r="N653" s="276"/>
    </row>
    <row r="654" spans="14:14" s="3" customFormat="1" x14ac:dyDescent="0.25">
      <c r="N654" s="276"/>
    </row>
    <row r="655" spans="14:14" s="3" customFormat="1" x14ac:dyDescent="0.25">
      <c r="N655" s="276"/>
    </row>
    <row r="656" spans="14:14" s="3" customFormat="1" x14ac:dyDescent="0.25">
      <c r="N656" s="276"/>
    </row>
    <row r="657" spans="14:14" s="3" customFormat="1" x14ac:dyDescent="0.25">
      <c r="N657" s="276"/>
    </row>
    <row r="658" spans="14:14" s="3" customFormat="1" x14ac:dyDescent="0.25">
      <c r="N658" s="276"/>
    </row>
    <row r="659" spans="14:14" s="3" customFormat="1" x14ac:dyDescent="0.25">
      <c r="N659" s="276"/>
    </row>
    <row r="660" spans="14:14" s="3" customFormat="1" x14ac:dyDescent="0.25">
      <c r="N660" s="276"/>
    </row>
    <row r="661" spans="14:14" s="3" customFormat="1" x14ac:dyDescent="0.25">
      <c r="N661" s="276"/>
    </row>
    <row r="662" spans="14:14" s="3" customFormat="1" x14ac:dyDescent="0.25">
      <c r="N662" s="276"/>
    </row>
    <row r="663" spans="14:14" s="3" customFormat="1" x14ac:dyDescent="0.25">
      <c r="N663" s="276"/>
    </row>
    <row r="664" spans="14:14" s="3" customFormat="1" x14ac:dyDescent="0.25">
      <c r="N664" s="276"/>
    </row>
    <row r="665" spans="14:14" s="3" customFormat="1" x14ac:dyDescent="0.25">
      <c r="N665" s="276"/>
    </row>
    <row r="666" spans="14:14" s="3" customFormat="1" x14ac:dyDescent="0.25">
      <c r="N666" s="276"/>
    </row>
    <row r="667" spans="14:14" s="3" customFormat="1" x14ac:dyDescent="0.25">
      <c r="N667" s="276"/>
    </row>
    <row r="668" spans="14:14" s="3" customFormat="1" x14ac:dyDescent="0.25">
      <c r="N668" s="276"/>
    </row>
    <row r="669" spans="14:14" s="3" customFormat="1" x14ac:dyDescent="0.25">
      <c r="N669" s="276"/>
    </row>
    <row r="670" spans="14:14" s="3" customFormat="1" x14ac:dyDescent="0.25">
      <c r="N670" s="276"/>
    </row>
    <row r="671" spans="14:14" s="3" customFormat="1" x14ac:dyDescent="0.25">
      <c r="N671" s="276"/>
    </row>
    <row r="672" spans="14:14" s="3" customFormat="1" x14ac:dyDescent="0.25">
      <c r="N672" s="276"/>
    </row>
    <row r="673" spans="14:14" s="3" customFormat="1" x14ac:dyDescent="0.25">
      <c r="N673" s="276"/>
    </row>
    <row r="674" spans="14:14" s="3" customFormat="1" x14ac:dyDescent="0.25">
      <c r="N674" s="276"/>
    </row>
    <row r="675" spans="14:14" s="3" customFormat="1" x14ac:dyDescent="0.25">
      <c r="N675" s="276"/>
    </row>
    <row r="676" spans="14:14" s="3" customFormat="1" x14ac:dyDescent="0.25">
      <c r="N676" s="276"/>
    </row>
    <row r="677" spans="14:14" s="3" customFormat="1" x14ac:dyDescent="0.25">
      <c r="N677" s="276"/>
    </row>
    <row r="678" spans="14:14" s="3" customFormat="1" x14ac:dyDescent="0.25">
      <c r="N678" s="276"/>
    </row>
    <row r="679" spans="14:14" s="3" customFormat="1" x14ac:dyDescent="0.25">
      <c r="N679" s="276"/>
    </row>
    <row r="680" spans="14:14" s="3" customFormat="1" x14ac:dyDescent="0.25">
      <c r="N680" s="276"/>
    </row>
    <row r="681" spans="14:14" s="3" customFormat="1" x14ac:dyDescent="0.25">
      <c r="N681" s="276"/>
    </row>
    <row r="682" spans="14:14" s="3" customFormat="1" x14ac:dyDescent="0.25">
      <c r="N682" s="276"/>
    </row>
    <row r="683" spans="14:14" s="3" customFormat="1" x14ac:dyDescent="0.25">
      <c r="N683" s="276"/>
    </row>
    <row r="684" spans="14:14" s="3" customFormat="1" x14ac:dyDescent="0.25">
      <c r="N684" s="276"/>
    </row>
    <row r="685" spans="14:14" s="3" customFormat="1" x14ac:dyDescent="0.25">
      <c r="N685" s="276"/>
    </row>
    <row r="686" spans="14:14" s="3" customFormat="1" x14ac:dyDescent="0.25">
      <c r="N686" s="276"/>
    </row>
    <row r="687" spans="14:14" s="3" customFormat="1" x14ac:dyDescent="0.25">
      <c r="N687" s="276"/>
    </row>
    <row r="688" spans="14:14" s="3" customFormat="1" x14ac:dyDescent="0.25">
      <c r="N688" s="276"/>
    </row>
    <row r="689" spans="14:14" s="3" customFormat="1" x14ac:dyDescent="0.25">
      <c r="N689" s="276"/>
    </row>
    <row r="690" spans="14:14" s="3" customFormat="1" x14ac:dyDescent="0.25">
      <c r="N690" s="276"/>
    </row>
    <row r="691" spans="14:14" s="3" customFormat="1" x14ac:dyDescent="0.25">
      <c r="N691" s="276"/>
    </row>
    <row r="692" spans="14:14" s="3" customFormat="1" x14ac:dyDescent="0.25">
      <c r="N692" s="276"/>
    </row>
    <row r="693" spans="14:14" s="3" customFormat="1" x14ac:dyDescent="0.25">
      <c r="N693" s="276"/>
    </row>
    <row r="694" spans="14:14" s="3" customFormat="1" x14ac:dyDescent="0.25">
      <c r="N694" s="276"/>
    </row>
    <row r="695" spans="14:14" s="3" customFormat="1" x14ac:dyDescent="0.25">
      <c r="N695" s="276"/>
    </row>
    <row r="696" spans="14:14" s="3" customFormat="1" x14ac:dyDescent="0.25">
      <c r="N696" s="276"/>
    </row>
    <row r="697" spans="14:14" s="3" customFormat="1" x14ac:dyDescent="0.25">
      <c r="N697" s="276"/>
    </row>
    <row r="698" spans="14:14" s="3" customFormat="1" x14ac:dyDescent="0.25">
      <c r="N698" s="276"/>
    </row>
    <row r="699" spans="14:14" s="3" customFormat="1" x14ac:dyDescent="0.25">
      <c r="N699" s="276"/>
    </row>
    <row r="700" spans="14:14" s="3" customFormat="1" x14ac:dyDescent="0.25">
      <c r="N700" s="276"/>
    </row>
    <row r="701" spans="14:14" s="3" customFormat="1" x14ac:dyDescent="0.25">
      <c r="N701" s="276"/>
    </row>
    <row r="702" spans="14:14" s="3" customFormat="1" x14ac:dyDescent="0.25">
      <c r="N702" s="276"/>
    </row>
    <row r="703" spans="14:14" s="3" customFormat="1" x14ac:dyDescent="0.25">
      <c r="N703" s="276"/>
    </row>
    <row r="704" spans="14:14" s="3" customFormat="1" x14ac:dyDescent="0.25">
      <c r="N704" s="276"/>
    </row>
    <row r="705" spans="14:14" s="3" customFormat="1" x14ac:dyDescent="0.25">
      <c r="N705" s="276"/>
    </row>
    <row r="706" spans="14:14" s="3" customFormat="1" x14ac:dyDescent="0.25">
      <c r="N706" s="276"/>
    </row>
    <row r="707" spans="14:14" s="3" customFormat="1" x14ac:dyDescent="0.25">
      <c r="N707" s="276"/>
    </row>
    <row r="708" spans="14:14" s="3" customFormat="1" x14ac:dyDescent="0.25">
      <c r="N708" s="276"/>
    </row>
    <row r="709" spans="14:14" s="3" customFormat="1" x14ac:dyDescent="0.25">
      <c r="N709" s="276"/>
    </row>
    <row r="710" spans="14:14" s="3" customFormat="1" x14ac:dyDescent="0.25">
      <c r="N710" s="276"/>
    </row>
    <row r="711" spans="14:14" s="3" customFormat="1" x14ac:dyDescent="0.25">
      <c r="N711" s="276"/>
    </row>
    <row r="712" spans="14:14" s="3" customFormat="1" x14ac:dyDescent="0.25">
      <c r="N712" s="276"/>
    </row>
    <row r="713" spans="14:14" s="3" customFormat="1" x14ac:dyDescent="0.25">
      <c r="N713" s="276"/>
    </row>
    <row r="714" spans="14:14" s="3" customFormat="1" x14ac:dyDescent="0.25">
      <c r="N714" s="276"/>
    </row>
    <row r="715" spans="14:14" s="3" customFormat="1" x14ac:dyDescent="0.25">
      <c r="N715" s="276"/>
    </row>
    <row r="716" spans="14:14" s="3" customFormat="1" x14ac:dyDescent="0.25">
      <c r="N716" s="276"/>
    </row>
    <row r="717" spans="14:14" s="3" customFormat="1" x14ac:dyDescent="0.25">
      <c r="N717" s="276"/>
    </row>
    <row r="718" spans="14:14" s="3" customFormat="1" x14ac:dyDescent="0.25">
      <c r="N718" s="276"/>
    </row>
    <row r="719" spans="14:14" s="3" customFormat="1" x14ac:dyDescent="0.25">
      <c r="N719" s="276"/>
    </row>
    <row r="720" spans="14:14" s="3" customFormat="1" x14ac:dyDescent="0.25">
      <c r="N720" s="276"/>
    </row>
    <row r="721" spans="14:14" s="3" customFormat="1" x14ac:dyDescent="0.25">
      <c r="N721" s="276"/>
    </row>
    <row r="722" spans="14:14" s="3" customFormat="1" x14ac:dyDescent="0.25">
      <c r="N722" s="276"/>
    </row>
    <row r="723" spans="14:14" s="3" customFormat="1" x14ac:dyDescent="0.25">
      <c r="N723" s="276"/>
    </row>
    <row r="724" spans="14:14" s="3" customFormat="1" x14ac:dyDescent="0.25">
      <c r="N724" s="276"/>
    </row>
    <row r="725" spans="14:14" s="3" customFormat="1" x14ac:dyDescent="0.25">
      <c r="N725" s="276"/>
    </row>
    <row r="726" spans="14:14" s="3" customFormat="1" x14ac:dyDescent="0.25">
      <c r="N726" s="276"/>
    </row>
    <row r="727" spans="14:14" s="3" customFormat="1" x14ac:dyDescent="0.25">
      <c r="N727" s="276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95"/>
  <sheetViews>
    <sheetView workbookViewId="0">
      <selection activeCell="C6" sqref="C6:J10"/>
    </sheetView>
  </sheetViews>
  <sheetFormatPr defaultRowHeight="15" x14ac:dyDescent="0.25"/>
  <cols>
    <col min="1" max="1" width="2.7109375" style="3" customWidth="1"/>
    <col min="2" max="2" width="24.28515625" style="2" bestFit="1" customWidth="1"/>
    <col min="3" max="10" width="13.7109375" style="2" customWidth="1"/>
    <col min="11" max="11" width="9.140625" style="276" customWidth="1"/>
    <col min="12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2:13" ht="22.15" customHeight="1" thickTop="1" thickBot="1" x14ac:dyDescent="0.3">
      <c r="B2" s="287" t="s">
        <v>1003</v>
      </c>
      <c r="C2" s="288"/>
      <c r="D2" s="288"/>
      <c r="E2" s="288"/>
      <c r="F2" s="288"/>
      <c r="G2" s="288"/>
      <c r="H2" s="288"/>
      <c r="I2" s="288"/>
      <c r="J2" s="289"/>
    </row>
    <row r="3" spans="2:13" ht="22.15" customHeight="1" thickTop="1" thickBot="1" x14ac:dyDescent="0.3">
      <c r="B3" s="297" t="s">
        <v>24</v>
      </c>
      <c r="C3" s="300" t="s">
        <v>25</v>
      </c>
      <c r="D3" s="301"/>
      <c r="E3" s="301"/>
      <c r="F3" s="301"/>
      <c r="G3" s="301"/>
      <c r="H3" s="311"/>
      <c r="I3" s="302" t="s">
        <v>20</v>
      </c>
      <c r="J3" s="303"/>
    </row>
    <row r="4" spans="2:13" ht="22.15" customHeight="1" thickTop="1" x14ac:dyDescent="0.25">
      <c r="B4" s="298"/>
      <c r="C4" s="306" t="s">
        <v>26</v>
      </c>
      <c r="D4" s="307"/>
      <c r="E4" s="310" t="s">
        <v>27</v>
      </c>
      <c r="F4" s="307"/>
      <c r="G4" s="308" t="s">
        <v>28</v>
      </c>
      <c r="H4" s="309"/>
      <c r="I4" s="304"/>
      <c r="J4" s="305"/>
    </row>
    <row r="5" spans="2:13" ht="22.15" customHeight="1" thickBot="1" x14ac:dyDescent="0.3">
      <c r="B5" s="299"/>
      <c r="C5" s="218" t="s">
        <v>17</v>
      </c>
      <c r="D5" s="219" t="s">
        <v>16</v>
      </c>
      <c r="E5" s="220" t="s">
        <v>17</v>
      </c>
      <c r="F5" s="219" t="s">
        <v>16</v>
      </c>
      <c r="G5" s="220" t="s">
        <v>17</v>
      </c>
      <c r="H5" s="221" t="s">
        <v>16</v>
      </c>
      <c r="I5" s="218" t="s">
        <v>17</v>
      </c>
      <c r="J5" s="222" t="s">
        <v>16</v>
      </c>
    </row>
    <row r="6" spans="2:13" ht="22.15" customHeight="1" thickTop="1" x14ac:dyDescent="0.25">
      <c r="B6" s="21" t="s">
        <v>18</v>
      </c>
      <c r="C6" s="22">
        <v>49</v>
      </c>
      <c r="D6" s="23">
        <v>0.245</v>
      </c>
      <c r="E6" s="24">
        <v>556</v>
      </c>
      <c r="F6" s="23">
        <v>0.27758362456315527</v>
      </c>
      <c r="G6" s="24">
        <v>186</v>
      </c>
      <c r="H6" s="25">
        <v>0.24377457404980341</v>
      </c>
      <c r="I6" s="26">
        <v>791</v>
      </c>
      <c r="J6" s="27">
        <v>0.26668914362778151</v>
      </c>
      <c r="K6" s="276" t="s">
        <v>567</v>
      </c>
    </row>
    <row r="7" spans="2:13" ht="22.15" customHeight="1" x14ac:dyDescent="0.25">
      <c r="B7" s="21" t="s">
        <v>862</v>
      </c>
      <c r="C7" s="22">
        <v>148</v>
      </c>
      <c r="D7" s="23">
        <v>0.74</v>
      </c>
      <c r="E7" s="24">
        <v>1366</v>
      </c>
      <c r="F7" s="23">
        <v>0.68197703444832747</v>
      </c>
      <c r="G7" s="24">
        <v>513</v>
      </c>
      <c r="H7" s="25">
        <v>0.67234600262123201</v>
      </c>
      <c r="I7" s="26">
        <v>2027</v>
      </c>
      <c r="J7" s="27">
        <v>0.68341200269723534</v>
      </c>
      <c r="K7" s="276" t="s">
        <v>943</v>
      </c>
    </row>
    <row r="8" spans="2:13" ht="22.15" customHeight="1" x14ac:dyDescent="0.25">
      <c r="B8" s="21" t="s">
        <v>294</v>
      </c>
      <c r="C8" s="22">
        <v>3</v>
      </c>
      <c r="D8" s="23">
        <v>1.4999999999999999E-2</v>
      </c>
      <c r="E8" s="24">
        <v>76</v>
      </c>
      <c r="F8" s="23">
        <v>3.794308537194209E-2</v>
      </c>
      <c r="G8" s="24">
        <v>64</v>
      </c>
      <c r="H8" s="25">
        <v>8.3879423328964614E-2</v>
      </c>
      <c r="I8" s="26">
        <v>143</v>
      </c>
      <c r="J8" s="27">
        <v>4.8213081591368848E-2</v>
      </c>
      <c r="K8" s="276" t="s">
        <v>944</v>
      </c>
    </row>
    <row r="9" spans="2:13" ht="22.15" customHeight="1" thickBot="1" x14ac:dyDescent="0.3">
      <c r="B9" s="21" t="s">
        <v>19</v>
      </c>
      <c r="C9" s="22">
        <v>0</v>
      </c>
      <c r="D9" s="23">
        <v>0</v>
      </c>
      <c r="E9" s="24">
        <v>5</v>
      </c>
      <c r="F9" s="23">
        <v>2.4962556165751375E-3</v>
      </c>
      <c r="G9" s="24">
        <v>0</v>
      </c>
      <c r="H9" s="25">
        <v>0</v>
      </c>
      <c r="I9" s="26">
        <v>5</v>
      </c>
      <c r="J9" s="27">
        <v>1.6857720836142953E-3</v>
      </c>
      <c r="K9" s="276" t="s">
        <v>568</v>
      </c>
    </row>
    <row r="10" spans="2:13" ht="22.15" customHeight="1" thickTop="1" thickBot="1" x14ac:dyDescent="0.3">
      <c r="B10" s="13" t="s">
        <v>20</v>
      </c>
      <c r="C10" s="29">
        <v>200</v>
      </c>
      <c r="D10" s="30">
        <v>1</v>
      </c>
      <c r="E10" s="31">
        <v>2003</v>
      </c>
      <c r="F10" s="30">
        <v>1</v>
      </c>
      <c r="G10" s="31">
        <v>763</v>
      </c>
      <c r="H10" s="32">
        <v>1</v>
      </c>
      <c r="I10" s="29">
        <v>2966</v>
      </c>
      <c r="J10" s="33">
        <v>1</v>
      </c>
      <c r="K10" s="276" t="s">
        <v>20</v>
      </c>
    </row>
    <row r="11" spans="2:13" ht="22.15" customHeight="1" thickTop="1" thickBot="1" x14ac:dyDescent="0.3">
      <c r="B11" s="3"/>
      <c r="C11" s="3"/>
      <c r="D11" s="3"/>
      <c r="E11" s="3"/>
      <c r="F11" s="3"/>
      <c r="G11" s="3"/>
      <c r="H11" s="3"/>
      <c r="I11" s="3"/>
      <c r="J11" s="3"/>
    </row>
    <row r="12" spans="2:13" ht="15.75" thickTop="1" x14ac:dyDescent="0.25">
      <c r="B12" s="54" t="s">
        <v>948</v>
      </c>
      <c r="C12" s="55"/>
      <c r="D12" s="55"/>
      <c r="E12" s="56"/>
      <c r="F12" s="274"/>
      <c r="G12" s="272"/>
      <c r="H12" s="272"/>
      <c r="I12" s="272"/>
      <c r="J12" s="3"/>
    </row>
    <row r="13" spans="2:13" ht="15.75" thickBot="1" x14ac:dyDescent="0.3">
      <c r="B13" s="57" t="s">
        <v>1034</v>
      </c>
      <c r="C13" s="58"/>
      <c r="D13" s="58"/>
      <c r="E13" s="59"/>
      <c r="F13" s="275"/>
      <c r="G13" s="272"/>
      <c r="H13" s="272"/>
      <c r="I13" s="273"/>
      <c r="J13" s="3"/>
      <c r="K13" s="279"/>
      <c r="M13" s="20"/>
    </row>
    <row r="14" spans="2:13" ht="15.75" thickTop="1" x14ac:dyDescent="0.25">
      <c r="B14" s="3"/>
      <c r="C14" s="3"/>
      <c r="D14" s="3"/>
      <c r="E14" s="273"/>
      <c r="F14" s="272"/>
      <c r="G14" s="273"/>
      <c r="H14" s="272"/>
      <c r="I14" s="273"/>
      <c r="J14" s="3"/>
      <c r="K14" s="279"/>
      <c r="M14" s="20"/>
    </row>
    <row r="15" spans="2:13" x14ac:dyDescent="0.25">
      <c r="B15" s="3"/>
      <c r="C15" s="3"/>
      <c r="D15" s="3"/>
      <c r="E15" s="20"/>
      <c r="F15" s="3"/>
      <c r="G15" s="20"/>
      <c r="H15" s="3"/>
      <c r="I15" s="20"/>
      <c r="J15" s="3"/>
      <c r="K15" s="279"/>
      <c r="M15" s="20"/>
    </row>
    <row r="16" spans="2:13" x14ac:dyDescent="0.25">
      <c r="B16" s="3"/>
      <c r="C16" s="3"/>
      <c r="D16" s="3"/>
      <c r="E16" s="20"/>
      <c r="F16" s="3"/>
      <c r="G16" s="20"/>
      <c r="H16" s="3"/>
      <c r="I16" s="20"/>
      <c r="J16" s="3"/>
      <c r="K16" s="279"/>
      <c r="M16" s="20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25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25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25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25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25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5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5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5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5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5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5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25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25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25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25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25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25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25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25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25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25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25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25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25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25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25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25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  <c r="J183" s="3"/>
    </row>
    <row r="184" spans="2:10" x14ac:dyDescent="0.25">
      <c r="B184" s="3"/>
      <c r="C184" s="3"/>
      <c r="D184" s="3"/>
      <c r="E184" s="3"/>
      <c r="F184" s="3"/>
      <c r="G184" s="3"/>
      <c r="H184" s="3"/>
      <c r="I184" s="3"/>
      <c r="J184" s="3"/>
    </row>
    <row r="185" spans="2:10" x14ac:dyDescent="0.25">
      <c r="B185" s="3"/>
      <c r="C185" s="3"/>
      <c r="D185" s="3"/>
      <c r="E185" s="3"/>
      <c r="F185" s="3"/>
      <c r="G185" s="3"/>
      <c r="H185" s="3"/>
      <c r="I185" s="3"/>
      <c r="J185" s="3"/>
    </row>
    <row r="186" spans="2:10" x14ac:dyDescent="0.25">
      <c r="B186" s="3"/>
      <c r="C186" s="3"/>
      <c r="D186" s="3"/>
      <c r="E186" s="3"/>
      <c r="F186" s="3"/>
      <c r="G186" s="3"/>
      <c r="H186" s="3"/>
      <c r="I186" s="3"/>
      <c r="J186" s="3"/>
    </row>
    <row r="187" spans="2:10" x14ac:dyDescent="0.25">
      <c r="B187" s="3"/>
      <c r="C187" s="3"/>
      <c r="D187" s="3"/>
      <c r="E187" s="3"/>
      <c r="F187" s="3"/>
      <c r="G187" s="3"/>
      <c r="H187" s="3"/>
      <c r="I187" s="3"/>
      <c r="J187" s="3"/>
    </row>
    <row r="188" spans="2:10" x14ac:dyDescent="0.25">
      <c r="B188" s="3"/>
      <c r="C188" s="3"/>
      <c r="D188" s="3"/>
      <c r="E188" s="3"/>
      <c r="F188" s="3"/>
      <c r="G188" s="3"/>
      <c r="H188" s="3"/>
      <c r="I188" s="3"/>
      <c r="J188" s="3"/>
    </row>
    <row r="189" spans="2:10" x14ac:dyDescent="0.25">
      <c r="B189" s="3"/>
      <c r="C189" s="3"/>
      <c r="D189" s="3"/>
      <c r="E189" s="3"/>
      <c r="F189" s="3"/>
      <c r="G189" s="3"/>
      <c r="H189" s="3"/>
      <c r="I189" s="3"/>
      <c r="J189" s="3"/>
    </row>
    <row r="190" spans="2:10" x14ac:dyDescent="0.25">
      <c r="B190" s="3"/>
      <c r="C190" s="3"/>
      <c r="D190" s="3"/>
      <c r="E190" s="3"/>
      <c r="F190" s="3"/>
      <c r="G190" s="3"/>
      <c r="H190" s="3"/>
      <c r="I190" s="3"/>
      <c r="J190" s="3"/>
    </row>
    <row r="191" spans="2:10" x14ac:dyDescent="0.25">
      <c r="B191" s="3"/>
      <c r="C191" s="3"/>
      <c r="D191" s="3"/>
      <c r="E191" s="3"/>
      <c r="F191" s="3"/>
      <c r="G191" s="3"/>
      <c r="H191" s="3"/>
      <c r="I191" s="3"/>
      <c r="J191" s="3"/>
    </row>
    <row r="192" spans="2:10" x14ac:dyDescent="0.25">
      <c r="B192" s="3"/>
      <c r="C192" s="3"/>
      <c r="D192" s="3"/>
      <c r="E192" s="3"/>
      <c r="F192" s="3"/>
      <c r="G192" s="3"/>
      <c r="H192" s="3"/>
      <c r="I192" s="3"/>
      <c r="J192" s="3"/>
    </row>
    <row r="193" spans="2:10" x14ac:dyDescent="0.25">
      <c r="B193" s="3"/>
      <c r="C193" s="3"/>
      <c r="D193" s="3"/>
      <c r="E193" s="3"/>
      <c r="F193" s="3"/>
      <c r="G193" s="3"/>
      <c r="H193" s="3"/>
      <c r="I193" s="3"/>
      <c r="J193" s="3"/>
    </row>
    <row r="194" spans="2:10" x14ac:dyDescent="0.25">
      <c r="B194" s="3"/>
      <c r="C194" s="3"/>
      <c r="D194" s="3"/>
      <c r="E194" s="3"/>
      <c r="F194" s="3"/>
      <c r="G194" s="3"/>
      <c r="H194" s="3"/>
      <c r="I194" s="3"/>
      <c r="J194" s="3"/>
    </row>
    <row r="195" spans="2:10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2:10" x14ac:dyDescent="0.25">
      <c r="B196" s="3"/>
      <c r="C196" s="3"/>
      <c r="D196" s="3"/>
      <c r="E196" s="3"/>
      <c r="F196" s="3"/>
      <c r="G196" s="3"/>
      <c r="H196" s="3"/>
      <c r="I196" s="3"/>
      <c r="J196" s="3"/>
    </row>
    <row r="197" spans="2:10" x14ac:dyDescent="0.25">
      <c r="B197" s="3"/>
      <c r="C197" s="3"/>
      <c r="D197" s="3"/>
      <c r="E197" s="3"/>
      <c r="F197" s="3"/>
      <c r="G197" s="3"/>
      <c r="H197" s="3"/>
      <c r="I197" s="3"/>
      <c r="J197" s="3"/>
    </row>
    <row r="198" spans="2:10" x14ac:dyDescent="0.25">
      <c r="B198" s="3"/>
      <c r="C198" s="3"/>
      <c r="D198" s="3"/>
      <c r="E198" s="3"/>
      <c r="F198" s="3"/>
      <c r="G198" s="3"/>
      <c r="H198" s="3"/>
      <c r="I198" s="3"/>
      <c r="J198" s="3"/>
    </row>
    <row r="199" spans="2:10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2:10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2:10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2:10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2:10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2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2:10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2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2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2:10" x14ac:dyDescent="0.25">
      <c r="B209" s="3"/>
      <c r="C209" s="3"/>
      <c r="D209" s="3"/>
      <c r="E209" s="3"/>
      <c r="F209" s="3"/>
      <c r="G209" s="3"/>
      <c r="H209" s="3"/>
      <c r="I209" s="3"/>
      <c r="J209" s="3"/>
    </row>
    <row r="210" spans="2:10" x14ac:dyDescent="0.25">
      <c r="B210" s="3"/>
      <c r="C210" s="3"/>
      <c r="D210" s="3"/>
      <c r="E210" s="3"/>
      <c r="F210" s="3"/>
      <c r="G210" s="3"/>
      <c r="H210" s="3"/>
      <c r="I210" s="3"/>
      <c r="J210" s="3"/>
    </row>
    <row r="211" spans="2:10" x14ac:dyDescent="0.25">
      <c r="B211" s="3"/>
      <c r="C211" s="3"/>
      <c r="D211" s="3"/>
      <c r="E211" s="3"/>
      <c r="F211" s="3"/>
      <c r="G211" s="3"/>
      <c r="H211" s="3"/>
      <c r="I211" s="3"/>
      <c r="J211" s="3"/>
    </row>
    <row r="212" spans="2:10" x14ac:dyDescent="0.25">
      <c r="B212" s="3"/>
      <c r="C212" s="3"/>
      <c r="D212" s="3"/>
      <c r="E212" s="3"/>
      <c r="F212" s="3"/>
      <c r="G212" s="3"/>
      <c r="H212" s="3"/>
      <c r="I212" s="3"/>
      <c r="J212" s="3"/>
    </row>
    <row r="213" spans="2:10" x14ac:dyDescent="0.25">
      <c r="B213" s="3"/>
      <c r="C213" s="3"/>
      <c r="D213" s="3"/>
      <c r="E213" s="3"/>
      <c r="F213" s="3"/>
      <c r="G213" s="3"/>
      <c r="H213" s="3"/>
      <c r="I213" s="3"/>
      <c r="J213" s="3"/>
    </row>
    <row r="214" spans="2:10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2:10" x14ac:dyDescent="0.25">
      <c r="B215" s="3"/>
      <c r="C215" s="3"/>
      <c r="D215" s="3"/>
      <c r="E215" s="3"/>
      <c r="F215" s="3"/>
      <c r="G215" s="3"/>
      <c r="H215" s="3"/>
      <c r="I215" s="3"/>
      <c r="J215" s="3"/>
    </row>
    <row r="216" spans="2:10" x14ac:dyDescent="0.25">
      <c r="B216" s="3"/>
      <c r="C216" s="3"/>
      <c r="D216" s="3"/>
      <c r="E216" s="3"/>
      <c r="F216" s="3"/>
      <c r="G216" s="3"/>
      <c r="H216" s="3"/>
      <c r="I216" s="3"/>
      <c r="J216" s="3"/>
    </row>
    <row r="217" spans="2:10" x14ac:dyDescent="0.25">
      <c r="B217" s="3"/>
      <c r="C217" s="3"/>
      <c r="D217" s="3"/>
      <c r="E217" s="3"/>
      <c r="F217" s="3"/>
      <c r="G217" s="3"/>
      <c r="H217" s="3"/>
      <c r="I217" s="3"/>
      <c r="J217" s="3"/>
    </row>
    <row r="218" spans="2:10" x14ac:dyDescent="0.25">
      <c r="B218" s="3"/>
      <c r="C218" s="3"/>
      <c r="D218" s="3"/>
      <c r="E218" s="3"/>
      <c r="F218" s="3"/>
      <c r="G218" s="3"/>
      <c r="H218" s="3"/>
      <c r="I218" s="3"/>
      <c r="J218" s="3"/>
    </row>
    <row r="219" spans="2:10" x14ac:dyDescent="0.25">
      <c r="B219" s="3"/>
      <c r="C219" s="3"/>
      <c r="D219" s="3"/>
      <c r="E219" s="3"/>
      <c r="F219" s="3"/>
      <c r="G219" s="3"/>
      <c r="H219" s="3"/>
      <c r="I219" s="3"/>
      <c r="J219" s="3"/>
    </row>
    <row r="220" spans="2:10" x14ac:dyDescent="0.25">
      <c r="B220" s="3"/>
      <c r="C220" s="3"/>
      <c r="D220" s="3"/>
      <c r="E220" s="3"/>
      <c r="F220" s="3"/>
      <c r="G220" s="3"/>
      <c r="H220" s="3"/>
      <c r="I220" s="3"/>
      <c r="J220" s="3"/>
    </row>
    <row r="221" spans="2:10" x14ac:dyDescent="0.25">
      <c r="B221" s="3"/>
      <c r="C221" s="3"/>
      <c r="D221" s="3"/>
      <c r="E221" s="3"/>
      <c r="F221" s="3"/>
      <c r="G221" s="3"/>
      <c r="H221" s="3"/>
      <c r="I221" s="3"/>
      <c r="J221" s="3"/>
    </row>
    <row r="222" spans="2:10" x14ac:dyDescent="0.25">
      <c r="B222" s="3"/>
      <c r="C222" s="3"/>
      <c r="D222" s="3"/>
      <c r="E222" s="3"/>
      <c r="F222" s="3"/>
      <c r="G222" s="3"/>
      <c r="H222" s="3"/>
      <c r="I222" s="3"/>
      <c r="J222" s="3"/>
    </row>
    <row r="223" spans="2:10" x14ac:dyDescent="0.25">
      <c r="B223" s="3"/>
      <c r="C223" s="3"/>
      <c r="D223" s="3"/>
      <c r="E223" s="3"/>
      <c r="F223" s="3"/>
      <c r="G223" s="3"/>
      <c r="H223" s="3"/>
      <c r="I223" s="3"/>
      <c r="J223" s="3"/>
    </row>
    <row r="224" spans="2:10" x14ac:dyDescent="0.25">
      <c r="B224" s="3"/>
      <c r="C224" s="3"/>
      <c r="D224" s="3"/>
      <c r="E224" s="3"/>
      <c r="F224" s="3"/>
      <c r="G224" s="3"/>
      <c r="H224" s="3"/>
      <c r="I224" s="3"/>
      <c r="J224" s="3"/>
    </row>
    <row r="225" spans="2:10" x14ac:dyDescent="0.25">
      <c r="B225" s="3"/>
      <c r="C225" s="3"/>
      <c r="D225" s="3"/>
      <c r="E225" s="3"/>
      <c r="F225" s="3"/>
      <c r="G225" s="3"/>
      <c r="H225" s="3"/>
      <c r="I225" s="3"/>
      <c r="J225" s="3"/>
    </row>
    <row r="226" spans="2:10" x14ac:dyDescent="0.25">
      <c r="B226" s="3"/>
      <c r="C226" s="3"/>
      <c r="D226" s="3"/>
      <c r="E226" s="3"/>
      <c r="F226" s="3"/>
      <c r="G226" s="3"/>
      <c r="H226" s="3"/>
      <c r="I226" s="3"/>
      <c r="J226" s="3"/>
    </row>
    <row r="227" spans="2:10" x14ac:dyDescent="0.25">
      <c r="B227" s="3"/>
      <c r="C227" s="3"/>
      <c r="D227" s="3"/>
      <c r="E227" s="3"/>
      <c r="F227" s="3"/>
      <c r="G227" s="3"/>
      <c r="H227" s="3"/>
      <c r="I227" s="3"/>
      <c r="J227" s="3"/>
    </row>
    <row r="228" spans="2:10" x14ac:dyDescent="0.25">
      <c r="B228" s="3"/>
      <c r="C228" s="3"/>
      <c r="D228" s="3"/>
      <c r="E228" s="3"/>
      <c r="F228" s="3"/>
      <c r="G228" s="3"/>
      <c r="H228" s="3"/>
      <c r="I228" s="3"/>
      <c r="J228" s="3"/>
    </row>
    <row r="229" spans="2:10" x14ac:dyDescent="0.25">
      <c r="B229" s="3"/>
      <c r="C229" s="3"/>
      <c r="D229" s="3"/>
      <c r="E229" s="3"/>
      <c r="F229" s="3"/>
      <c r="G229" s="3"/>
      <c r="H229" s="3"/>
      <c r="I229" s="3"/>
      <c r="J229" s="3"/>
    </row>
    <row r="230" spans="2:10" x14ac:dyDescent="0.25">
      <c r="B230" s="3"/>
      <c r="C230" s="3"/>
      <c r="D230" s="3"/>
      <c r="E230" s="3"/>
      <c r="F230" s="3"/>
      <c r="G230" s="3"/>
      <c r="H230" s="3"/>
      <c r="I230" s="3"/>
      <c r="J230" s="3"/>
    </row>
    <row r="231" spans="2:10" x14ac:dyDescent="0.25">
      <c r="B231" s="3"/>
      <c r="C231" s="3"/>
      <c r="D231" s="3"/>
      <c r="E231" s="3"/>
      <c r="F231" s="3"/>
      <c r="G231" s="3"/>
      <c r="H231" s="3"/>
      <c r="I231" s="3"/>
      <c r="J231" s="3"/>
    </row>
    <row r="232" spans="2:10" x14ac:dyDescent="0.25">
      <c r="B232" s="3"/>
      <c r="C232" s="3"/>
      <c r="D232" s="3"/>
      <c r="E232" s="3"/>
      <c r="F232" s="3"/>
      <c r="G232" s="3"/>
      <c r="H232" s="3"/>
      <c r="I232" s="3"/>
      <c r="J232" s="3"/>
    </row>
    <row r="233" spans="2:10" x14ac:dyDescent="0.25">
      <c r="B233" s="3"/>
      <c r="C233" s="3"/>
      <c r="D233" s="3"/>
      <c r="E233" s="3"/>
      <c r="F233" s="3"/>
      <c r="G233" s="3"/>
      <c r="H233" s="3"/>
      <c r="I233" s="3"/>
      <c r="J233" s="3"/>
    </row>
    <row r="234" spans="2:10" x14ac:dyDescent="0.25">
      <c r="B234" s="3"/>
      <c r="C234" s="3"/>
      <c r="D234" s="3"/>
      <c r="E234" s="3"/>
      <c r="F234" s="3"/>
      <c r="G234" s="3"/>
      <c r="H234" s="3"/>
      <c r="I234" s="3"/>
      <c r="J234" s="3"/>
    </row>
    <row r="235" spans="2:10" x14ac:dyDescent="0.25">
      <c r="B235" s="3"/>
      <c r="C235" s="3"/>
      <c r="D235" s="3"/>
      <c r="E235" s="3"/>
      <c r="F235" s="3"/>
      <c r="G235" s="3"/>
      <c r="H235" s="3"/>
      <c r="I235" s="3"/>
      <c r="J235" s="3"/>
    </row>
    <row r="236" spans="2:10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2:10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2:10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2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2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25">
      <c r="B241" s="3"/>
      <c r="C241" s="3"/>
      <c r="D241" s="3"/>
      <c r="E241" s="3"/>
      <c r="F241" s="3"/>
      <c r="G241" s="3"/>
      <c r="H241" s="3"/>
      <c r="I241" s="3"/>
      <c r="J241" s="3"/>
    </row>
    <row r="242" spans="2:10" x14ac:dyDescent="0.25">
      <c r="B242" s="3"/>
      <c r="C242" s="3"/>
      <c r="D242" s="3"/>
      <c r="E242" s="3"/>
      <c r="F242" s="3"/>
      <c r="G242" s="3"/>
      <c r="H242" s="3"/>
      <c r="I242" s="3"/>
      <c r="J242" s="3"/>
    </row>
    <row r="243" spans="2:10" x14ac:dyDescent="0.25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25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25">
      <c r="B245" s="3"/>
      <c r="C245" s="3"/>
      <c r="D245" s="3"/>
      <c r="E245" s="3"/>
      <c r="F245" s="3"/>
      <c r="G245" s="3"/>
      <c r="H245" s="3"/>
      <c r="I245" s="3"/>
      <c r="J245" s="3"/>
    </row>
    <row r="246" spans="2:10" x14ac:dyDescent="0.25">
      <c r="B246" s="3"/>
      <c r="C246" s="3"/>
      <c r="D246" s="3"/>
      <c r="E246" s="3"/>
      <c r="F246" s="3"/>
      <c r="G246" s="3"/>
      <c r="H246" s="3"/>
      <c r="I246" s="3"/>
      <c r="J246" s="3"/>
    </row>
    <row r="247" spans="2:10" x14ac:dyDescent="0.25">
      <c r="B247" s="3"/>
      <c r="C247" s="3"/>
      <c r="D247" s="3"/>
      <c r="E247" s="3"/>
      <c r="F247" s="3"/>
      <c r="G247" s="3"/>
      <c r="H247" s="3"/>
      <c r="I247" s="3"/>
      <c r="J247" s="3"/>
    </row>
    <row r="248" spans="2:10" x14ac:dyDescent="0.25">
      <c r="B248" s="3"/>
      <c r="C248" s="3"/>
      <c r="D248" s="3"/>
      <c r="E248" s="3"/>
      <c r="F248" s="3"/>
      <c r="G248" s="3"/>
      <c r="H248" s="3"/>
      <c r="I248" s="3"/>
      <c r="J248" s="3"/>
    </row>
    <row r="249" spans="2:10" x14ac:dyDescent="0.25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25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25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25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25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25">
      <c r="B254" s="3"/>
      <c r="C254" s="3"/>
      <c r="D254" s="3"/>
      <c r="E254" s="3"/>
      <c r="F254" s="3"/>
      <c r="G254" s="3"/>
      <c r="H254" s="3"/>
      <c r="I254" s="3"/>
      <c r="J254" s="3"/>
    </row>
    <row r="255" spans="2:10" x14ac:dyDescent="0.25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25">
      <c r="B256" s="3"/>
      <c r="C256" s="3"/>
      <c r="D256" s="3"/>
      <c r="E256" s="3"/>
      <c r="F256" s="3"/>
      <c r="G256" s="3"/>
      <c r="H256" s="3"/>
      <c r="I256" s="3"/>
      <c r="J256" s="3"/>
    </row>
    <row r="257" spans="2:10" x14ac:dyDescent="0.25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25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25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25">
      <c r="B260" s="3"/>
      <c r="C260" s="3"/>
      <c r="D260" s="3"/>
      <c r="E260" s="3"/>
      <c r="F260" s="3"/>
      <c r="G260" s="3"/>
      <c r="H260" s="3"/>
      <c r="I260" s="3"/>
      <c r="J260" s="3"/>
    </row>
    <row r="261" spans="2:10" x14ac:dyDescent="0.25">
      <c r="B261" s="3"/>
      <c r="C261" s="3"/>
      <c r="D261" s="3"/>
      <c r="E261" s="3"/>
      <c r="F261" s="3"/>
      <c r="G261" s="3"/>
      <c r="H261" s="3"/>
      <c r="I261" s="3"/>
      <c r="J261" s="3"/>
    </row>
    <row r="262" spans="2:10" x14ac:dyDescent="0.25">
      <c r="B262" s="3"/>
      <c r="C262" s="3"/>
      <c r="D262" s="3"/>
      <c r="E262" s="3"/>
      <c r="F262" s="3"/>
      <c r="G262" s="3"/>
      <c r="H262" s="3"/>
      <c r="I262" s="3"/>
      <c r="J262" s="3"/>
    </row>
    <row r="263" spans="2:10" x14ac:dyDescent="0.25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25">
      <c r="B264" s="3"/>
      <c r="C264" s="3"/>
      <c r="D264" s="3"/>
      <c r="E264" s="3"/>
      <c r="F264" s="3"/>
      <c r="G264" s="3"/>
      <c r="H264" s="3"/>
      <c r="I264" s="3"/>
      <c r="J264" s="3"/>
    </row>
    <row r="265" spans="2:10" x14ac:dyDescent="0.25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25">
      <c r="B266" s="3"/>
      <c r="C266" s="3"/>
      <c r="D266" s="3"/>
      <c r="E266" s="3"/>
      <c r="F266" s="3"/>
      <c r="G266" s="3"/>
      <c r="H266" s="3"/>
      <c r="I266" s="3"/>
      <c r="J266" s="3"/>
    </row>
    <row r="267" spans="2:10" x14ac:dyDescent="0.25">
      <c r="B267" s="3"/>
      <c r="C267" s="3"/>
      <c r="D267" s="3"/>
      <c r="E267" s="3"/>
      <c r="F267" s="3"/>
      <c r="G267" s="3"/>
      <c r="H267" s="3"/>
      <c r="I267" s="3"/>
      <c r="J267" s="3"/>
    </row>
    <row r="268" spans="2:10" x14ac:dyDescent="0.25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25">
      <c r="B269" s="3"/>
      <c r="C269" s="3"/>
      <c r="D269" s="3"/>
      <c r="E269" s="3"/>
      <c r="F269" s="3"/>
      <c r="G269" s="3"/>
      <c r="H269" s="3"/>
      <c r="I269" s="3"/>
      <c r="J269" s="3"/>
    </row>
    <row r="270" spans="2:10" x14ac:dyDescent="0.25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25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25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25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25">
      <c r="B274" s="3"/>
      <c r="C274" s="3"/>
      <c r="D274" s="3"/>
      <c r="E274" s="3"/>
      <c r="F274" s="3"/>
      <c r="G274" s="3"/>
      <c r="H274" s="3"/>
      <c r="I274" s="3"/>
      <c r="J274" s="3"/>
    </row>
    <row r="275" spans="2:10" x14ac:dyDescent="0.25">
      <c r="B275" s="3"/>
      <c r="C275" s="3"/>
      <c r="D275" s="3"/>
      <c r="E275" s="3"/>
      <c r="F275" s="3"/>
      <c r="G275" s="3"/>
      <c r="H275" s="3"/>
      <c r="I275" s="3"/>
      <c r="J275" s="3"/>
    </row>
    <row r="276" spans="2:10" x14ac:dyDescent="0.25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25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25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25">
      <c r="B279" s="3"/>
      <c r="C279" s="3"/>
      <c r="D279" s="3"/>
      <c r="E279" s="3"/>
      <c r="F279" s="3"/>
      <c r="G279" s="3"/>
      <c r="H279" s="3"/>
      <c r="I279" s="3"/>
      <c r="J279" s="3"/>
    </row>
    <row r="280" spans="2:10" x14ac:dyDescent="0.25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25">
      <c r="B281" s="3"/>
      <c r="C281" s="3"/>
      <c r="D281" s="3"/>
      <c r="E281" s="3"/>
      <c r="F281" s="3"/>
      <c r="G281" s="3"/>
      <c r="H281" s="3"/>
      <c r="I281" s="3"/>
      <c r="J281" s="3"/>
    </row>
    <row r="282" spans="2:10" x14ac:dyDescent="0.25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25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25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25">
      <c r="B285" s="3"/>
      <c r="C285" s="3"/>
      <c r="D285" s="3"/>
      <c r="E285" s="3"/>
      <c r="F285" s="3"/>
      <c r="G285" s="3"/>
      <c r="H285" s="3"/>
      <c r="I285" s="3"/>
      <c r="J285" s="3"/>
    </row>
    <row r="286" spans="2:10" x14ac:dyDescent="0.25">
      <c r="B286" s="3"/>
      <c r="C286" s="3"/>
      <c r="D286" s="3"/>
      <c r="E286" s="3"/>
      <c r="F286" s="3"/>
      <c r="G286" s="3"/>
      <c r="H286" s="3"/>
      <c r="I286" s="3"/>
      <c r="J286" s="3"/>
    </row>
    <row r="287" spans="2:10" x14ac:dyDescent="0.25">
      <c r="B287" s="3"/>
      <c r="C287" s="3"/>
      <c r="D287" s="3"/>
      <c r="E287" s="3"/>
      <c r="F287" s="3"/>
      <c r="G287" s="3"/>
      <c r="H287" s="3"/>
      <c r="I287" s="3"/>
      <c r="J287" s="3"/>
    </row>
    <row r="288" spans="2:10" x14ac:dyDescent="0.25">
      <c r="B288" s="3"/>
      <c r="C288" s="3"/>
      <c r="D288" s="3"/>
      <c r="E288" s="3"/>
      <c r="F288" s="3"/>
      <c r="G288" s="3"/>
      <c r="H288" s="3"/>
      <c r="I288" s="3"/>
      <c r="J288" s="3"/>
    </row>
    <row r="289" spans="2:10" x14ac:dyDescent="0.25">
      <c r="B289" s="3"/>
      <c r="C289" s="3"/>
      <c r="D289" s="3"/>
      <c r="E289" s="3"/>
      <c r="F289" s="3"/>
      <c r="G289" s="3"/>
      <c r="H289" s="3"/>
      <c r="I289" s="3"/>
      <c r="J289" s="3"/>
    </row>
    <row r="290" spans="2:10" x14ac:dyDescent="0.25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25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25">
      <c r="B293" s="3"/>
      <c r="C293" s="3"/>
      <c r="D293" s="3"/>
      <c r="E293" s="3"/>
      <c r="F293" s="3"/>
      <c r="G293" s="3"/>
      <c r="H293" s="3"/>
      <c r="I293" s="3"/>
      <c r="J293" s="3"/>
    </row>
    <row r="294" spans="2:10" x14ac:dyDescent="0.25">
      <c r="B294" s="3"/>
      <c r="C294" s="3"/>
      <c r="D294" s="3"/>
      <c r="E294" s="3"/>
      <c r="F294" s="3"/>
      <c r="G294" s="3"/>
      <c r="H294" s="3"/>
      <c r="I294" s="3"/>
      <c r="J294" s="3"/>
    </row>
    <row r="295" spans="2:10" x14ac:dyDescent="0.25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25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25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25">
      <c r="B298" s="3"/>
      <c r="C298" s="3"/>
      <c r="D298" s="3"/>
      <c r="E298" s="3"/>
      <c r="F298" s="3"/>
      <c r="G298" s="3"/>
      <c r="H298" s="3"/>
      <c r="I298" s="3"/>
      <c r="J298" s="3"/>
    </row>
    <row r="299" spans="2:10" x14ac:dyDescent="0.25">
      <c r="B299" s="3"/>
      <c r="C299" s="3"/>
      <c r="D299" s="3"/>
      <c r="E299" s="3"/>
      <c r="F299" s="3"/>
      <c r="G299" s="3"/>
      <c r="H299" s="3"/>
      <c r="I299" s="3"/>
      <c r="J299" s="3"/>
    </row>
    <row r="300" spans="2:10" x14ac:dyDescent="0.25">
      <c r="B300" s="3"/>
      <c r="C300" s="3"/>
      <c r="D300" s="3"/>
      <c r="E300" s="3"/>
      <c r="F300" s="3"/>
      <c r="G300" s="3"/>
      <c r="H300" s="3"/>
      <c r="I300" s="3"/>
      <c r="J300" s="3"/>
    </row>
    <row r="301" spans="2:10" x14ac:dyDescent="0.25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25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25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25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25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25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25">
      <c r="B307" s="3"/>
      <c r="C307" s="3"/>
      <c r="D307" s="3"/>
      <c r="E307" s="3"/>
      <c r="F307" s="3"/>
      <c r="G307" s="3"/>
      <c r="H307" s="3"/>
      <c r="I307" s="3"/>
      <c r="J307" s="3"/>
    </row>
    <row r="308" spans="2:10" x14ac:dyDescent="0.25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25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25">
      <c r="B310" s="3"/>
      <c r="C310" s="3"/>
      <c r="D310" s="3"/>
      <c r="E310" s="3"/>
      <c r="F310" s="3"/>
      <c r="G310" s="3"/>
      <c r="H310" s="3"/>
      <c r="I310" s="3"/>
      <c r="J310" s="3"/>
    </row>
    <row r="311" spans="2:10" x14ac:dyDescent="0.25">
      <c r="B311" s="3"/>
      <c r="C311" s="3"/>
      <c r="D311" s="3"/>
      <c r="E311" s="3"/>
      <c r="F311" s="3"/>
      <c r="G311" s="3"/>
      <c r="H311" s="3"/>
      <c r="I311" s="3"/>
      <c r="J311" s="3"/>
    </row>
    <row r="312" spans="2:10" x14ac:dyDescent="0.25">
      <c r="B312" s="3"/>
      <c r="C312" s="3"/>
      <c r="D312" s="3"/>
      <c r="E312" s="3"/>
      <c r="F312" s="3"/>
      <c r="G312" s="3"/>
      <c r="H312" s="3"/>
      <c r="I312" s="3"/>
      <c r="J312" s="3"/>
    </row>
    <row r="313" spans="2:10" x14ac:dyDescent="0.25">
      <c r="B313" s="3"/>
      <c r="C313" s="3"/>
      <c r="D313" s="3"/>
      <c r="E313" s="3"/>
      <c r="F313" s="3"/>
      <c r="G313" s="3"/>
      <c r="H313" s="3"/>
      <c r="I313" s="3"/>
      <c r="J313" s="3"/>
    </row>
    <row r="314" spans="2:10" x14ac:dyDescent="0.25">
      <c r="B314" s="3"/>
      <c r="C314" s="3"/>
      <c r="D314" s="3"/>
      <c r="E314" s="3"/>
      <c r="F314" s="3"/>
      <c r="G314" s="3"/>
      <c r="H314" s="3"/>
      <c r="I314" s="3"/>
      <c r="J314" s="3"/>
    </row>
    <row r="315" spans="2:10" x14ac:dyDescent="0.25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25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25">
      <c r="B317" s="3"/>
      <c r="C317" s="3"/>
      <c r="D317" s="3"/>
      <c r="E317" s="3"/>
      <c r="F317" s="3"/>
      <c r="G317" s="3"/>
      <c r="H317" s="3"/>
      <c r="I317" s="3"/>
      <c r="J317" s="3"/>
    </row>
    <row r="318" spans="2:10" x14ac:dyDescent="0.25">
      <c r="B318" s="3"/>
      <c r="C318" s="3"/>
      <c r="D318" s="3"/>
      <c r="E318" s="3"/>
      <c r="F318" s="3"/>
      <c r="G318" s="3"/>
      <c r="H318" s="3"/>
      <c r="I318" s="3"/>
      <c r="J318" s="3"/>
    </row>
    <row r="319" spans="2:10" x14ac:dyDescent="0.25">
      <c r="B319" s="3"/>
      <c r="C319" s="3"/>
      <c r="D319" s="3"/>
      <c r="E319" s="3"/>
      <c r="F319" s="3"/>
      <c r="G319" s="3"/>
      <c r="H319" s="3"/>
      <c r="I319" s="3"/>
      <c r="J319" s="3"/>
    </row>
    <row r="320" spans="2:10" x14ac:dyDescent="0.25">
      <c r="B320" s="3"/>
      <c r="C320" s="3"/>
      <c r="D320" s="3"/>
      <c r="E320" s="3"/>
      <c r="F320" s="3"/>
      <c r="G320" s="3"/>
      <c r="H320" s="3"/>
      <c r="I320" s="3"/>
      <c r="J320" s="3"/>
    </row>
    <row r="321" spans="2:10" x14ac:dyDescent="0.25">
      <c r="B321" s="3"/>
      <c r="C321" s="3"/>
      <c r="D321" s="3"/>
      <c r="E321" s="3"/>
      <c r="F321" s="3"/>
      <c r="G321" s="3"/>
      <c r="H321" s="3"/>
      <c r="I321" s="3"/>
      <c r="J321" s="3"/>
    </row>
    <row r="322" spans="2:10" x14ac:dyDescent="0.25">
      <c r="B322" s="3"/>
      <c r="C322" s="3"/>
      <c r="D322" s="3"/>
      <c r="E322" s="3"/>
      <c r="F322" s="3"/>
      <c r="G322" s="3"/>
      <c r="H322" s="3"/>
      <c r="I322" s="3"/>
      <c r="J322" s="3"/>
    </row>
    <row r="323" spans="2:10" x14ac:dyDescent="0.25">
      <c r="B323" s="3"/>
      <c r="C323" s="3"/>
      <c r="D323" s="3"/>
      <c r="E323" s="3"/>
      <c r="F323" s="3"/>
      <c r="G323" s="3"/>
      <c r="H323" s="3"/>
      <c r="I323" s="3"/>
      <c r="J323" s="3"/>
    </row>
    <row r="324" spans="2:10" x14ac:dyDescent="0.25">
      <c r="B324" s="3"/>
      <c r="C324" s="3"/>
      <c r="D324" s="3"/>
      <c r="E324" s="3"/>
      <c r="F324" s="3"/>
      <c r="G324" s="3"/>
      <c r="H324" s="3"/>
      <c r="I324" s="3"/>
      <c r="J324" s="3"/>
    </row>
    <row r="325" spans="2:10" x14ac:dyDescent="0.25">
      <c r="B325" s="3"/>
      <c r="C325" s="3"/>
      <c r="D325" s="3"/>
      <c r="E325" s="3"/>
      <c r="F325" s="3"/>
      <c r="G325" s="3"/>
      <c r="H325" s="3"/>
      <c r="I325" s="3"/>
      <c r="J325" s="3"/>
    </row>
    <row r="326" spans="2:10" x14ac:dyDescent="0.25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25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25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25">
      <c r="B329" s="3"/>
      <c r="C329" s="3"/>
      <c r="D329" s="3"/>
      <c r="E329" s="3"/>
      <c r="F329" s="3"/>
      <c r="G329" s="3"/>
      <c r="H329" s="3"/>
      <c r="I329" s="3"/>
      <c r="J329" s="3"/>
    </row>
    <row r="330" spans="2:10" x14ac:dyDescent="0.25">
      <c r="B330" s="3"/>
      <c r="C330" s="3"/>
      <c r="D330" s="3"/>
      <c r="E330" s="3"/>
      <c r="F330" s="3"/>
      <c r="G330" s="3"/>
      <c r="H330" s="3"/>
      <c r="I330" s="3"/>
      <c r="J330" s="3"/>
    </row>
    <row r="331" spans="2:10" x14ac:dyDescent="0.25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25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25">
      <c r="B333" s="3"/>
      <c r="C333" s="3"/>
      <c r="D333" s="3"/>
      <c r="E333" s="3"/>
      <c r="F333" s="3"/>
      <c r="G333" s="3"/>
      <c r="H333" s="3"/>
      <c r="I333" s="3"/>
      <c r="J333" s="3"/>
    </row>
    <row r="334" spans="2:10" x14ac:dyDescent="0.25">
      <c r="B334" s="3"/>
      <c r="C334" s="3"/>
      <c r="D334" s="3"/>
      <c r="E334" s="3"/>
      <c r="F334" s="3"/>
      <c r="G334" s="3"/>
      <c r="H334" s="3"/>
      <c r="I334" s="3"/>
      <c r="J334" s="3"/>
    </row>
    <row r="335" spans="2:10" x14ac:dyDescent="0.25">
      <c r="B335" s="3"/>
      <c r="C335" s="3"/>
      <c r="D335" s="3"/>
      <c r="E335" s="3"/>
      <c r="F335" s="3"/>
      <c r="G335" s="3"/>
      <c r="H335" s="3"/>
      <c r="I335" s="3"/>
      <c r="J335" s="3"/>
    </row>
    <row r="336" spans="2:10" x14ac:dyDescent="0.25">
      <c r="B336" s="3"/>
      <c r="C336" s="3"/>
      <c r="D336" s="3"/>
      <c r="E336" s="3"/>
      <c r="F336" s="3"/>
      <c r="G336" s="3"/>
      <c r="H336" s="3"/>
      <c r="I336" s="3"/>
      <c r="J336" s="3"/>
    </row>
    <row r="337" spans="2:10" x14ac:dyDescent="0.25">
      <c r="B337" s="3"/>
      <c r="C337" s="3"/>
      <c r="D337" s="3"/>
      <c r="E337" s="3"/>
      <c r="F337" s="3"/>
      <c r="G337" s="3"/>
      <c r="H337" s="3"/>
      <c r="I337" s="3"/>
      <c r="J337" s="3"/>
    </row>
    <row r="338" spans="2:10" x14ac:dyDescent="0.25">
      <c r="B338" s="3"/>
      <c r="C338" s="3"/>
      <c r="D338" s="3"/>
      <c r="E338" s="3"/>
      <c r="F338" s="3"/>
      <c r="G338" s="3"/>
      <c r="H338" s="3"/>
      <c r="I338" s="3"/>
      <c r="J338" s="3"/>
    </row>
    <row r="339" spans="2:10" x14ac:dyDescent="0.25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5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5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5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5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5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5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5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5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5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5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5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5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5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5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5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5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5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5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5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5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5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5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5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5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5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5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5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5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5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5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5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5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5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5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5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5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5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5">
      <c r="B377" s="3"/>
      <c r="C377" s="3"/>
      <c r="D377" s="3"/>
      <c r="E377" s="3"/>
      <c r="F377" s="3"/>
      <c r="G377" s="3"/>
      <c r="H377" s="3"/>
      <c r="I377" s="3"/>
      <c r="J377" s="3"/>
    </row>
    <row r="378" spans="2:10" x14ac:dyDescent="0.25">
      <c r="B378" s="3"/>
      <c r="C378" s="3"/>
      <c r="D378" s="3"/>
      <c r="E378" s="3"/>
      <c r="F378" s="3"/>
      <c r="G378" s="3"/>
      <c r="H378" s="3"/>
      <c r="I378" s="3"/>
      <c r="J378" s="3"/>
    </row>
    <row r="379" spans="2:10" x14ac:dyDescent="0.25">
      <c r="B379" s="3"/>
      <c r="C379" s="3"/>
      <c r="D379" s="3"/>
      <c r="E379" s="3"/>
      <c r="F379" s="3"/>
      <c r="G379" s="3"/>
      <c r="H379" s="3"/>
      <c r="I379" s="3"/>
      <c r="J379" s="3"/>
    </row>
    <row r="380" spans="2:10" x14ac:dyDescent="0.25">
      <c r="B380" s="3"/>
      <c r="C380" s="3"/>
      <c r="D380" s="3"/>
      <c r="E380" s="3"/>
      <c r="F380" s="3"/>
      <c r="G380" s="3"/>
      <c r="H380" s="3"/>
      <c r="I380" s="3"/>
      <c r="J380" s="3"/>
    </row>
    <row r="381" spans="2:10" x14ac:dyDescent="0.25">
      <c r="B381" s="3"/>
      <c r="C381" s="3"/>
      <c r="D381" s="3"/>
      <c r="E381" s="3"/>
      <c r="F381" s="3"/>
      <c r="G381" s="3"/>
      <c r="H381" s="3"/>
      <c r="I381" s="3"/>
      <c r="J381" s="3"/>
    </row>
    <row r="382" spans="2:10" x14ac:dyDescent="0.25">
      <c r="B382" s="3"/>
      <c r="C382" s="3"/>
      <c r="D382" s="3"/>
      <c r="E382" s="3"/>
      <c r="F382" s="3"/>
      <c r="G382" s="3"/>
      <c r="H382" s="3"/>
      <c r="I382" s="3"/>
      <c r="J382" s="3"/>
    </row>
    <row r="383" spans="2:10" x14ac:dyDescent="0.25">
      <c r="B383" s="3"/>
      <c r="C383" s="3"/>
      <c r="D383" s="3"/>
      <c r="E383" s="3"/>
      <c r="F383" s="3"/>
      <c r="G383" s="3"/>
      <c r="H383" s="3"/>
      <c r="I383" s="3"/>
      <c r="J383" s="3"/>
    </row>
    <row r="384" spans="2:10" x14ac:dyDescent="0.25">
      <c r="B384" s="3"/>
      <c r="C384" s="3"/>
      <c r="D384" s="3"/>
      <c r="E384" s="3"/>
      <c r="F384" s="3"/>
      <c r="G384" s="3"/>
      <c r="H384" s="3"/>
      <c r="I384" s="3"/>
      <c r="J384" s="3"/>
    </row>
    <row r="385" spans="2:10" x14ac:dyDescent="0.25">
      <c r="B385" s="3"/>
      <c r="C385" s="3"/>
      <c r="D385" s="3"/>
      <c r="E385" s="3"/>
      <c r="F385" s="3"/>
      <c r="G385" s="3"/>
      <c r="H385" s="3"/>
      <c r="I385" s="3"/>
      <c r="J385" s="3"/>
    </row>
    <row r="386" spans="2:10" x14ac:dyDescent="0.25">
      <c r="B386" s="3"/>
      <c r="C386" s="3"/>
      <c r="D386" s="3"/>
      <c r="E386" s="3"/>
      <c r="F386" s="3"/>
      <c r="G386" s="3"/>
      <c r="H386" s="3"/>
      <c r="I386" s="3"/>
      <c r="J386" s="3"/>
    </row>
    <row r="387" spans="2:10" x14ac:dyDescent="0.25">
      <c r="B387" s="3"/>
      <c r="C387" s="3"/>
      <c r="D387" s="3"/>
      <c r="E387" s="3"/>
      <c r="F387" s="3"/>
      <c r="G387" s="3"/>
      <c r="H387" s="3"/>
      <c r="I387" s="3"/>
      <c r="J387" s="3"/>
    </row>
    <row r="388" spans="2:10" x14ac:dyDescent="0.25">
      <c r="B388" s="3"/>
      <c r="C388" s="3"/>
      <c r="D388" s="3"/>
      <c r="E388" s="3"/>
      <c r="F388" s="3"/>
      <c r="G388" s="3"/>
      <c r="H388" s="3"/>
      <c r="I388" s="3"/>
      <c r="J388" s="3"/>
    </row>
    <row r="389" spans="2:10" x14ac:dyDescent="0.25">
      <c r="B389" s="3"/>
      <c r="C389" s="3"/>
      <c r="D389" s="3"/>
      <c r="E389" s="3"/>
      <c r="F389" s="3"/>
      <c r="G389" s="3"/>
      <c r="H389" s="3"/>
      <c r="I389" s="3"/>
      <c r="J389" s="3"/>
    </row>
    <row r="390" spans="2:10" x14ac:dyDescent="0.25">
      <c r="B390" s="3"/>
      <c r="C390" s="3"/>
      <c r="D390" s="3"/>
      <c r="E390" s="3"/>
      <c r="F390" s="3"/>
      <c r="G390" s="3"/>
      <c r="H390" s="3"/>
      <c r="I390" s="3"/>
      <c r="J390" s="3"/>
    </row>
    <row r="391" spans="2:10" x14ac:dyDescent="0.25">
      <c r="B391" s="3"/>
      <c r="C391" s="3"/>
      <c r="D391" s="3"/>
      <c r="E391" s="3"/>
      <c r="F391" s="3"/>
      <c r="G391" s="3"/>
      <c r="H391" s="3"/>
      <c r="I391" s="3"/>
      <c r="J391" s="3"/>
    </row>
    <row r="392" spans="2:10" x14ac:dyDescent="0.25">
      <c r="B392" s="3"/>
      <c r="C392" s="3"/>
      <c r="D392" s="3"/>
      <c r="E392" s="3"/>
      <c r="F392" s="3"/>
      <c r="G392" s="3"/>
      <c r="H392" s="3"/>
      <c r="I392" s="3"/>
      <c r="J392" s="3"/>
    </row>
    <row r="393" spans="2:10" x14ac:dyDescent="0.25">
      <c r="B393" s="3"/>
      <c r="C393" s="3"/>
      <c r="D393" s="3"/>
      <c r="E393" s="3"/>
      <c r="F393" s="3"/>
      <c r="G393" s="3"/>
      <c r="H393" s="3"/>
      <c r="I393" s="3"/>
      <c r="J393" s="3"/>
    </row>
    <row r="394" spans="2:10" x14ac:dyDescent="0.25">
      <c r="B394" s="3"/>
      <c r="C394" s="3"/>
      <c r="D394" s="3"/>
      <c r="E394" s="3"/>
      <c r="F394" s="3"/>
      <c r="G394" s="3"/>
      <c r="H394" s="3"/>
      <c r="I394" s="3"/>
      <c r="J394" s="3"/>
    </row>
    <row r="395" spans="2:10" x14ac:dyDescent="0.25">
      <c r="B395" s="3"/>
      <c r="C395" s="3"/>
      <c r="D395" s="3"/>
      <c r="E395" s="3"/>
      <c r="F395" s="3"/>
      <c r="G395" s="3"/>
      <c r="H395" s="3"/>
      <c r="I395" s="3"/>
      <c r="J395" s="3"/>
    </row>
    <row r="396" spans="2:10" x14ac:dyDescent="0.25">
      <c r="B396" s="3"/>
      <c r="C396" s="3"/>
      <c r="D396" s="3"/>
      <c r="E396" s="3"/>
      <c r="F396" s="3"/>
      <c r="G396" s="3"/>
      <c r="H396" s="3"/>
      <c r="I396" s="3"/>
      <c r="J396" s="3"/>
    </row>
    <row r="397" spans="2:10" x14ac:dyDescent="0.25">
      <c r="B397" s="3"/>
      <c r="C397" s="3"/>
      <c r="D397" s="3"/>
      <c r="E397" s="3"/>
      <c r="F397" s="3"/>
      <c r="G397" s="3"/>
      <c r="H397" s="3"/>
      <c r="I397" s="3"/>
      <c r="J397" s="3"/>
    </row>
    <row r="398" spans="2:10" x14ac:dyDescent="0.25">
      <c r="B398" s="3"/>
      <c r="C398" s="3"/>
      <c r="D398" s="3"/>
      <c r="E398" s="3"/>
      <c r="F398" s="3"/>
      <c r="G398" s="3"/>
      <c r="H398" s="3"/>
      <c r="I398" s="3"/>
      <c r="J398" s="3"/>
    </row>
    <row r="399" spans="2:10" x14ac:dyDescent="0.25">
      <c r="B399" s="3"/>
      <c r="C399" s="3"/>
      <c r="D399" s="3"/>
      <c r="E399" s="3"/>
      <c r="F399" s="3"/>
      <c r="G399" s="3"/>
      <c r="H399" s="3"/>
      <c r="I399" s="3"/>
      <c r="J399" s="3"/>
    </row>
    <row r="400" spans="2:10" x14ac:dyDescent="0.25">
      <c r="B400" s="3"/>
      <c r="C400" s="3"/>
      <c r="D400" s="3"/>
      <c r="E400" s="3"/>
      <c r="F400" s="3"/>
      <c r="G400" s="3"/>
      <c r="H400" s="3"/>
      <c r="I400" s="3"/>
      <c r="J400" s="3"/>
    </row>
    <row r="401" spans="2:10" x14ac:dyDescent="0.25">
      <c r="B401" s="3"/>
      <c r="C401" s="3"/>
      <c r="D401" s="3"/>
      <c r="E401" s="3"/>
      <c r="F401" s="3"/>
      <c r="G401" s="3"/>
      <c r="H401" s="3"/>
      <c r="I401" s="3"/>
      <c r="J401" s="3"/>
    </row>
    <row r="402" spans="2:10" x14ac:dyDescent="0.25">
      <c r="B402" s="3"/>
      <c r="C402" s="3"/>
      <c r="D402" s="3"/>
      <c r="E402" s="3"/>
      <c r="F402" s="3"/>
      <c r="G402" s="3"/>
      <c r="H402" s="3"/>
      <c r="I402" s="3"/>
      <c r="J402" s="3"/>
    </row>
    <row r="403" spans="2:10" x14ac:dyDescent="0.25">
      <c r="B403" s="3"/>
      <c r="C403" s="3"/>
      <c r="D403" s="3"/>
      <c r="E403" s="3"/>
      <c r="F403" s="3"/>
      <c r="G403" s="3"/>
      <c r="H403" s="3"/>
      <c r="I403" s="3"/>
      <c r="J403" s="3"/>
    </row>
    <row r="404" spans="2:10" x14ac:dyDescent="0.25">
      <c r="B404" s="3"/>
      <c r="C404" s="3"/>
      <c r="D404" s="3"/>
      <c r="E404" s="3"/>
      <c r="F404" s="3"/>
      <c r="G404" s="3"/>
      <c r="H404" s="3"/>
      <c r="I404" s="3"/>
      <c r="J404" s="3"/>
    </row>
    <row r="405" spans="2:10" x14ac:dyDescent="0.25">
      <c r="B405" s="3"/>
      <c r="C405" s="3"/>
      <c r="D405" s="3"/>
      <c r="E405" s="3"/>
      <c r="F405" s="3"/>
      <c r="G405" s="3"/>
      <c r="H405" s="3"/>
      <c r="I405" s="3"/>
      <c r="J405" s="3"/>
    </row>
    <row r="406" spans="2:10" x14ac:dyDescent="0.25">
      <c r="B406" s="3"/>
      <c r="C406" s="3"/>
      <c r="D406" s="3"/>
      <c r="E406" s="3"/>
      <c r="F406" s="3"/>
      <c r="G406" s="3"/>
      <c r="H406" s="3"/>
      <c r="I406" s="3"/>
      <c r="J406" s="3"/>
    </row>
    <row r="407" spans="2:10" x14ac:dyDescent="0.25">
      <c r="B407" s="3"/>
      <c r="C407" s="3"/>
      <c r="D407" s="3"/>
      <c r="E407" s="3"/>
      <c r="F407" s="3"/>
      <c r="G407" s="3"/>
      <c r="H407" s="3"/>
      <c r="I407" s="3"/>
      <c r="J407" s="3"/>
    </row>
    <row r="408" spans="2:10" x14ac:dyDescent="0.25">
      <c r="B408" s="3"/>
      <c r="C408" s="3"/>
      <c r="D408" s="3"/>
      <c r="E408" s="3"/>
      <c r="F408" s="3"/>
      <c r="G408" s="3"/>
      <c r="H408" s="3"/>
      <c r="I408" s="3"/>
      <c r="J408" s="3"/>
    </row>
    <row r="409" spans="2:10" x14ac:dyDescent="0.25">
      <c r="B409" s="3"/>
      <c r="C409" s="3"/>
      <c r="D409" s="3"/>
      <c r="E409" s="3"/>
      <c r="F409" s="3"/>
      <c r="G409" s="3"/>
      <c r="H409" s="3"/>
      <c r="I409" s="3"/>
      <c r="J409" s="3"/>
    </row>
    <row r="410" spans="2:10" x14ac:dyDescent="0.25">
      <c r="B410" s="3"/>
      <c r="C410" s="3"/>
      <c r="D410" s="3"/>
      <c r="E410" s="3"/>
      <c r="F410" s="3"/>
      <c r="G410" s="3"/>
      <c r="H410" s="3"/>
      <c r="I410" s="3"/>
      <c r="J410" s="3"/>
    </row>
    <row r="411" spans="2:10" x14ac:dyDescent="0.25">
      <c r="B411" s="3"/>
      <c r="C411" s="3"/>
      <c r="D411" s="3"/>
      <c r="E411" s="3"/>
      <c r="F411" s="3"/>
      <c r="G411" s="3"/>
      <c r="H411" s="3"/>
      <c r="I411" s="3"/>
      <c r="J411" s="3"/>
    </row>
    <row r="412" spans="2:10" x14ac:dyDescent="0.25">
      <c r="B412" s="3"/>
      <c r="C412" s="3"/>
      <c r="D412" s="3"/>
      <c r="E412" s="3"/>
      <c r="F412" s="3"/>
      <c r="G412" s="3"/>
      <c r="H412" s="3"/>
      <c r="I412" s="3"/>
      <c r="J412" s="3"/>
    </row>
    <row r="413" spans="2:10" x14ac:dyDescent="0.25">
      <c r="B413" s="3"/>
      <c r="C413" s="3"/>
      <c r="D413" s="3"/>
      <c r="E413" s="3"/>
      <c r="F413" s="3"/>
      <c r="G413" s="3"/>
      <c r="H413" s="3"/>
      <c r="I413" s="3"/>
      <c r="J413" s="3"/>
    </row>
    <row r="414" spans="2:10" x14ac:dyDescent="0.25">
      <c r="B414" s="3"/>
      <c r="C414" s="3"/>
      <c r="D414" s="3"/>
      <c r="E414" s="3"/>
      <c r="F414" s="3"/>
      <c r="G414" s="3"/>
      <c r="H414" s="3"/>
      <c r="I414" s="3"/>
      <c r="J414" s="3"/>
    </row>
    <row r="415" spans="2:10" x14ac:dyDescent="0.25">
      <c r="B415" s="3"/>
      <c r="C415" s="3"/>
      <c r="D415" s="3"/>
      <c r="E415" s="3"/>
      <c r="F415" s="3"/>
      <c r="G415" s="3"/>
      <c r="H415" s="3"/>
      <c r="I415" s="3"/>
      <c r="J415" s="3"/>
    </row>
    <row r="416" spans="2:10" x14ac:dyDescent="0.25">
      <c r="B416" s="3"/>
      <c r="C416" s="3"/>
      <c r="D416" s="3"/>
      <c r="E416" s="3"/>
      <c r="F416" s="3"/>
      <c r="G416" s="3"/>
      <c r="H416" s="3"/>
      <c r="I416" s="3"/>
      <c r="J416" s="3"/>
    </row>
    <row r="417" spans="2:10" x14ac:dyDescent="0.25">
      <c r="B417" s="3"/>
      <c r="C417" s="3"/>
      <c r="D417" s="3"/>
      <c r="E417" s="3"/>
      <c r="F417" s="3"/>
      <c r="G417" s="3"/>
      <c r="H417" s="3"/>
      <c r="I417" s="3"/>
      <c r="J417" s="3"/>
    </row>
    <row r="418" spans="2:10" x14ac:dyDescent="0.25">
      <c r="B418" s="3"/>
      <c r="C418" s="3"/>
      <c r="D418" s="3"/>
      <c r="E418" s="3"/>
      <c r="F418" s="3"/>
      <c r="G418" s="3"/>
      <c r="H418" s="3"/>
      <c r="I418" s="3"/>
      <c r="J418" s="3"/>
    </row>
    <row r="419" spans="2:10" x14ac:dyDescent="0.25">
      <c r="B419" s="3"/>
      <c r="C419" s="3"/>
      <c r="D419" s="3"/>
      <c r="E419" s="3"/>
      <c r="F419" s="3"/>
      <c r="G419" s="3"/>
      <c r="H419" s="3"/>
      <c r="I419" s="3"/>
      <c r="J419" s="3"/>
    </row>
    <row r="420" spans="2:10" x14ac:dyDescent="0.25">
      <c r="B420" s="3"/>
      <c r="C420" s="3"/>
      <c r="D420" s="3"/>
      <c r="E420" s="3"/>
      <c r="F420" s="3"/>
      <c r="G420" s="3"/>
      <c r="H420" s="3"/>
      <c r="I420" s="3"/>
      <c r="J420" s="3"/>
    </row>
    <row r="421" spans="2:10" x14ac:dyDescent="0.25">
      <c r="B421" s="3"/>
      <c r="C421" s="3"/>
      <c r="D421" s="3"/>
      <c r="E421" s="3"/>
      <c r="F421" s="3"/>
      <c r="G421" s="3"/>
      <c r="H421" s="3"/>
      <c r="I421" s="3"/>
      <c r="J421" s="3"/>
    </row>
    <row r="422" spans="2:10" x14ac:dyDescent="0.25">
      <c r="B422" s="3"/>
      <c r="C422" s="3"/>
      <c r="D422" s="3"/>
      <c r="E422" s="3"/>
      <c r="F422" s="3"/>
      <c r="G422" s="3"/>
      <c r="H422" s="3"/>
      <c r="I422" s="3"/>
      <c r="J422" s="3"/>
    </row>
    <row r="423" spans="2:10" x14ac:dyDescent="0.25">
      <c r="B423" s="3"/>
      <c r="C423" s="3"/>
      <c r="D423" s="3"/>
      <c r="E423" s="3"/>
      <c r="F423" s="3"/>
      <c r="G423" s="3"/>
      <c r="H423" s="3"/>
      <c r="I423" s="3"/>
      <c r="J423" s="3"/>
    </row>
    <row r="424" spans="2:10" x14ac:dyDescent="0.25">
      <c r="B424" s="3"/>
      <c r="C424" s="3"/>
      <c r="D424" s="3"/>
      <c r="E424" s="3"/>
      <c r="F424" s="3"/>
      <c r="G424" s="3"/>
      <c r="H424" s="3"/>
      <c r="I424" s="3"/>
      <c r="J424" s="3"/>
    </row>
    <row r="425" spans="2:10" x14ac:dyDescent="0.25">
      <c r="B425" s="3"/>
      <c r="C425" s="3"/>
      <c r="D425" s="3"/>
      <c r="E425" s="3"/>
      <c r="F425" s="3"/>
      <c r="G425" s="3"/>
      <c r="H425" s="3"/>
      <c r="I425" s="3"/>
      <c r="J425" s="3"/>
    </row>
    <row r="426" spans="2:10" x14ac:dyDescent="0.25">
      <c r="B426" s="3"/>
      <c r="C426" s="3"/>
      <c r="D426" s="3"/>
      <c r="E426" s="3"/>
      <c r="F426" s="3"/>
      <c r="G426" s="3"/>
      <c r="H426" s="3"/>
      <c r="I426" s="3"/>
      <c r="J426" s="3"/>
    </row>
    <row r="427" spans="2:10" x14ac:dyDescent="0.25">
      <c r="B427" s="3"/>
      <c r="C427" s="3"/>
      <c r="D427" s="3"/>
      <c r="E427" s="3"/>
      <c r="F427" s="3"/>
      <c r="G427" s="3"/>
      <c r="H427" s="3"/>
      <c r="I427" s="3"/>
      <c r="J427" s="3"/>
    </row>
    <row r="428" spans="2:10" x14ac:dyDescent="0.25">
      <c r="B428" s="3"/>
      <c r="C428" s="3"/>
      <c r="D428" s="3"/>
      <c r="E428" s="3"/>
      <c r="F428" s="3"/>
      <c r="G428" s="3"/>
      <c r="H428" s="3"/>
      <c r="I428" s="3"/>
      <c r="J428" s="3"/>
    </row>
    <row r="429" spans="2:10" x14ac:dyDescent="0.25">
      <c r="B429" s="3"/>
      <c r="C429" s="3"/>
      <c r="D429" s="3"/>
      <c r="E429" s="3"/>
      <c r="F429" s="3"/>
      <c r="G429" s="3"/>
      <c r="H429" s="3"/>
      <c r="I429" s="3"/>
      <c r="J429" s="3"/>
    </row>
    <row r="430" spans="2:10" x14ac:dyDescent="0.25">
      <c r="B430" s="3"/>
      <c r="C430" s="3"/>
      <c r="D430" s="3"/>
      <c r="E430" s="3"/>
      <c r="F430" s="3"/>
      <c r="G430" s="3"/>
      <c r="H430" s="3"/>
      <c r="I430" s="3"/>
      <c r="J430" s="3"/>
    </row>
    <row r="431" spans="2:10" x14ac:dyDescent="0.25">
      <c r="B431" s="3"/>
      <c r="C431" s="3"/>
      <c r="D431" s="3"/>
      <c r="E431" s="3"/>
      <c r="F431" s="3"/>
      <c r="G431" s="3"/>
      <c r="H431" s="3"/>
      <c r="I431" s="3"/>
      <c r="J431" s="3"/>
    </row>
    <row r="432" spans="2:10" x14ac:dyDescent="0.25">
      <c r="B432" s="3"/>
      <c r="C432" s="3"/>
      <c r="D432" s="3"/>
      <c r="E432" s="3"/>
      <c r="F432" s="3"/>
      <c r="G432" s="3"/>
      <c r="H432" s="3"/>
      <c r="I432" s="3"/>
      <c r="J432" s="3"/>
    </row>
    <row r="433" spans="2:10" x14ac:dyDescent="0.25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25">
      <c r="B434" s="3"/>
      <c r="C434" s="3"/>
      <c r="D434" s="3"/>
      <c r="E434" s="3"/>
      <c r="F434" s="3"/>
      <c r="G434" s="3"/>
      <c r="H434" s="3"/>
      <c r="I434" s="3"/>
      <c r="J434" s="3"/>
    </row>
    <row r="435" spans="2:10" x14ac:dyDescent="0.25">
      <c r="B435" s="3"/>
      <c r="C435" s="3"/>
      <c r="D435" s="3"/>
      <c r="E435" s="3"/>
      <c r="F435" s="3"/>
      <c r="G435" s="3"/>
      <c r="H435" s="3"/>
      <c r="I435" s="3"/>
      <c r="J435" s="3"/>
    </row>
    <row r="436" spans="2:10" x14ac:dyDescent="0.25">
      <c r="B436" s="3"/>
      <c r="C436" s="3"/>
      <c r="D436" s="3"/>
      <c r="E436" s="3"/>
      <c r="F436" s="3"/>
      <c r="G436" s="3"/>
      <c r="H436" s="3"/>
      <c r="I436" s="3"/>
      <c r="J436" s="3"/>
    </row>
    <row r="437" spans="2:10" x14ac:dyDescent="0.25">
      <c r="B437" s="3"/>
      <c r="C437" s="3"/>
      <c r="D437" s="3"/>
      <c r="E437" s="3"/>
      <c r="F437" s="3"/>
      <c r="G437" s="3"/>
      <c r="H437" s="3"/>
      <c r="I437" s="3"/>
      <c r="J437" s="3"/>
    </row>
    <row r="438" spans="2:10" x14ac:dyDescent="0.25">
      <c r="B438" s="3"/>
      <c r="C438" s="3"/>
      <c r="D438" s="3"/>
      <c r="E438" s="3"/>
      <c r="F438" s="3"/>
      <c r="G438" s="3"/>
      <c r="H438" s="3"/>
      <c r="I438" s="3"/>
      <c r="J438" s="3"/>
    </row>
    <row r="439" spans="2:10" x14ac:dyDescent="0.25">
      <c r="B439" s="3"/>
      <c r="C439" s="3"/>
      <c r="D439" s="3"/>
      <c r="E439" s="3"/>
      <c r="F439" s="3"/>
      <c r="G439" s="3"/>
      <c r="H439" s="3"/>
      <c r="I439" s="3"/>
      <c r="J439" s="3"/>
    </row>
    <row r="440" spans="2:10" x14ac:dyDescent="0.25">
      <c r="B440" s="3"/>
      <c r="C440" s="3"/>
      <c r="D440" s="3"/>
      <c r="E440" s="3"/>
      <c r="F440" s="3"/>
      <c r="G440" s="3"/>
      <c r="H440" s="3"/>
      <c r="I440" s="3"/>
      <c r="J440" s="3"/>
    </row>
    <row r="441" spans="2:10" x14ac:dyDescent="0.25">
      <c r="B441" s="3"/>
      <c r="C441" s="3"/>
      <c r="D441" s="3"/>
      <c r="E441" s="3"/>
      <c r="F441" s="3"/>
      <c r="G441" s="3"/>
      <c r="H441" s="3"/>
      <c r="I441" s="3"/>
      <c r="J441" s="3"/>
    </row>
    <row r="442" spans="2:10" x14ac:dyDescent="0.25">
      <c r="B442" s="3"/>
      <c r="C442" s="3"/>
      <c r="D442" s="3"/>
      <c r="E442" s="3"/>
      <c r="F442" s="3"/>
      <c r="G442" s="3"/>
      <c r="H442" s="3"/>
      <c r="I442" s="3"/>
      <c r="J442" s="3"/>
    </row>
    <row r="443" spans="2:10" x14ac:dyDescent="0.25">
      <c r="B443" s="3"/>
      <c r="C443" s="3"/>
      <c r="D443" s="3"/>
      <c r="E443" s="3"/>
      <c r="F443" s="3"/>
      <c r="G443" s="3"/>
      <c r="H443" s="3"/>
      <c r="I443" s="3"/>
      <c r="J443" s="3"/>
    </row>
    <row r="444" spans="2:10" x14ac:dyDescent="0.25">
      <c r="B444" s="3"/>
      <c r="C444" s="3"/>
      <c r="D444" s="3"/>
      <c r="E444" s="3"/>
      <c r="F444" s="3"/>
      <c r="G444" s="3"/>
      <c r="H444" s="3"/>
      <c r="I444" s="3"/>
      <c r="J444" s="3"/>
    </row>
    <row r="445" spans="2:10" x14ac:dyDescent="0.25">
      <c r="B445" s="3"/>
      <c r="C445" s="3"/>
      <c r="D445" s="3"/>
      <c r="E445" s="3"/>
      <c r="F445" s="3"/>
      <c r="G445" s="3"/>
      <c r="H445" s="3"/>
      <c r="I445" s="3"/>
      <c r="J445" s="3"/>
    </row>
    <row r="446" spans="2:10" x14ac:dyDescent="0.25">
      <c r="B446" s="3"/>
      <c r="C446" s="3"/>
      <c r="D446" s="3"/>
      <c r="E446" s="3"/>
      <c r="F446" s="3"/>
      <c r="G446" s="3"/>
      <c r="H446" s="3"/>
      <c r="I446" s="3"/>
      <c r="J446" s="3"/>
    </row>
    <row r="447" spans="2:10" x14ac:dyDescent="0.25">
      <c r="B447" s="3"/>
      <c r="C447" s="3"/>
      <c r="D447" s="3"/>
      <c r="E447" s="3"/>
      <c r="F447" s="3"/>
      <c r="G447" s="3"/>
      <c r="H447" s="3"/>
      <c r="I447" s="3"/>
      <c r="J447" s="3"/>
    </row>
    <row r="448" spans="2:10" x14ac:dyDescent="0.25">
      <c r="B448" s="3"/>
      <c r="C448" s="3"/>
      <c r="D448" s="3"/>
      <c r="E448" s="3"/>
      <c r="F448" s="3"/>
      <c r="G448" s="3"/>
      <c r="H448" s="3"/>
      <c r="I448" s="3"/>
      <c r="J448" s="3"/>
    </row>
    <row r="449" spans="2:10" x14ac:dyDescent="0.25">
      <c r="B449" s="3"/>
      <c r="C449" s="3"/>
      <c r="D449" s="3"/>
      <c r="E449" s="3"/>
      <c r="F449" s="3"/>
      <c r="G449" s="3"/>
      <c r="H449" s="3"/>
      <c r="I449" s="3"/>
      <c r="J449" s="3"/>
    </row>
    <row r="450" spans="2:10" x14ac:dyDescent="0.25">
      <c r="B450" s="3"/>
      <c r="C450" s="3"/>
      <c r="D450" s="3"/>
      <c r="E450" s="3"/>
      <c r="F450" s="3"/>
      <c r="G450" s="3"/>
      <c r="H450" s="3"/>
      <c r="I450" s="3"/>
      <c r="J450" s="3"/>
    </row>
    <row r="451" spans="2:10" x14ac:dyDescent="0.25">
      <c r="B451" s="3"/>
      <c r="C451" s="3"/>
      <c r="D451" s="3"/>
      <c r="E451" s="3"/>
      <c r="F451" s="3"/>
      <c r="G451" s="3"/>
      <c r="H451" s="3"/>
      <c r="I451" s="3"/>
      <c r="J451" s="3"/>
    </row>
    <row r="452" spans="2:10" x14ac:dyDescent="0.25">
      <c r="B452" s="3"/>
      <c r="C452" s="3"/>
      <c r="D452" s="3"/>
      <c r="E452" s="3"/>
      <c r="F452" s="3"/>
      <c r="G452" s="3"/>
      <c r="H452" s="3"/>
      <c r="I452" s="3"/>
      <c r="J452" s="3"/>
    </row>
    <row r="453" spans="2:10" x14ac:dyDescent="0.25">
      <c r="B453" s="3"/>
      <c r="C453" s="3"/>
      <c r="D453" s="3"/>
      <c r="E453" s="3"/>
      <c r="F453" s="3"/>
      <c r="G453" s="3"/>
      <c r="H453" s="3"/>
      <c r="I453" s="3"/>
      <c r="J453" s="3"/>
    </row>
    <row r="454" spans="2:10" x14ac:dyDescent="0.25">
      <c r="B454" s="3"/>
      <c r="C454" s="3"/>
      <c r="D454" s="3"/>
      <c r="E454" s="3"/>
      <c r="F454" s="3"/>
      <c r="G454" s="3"/>
      <c r="H454" s="3"/>
      <c r="I454" s="3"/>
      <c r="J454" s="3"/>
    </row>
    <row r="455" spans="2:10" x14ac:dyDescent="0.25">
      <c r="B455" s="3"/>
      <c r="C455" s="3"/>
      <c r="D455" s="3"/>
      <c r="E455" s="3"/>
      <c r="F455" s="3"/>
      <c r="G455" s="3"/>
      <c r="H455" s="3"/>
      <c r="I455" s="3"/>
      <c r="J455" s="3"/>
    </row>
    <row r="456" spans="2:10" x14ac:dyDescent="0.25">
      <c r="B456" s="3"/>
      <c r="C456" s="3"/>
      <c r="D456" s="3"/>
      <c r="E456" s="3"/>
      <c r="F456" s="3"/>
      <c r="G456" s="3"/>
      <c r="H456" s="3"/>
      <c r="I456" s="3"/>
      <c r="J456" s="3"/>
    </row>
    <row r="457" spans="2:10" x14ac:dyDescent="0.25">
      <c r="B457" s="3"/>
      <c r="C457" s="3"/>
      <c r="D457" s="3"/>
      <c r="E457" s="3"/>
      <c r="F457" s="3"/>
      <c r="G457" s="3"/>
      <c r="H457" s="3"/>
      <c r="I457" s="3"/>
      <c r="J457" s="3"/>
    </row>
    <row r="458" spans="2:10" x14ac:dyDescent="0.25">
      <c r="B458" s="3"/>
      <c r="C458" s="3"/>
      <c r="D458" s="3"/>
      <c r="E458" s="3"/>
      <c r="F458" s="3"/>
      <c r="G458" s="3"/>
      <c r="H458" s="3"/>
      <c r="I458" s="3"/>
      <c r="J458" s="3"/>
    </row>
    <row r="459" spans="2:10" x14ac:dyDescent="0.25">
      <c r="B459" s="3"/>
      <c r="C459" s="3"/>
      <c r="D459" s="3"/>
      <c r="E459" s="3"/>
      <c r="F459" s="3"/>
      <c r="G459" s="3"/>
      <c r="H459" s="3"/>
      <c r="I459" s="3"/>
      <c r="J459" s="3"/>
    </row>
    <row r="460" spans="2:10" x14ac:dyDescent="0.25">
      <c r="B460" s="3"/>
      <c r="C460" s="3"/>
      <c r="D460" s="3"/>
      <c r="E460" s="3"/>
      <c r="F460" s="3"/>
      <c r="G460" s="3"/>
      <c r="H460" s="3"/>
      <c r="I460" s="3"/>
      <c r="J460" s="3"/>
    </row>
    <row r="461" spans="2:10" x14ac:dyDescent="0.25">
      <c r="B461" s="3"/>
      <c r="C461" s="3"/>
      <c r="D461" s="3"/>
      <c r="E461" s="3"/>
      <c r="F461" s="3"/>
      <c r="G461" s="3"/>
      <c r="H461" s="3"/>
      <c r="I461" s="3"/>
      <c r="J461" s="3"/>
    </row>
    <row r="462" spans="2:10" x14ac:dyDescent="0.25">
      <c r="B462" s="3"/>
      <c r="C462" s="3"/>
      <c r="D462" s="3"/>
      <c r="E462" s="3"/>
      <c r="F462" s="3"/>
      <c r="G462" s="3"/>
      <c r="H462" s="3"/>
      <c r="I462" s="3"/>
      <c r="J462" s="3"/>
    </row>
    <row r="463" spans="2:10" x14ac:dyDescent="0.25">
      <c r="B463" s="3"/>
      <c r="C463" s="3"/>
      <c r="D463" s="3"/>
      <c r="E463" s="3"/>
      <c r="F463" s="3"/>
      <c r="G463" s="3"/>
      <c r="H463" s="3"/>
      <c r="I463" s="3"/>
      <c r="J463" s="3"/>
    </row>
    <row r="464" spans="2:10" x14ac:dyDescent="0.25">
      <c r="B464" s="3"/>
      <c r="C464" s="3"/>
      <c r="D464" s="3"/>
      <c r="E464" s="3"/>
      <c r="F464" s="3"/>
      <c r="G464" s="3"/>
      <c r="H464" s="3"/>
      <c r="I464" s="3"/>
      <c r="J464" s="3"/>
    </row>
    <row r="465" spans="2:10" x14ac:dyDescent="0.25">
      <c r="B465" s="3"/>
      <c r="C465" s="3"/>
      <c r="D465" s="3"/>
      <c r="E465" s="3"/>
      <c r="F465" s="3"/>
      <c r="G465" s="3"/>
      <c r="H465" s="3"/>
      <c r="I465" s="3"/>
      <c r="J465" s="3"/>
    </row>
    <row r="466" spans="2:10" x14ac:dyDescent="0.25">
      <c r="B466" s="3"/>
      <c r="C466" s="3"/>
      <c r="D466" s="3"/>
      <c r="E466" s="3"/>
      <c r="F466" s="3"/>
      <c r="G466" s="3"/>
      <c r="H466" s="3"/>
      <c r="I466" s="3"/>
      <c r="J466" s="3"/>
    </row>
    <row r="467" spans="2:10" x14ac:dyDescent="0.25">
      <c r="B467" s="3"/>
      <c r="C467" s="3"/>
      <c r="D467" s="3"/>
      <c r="E467" s="3"/>
      <c r="F467" s="3"/>
      <c r="G467" s="3"/>
      <c r="H467" s="3"/>
      <c r="I467" s="3"/>
      <c r="J467" s="3"/>
    </row>
    <row r="468" spans="2:10" x14ac:dyDescent="0.25">
      <c r="B468" s="3"/>
      <c r="C468" s="3"/>
      <c r="D468" s="3"/>
      <c r="E468" s="3"/>
      <c r="F468" s="3"/>
      <c r="G468" s="3"/>
      <c r="H468" s="3"/>
      <c r="I468" s="3"/>
      <c r="J468" s="3"/>
    </row>
    <row r="469" spans="2:10" x14ac:dyDescent="0.25">
      <c r="B469" s="3"/>
      <c r="C469" s="3"/>
      <c r="D469" s="3"/>
      <c r="E469" s="3"/>
      <c r="F469" s="3"/>
      <c r="G469" s="3"/>
      <c r="H469" s="3"/>
      <c r="I469" s="3"/>
      <c r="J469" s="3"/>
    </row>
    <row r="470" spans="2:10" x14ac:dyDescent="0.25">
      <c r="B470" s="3"/>
      <c r="C470" s="3"/>
      <c r="D470" s="3"/>
      <c r="E470" s="3"/>
      <c r="F470" s="3"/>
      <c r="G470" s="3"/>
      <c r="H470" s="3"/>
      <c r="I470" s="3"/>
      <c r="J470" s="3"/>
    </row>
    <row r="471" spans="2:10" x14ac:dyDescent="0.25">
      <c r="B471" s="3"/>
      <c r="C471" s="3"/>
      <c r="D471" s="3"/>
      <c r="E471" s="3"/>
      <c r="F471" s="3"/>
      <c r="G471" s="3"/>
      <c r="H471" s="3"/>
      <c r="I471" s="3"/>
      <c r="J471" s="3"/>
    </row>
    <row r="472" spans="2:10" x14ac:dyDescent="0.25">
      <c r="B472" s="3"/>
      <c r="C472" s="3"/>
      <c r="D472" s="3"/>
      <c r="E472" s="3"/>
      <c r="F472" s="3"/>
      <c r="G472" s="3"/>
      <c r="H472" s="3"/>
      <c r="I472" s="3"/>
      <c r="J472" s="3"/>
    </row>
    <row r="473" spans="2:10" x14ac:dyDescent="0.25">
      <c r="B473" s="3"/>
      <c r="C473" s="3"/>
      <c r="D473" s="3"/>
      <c r="E473" s="3"/>
      <c r="F473" s="3"/>
      <c r="G473" s="3"/>
      <c r="H473" s="3"/>
      <c r="I473" s="3"/>
      <c r="J473" s="3"/>
    </row>
    <row r="474" spans="2:10" x14ac:dyDescent="0.25">
      <c r="B474" s="3"/>
      <c r="C474" s="3"/>
      <c r="D474" s="3"/>
      <c r="E474" s="3"/>
      <c r="F474" s="3"/>
      <c r="G474" s="3"/>
      <c r="H474" s="3"/>
      <c r="I474" s="3"/>
      <c r="J474" s="3"/>
    </row>
    <row r="475" spans="2:10" x14ac:dyDescent="0.25">
      <c r="B475" s="3"/>
      <c r="C475" s="3"/>
      <c r="D475" s="3"/>
      <c r="E475" s="3"/>
      <c r="F475" s="3"/>
      <c r="G475" s="3"/>
      <c r="H475" s="3"/>
      <c r="I475" s="3"/>
      <c r="J475" s="3"/>
    </row>
    <row r="476" spans="2:10" x14ac:dyDescent="0.25">
      <c r="B476" s="3"/>
      <c r="C476" s="3"/>
      <c r="D476" s="3"/>
      <c r="E476" s="3"/>
      <c r="F476" s="3"/>
      <c r="G476" s="3"/>
      <c r="H476" s="3"/>
      <c r="I476" s="3"/>
      <c r="J476" s="3"/>
    </row>
    <row r="477" spans="2:10" x14ac:dyDescent="0.25">
      <c r="B477" s="3"/>
      <c r="C477" s="3"/>
      <c r="D477" s="3"/>
      <c r="E477" s="3"/>
      <c r="F477" s="3"/>
      <c r="G477" s="3"/>
      <c r="H477" s="3"/>
      <c r="I477" s="3"/>
      <c r="J477" s="3"/>
    </row>
    <row r="478" spans="2:10" x14ac:dyDescent="0.25">
      <c r="B478" s="3"/>
      <c r="C478" s="3"/>
      <c r="D478" s="3"/>
      <c r="E478" s="3"/>
      <c r="F478" s="3"/>
      <c r="G478" s="3"/>
      <c r="H478" s="3"/>
      <c r="I478" s="3"/>
      <c r="J478" s="3"/>
    </row>
    <row r="479" spans="2:10" x14ac:dyDescent="0.25">
      <c r="B479" s="3"/>
      <c r="C479" s="3"/>
      <c r="D479" s="3"/>
      <c r="E479" s="3"/>
      <c r="F479" s="3"/>
      <c r="G479" s="3"/>
      <c r="H479" s="3"/>
      <c r="I479" s="3"/>
      <c r="J479" s="3"/>
    </row>
    <row r="480" spans="2:10" x14ac:dyDescent="0.25">
      <c r="B480" s="3"/>
      <c r="C480" s="3"/>
      <c r="D480" s="3"/>
      <c r="E480" s="3"/>
      <c r="F480" s="3"/>
      <c r="G480" s="3"/>
      <c r="H480" s="3"/>
      <c r="I480" s="3"/>
      <c r="J480" s="3"/>
    </row>
    <row r="481" spans="2:10" x14ac:dyDescent="0.25">
      <c r="B481" s="3"/>
      <c r="C481" s="3"/>
      <c r="D481" s="3"/>
      <c r="E481" s="3"/>
      <c r="F481" s="3"/>
      <c r="G481" s="3"/>
      <c r="H481" s="3"/>
      <c r="I481" s="3"/>
      <c r="J481" s="3"/>
    </row>
    <row r="482" spans="2:10" x14ac:dyDescent="0.25">
      <c r="B482" s="3"/>
      <c r="C482" s="3"/>
      <c r="D482" s="3"/>
      <c r="E482" s="3"/>
      <c r="F482" s="3"/>
      <c r="G482" s="3"/>
      <c r="H482" s="3"/>
      <c r="I482" s="3"/>
      <c r="J482" s="3"/>
    </row>
    <row r="483" spans="2:10" x14ac:dyDescent="0.25">
      <c r="B483" s="3"/>
      <c r="C483" s="3"/>
      <c r="D483" s="3"/>
      <c r="E483" s="3"/>
      <c r="F483" s="3"/>
      <c r="G483" s="3"/>
      <c r="H483" s="3"/>
      <c r="I483" s="3"/>
      <c r="J483" s="3"/>
    </row>
    <row r="484" spans="2:10" x14ac:dyDescent="0.25">
      <c r="B484" s="3"/>
      <c r="C484" s="3"/>
      <c r="D484" s="3"/>
      <c r="E484" s="3"/>
      <c r="F484" s="3"/>
      <c r="G484" s="3"/>
      <c r="H484" s="3"/>
      <c r="I484" s="3"/>
      <c r="J484" s="3"/>
    </row>
    <row r="485" spans="2:10" x14ac:dyDescent="0.25">
      <c r="B485" s="3"/>
      <c r="C485" s="3"/>
      <c r="D485" s="3"/>
      <c r="E485" s="3"/>
      <c r="F485" s="3"/>
      <c r="G485" s="3"/>
      <c r="H485" s="3"/>
      <c r="I485" s="3"/>
      <c r="J485" s="3"/>
    </row>
    <row r="486" spans="2:10" x14ac:dyDescent="0.25">
      <c r="B486" s="3"/>
      <c r="C486" s="3"/>
      <c r="D486" s="3"/>
      <c r="E486" s="3"/>
      <c r="F486" s="3"/>
      <c r="G486" s="3"/>
      <c r="H486" s="3"/>
      <c r="I486" s="3"/>
      <c r="J486" s="3"/>
    </row>
    <row r="487" spans="2:10" x14ac:dyDescent="0.25">
      <c r="B487" s="3"/>
      <c r="C487" s="3"/>
      <c r="D487" s="3"/>
      <c r="E487" s="3"/>
      <c r="F487" s="3"/>
      <c r="G487" s="3"/>
      <c r="H487" s="3"/>
      <c r="I487" s="3"/>
      <c r="J487" s="3"/>
    </row>
    <row r="488" spans="2:10" x14ac:dyDescent="0.25">
      <c r="B488" s="3"/>
      <c r="C488" s="3"/>
      <c r="D488" s="3"/>
      <c r="E488" s="3"/>
      <c r="F488" s="3"/>
      <c r="G488" s="3"/>
      <c r="H488" s="3"/>
      <c r="I488" s="3"/>
      <c r="J488" s="3"/>
    </row>
    <row r="489" spans="2:10" x14ac:dyDescent="0.25">
      <c r="B489" s="3"/>
      <c r="C489" s="3"/>
      <c r="D489" s="3"/>
      <c r="E489" s="3"/>
      <c r="F489" s="3"/>
      <c r="G489" s="3"/>
      <c r="H489" s="3"/>
      <c r="I489" s="3"/>
      <c r="J489" s="3"/>
    </row>
    <row r="490" spans="2:10" x14ac:dyDescent="0.25">
      <c r="B490" s="3"/>
      <c r="C490" s="3"/>
      <c r="D490" s="3"/>
      <c r="E490" s="3"/>
      <c r="F490" s="3"/>
      <c r="G490" s="3"/>
      <c r="H490" s="3"/>
      <c r="I490" s="3"/>
      <c r="J490" s="3"/>
    </row>
    <row r="491" spans="2:10" x14ac:dyDescent="0.25">
      <c r="B491" s="3"/>
      <c r="C491" s="3"/>
      <c r="D491" s="3"/>
      <c r="E491" s="3"/>
      <c r="F491" s="3"/>
      <c r="G491" s="3"/>
      <c r="H491" s="3"/>
      <c r="I491" s="3"/>
      <c r="J491" s="3"/>
    </row>
    <row r="492" spans="2:10" x14ac:dyDescent="0.25">
      <c r="B492" s="3"/>
      <c r="C492" s="3"/>
      <c r="D492" s="3"/>
      <c r="E492" s="3"/>
      <c r="F492" s="3"/>
      <c r="G492" s="3"/>
      <c r="H492" s="3"/>
      <c r="I492" s="3"/>
      <c r="J492" s="3"/>
    </row>
    <row r="493" spans="2:10" x14ac:dyDescent="0.25">
      <c r="B493" s="3"/>
      <c r="C493" s="3"/>
      <c r="D493" s="3"/>
      <c r="E493" s="3"/>
      <c r="F493" s="3"/>
      <c r="G493" s="3"/>
      <c r="H493" s="3"/>
      <c r="I493" s="3"/>
      <c r="J493" s="3"/>
    </row>
    <row r="494" spans="2:10" x14ac:dyDescent="0.25">
      <c r="B494" s="3"/>
      <c r="C494" s="3"/>
      <c r="D494" s="3"/>
      <c r="E494" s="3"/>
      <c r="F494" s="3"/>
      <c r="G494" s="3"/>
      <c r="H494" s="3"/>
      <c r="I494" s="3"/>
      <c r="J494" s="3"/>
    </row>
    <row r="495" spans="2:10" x14ac:dyDescent="0.25">
      <c r="B495" s="3"/>
      <c r="C495" s="3"/>
      <c r="D495" s="3"/>
      <c r="E495" s="3"/>
      <c r="F495" s="3"/>
      <c r="G495" s="3"/>
      <c r="H495" s="3"/>
      <c r="I495" s="3"/>
      <c r="J495" s="3"/>
    </row>
  </sheetData>
  <mergeCells count="7">
    <mergeCell ref="I3:J4"/>
    <mergeCell ref="C4:D4"/>
    <mergeCell ref="E4:F4"/>
    <mergeCell ref="G4:H4"/>
    <mergeCell ref="B2:J2"/>
    <mergeCell ref="B3:B5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81"/>
  <sheetViews>
    <sheetView zoomScale="80" zoomScaleNormal="80" workbookViewId="0">
      <selection activeCell="C6" sqref="C6:P10"/>
    </sheetView>
  </sheetViews>
  <sheetFormatPr defaultRowHeight="15" x14ac:dyDescent="0.25"/>
  <cols>
    <col min="1" max="1" width="2.7109375" style="3" customWidth="1"/>
    <col min="2" max="2" width="27.28515625" style="2" bestFit="1" customWidth="1"/>
    <col min="3" max="16" width="11.7109375" style="2" customWidth="1"/>
    <col min="17" max="17" width="9.140625" style="276" customWidth="1"/>
    <col min="18" max="16384" width="9.140625" style="3"/>
  </cols>
  <sheetData>
    <row r="1" spans="2:17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7" ht="22.15" customHeight="1" thickTop="1" thickBot="1" x14ac:dyDescent="0.3">
      <c r="B2" s="287" t="s">
        <v>1004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</row>
    <row r="3" spans="2:17" ht="22.15" customHeight="1" thickTop="1" thickBot="1" x14ac:dyDescent="0.3">
      <c r="B3" s="297" t="s">
        <v>24</v>
      </c>
      <c r="C3" s="301" t="s">
        <v>29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 t="s">
        <v>20</v>
      </c>
      <c r="P3" s="303"/>
    </row>
    <row r="4" spans="2:17" ht="31.9" customHeight="1" thickTop="1" x14ac:dyDescent="0.25">
      <c r="B4" s="298"/>
      <c r="C4" s="306" t="s">
        <v>863</v>
      </c>
      <c r="D4" s="307"/>
      <c r="E4" s="310" t="s">
        <v>864</v>
      </c>
      <c r="F4" s="307"/>
      <c r="G4" s="310" t="s">
        <v>865</v>
      </c>
      <c r="H4" s="307"/>
      <c r="I4" s="310" t="s">
        <v>866</v>
      </c>
      <c r="J4" s="307"/>
      <c r="K4" s="310" t="s">
        <v>867</v>
      </c>
      <c r="L4" s="307"/>
      <c r="M4" s="308" t="s">
        <v>868</v>
      </c>
      <c r="N4" s="309"/>
      <c r="O4" s="312"/>
      <c r="P4" s="305"/>
    </row>
    <row r="5" spans="2:17" ht="22.15" customHeight="1" thickBot="1" x14ac:dyDescent="0.3">
      <c r="B5" s="299"/>
      <c r="C5" s="213" t="s">
        <v>17</v>
      </c>
      <c r="D5" s="214" t="s">
        <v>16</v>
      </c>
      <c r="E5" s="215" t="s">
        <v>17</v>
      </c>
      <c r="F5" s="214" t="s">
        <v>16</v>
      </c>
      <c r="G5" s="215" t="s">
        <v>17</v>
      </c>
      <c r="H5" s="214" t="s">
        <v>16</v>
      </c>
      <c r="I5" s="215" t="s">
        <v>17</v>
      </c>
      <c r="J5" s="214" t="s">
        <v>16</v>
      </c>
      <c r="K5" s="215" t="s">
        <v>17</v>
      </c>
      <c r="L5" s="214" t="s">
        <v>16</v>
      </c>
      <c r="M5" s="215" t="s">
        <v>17</v>
      </c>
      <c r="N5" s="217" t="s">
        <v>16</v>
      </c>
      <c r="O5" s="213" t="s">
        <v>17</v>
      </c>
      <c r="P5" s="217" t="s">
        <v>16</v>
      </c>
    </row>
    <row r="6" spans="2:17" ht="22.15" customHeight="1" thickTop="1" x14ac:dyDescent="0.25">
      <c r="B6" s="21" t="s">
        <v>18</v>
      </c>
      <c r="C6" s="22">
        <v>17</v>
      </c>
      <c r="D6" s="23">
        <v>0.27868852459016391</v>
      </c>
      <c r="E6" s="24">
        <v>472</v>
      </c>
      <c r="F6" s="23">
        <v>0.30629461388708629</v>
      </c>
      <c r="G6" s="24">
        <v>24</v>
      </c>
      <c r="H6" s="23">
        <v>8.8235294117647065E-2</v>
      </c>
      <c r="I6" s="24">
        <v>195</v>
      </c>
      <c r="J6" s="23">
        <v>0.26174496644295303</v>
      </c>
      <c r="K6" s="24">
        <v>9</v>
      </c>
      <c r="L6" s="35">
        <v>0.40909090909090912</v>
      </c>
      <c r="M6" s="24">
        <v>74</v>
      </c>
      <c r="N6" s="25">
        <v>0.22769230769230769</v>
      </c>
      <c r="O6" s="26">
        <v>791</v>
      </c>
      <c r="P6" s="27">
        <v>0.26668914362778151</v>
      </c>
      <c r="Q6" s="276" t="s">
        <v>567</v>
      </c>
    </row>
    <row r="7" spans="2:17" ht="22.15" customHeight="1" x14ac:dyDescent="0.25">
      <c r="B7" s="21" t="s">
        <v>862</v>
      </c>
      <c r="C7" s="22">
        <v>43</v>
      </c>
      <c r="D7" s="23">
        <v>0.70491803278688525</v>
      </c>
      <c r="E7" s="24">
        <v>981</v>
      </c>
      <c r="F7" s="23">
        <v>0.63659961064243997</v>
      </c>
      <c r="G7" s="24">
        <v>231</v>
      </c>
      <c r="H7" s="23">
        <v>0.84926470588235292</v>
      </c>
      <c r="I7" s="24">
        <v>524</v>
      </c>
      <c r="J7" s="23">
        <v>0.70335570469798658</v>
      </c>
      <c r="K7" s="24">
        <v>12</v>
      </c>
      <c r="L7" s="35">
        <v>0.54545454545454541</v>
      </c>
      <c r="M7" s="24">
        <v>236</v>
      </c>
      <c r="N7" s="25">
        <v>0.72615384615384615</v>
      </c>
      <c r="O7" s="26">
        <v>2027</v>
      </c>
      <c r="P7" s="27">
        <v>0.68341200269723534</v>
      </c>
      <c r="Q7" s="276" t="s">
        <v>943</v>
      </c>
    </row>
    <row r="8" spans="2:17" ht="22.15" customHeight="1" x14ac:dyDescent="0.25">
      <c r="B8" s="21" t="s">
        <v>294</v>
      </c>
      <c r="C8" s="22">
        <v>1</v>
      </c>
      <c r="D8" s="23">
        <v>1.6393442622950821E-2</v>
      </c>
      <c r="E8" s="24">
        <v>87</v>
      </c>
      <c r="F8" s="23">
        <v>5.6456846203763789E-2</v>
      </c>
      <c r="G8" s="24">
        <v>16</v>
      </c>
      <c r="H8" s="23">
        <v>5.8823529411764705E-2</v>
      </c>
      <c r="I8" s="24">
        <v>24</v>
      </c>
      <c r="J8" s="23">
        <v>3.2214765100671144E-2</v>
      </c>
      <c r="K8" s="24">
        <v>1</v>
      </c>
      <c r="L8" s="35">
        <v>4.5454545454545456E-2</v>
      </c>
      <c r="M8" s="24">
        <v>14</v>
      </c>
      <c r="N8" s="25">
        <v>4.3076923076923075E-2</v>
      </c>
      <c r="O8" s="26">
        <v>143</v>
      </c>
      <c r="P8" s="27">
        <v>4.8213081591368848E-2</v>
      </c>
      <c r="Q8" s="276" t="s">
        <v>944</v>
      </c>
    </row>
    <row r="9" spans="2:17" ht="22.15" customHeight="1" thickBot="1" x14ac:dyDescent="0.3">
      <c r="B9" s="21" t="s">
        <v>19</v>
      </c>
      <c r="C9" s="22">
        <v>0</v>
      </c>
      <c r="D9" s="23">
        <v>0</v>
      </c>
      <c r="E9" s="24">
        <v>1</v>
      </c>
      <c r="F9" s="23">
        <v>6.4892926670992858E-4</v>
      </c>
      <c r="G9" s="24">
        <v>1</v>
      </c>
      <c r="H9" s="23">
        <v>3.6764705882352941E-3</v>
      </c>
      <c r="I9" s="24">
        <v>2</v>
      </c>
      <c r="J9" s="23">
        <v>2.6845637583892616E-3</v>
      </c>
      <c r="K9" s="24">
        <v>0</v>
      </c>
      <c r="L9" s="35">
        <v>0</v>
      </c>
      <c r="M9" s="24">
        <v>1</v>
      </c>
      <c r="N9" s="25">
        <v>3.0769230769230769E-3</v>
      </c>
      <c r="O9" s="26">
        <v>5</v>
      </c>
      <c r="P9" s="27">
        <v>1.6857720836142953E-3</v>
      </c>
      <c r="Q9" s="276" t="s">
        <v>568</v>
      </c>
    </row>
    <row r="10" spans="2:17" ht="22.15" customHeight="1" thickTop="1" thickBot="1" x14ac:dyDescent="0.3">
      <c r="B10" s="13" t="s">
        <v>20</v>
      </c>
      <c r="C10" s="29">
        <v>61</v>
      </c>
      <c r="D10" s="30">
        <v>1</v>
      </c>
      <c r="E10" s="31">
        <v>1541</v>
      </c>
      <c r="F10" s="30">
        <v>0.99999999999999989</v>
      </c>
      <c r="G10" s="31">
        <v>272</v>
      </c>
      <c r="H10" s="30">
        <v>1</v>
      </c>
      <c r="I10" s="31">
        <v>745</v>
      </c>
      <c r="J10" s="30">
        <v>0.99999999999999989</v>
      </c>
      <c r="K10" s="31">
        <v>22</v>
      </c>
      <c r="L10" s="30">
        <v>1</v>
      </c>
      <c r="M10" s="31">
        <v>325</v>
      </c>
      <c r="N10" s="32">
        <v>1</v>
      </c>
      <c r="O10" s="29">
        <v>2966</v>
      </c>
      <c r="P10" s="33">
        <v>1</v>
      </c>
      <c r="Q10" s="276" t="s">
        <v>20</v>
      </c>
    </row>
    <row r="11" spans="2:17" ht="22.15" customHeight="1" thickTop="1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7" ht="15.75" thickTop="1" x14ac:dyDescent="0.25">
      <c r="B12" s="54" t="s">
        <v>948</v>
      </c>
      <c r="C12" s="55"/>
      <c r="D12" s="55"/>
      <c r="E12" s="56"/>
      <c r="F12" s="3"/>
      <c r="G12" s="3"/>
      <c r="H12" s="3"/>
      <c r="I12" s="3"/>
      <c r="J12" s="3"/>
      <c r="K12" s="3"/>
      <c r="L12" s="3"/>
      <c r="M12" s="3"/>
      <c r="N12" s="3"/>
      <c r="O12" s="3"/>
      <c r="P12" s="20"/>
    </row>
    <row r="13" spans="2:17" ht="15.75" thickBot="1" x14ac:dyDescent="0.3">
      <c r="B13" s="57" t="s">
        <v>1034</v>
      </c>
      <c r="C13" s="58"/>
      <c r="D13" s="58"/>
      <c r="E13" s="59"/>
      <c r="F13" s="3"/>
      <c r="G13" s="3"/>
      <c r="H13" s="3"/>
      <c r="I13" s="3"/>
      <c r="J13" s="3"/>
      <c r="K13" s="3"/>
      <c r="L13" s="3"/>
      <c r="M13" s="3"/>
      <c r="N13" s="3"/>
      <c r="O13" s="3"/>
      <c r="P13" s="20"/>
    </row>
    <row r="14" spans="2:17" ht="15.75" thickTop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0"/>
    </row>
    <row r="15" spans="2:17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0"/>
    </row>
    <row r="16" spans="2:17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2:1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2:1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2:1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2:1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2:1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2:1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2:1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96"/>
  <sheetViews>
    <sheetView topLeftCell="H31" workbookViewId="0">
      <selection activeCell="G7" sqref="G7:U32"/>
    </sheetView>
  </sheetViews>
  <sheetFormatPr defaultRowHeight="15" x14ac:dyDescent="0.25"/>
  <cols>
    <col min="1" max="1" width="2.7109375" style="3" customWidth="1"/>
    <col min="2" max="2" width="12.7109375" style="2" customWidth="1"/>
    <col min="3" max="6" width="14.28515625" style="2" hidden="1" customWidth="1"/>
    <col min="7" max="21" width="12.7109375" style="2" customWidth="1"/>
    <col min="22" max="22" width="9.140625" style="276" customWidth="1"/>
    <col min="23" max="16384" width="9.140625" style="3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2" ht="22.15" customHeight="1" thickTop="1" thickBot="1" x14ac:dyDescent="0.3">
      <c r="B2" s="313" t="s">
        <v>918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2" ht="22.15" customHeight="1" thickTop="1" thickBot="1" x14ac:dyDescent="0.3">
      <c r="B3" s="287" t="s">
        <v>1005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2.15" customHeight="1" thickTop="1" thickBot="1" x14ac:dyDescent="0.3">
      <c r="B4" s="297" t="s">
        <v>31</v>
      </c>
      <c r="C4" s="300" t="s">
        <v>15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11"/>
      <c r="U4" s="316" t="s">
        <v>1001</v>
      </c>
    </row>
    <row r="5" spans="2:22" ht="22.15" customHeight="1" thickTop="1" x14ac:dyDescent="0.25">
      <c r="B5" s="298"/>
      <c r="C5" s="321">
        <v>2012</v>
      </c>
      <c r="D5" s="322"/>
      <c r="E5" s="322">
        <v>2013</v>
      </c>
      <c r="F5" s="322"/>
      <c r="G5" s="306">
        <v>2014</v>
      </c>
      <c r="H5" s="307"/>
      <c r="I5" s="310">
        <v>2015</v>
      </c>
      <c r="J5" s="307"/>
      <c r="K5" s="308">
        <v>2016</v>
      </c>
      <c r="L5" s="307"/>
      <c r="M5" s="308">
        <v>2017</v>
      </c>
      <c r="N5" s="308"/>
      <c r="O5" s="319">
        <v>2018</v>
      </c>
      <c r="P5" s="319"/>
      <c r="Q5" s="319">
        <v>2019</v>
      </c>
      <c r="R5" s="319"/>
      <c r="S5" s="319">
        <v>2020</v>
      </c>
      <c r="T5" s="320"/>
      <c r="U5" s="317"/>
    </row>
    <row r="6" spans="2:22" ht="22.15" customHeight="1" thickBot="1" x14ac:dyDescent="0.3">
      <c r="B6" s="299"/>
      <c r="C6" s="36" t="s">
        <v>17</v>
      </c>
      <c r="D6" s="37" t="s">
        <v>16</v>
      </c>
      <c r="E6" s="37" t="s">
        <v>17</v>
      </c>
      <c r="F6" s="37" t="s">
        <v>16</v>
      </c>
      <c r="G6" s="223" t="s">
        <v>17</v>
      </c>
      <c r="H6" s="223" t="s">
        <v>16</v>
      </c>
      <c r="I6" s="215" t="s">
        <v>17</v>
      </c>
      <c r="J6" s="223" t="s">
        <v>16</v>
      </c>
      <c r="K6" s="223" t="s">
        <v>17</v>
      </c>
      <c r="L6" s="223" t="s">
        <v>16</v>
      </c>
      <c r="M6" s="215" t="s">
        <v>17</v>
      </c>
      <c r="N6" s="224" t="s">
        <v>16</v>
      </c>
      <c r="O6" s="215" t="s">
        <v>17</v>
      </c>
      <c r="P6" s="215" t="s">
        <v>16</v>
      </c>
      <c r="Q6" s="215" t="s">
        <v>17</v>
      </c>
      <c r="R6" s="215" t="s">
        <v>16</v>
      </c>
      <c r="S6" s="215" t="s">
        <v>17</v>
      </c>
      <c r="T6" s="225" t="s">
        <v>16</v>
      </c>
      <c r="U6" s="318"/>
    </row>
    <row r="7" spans="2:22" ht="22.15" customHeight="1" thickTop="1" x14ac:dyDescent="0.25">
      <c r="B7" s="39" t="s">
        <v>32</v>
      </c>
      <c r="C7" s="40">
        <v>16</v>
      </c>
      <c r="D7" s="25">
        <v>6.8259385665529011E-3</v>
      </c>
      <c r="E7" s="40">
        <v>16</v>
      </c>
      <c r="F7" s="25">
        <v>6.7001675041876048E-3</v>
      </c>
      <c r="G7" s="41">
        <v>8</v>
      </c>
      <c r="H7" s="23">
        <v>2.203249793445332E-3</v>
      </c>
      <c r="I7" s="24">
        <v>5</v>
      </c>
      <c r="J7" s="23">
        <v>1.3524479307546662E-3</v>
      </c>
      <c r="K7" s="41">
        <v>6</v>
      </c>
      <c r="L7" s="23">
        <v>1.5186028853454822E-3</v>
      </c>
      <c r="M7" s="24">
        <v>7</v>
      </c>
      <c r="N7" s="25">
        <v>1.7465069860279443E-3</v>
      </c>
      <c r="O7" s="24">
        <v>1</v>
      </c>
      <c r="P7" s="25">
        <v>2.4826216484607745E-4</v>
      </c>
      <c r="Q7" s="24">
        <v>105</v>
      </c>
      <c r="R7" s="25">
        <v>2.4887414079165678E-2</v>
      </c>
      <c r="S7" s="24">
        <v>7</v>
      </c>
      <c r="T7" s="25">
        <v>2.3600809170600135E-3</v>
      </c>
      <c r="U7" s="42">
        <v>-0.93333333333333335</v>
      </c>
      <c r="V7" s="280" t="s">
        <v>569</v>
      </c>
    </row>
    <row r="8" spans="2:22" ht="22.15" customHeight="1" x14ac:dyDescent="0.25">
      <c r="B8" s="43" t="s">
        <v>33</v>
      </c>
      <c r="C8" s="40">
        <v>12</v>
      </c>
      <c r="D8" s="25">
        <v>5.1194539249146756E-3</v>
      </c>
      <c r="E8" s="40">
        <v>13</v>
      </c>
      <c r="F8" s="25">
        <v>5.4438860971524287E-3</v>
      </c>
      <c r="G8" s="41">
        <v>4</v>
      </c>
      <c r="H8" s="23">
        <v>1.101624896722666E-3</v>
      </c>
      <c r="I8" s="24">
        <v>0</v>
      </c>
      <c r="J8" s="23">
        <v>0</v>
      </c>
      <c r="K8" s="41">
        <v>1</v>
      </c>
      <c r="L8" s="23">
        <v>2.531004808909137E-4</v>
      </c>
      <c r="M8" s="24">
        <v>1</v>
      </c>
      <c r="N8" s="25">
        <v>0</v>
      </c>
      <c r="O8" s="24">
        <v>3</v>
      </c>
      <c r="P8" s="25">
        <v>7.4478649453823241E-4</v>
      </c>
      <c r="Q8" s="24">
        <v>3</v>
      </c>
      <c r="R8" s="25">
        <v>7.1106897369044796E-4</v>
      </c>
      <c r="S8" s="24">
        <v>3</v>
      </c>
      <c r="T8" s="25">
        <v>1.0114632501685772E-3</v>
      </c>
      <c r="U8" s="44">
        <v>0</v>
      </c>
      <c r="V8" s="280" t="s">
        <v>570</v>
      </c>
    </row>
    <row r="9" spans="2:22" ht="22.15" customHeight="1" x14ac:dyDescent="0.25">
      <c r="B9" s="43" t="s">
        <v>34</v>
      </c>
      <c r="C9" s="40">
        <v>4</v>
      </c>
      <c r="D9" s="25">
        <v>1.7064846416382253E-3</v>
      </c>
      <c r="E9" s="40">
        <v>6</v>
      </c>
      <c r="F9" s="25">
        <v>2.5125628140703518E-3</v>
      </c>
      <c r="G9" s="41">
        <v>3</v>
      </c>
      <c r="H9" s="23">
        <v>8.262186725419994E-4</v>
      </c>
      <c r="I9" s="24">
        <v>2</v>
      </c>
      <c r="J9" s="23">
        <v>5.4097917230186638E-4</v>
      </c>
      <c r="K9" s="41">
        <v>4</v>
      </c>
      <c r="L9" s="23">
        <v>1.0124019235636548E-3</v>
      </c>
      <c r="M9" s="24">
        <v>3</v>
      </c>
      <c r="N9" s="25">
        <v>1E-3</v>
      </c>
      <c r="O9" s="24">
        <v>2</v>
      </c>
      <c r="P9" s="25">
        <v>4.965243296921549E-4</v>
      </c>
      <c r="Q9" s="24">
        <v>2</v>
      </c>
      <c r="R9" s="25">
        <v>4.7404598246029864E-4</v>
      </c>
      <c r="S9" s="24">
        <v>1</v>
      </c>
      <c r="T9" s="25">
        <v>3.3715441672285906E-4</v>
      </c>
      <c r="U9" s="44">
        <v>-0.5</v>
      </c>
      <c r="V9" s="280" t="s">
        <v>571</v>
      </c>
    </row>
    <row r="10" spans="2:22" ht="22.15" customHeight="1" x14ac:dyDescent="0.25">
      <c r="B10" s="43" t="s">
        <v>35</v>
      </c>
      <c r="C10" s="40">
        <v>7</v>
      </c>
      <c r="D10" s="25">
        <v>2.9863481228668944E-3</v>
      </c>
      <c r="E10" s="40">
        <v>16</v>
      </c>
      <c r="F10" s="25">
        <v>6.7001675041876048E-3</v>
      </c>
      <c r="G10" s="41">
        <v>0</v>
      </c>
      <c r="H10" s="23">
        <v>0</v>
      </c>
      <c r="I10" s="24">
        <v>1</v>
      </c>
      <c r="J10" s="23">
        <v>2.7048958615093319E-4</v>
      </c>
      <c r="K10" s="41">
        <v>4</v>
      </c>
      <c r="L10" s="23">
        <v>1.0124019235636548E-3</v>
      </c>
      <c r="M10" s="24">
        <v>4</v>
      </c>
      <c r="N10" s="25">
        <v>1E-3</v>
      </c>
      <c r="O10" s="24">
        <v>4</v>
      </c>
      <c r="P10" s="25">
        <v>9.930486593843098E-4</v>
      </c>
      <c r="Q10" s="24">
        <v>2</v>
      </c>
      <c r="R10" s="25">
        <v>4.7404598246029864E-4</v>
      </c>
      <c r="S10" s="24">
        <v>6</v>
      </c>
      <c r="T10" s="25">
        <v>2.0229265003371545E-3</v>
      </c>
      <c r="U10" s="44">
        <v>2</v>
      </c>
      <c r="V10" s="280" t="s">
        <v>572</v>
      </c>
    </row>
    <row r="11" spans="2:22" ht="22.15" customHeight="1" x14ac:dyDescent="0.25">
      <c r="B11" s="43" t="s">
        <v>36</v>
      </c>
      <c r="C11" s="40">
        <v>21</v>
      </c>
      <c r="D11" s="25">
        <v>8.9590443686006823E-3</v>
      </c>
      <c r="E11" s="40">
        <v>12</v>
      </c>
      <c r="F11" s="25">
        <v>5.0251256281407036E-3</v>
      </c>
      <c r="G11" s="41">
        <v>15</v>
      </c>
      <c r="H11" s="23">
        <v>4.1310933627099972E-3</v>
      </c>
      <c r="I11" s="24">
        <v>14</v>
      </c>
      <c r="J11" s="23">
        <v>3.7868542061130646E-3</v>
      </c>
      <c r="K11" s="41">
        <v>16</v>
      </c>
      <c r="L11" s="23">
        <v>4.0496076942546193E-3</v>
      </c>
      <c r="M11" s="24">
        <v>13</v>
      </c>
      <c r="N11" s="25">
        <v>3.0000000000000001E-3</v>
      </c>
      <c r="O11" s="24">
        <v>14</v>
      </c>
      <c r="P11" s="25">
        <v>3.4756703078450842E-3</v>
      </c>
      <c r="Q11" s="24">
        <v>12</v>
      </c>
      <c r="R11" s="25">
        <v>2.8442758947617918E-3</v>
      </c>
      <c r="S11" s="24">
        <v>8</v>
      </c>
      <c r="T11" s="25">
        <v>2.6972353337828725E-3</v>
      </c>
      <c r="U11" s="44">
        <v>-0.33333333333333331</v>
      </c>
      <c r="V11" s="280" t="s">
        <v>573</v>
      </c>
    </row>
    <row r="12" spans="2:22" ht="22.15" customHeight="1" x14ac:dyDescent="0.25">
      <c r="B12" s="43" t="s">
        <v>37</v>
      </c>
      <c r="C12" s="40">
        <v>39</v>
      </c>
      <c r="D12" s="25">
        <v>1.6638225255972697E-2</v>
      </c>
      <c r="E12" s="40">
        <v>42</v>
      </c>
      <c r="F12" s="25">
        <v>1.7587939698492462E-2</v>
      </c>
      <c r="G12" s="41">
        <v>56</v>
      </c>
      <c r="H12" s="23">
        <v>1.5422748554117323E-2</v>
      </c>
      <c r="I12" s="24">
        <v>76</v>
      </c>
      <c r="J12" s="23">
        <v>2.0557208547470923E-2</v>
      </c>
      <c r="K12" s="41">
        <v>65</v>
      </c>
      <c r="L12" s="23">
        <v>1.645153125790939E-2</v>
      </c>
      <c r="M12" s="24">
        <v>80</v>
      </c>
      <c r="N12" s="25">
        <v>0.02</v>
      </c>
      <c r="O12" s="24">
        <v>82</v>
      </c>
      <c r="P12" s="25">
        <v>2.0357497517378351E-2</v>
      </c>
      <c r="Q12" s="24">
        <v>67</v>
      </c>
      <c r="R12" s="25">
        <v>1.5880540412420006E-2</v>
      </c>
      <c r="S12" s="24">
        <v>48</v>
      </c>
      <c r="T12" s="25">
        <v>1.6183412002697236E-2</v>
      </c>
      <c r="U12" s="44">
        <v>-0.28358208955223879</v>
      </c>
      <c r="V12" s="280" t="s">
        <v>574</v>
      </c>
    </row>
    <row r="13" spans="2:22" ht="22.15" customHeight="1" x14ac:dyDescent="0.25">
      <c r="B13" s="43" t="s">
        <v>38</v>
      </c>
      <c r="C13" s="40">
        <v>65</v>
      </c>
      <c r="D13" s="25">
        <v>2.773037542662116E-2</v>
      </c>
      <c r="E13" s="40">
        <v>57</v>
      </c>
      <c r="F13" s="25">
        <v>2.3869346733668341E-2</v>
      </c>
      <c r="G13" s="41">
        <v>194</v>
      </c>
      <c r="H13" s="23">
        <v>5.34288074910493E-2</v>
      </c>
      <c r="I13" s="24">
        <v>246</v>
      </c>
      <c r="J13" s="23">
        <v>6.6540438193129561E-2</v>
      </c>
      <c r="K13" s="41">
        <v>259</v>
      </c>
      <c r="L13" s="23">
        <v>6.5553024550746644E-2</v>
      </c>
      <c r="M13" s="24">
        <v>265</v>
      </c>
      <c r="N13" s="25">
        <v>6.6000000000000003E-2</v>
      </c>
      <c r="O13" s="24">
        <v>269</v>
      </c>
      <c r="P13" s="25">
        <v>6.678252234359483E-2</v>
      </c>
      <c r="Q13" s="24">
        <v>290</v>
      </c>
      <c r="R13" s="25">
        <v>6.8736667456743297E-2</v>
      </c>
      <c r="S13" s="24">
        <v>199</v>
      </c>
      <c r="T13" s="25">
        <v>6.7093728927848956E-2</v>
      </c>
      <c r="U13" s="44">
        <v>-0.31379310344827588</v>
      </c>
      <c r="V13" s="280" t="s">
        <v>575</v>
      </c>
    </row>
    <row r="14" spans="2:22" ht="22.15" customHeight="1" x14ac:dyDescent="0.25">
      <c r="B14" s="43" t="s">
        <v>39</v>
      </c>
      <c r="C14" s="40">
        <v>127</v>
      </c>
      <c r="D14" s="25">
        <v>5.4180887372013653E-2</v>
      </c>
      <c r="E14" s="40">
        <v>130</v>
      </c>
      <c r="F14" s="25">
        <v>5.443886097152429E-2</v>
      </c>
      <c r="G14" s="41">
        <v>700</v>
      </c>
      <c r="H14" s="23">
        <v>0.19278435692646653</v>
      </c>
      <c r="I14" s="24">
        <v>724</v>
      </c>
      <c r="J14" s="23">
        <v>0.19583446037327562</v>
      </c>
      <c r="K14" s="41">
        <v>775</v>
      </c>
      <c r="L14" s="23">
        <v>0.19615287269045811</v>
      </c>
      <c r="M14" s="24">
        <v>868</v>
      </c>
      <c r="N14" s="25">
        <v>0.217</v>
      </c>
      <c r="O14" s="24">
        <v>883</v>
      </c>
      <c r="P14" s="25">
        <v>0.21921549155908637</v>
      </c>
      <c r="Q14" s="24">
        <v>816</v>
      </c>
      <c r="R14" s="25">
        <v>0.19341076084380185</v>
      </c>
      <c r="S14" s="24">
        <v>558</v>
      </c>
      <c r="T14" s="25">
        <v>0.18813216453135534</v>
      </c>
      <c r="U14" s="44">
        <v>-0.31617647058823528</v>
      </c>
      <c r="V14" s="280" t="s">
        <v>576</v>
      </c>
    </row>
    <row r="15" spans="2:22" ht="22.15" customHeight="1" x14ac:dyDescent="0.25">
      <c r="B15" s="43" t="s">
        <v>40</v>
      </c>
      <c r="C15" s="40">
        <v>216</v>
      </c>
      <c r="D15" s="25">
        <v>9.2150170648464161E-2</v>
      </c>
      <c r="E15" s="40">
        <v>187</v>
      </c>
      <c r="F15" s="25">
        <v>7.8308207705192631E-2</v>
      </c>
      <c r="G15" s="41">
        <v>677</v>
      </c>
      <c r="H15" s="23">
        <v>0.18645001377031123</v>
      </c>
      <c r="I15" s="24">
        <v>635</v>
      </c>
      <c r="J15" s="23">
        <v>0.17176088720584257</v>
      </c>
      <c r="K15" s="41">
        <v>689</v>
      </c>
      <c r="L15" s="23">
        <v>0.17438623133383951</v>
      </c>
      <c r="M15" s="24">
        <v>681</v>
      </c>
      <c r="N15" s="25">
        <v>0.17</v>
      </c>
      <c r="O15" s="24">
        <v>695</v>
      </c>
      <c r="P15" s="25">
        <v>0.17254220456802383</v>
      </c>
      <c r="Q15" s="24">
        <v>758</v>
      </c>
      <c r="R15" s="25">
        <v>0.17966342735245319</v>
      </c>
      <c r="S15" s="24">
        <v>493</v>
      </c>
      <c r="T15" s="25">
        <v>0.16621712744436951</v>
      </c>
      <c r="U15" s="44">
        <v>-0.34960422163588389</v>
      </c>
      <c r="V15" s="280" t="s">
        <v>577</v>
      </c>
    </row>
    <row r="16" spans="2:22" ht="22.15" customHeight="1" x14ac:dyDescent="0.25">
      <c r="B16" s="43" t="s">
        <v>41</v>
      </c>
      <c r="C16" s="40">
        <v>182</v>
      </c>
      <c r="D16" s="25">
        <v>7.7645051194539252E-2</v>
      </c>
      <c r="E16" s="40">
        <v>236</v>
      </c>
      <c r="F16" s="25">
        <v>9.8827470686767172E-2</v>
      </c>
      <c r="G16" s="41">
        <v>108</v>
      </c>
      <c r="H16" s="23">
        <v>2.9743872211511979E-2</v>
      </c>
      <c r="I16" s="24">
        <v>129</v>
      </c>
      <c r="J16" s="23">
        <v>3.489315661347038E-2</v>
      </c>
      <c r="K16" s="41">
        <v>144</v>
      </c>
      <c r="L16" s="23">
        <v>3.644646924829157E-2</v>
      </c>
      <c r="M16" s="24">
        <v>167</v>
      </c>
      <c r="N16" s="25">
        <v>4.2000000000000003E-2</v>
      </c>
      <c r="O16" s="24">
        <v>146</v>
      </c>
      <c r="P16" s="25">
        <v>3.6246276067527311E-2</v>
      </c>
      <c r="Q16" s="24">
        <v>144</v>
      </c>
      <c r="R16" s="25">
        <v>3.4131310737141506E-2</v>
      </c>
      <c r="S16" s="24">
        <v>105</v>
      </c>
      <c r="T16" s="25">
        <v>3.5401213755900204E-2</v>
      </c>
      <c r="U16" s="44">
        <v>-0.27083333333333331</v>
      </c>
      <c r="V16" s="280" t="s">
        <v>578</v>
      </c>
    </row>
    <row r="17" spans="2:22" ht="22.15" customHeight="1" x14ac:dyDescent="0.25">
      <c r="B17" s="43" t="s">
        <v>42</v>
      </c>
      <c r="C17" s="40">
        <v>209</v>
      </c>
      <c r="D17" s="25">
        <v>8.9163822525597264E-2</v>
      </c>
      <c r="E17" s="40">
        <v>192</v>
      </c>
      <c r="F17" s="25">
        <v>8.0402010050251257E-2</v>
      </c>
      <c r="G17" s="41">
        <v>65</v>
      </c>
      <c r="H17" s="23">
        <v>1.7901404571743322E-2</v>
      </c>
      <c r="I17" s="24">
        <v>47</v>
      </c>
      <c r="J17" s="23">
        <v>1.2713010549093859E-2</v>
      </c>
      <c r="K17" s="41">
        <v>63</v>
      </c>
      <c r="L17" s="23">
        <v>1.5945330296127564E-2</v>
      </c>
      <c r="M17" s="24">
        <v>74</v>
      </c>
      <c r="N17" s="25">
        <v>1.7999999999999999E-2</v>
      </c>
      <c r="O17" s="24">
        <v>72</v>
      </c>
      <c r="P17" s="25">
        <v>1.7874875868917579E-2</v>
      </c>
      <c r="Q17" s="24">
        <v>88</v>
      </c>
      <c r="R17" s="25">
        <v>2.0858023228253142E-2</v>
      </c>
      <c r="S17" s="24">
        <v>60</v>
      </c>
      <c r="T17" s="25">
        <v>2.0229265003371542E-2</v>
      </c>
      <c r="U17" s="44">
        <v>-0.31818181818181818</v>
      </c>
      <c r="V17" s="280" t="s">
        <v>579</v>
      </c>
    </row>
    <row r="18" spans="2:22" ht="22.15" customHeight="1" x14ac:dyDescent="0.25">
      <c r="B18" s="43" t="s">
        <v>43</v>
      </c>
      <c r="C18" s="40">
        <v>191</v>
      </c>
      <c r="D18" s="25">
        <v>8.1484641638225261E-2</v>
      </c>
      <c r="E18" s="40">
        <v>201</v>
      </c>
      <c r="F18" s="25">
        <v>8.4170854271356788E-2</v>
      </c>
      <c r="G18" s="41">
        <v>64</v>
      </c>
      <c r="H18" s="23">
        <v>1.7625998347562656E-2</v>
      </c>
      <c r="I18" s="24">
        <v>68</v>
      </c>
      <c r="J18" s="23">
        <v>1.8393291858263456E-2</v>
      </c>
      <c r="K18" s="41">
        <v>93</v>
      </c>
      <c r="L18" s="23">
        <v>2.3538344722854973E-2</v>
      </c>
      <c r="M18" s="24">
        <v>79</v>
      </c>
      <c r="N18" s="25">
        <v>0.02</v>
      </c>
      <c r="O18" s="24">
        <v>69</v>
      </c>
      <c r="P18" s="25">
        <v>1.7130089374379345E-2</v>
      </c>
      <c r="Q18" s="24">
        <v>104</v>
      </c>
      <c r="R18" s="25">
        <v>2.4650391087935531E-2</v>
      </c>
      <c r="S18" s="24">
        <v>78</v>
      </c>
      <c r="T18" s="25">
        <v>2.6298044504383014E-2</v>
      </c>
      <c r="U18" s="44">
        <v>-0.25</v>
      </c>
      <c r="V18" s="280" t="s">
        <v>580</v>
      </c>
    </row>
    <row r="19" spans="2:22" ht="22.15" customHeight="1" x14ac:dyDescent="0.25">
      <c r="B19" s="43" t="s">
        <v>44</v>
      </c>
      <c r="C19" s="40">
        <v>247</v>
      </c>
      <c r="D19" s="25">
        <v>0.10537542662116041</v>
      </c>
      <c r="E19" s="40">
        <v>218</v>
      </c>
      <c r="F19" s="25">
        <v>9.1289782244556111E-2</v>
      </c>
      <c r="G19" s="41">
        <v>232</v>
      </c>
      <c r="H19" s="23">
        <v>6.3894244009914627E-2</v>
      </c>
      <c r="I19" s="24">
        <v>210</v>
      </c>
      <c r="J19" s="23">
        <v>5.6802813091695971E-2</v>
      </c>
      <c r="K19" s="41">
        <v>209</v>
      </c>
      <c r="L19" s="23">
        <v>5.2898000506200964E-2</v>
      </c>
      <c r="M19" s="24">
        <v>205</v>
      </c>
      <c r="N19" s="25">
        <v>5.0999999999999997E-2</v>
      </c>
      <c r="O19" s="24">
        <v>212</v>
      </c>
      <c r="P19" s="25">
        <v>5.2631578947368418E-2</v>
      </c>
      <c r="Q19" s="24">
        <v>194</v>
      </c>
      <c r="R19" s="25">
        <v>4.5982460298648969E-2</v>
      </c>
      <c r="S19" s="24">
        <v>157</v>
      </c>
      <c r="T19" s="25">
        <v>5.2933243425488878E-2</v>
      </c>
      <c r="U19" s="44">
        <v>-0.19072164948453607</v>
      </c>
      <c r="V19" s="280" t="s">
        <v>581</v>
      </c>
    </row>
    <row r="20" spans="2:22" ht="22.15" customHeight="1" x14ac:dyDescent="0.25">
      <c r="B20" s="43" t="s">
        <v>45</v>
      </c>
      <c r="C20" s="40">
        <v>166</v>
      </c>
      <c r="D20" s="25">
        <v>7.0819112627986347E-2</v>
      </c>
      <c r="E20" s="40">
        <v>194</v>
      </c>
      <c r="F20" s="25">
        <v>8.1239530988274702E-2</v>
      </c>
      <c r="G20" s="41">
        <v>170</v>
      </c>
      <c r="H20" s="23">
        <v>4.6819058110713303E-2</v>
      </c>
      <c r="I20" s="24">
        <v>153</v>
      </c>
      <c r="J20" s="23">
        <v>4.1384906681092778E-2</v>
      </c>
      <c r="K20" s="41">
        <v>160</v>
      </c>
      <c r="L20" s="23">
        <v>4.0496076942546193E-2</v>
      </c>
      <c r="M20" s="24">
        <v>139</v>
      </c>
      <c r="N20" s="25">
        <v>3.5000000000000003E-2</v>
      </c>
      <c r="O20" s="24">
        <v>167</v>
      </c>
      <c r="P20" s="25">
        <v>4.1459781529294935E-2</v>
      </c>
      <c r="Q20" s="24">
        <v>148</v>
      </c>
      <c r="R20" s="25">
        <v>3.5079402702062099E-2</v>
      </c>
      <c r="S20" s="24">
        <v>146</v>
      </c>
      <c r="T20" s="25">
        <v>4.9224544841537418E-2</v>
      </c>
      <c r="U20" s="44">
        <v>-1.3513513513513514E-2</v>
      </c>
      <c r="V20" s="280" t="s">
        <v>582</v>
      </c>
    </row>
    <row r="21" spans="2:22" ht="22.15" customHeight="1" x14ac:dyDescent="0.25">
      <c r="B21" s="43" t="s">
        <v>46</v>
      </c>
      <c r="C21" s="40">
        <v>168</v>
      </c>
      <c r="D21" s="25">
        <v>7.1672354948805458E-2</v>
      </c>
      <c r="E21" s="40">
        <v>184</v>
      </c>
      <c r="F21" s="25">
        <v>7.705192629815745E-2</v>
      </c>
      <c r="G21" s="41">
        <v>103</v>
      </c>
      <c r="H21" s="23">
        <v>2.8366841090608649E-2</v>
      </c>
      <c r="I21" s="24">
        <v>100</v>
      </c>
      <c r="J21" s="23">
        <v>2.7048958615093318E-2</v>
      </c>
      <c r="K21" s="41">
        <v>102</v>
      </c>
      <c r="L21" s="23">
        <v>2.5816249050873197E-2</v>
      </c>
      <c r="M21" s="24">
        <v>108</v>
      </c>
      <c r="N21" s="25">
        <v>2.7E-2</v>
      </c>
      <c r="O21" s="24">
        <v>110</v>
      </c>
      <c r="P21" s="25">
        <v>2.730883813306852E-2</v>
      </c>
      <c r="Q21" s="24">
        <v>103</v>
      </c>
      <c r="R21" s="25">
        <v>2.4413368096705378E-2</v>
      </c>
      <c r="S21" s="24">
        <v>90</v>
      </c>
      <c r="T21" s="25">
        <v>3.0343897505057317E-2</v>
      </c>
      <c r="U21" s="44">
        <v>-0.12621359223300971</v>
      </c>
      <c r="V21" s="280" t="s">
        <v>583</v>
      </c>
    </row>
    <row r="22" spans="2:22" ht="22.15" customHeight="1" x14ac:dyDescent="0.25">
      <c r="B22" s="43" t="s">
        <v>47</v>
      </c>
      <c r="C22" s="40">
        <v>152</v>
      </c>
      <c r="D22" s="25">
        <v>6.4846416382252553E-2</v>
      </c>
      <c r="E22" s="40">
        <v>165</v>
      </c>
      <c r="F22" s="25">
        <v>6.9095477386934667E-2</v>
      </c>
      <c r="G22" s="41">
        <v>171</v>
      </c>
      <c r="H22" s="23">
        <v>4.7094464334893969E-2</v>
      </c>
      <c r="I22" s="24">
        <v>179</v>
      </c>
      <c r="J22" s="23">
        <v>4.8417635921017041E-2</v>
      </c>
      <c r="K22" s="41">
        <v>175</v>
      </c>
      <c r="L22" s="23">
        <v>4.4292584155909899E-2</v>
      </c>
      <c r="M22" s="24">
        <v>182</v>
      </c>
      <c r="N22" s="25">
        <v>4.4999999999999998E-2</v>
      </c>
      <c r="O22" s="24">
        <v>203</v>
      </c>
      <c r="P22" s="25">
        <v>5.0397219463753723E-2</v>
      </c>
      <c r="Q22" s="24">
        <v>229</v>
      </c>
      <c r="R22" s="25">
        <v>5.4278264991704205E-2</v>
      </c>
      <c r="S22" s="24">
        <v>184</v>
      </c>
      <c r="T22" s="25">
        <v>6.2036412677006068E-2</v>
      </c>
      <c r="U22" s="44">
        <v>-0.1965065502183406</v>
      </c>
      <c r="V22" s="280" t="s">
        <v>584</v>
      </c>
    </row>
    <row r="23" spans="2:22" ht="22.15" customHeight="1" x14ac:dyDescent="0.25">
      <c r="B23" s="43" t="s">
        <v>48</v>
      </c>
      <c r="C23" s="40">
        <v>131</v>
      </c>
      <c r="D23" s="25">
        <v>5.5887372013651876E-2</v>
      </c>
      <c r="E23" s="40">
        <v>172</v>
      </c>
      <c r="F23" s="25">
        <v>7.2026800670016752E-2</v>
      </c>
      <c r="G23" s="41">
        <v>392</v>
      </c>
      <c r="H23" s="23">
        <v>0.10795923987882126</v>
      </c>
      <c r="I23" s="24">
        <v>422</v>
      </c>
      <c r="J23" s="23">
        <v>0.11414660535569381</v>
      </c>
      <c r="K23" s="41">
        <v>457</v>
      </c>
      <c r="L23" s="23">
        <v>0.11566691976714756</v>
      </c>
      <c r="M23" s="24">
        <v>432</v>
      </c>
      <c r="N23" s="25">
        <v>0.108</v>
      </c>
      <c r="O23" s="24">
        <v>441</v>
      </c>
      <c r="P23" s="25">
        <v>0.10948361469712015</v>
      </c>
      <c r="Q23" s="24">
        <v>464</v>
      </c>
      <c r="R23" s="25">
        <v>0.1099786679307893</v>
      </c>
      <c r="S23" s="24">
        <v>315</v>
      </c>
      <c r="T23" s="25">
        <v>0.10620364126770061</v>
      </c>
      <c r="U23" s="44">
        <v>-0.32112068965517243</v>
      </c>
      <c r="V23" s="280" t="s">
        <v>585</v>
      </c>
    </row>
    <row r="24" spans="2:22" ht="22.15" customHeight="1" x14ac:dyDescent="0.25">
      <c r="B24" s="43" t="s">
        <v>49</v>
      </c>
      <c r="C24" s="40">
        <v>135</v>
      </c>
      <c r="D24" s="25">
        <v>5.7593856655290106E-2</v>
      </c>
      <c r="E24" s="40">
        <v>101</v>
      </c>
      <c r="F24" s="25">
        <v>4.2294807370184255E-2</v>
      </c>
      <c r="G24" s="41">
        <v>322</v>
      </c>
      <c r="H24" s="23">
        <v>8.8680804186174592E-2</v>
      </c>
      <c r="I24" s="24">
        <v>338</v>
      </c>
      <c r="J24" s="23">
        <v>9.1425480119015412E-2</v>
      </c>
      <c r="K24" s="41">
        <v>353</v>
      </c>
      <c r="L24" s="23">
        <v>8.9344469754492534E-2</v>
      </c>
      <c r="M24" s="24">
        <v>351</v>
      </c>
      <c r="N24" s="25">
        <v>8.7999999999999995E-2</v>
      </c>
      <c r="O24" s="24">
        <v>340</v>
      </c>
      <c r="P24" s="25">
        <v>8.4409136047666339E-2</v>
      </c>
      <c r="Q24" s="24">
        <v>306</v>
      </c>
      <c r="R24" s="25">
        <v>7.2529035316425697E-2</v>
      </c>
      <c r="S24" s="24">
        <v>237</v>
      </c>
      <c r="T24" s="25">
        <v>7.9905596763317599E-2</v>
      </c>
      <c r="U24" s="44">
        <v>-0.22549019607843138</v>
      </c>
      <c r="V24" s="280" t="s">
        <v>586</v>
      </c>
    </row>
    <row r="25" spans="2:22" ht="22.15" customHeight="1" x14ac:dyDescent="0.25">
      <c r="B25" s="43" t="s">
        <v>50</v>
      </c>
      <c r="C25" s="40">
        <v>74</v>
      </c>
      <c r="D25" s="25">
        <v>3.1569965870307165E-2</v>
      </c>
      <c r="E25" s="40">
        <v>82</v>
      </c>
      <c r="F25" s="25">
        <v>3.4338358458961472E-2</v>
      </c>
      <c r="G25" s="41">
        <v>174</v>
      </c>
      <c r="H25" s="23">
        <v>4.7920683007435967E-2</v>
      </c>
      <c r="I25" s="24">
        <v>145</v>
      </c>
      <c r="J25" s="23">
        <v>3.9220989991885322E-2</v>
      </c>
      <c r="K25" s="41">
        <v>164</v>
      </c>
      <c r="L25" s="23">
        <v>4.1508478866109845E-2</v>
      </c>
      <c r="M25" s="24">
        <v>158</v>
      </c>
      <c r="N25" s="25">
        <v>3.9E-2</v>
      </c>
      <c r="O25" s="24">
        <v>142</v>
      </c>
      <c r="P25" s="25">
        <v>3.5253227408142997E-2</v>
      </c>
      <c r="Q25" s="24">
        <v>126</v>
      </c>
      <c r="R25" s="25">
        <v>2.9864896894998817E-2</v>
      </c>
      <c r="S25" s="24">
        <v>112</v>
      </c>
      <c r="T25" s="25">
        <v>3.7761294672960216E-2</v>
      </c>
      <c r="U25" s="44">
        <v>-0.1111111111111111</v>
      </c>
      <c r="V25" s="280" t="s">
        <v>587</v>
      </c>
    </row>
    <row r="26" spans="2:22" ht="22.15" customHeight="1" x14ac:dyDescent="0.25">
      <c r="B26" s="43" t="s">
        <v>51</v>
      </c>
      <c r="C26" s="40">
        <v>38</v>
      </c>
      <c r="D26" s="25">
        <v>1.6211604095563138E-2</v>
      </c>
      <c r="E26" s="40">
        <v>43</v>
      </c>
      <c r="F26" s="25">
        <v>1.8006700167504188E-2</v>
      </c>
      <c r="G26" s="41">
        <v>55</v>
      </c>
      <c r="H26" s="23">
        <v>1.5147342329936657E-2</v>
      </c>
      <c r="I26" s="24">
        <v>68</v>
      </c>
      <c r="J26" s="23">
        <v>1.8393291858263456E-2</v>
      </c>
      <c r="K26" s="41">
        <v>54</v>
      </c>
      <c r="L26" s="23">
        <v>1.366742596810934E-2</v>
      </c>
      <c r="M26" s="24">
        <v>67</v>
      </c>
      <c r="N26" s="25">
        <v>1.7000000000000001E-2</v>
      </c>
      <c r="O26" s="24">
        <v>62</v>
      </c>
      <c r="P26" s="25">
        <v>1.5392254220456803E-2</v>
      </c>
      <c r="Q26" s="24">
        <v>71</v>
      </c>
      <c r="R26" s="25">
        <v>1.6828632377340603E-2</v>
      </c>
      <c r="S26" s="24">
        <v>43</v>
      </c>
      <c r="T26" s="25">
        <v>1.4497639919082941E-2</v>
      </c>
      <c r="U26" s="44">
        <v>-0.39436619718309857</v>
      </c>
      <c r="V26" s="280" t="s">
        <v>588</v>
      </c>
    </row>
    <row r="27" spans="2:22" ht="22.15" customHeight="1" x14ac:dyDescent="0.25">
      <c r="B27" s="43" t="s">
        <v>52</v>
      </c>
      <c r="C27" s="40">
        <v>36</v>
      </c>
      <c r="D27" s="25">
        <v>1.5358361774744027E-2</v>
      </c>
      <c r="E27" s="40">
        <v>31</v>
      </c>
      <c r="F27" s="25">
        <v>1.2981574539363484E-2</v>
      </c>
      <c r="G27" s="41">
        <v>35</v>
      </c>
      <c r="H27" s="23">
        <v>9.6392178463233277E-3</v>
      </c>
      <c r="I27" s="24">
        <v>39</v>
      </c>
      <c r="J27" s="23">
        <v>1.0549093859886394E-2</v>
      </c>
      <c r="K27" s="41">
        <v>30</v>
      </c>
      <c r="L27" s="23">
        <v>7.5930144267274098E-3</v>
      </c>
      <c r="M27" s="24">
        <v>30</v>
      </c>
      <c r="N27" s="25">
        <v>7.0000000000000001E-3</v>
      </c>
      <c r="O27" s="24">
        <v>30</v>
      </c>
      <c r="P27" s="25">
        <v>7.4478649453823239E-3</v>
      </c>
      <c r="Q27" s="24">
        <v>43</v>
      </c>
      <c r="R27" s="25">
        <v>1.0191988622896421E-2</v>
      </c>
      <c r="S27" s="24">
        <v>41</v>
      </c>
      <c r="T27" s="25">
        <v>1.3823331085637221E-2</v>
      </c>
      <c r="U27" s="44">
        <v>-4.6511627906976744E-2</v>
      </c>
      <c r="V27" s="280" t="s">
        <v>589</v>
      </c>
    </row>
    <row r="28" spans="2:22" ht="22.15" customHeight="1" x14ac:dyDescent="0.25">
      <c r="B28" s="43" t="s">
        <v>53</v>
      </c>
      <c r="C28" s="40">
        <v>15</v>
      </c>
      <c r="D28" s="25">
        <v>6.3993174061433445E-3</v>
      </c>
      <c r="E28" s="40">
        <v>19</v>
      </c>
      <c r="F28" s="25">
        <v>7.9564489112227809E-3</v>
      </c>
      <c r="G28" s="41">
        <v>21</v>
      </c>
      <c r="H28" s="23">
        <v>5.7835307077939964E-3</v>
      </c>
      <c r="I28" s="24">
        <v>44</v>
      </c>
      <c r="J28" s="23">
        <v>1.1901541790641061E-2</v>
      </c>
      <c r="K28" s="41">
        <v>31</v>
      </c>
      <c r="L28" s="23">
        <v>7.8461149076183238E-3</v>
      </c>
      <c r="M28" s="24">
        <v>31</v>
      </c>
      <c r="N28" s="25">
        <v>8.0000000000000002E-3</v>
      </c>
      <c r="O28" s="24">
        <v>34</v>
      </c>
      <c r="P28" s="25">
        <v>8.4409136047666339E-3</v>
      </c>
      <c r="Q28" s="24">
        <v>32</v>
      </c>
      <c r="R28" s="25">
        <v>7.5847357193647783E-3</v>
      </c>
      <c r="S28" s="24">
        <v>27</v>
      </c>
      <c r="T28" s="25">
        <v>9.1031692515171955E-3</v>
      </c>
      <c r="U28" s="44">
        <v>-0.15625</v>
      </c>
      <c r="V28" s="280" t="s">
        <v>590</v>
      </c>
    </row>
    <row r="29" spans="2:22" ht="22.15" customHeight="1" x14ac:dyDescent="0.25">
      <c r="B29" s="43" t="s">
        <v>54</v>
      </c>
      <c r="C29" s="40">
        <v>19</v>
      </c>
      <c r="D29" s="25">
        <v>8.1058020477815691E-3</v>
      </c>
      <c r="E29" s="40">
        <v>14</v>
      </c>
      <c r="F29" s="25">
        <v>5.8626465661641538E-3</v>
      </c>
      <c r="G29" s="41">
        <v>29</v>
      </c>
      <c r="H29" s="23">
        <v>7.9867805012393284E-3</v>
      </c>
      <c r="I29" s="24">
        <v>31</v>
      </c>
      <c r="J29" s="23">
        <v>8.3851771706789282E-3</v>
      </c>
      <c r="K29" s="41">
        <v>27</v>
      </c>
      <c r="L29" s="23">
        <v>6.8337129840546698E-3</v>
      </c>
      <c r="M29" s="24">
        <v>32</v>
      </c>
      <c r="N29" s="25">
        <v>8.0000000000000002E-3</v>
      </c>
      <c r="O29" s="24">
        <v>28</v>
      </c>
      <c r="P29" s="25">
        <v>6.9513406156901684E-3</v>
      </c>
      <c r="Q29" s="24">
        <v>33</v>
      </c>
      <c r="R29" s="25">
        <v>7.8217587105949282E-3</v>
      </c>
      <c r="S29" s="24">
        <v>22</v>
      </c>
      <c r="T29" s="25">
        <v>7.4173971679028991E-3</v>
      </c>
      <c r="U29" s="44">
        <v>-0.33333333333333331</v>
      </c>
      <c r="V29" s="280" t="s">
        <v>591</v>
      </c>
    </row>
    <row r="30" spans="2:22" ht="22.15" customHeight="1" x14ac:dyDescent="0.25">
      <c r="B30" s="43" t="s">
        <v>55</v>
      </c>
      <c r="C30" s="40">
        <v>17</v>
      </c>
      <c r="D30" s="25">
        <v>7.2525597269624577E-3</v>
      </c>
      <c r="E30" s="40">
        <v>14</v>
      </c>
      <c r="F30" s="25">
        <v>5.8626465661641538E-3</v>
      </c>
      <c r="G30" s="41">
        <v>7</v>
      </c>
      <c r="H30" s="23">
        <v>1.9278435692646654E-3</v>
      </c>
      <c r="I30" s="24">
        <v>9</v>
      </c>
      <c r="J30" s="23">
        <v>2.4344062753583993E-3</v>
      </c>
      <c r="K30" s="41">
        <v>12</v>
      </c>
      <c r="L30" s="23">
        <v>3.0372057706909645E-3</v>
      </c>
      <c r="M30" s="24">
        <v>13</v>
      </c>
      <c r="N30" s="25">
        <v>3.0000000000000001E-3</v>
      </c>
      <c r="O30" s="24">
        <v>5</v>
      </c>
      <c r="P30" s="25">
        <v>1.2413108242303875E-3</v>
      </c>
      <c r="Q30" s="24">
        <v>9</v>
      </c>
      <c r="R30" s="25">
        <v>2.1332069210713441E-3</v>
      </c>
      <c r="S30" s="24">
        <v>8</v>
      </c>
      <c r="T30" s="25">
        <v>2.6972353337828725E-3</v>
      </c>
      <c r="U30" s="44">
        <v>-0.1111111111111111</v>
      </c>
      <c r="V30" s="280" t="s">
        <v>592</v>
      </c>
    </row>
    <row r="31" spans="2:22" ht="22.15" customHeight="1" thickBot="1" x14ac:dyDescent="0.3">
      <c r="B31" s="43" t="s">
        <v>56</v>
      </c>
      <c r="C31" s="40">
        <v>57</v>
      </c>
      <c r="D31" s="25">
        <v>2.4317406143344711E-2</v>
      </c>
      <c r="E31" s="40">
        <v>43</v>
      </c>
      <c r="F31" s="25">
        <v>1.8006700167504188E-2</v>
      </c>
      <c r="G31" s="41">
        <v>26</v>
      </c>
      <c r="H31" s="23">
        <v>7.1605618286973297E-3</v>
      </c>
      <c r="I31" s="45">
        <v>12</v>
      </c>
      <c r="J31" s="46">
        <v>3.2458750338111987E-3</v>
      </c>
      <c r="K31" s="41">
        <v>58</v>
      </c>
      <c r="L31" s="23">
        <v>1.4679827891672994E-2</v>
      </c>
      <c r="M31" s="24">
        <v>18</v>
      </c>
      <c r="N31" s="25">
        <v>4.4910179640718561E-3</v>
      </c>
      <c r="O31" s="24">
        <v>14</v>
      </c>
      <c r="P31" s="25">
        <v>3.4756703078450842E-3</v>
      </c>
      <c r="Q31" s="24">
        <v>70</v>
      </c>
      <c r="R31" s="25">
        <v>1.6591609386110456E-2</v>
      </c>
      <c r="S31" s="24">
        <v>18</v>
      </c>
      <c r="T31" s="25">
        <v>6.0687795010114631E-3</v>
      </c>
      <c r="U31" s="44">
        <v>-0.74285714285714288</v>
      </c>
      <c r="V31" s="280" t="s">
        <v>593</v>
      </c>
    </row>
    <row r="32" spans="2:22" ht="22.15" customHeight="1" thickTop="1" thickBot="1" x14ac:dyDescent="0.3">
      <c r="B32" s="47" t="s">
        <v>20</v>
      </c>
      <c r="C32" s="48">
        <v>2344</v>
      </c>
      <c r="D32" s="32">
        <v>1</v>
      </c>
      <c r="E32" s="48">
        <v>2388</v>
      </c>
      <c r="F32" s="32">
        <v>1</v>
      </c>
      <c r="G32" s="49">
        <v>3631</v>
      </c>
      <c r="H32" s="30">
        <v>1</v>
      </c>
      <c r="I32" s="31">
        <v>3697</v>
      </c>
      <c r="J32" s="64">
        <v>1</v>
      </c>
      <c r="K32" s="49">
        <v>3951</v>
      </c>
      <c r="L32" s="30">
        <v>1</v>
      </c>
      <c r="M32" s="31">
        <v>4008</v>
      </c>
      <c r="N32" s="32">
        <v>1</v>
      </c>
      <c r="O32" s="31">
        <v>4028</v>
      </c>
      <c r="P32" s="32">
        <v>0.99999999999999978</v>
      </c>
      <c r="Q32" s="31">
        <v>4219</v>
      </c>
      <c r="R32" s="32">
        <v>1</v>
      </c>
      <c r="S32" s="31">
        <v>2966</v>
      </c>
      <c r="T32" s="32">
        <v>1</v>
      </c>
      <c r="U32" s="50">
        <v>-0.29698980801137709</v>
      </c>
      <c r="V32" s="278" t="s">
        <v>20</v>
      </c>
    </row>
    <row r="33" spans="2:21" ht="15.75" thickTop="1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x14ac:dyDescent="0.25">
      <c r="B34" s="3"/>
      <c r="C34" s="3"/>
      <c r="D34" s="3"/>
      <c r="E34" s="3"/>
      <c r="F34" s="3"/>
      <c r="G34" s="5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2:2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2:2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2:2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2:2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2:2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2:2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2:2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2:2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2:2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2:2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2:2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2:2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2:2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2:2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2:2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2:2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2:2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2:2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2:2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2:2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2:2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2:2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2:2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2:2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2:2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2:2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</sheetData>
  <mergeCells count="14">
    <mergeCell ref="Q5:R5"/>
    <mergeCell ref="O5:P5"/>
    <mergeCell ref="G5:H5"/>
    <mergeCell ref="K5:L5"/>
    <mergeCell ref="B2:U2"/>
    <mergeCell ref="B3:U3"/>
    <mergeCell ref="B4:B6"/>
    <mergeCell ref="C4:T4"/>
    <mergeCell ref="U4:U6"/>
    <mergeCell ref="M5:N5"/>
    <mergeCell ref="I5:J5"/>
    <mergeCell ref="S5:T5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64"/>
  <sheetViews>
    <sheetView workbookViewId="0"/>
  </sheetViews>
  <sheetFormatPr defaultRowHeight="15" x14ac:dyDescent="0.25"/>
  <cols>
    <col min="1" max="1" width="2.7109375" style="3" customWidth="1"/>
    <col min="2" max="2" width="14.28515625" style="2" customWidth="1"/>
    <col min="3" max="12" width="12.7109375" style="2" customWidth="1"/>
    <col min="13" max="13" width="9.140625" style="276" customWidth="1"/>
    <col min="14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87" t="s">
        <v>1006</v>
      </c>
      <c r="C2" s="288"/>
      <c r="D2" s="323"/>
      <c r="E2" s="288"/>
      <c r="F2" s="323"/>
      <c r="G2" s="288"/>
      <c r="H2" s="323"/>
      <c r="I2" s="288"/>
      <c r="J2" s="323"/>
      <c r="K2" s="288"/>
      <c r="L2" s="324"/>
    </row>
    <row r="3" spans="2:13" ht="22.15" customHeight="1" thickTop="1" thickBot="1" x14ac:dyDescent="0.3">
      <c r="B3" s="297" t="s">
        <v>31</v>
      </c>
      <c r="C3" s="300" t="s">
        <v>24</v>
      </c>
      <c r="D3" s="325"/>
      <c r="E3" s="301"/>
      <c r="F3" s="325"/>
      <c r="G3" s="301"/>
      <c r="H3" s="325"/>
      <c r="I3" s="301"/>
      <c r="J3" s="326"/>
      <c r="K3" s="302" t="s">
        <v>20</v>
      </c>
      <c r="L3" s="327"/>
    </row>
    <row r="4" spans="2:13" ht="22.15" customHeight="1" thickTop="1" x14ac:dyDescent="0.25">
      <c r="B4" s="298"/>
      <c r="C4" s="306" t="s">
        <v>18</v>
      </c>
      <c r="D4" s="329"/>
      <c r="E4" s="310" t="s">
        <v>862</v>
      </c>
      <c r="F4" s="329"/>
      <c r="G4" s="310" t="s">
        <v>294</v>
      </c>
      <c r="H4" s="329"/>
      <c r="I4" s="308" t="s">
        <v>19</v>
      </c>
      <c r="J4" s="330"/>
      <c r="K4" s="312"/>
      <c r="L4" s="328"/>
    </row>
    <row r="5" spans="2:13" ht="22.15" customHeight="1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7" t="s">
        <v>16</v>
      </c>
      <c r="K5" s="218" t="s">
        <v>17</v>
      </c>
      <c r="L5" s="228" t="s">
        <v>16</v>
      </c>
    </row>
    <row r="6" spans="2:13" ht="22.15" customHeight="1" thickTop="1" x14ac:dyDescent="0.25">
      <c r="B6" s="39" t="s">
        <v>32</v>
      </c>
      <c r="C6" s="22">
        <v>4</v>
      </c>
      <c r="D6" s="23">
        <v>5.0568900126422255E-3</v>
      </c>
      <c r="E6" s="24">
        <v>3</v>
      </c>
      <c r="F6" s="23">
        <v>1.4800197335964479E-3</v>
      </c>
      <c r="G6" s="24">
        <v>0</v>
      </c>
      <c r="H6" s="23">
        <v>0</v>
      </c>
      <c r="I6" s="24">
        <v>0</v>
      </c>
      <c r="J6" s="25">
        <v>0</v>
      </c>
      <c r="K6" s="26">
        <v>7</v>
      </c>
      <c r="L6" s="27">
        <v>0</v>
      </c>
      <c r="M6" s="280" t="s">
        <v>569</v>
      </c>
    </row>
    <row r="7" spans="2:13" ht="22.15" customHeight="1" x14ac:dyDescent="0.25">
      <c r="B7" s="43" t="s">
        <v>33</v>
      </c>
      <c r="C7" s="22">
        <v>1</v>
      </c>
      <c r="D7" s="23">
        <v>1.2642225031605564E-3</v>
      </c>
      <c r="E7" s="24">
        <v>1</v>
      </c>
      <c r="F7" s="23">
        <v>4.9333991119881603E-4</v>
      </c>
      <c r="G7" s="24">
        <v>1</v>
      </c>
      <c r="H7" s="23">
        <v>6.9930069930069939E-3</v>
      </c>
      <c r="I7" s="24">
        <v>0</v>
      </c>
      <c r="J7" s="25">
        <v>0</v>
      </c>
      <c r="K7" s="26">
        <v>3</v>
      </c>
      <c r="L7" s="27">
        <v>0</v>
      </c>
      <c r="M7" s="280" t="s">
        <v>570</v>
      </c>
    </row>
    <row r="8" spans="2:13" ht="22.15" customHeight="1" x14ac:dyDescent="0.25">
      <c r="B8" s="43" t="s">
        <v>34</v>
      </c>
      <c r="C8" s="22">
        <v>0</v>
      </c>
      <c r="D8" s="23">
        <v>0</v>
      </c>
      <c r="E8" s="24">
        <v>1</v>
      </c>
      <c r="F8" s="23">
        <v>4.9333991119881603E-4</v>
      </c>
      <c r="G8" s="24">
        <v>0</v>
      </c>
      <c r="H8" s="23">
        <v>0</v>
      </c>
      <c r="I8" s="24">
        <v>0</v>
      </c>
      <c r="J8" s="25">
        <v>0</v>
      </c>
      <c r="K8" s="26">
        <v>1</v>
      </c>
      <c r="L8" s="27">
        <v>0</v>
      </c>
      <c r="M8" s="280" t="s">
        <v>571</v>
      </c>
    </row>
    <row r="9" spans="2:13" ht="22.15" customHeight="1" x14ac:dyDescent="0.25">
      <c r="B9" s="43" t="s">
        <v>35</v>
      </c>
      <c r="C9" s="22">
        <v>1</v>
      </c>
      <c r="D9" s="23">
        <v>1.2642225031605564E-3</v>
      </c>
      <c r="E9" s="24">
        <v>4</v>
      </c>
      <c r="F9" s="23">
        <v>1.9733596447952641E-3</v>
      </c>
      <c r="G9" s="24">
        <v>1</v>
      </c>
      <c r="H9" s="23">
        <v>6.9930069930069939E-3</v>
      </c>
      <c r="I9" s="24">
        <v>0</v>
      </c>
      <c r="J9" s="25">
        <v>0</v>
      </c>
      <c r="K9" s="26">
        <v>6</v>
      </c>
      <c r="L9" s="27">
        <v>0</v>
      </c>
      <c r="M9" s="280" t="s">
        <v>572</v>
      </c>
    </row>
    <row r="10" spans="2:13" ht="22.15" customHeight="1" x14ac:dyDescent="0.25">
      <c r="B10" s="43" t="s">
        <v>36</v>
      </c>
      <c r="C10" s="22">
        <v>0</v>
      </c>
      <c r="D10" s="23">
        <v>0</v>
      </c>
      <c r="E10" s="24">
        <v>8</v>
      </c>
      <c r="F10" s="23">
        <v>3.9467192895905282E-3</v>
      </c>
      <c r="G10" s="24">
        <v>0</v>
      </c>
      <c r="H10" s="23">
        <v>0</v>
      </c>
      <c r="I10" s="24">
        <v>0</v>
      </c>
      <c r="J10" s="25">
        <v>0</v>
      </c>
      <c r="K10" s="26">
        <v>8</v>
      </c>
      <c r="L10" s="27">
        <v>0</v>
      </c>
      <c r="M10" s="280" t="s">
        <v>573</v>
      </c>
    </row>
    <row r="11" spans="2:13" ht="22.15" customHeight="1" x14ac:dyDescent="0.25">
      <c r="B11" s="43" t="s">
        <v>37</v>
      </c>
      <c r="C11" s="22">
        <v>10</v>
      </c>
      <c r="D11" s="23">
        <v>1.2642225031605564E-2</v>
      </c>
      <c r="E11" s="24">
        <v>31</v>
      </c>
      <c r="F11" s="23">
        <v>1.5293537247163293E-2</v>
      </c>
      <c r="G11" s="24">
        <v>7</v>
      </c>
      <c r="H11" s="23">
        <v>4.8951048951048952E-2</v>
      </c>
      <c r="I11" s="24">
        <v>0</v>
      </c>
      <c r="J11" s="25">
        <v>0</v>
      </c>
      <c r="K11" s="26">
        <v>48</v>
      </c>
      <c r="L11" s="27">
        <v>0</v>
      </c>
      <c r="M11" s="280" t="s">
        <v>574</v>
      </c>
    </row>
    <row r="12" spans="2:13" ht="22.15" customHeight="1" x14ac:dyDescent="0.25">
      <c r="B12" s="43" t="s">
        <v>38</v>
      </c>
      <c r="C12" s="22">
        <v>35</v>
      </c>
      <c r="D12" s="23">
        <v>4.4247787610619468E-2</v>
      </c>
      <c r="E12" s="24">
        <v>148</v>
      </c>
      <c r="F12" s="23">
        <v>7.3014306857424771E-2</v>
      </c>
      <c r="G12" s="24">
        <v>15</v>
      </c>
      <c r="H12" s="23">
        <v>0.1048951048951049</v>
      </c>
      <c r="I12" s="24">
        <v>1</v>
      </c>
      <c r="J12" s="25">
        <v>0.2</v>
      </c>
      <c r="K12" s="26">
        <v>199</v>
      </c>
      <c r="L12" s="27">
        <v>0.2</v>
      </c>
      <c r="M12" s="280" t="s">
        <v>575</v>
      </c>
    </row>
    <row r="13" spans="2:13" ht="22.15" customHeight="1" x14ac:dyDescent="0.25">
      <c r="B13" s="43" t="s">
        <v>39</v>
      </c>
      <c r="C13" s="22">
        <v>140</v>
      </c>
      <c r="D13" s="23">
        <v>0.17699115044247787</v>
      </c>
      <c r="E13" s="24">
        <v>386</v>
      </c>
      <c r="F13" s="23">
        <v>0.19042920572274297</v>
      </c>
      <c r="G13" s="24">
        <v>31</v>
      </c>
      <c r="H13" s="23">
        <v>0.21678321678321677</v>
      </c>
      <c r="I13" s="24">
        <v>1</v>
      </c>
      <c r="J13" s="25">
        <v>0.2</v>
      </c>
      <c r="K13" s="26">
        <v>558</v>
      </c>
      <c r="L13" s="27">
        <v>0.2</v>
      </c>
      <c r="M13" s="280" t="s">
        <v>576</v>
      </c>
    </row>
    <row r="14" spans="2:13" ht="22.15" customHeight="1" x14ac:dyDescent="0.25">
      <c r="B14" s="43" t="s">
        <v>40</v>
      </c>
      <c r="C14" s="22">
        <v>156</v>
      </c>
      <c r="D14" s="23">
        <v>0.19721871049304679</v>
      </c>
      <c r="E14" s="24">
        <v>323</v>
      </c>
      <c r="F14" s="23">
        <v>0.15934879131721758</v>
      </c>
      <c r="G14" s="24">
        <v>14</v>
      </c>
      <c r="H14" s="23">
        <v>9.7902097902097904E-2</v>
      </c>
      <c r="I14" s="24">
        <v>0</v>
      </c>
      <c r="J14" s="25">
        <v>0</v>
      </c>
      <c r="K14" s="26">
        <v>493</v>
      </c>
      <c r="L14" s="27">
        <v>0</v>
      </c>
      <c r="M14" s="280" t="s">
        <v>577</v>
      </c>
    </row>
    <row r="15" spans="2:13" ht="22.15" customHeight="1" x14ac:dyDescent="0.25">
      <c r="B15" s="43" t="s">
        <v>41</v>
      </c>
      <c r="C15" s="22">
        <v>35</v>
      </c>
      <c r="D15" s="23">
        <v>4.4247787610619468E-2</v>
      </c>
      <c r="E15" s="24">
        <v>68</v>
      </c>
      <c r="F15" s="23">
        <v>3.3547113961519479E-2</v>
      </c>
      <c r="G15" s="24">
        <v>1</v>
      </c>
      <c r="H15" s="23">
        <v>6.9930069930069939E-3</v>
      </c>
      <c r="I15" s="24">
        <v>1</v>
      </c>
      <c r="J15" s="25">
        <v>0.2</v>
      </c>
      <c r="K15" s="26">
        <v>105</v>
      </c>
      <c r="L15" s="27">
        <v>0.2</v>
      </c>
      <c r="M15" s="280" t="s">
        <v>578</v>
      </c>
    </row>
    <row r="16" spans="2:13" ht="22.15" customHeight="1" x14ac:dyDescent="0.25">
      <c r="B16" s="43" t="s">
        <v>42</v>
      </c>
      <c r="C16" s="22">
        <v>21</v>
      </c>
      <c r="D16" s="23">
        <v>2.6548672566371681E-2</v>
      </c>
      <c r="E16" s="24">
        <v>35</v>
      </c>
      <c r="F16" s="23">
        <v>1.7266896891958559E-2</v>
      </c>
      <c r="G16" s="24">
        <v>4</v>
      </c>
      <c r="H16" s="23">
        <v>2.7972027972027975E-2</v>
      </c>
      <c r="I16" s="24">
        <v>0</v>
      </c>
      <c r="J16" s="25">
        <v>0</v>
      </c>
      <c r="K16" s="26">
        <v>60</v>
      </c>
      <c r="L16" s="27">
        <v>0</v>
      </c>
      <c r="M16" s="280" t="s">
        <v>579</v>
      </c>
    </row>
    <row r="17" spans="2:13" ht="22.15" customHeight="1" x14ac:dyDescent="0.25">
      <c r="B17" s="43" t="s">
        <v>43</v>
      </c>
      <c r="C17" s="22">
        <v>19</v>
      </c>
      <c r="D17" s="23">
        <v>2.402022756005057E-2</v>
      </c>
      <c r="E17" s="24">
        <v>54</v>
      </c>
      <c r="F17" s="23">
        <v>2.6640355204736062E-2</v>
      </c>
      <c r="G17" s="24">
        <v>5</v>
      </c>
      <c r="H17" s="23">
        <v>3.4965034965034968E-2</v>
      </c>
      <c r="I17" s="24">
        <v>0</v>
      </c>
      <c r="J17" s="25">
        <v>0</v>
      </c>
      <c r="K17" s="26">
        <v>78</v>
      </c>
      <c r="L17" s="27">
        <v>0</v>
      </c>
      <c r="M17" s="280" t="s">
        <v>580</v>
      </c>
    </row>
    <row r="18" spans="2:13" ht="22.15" customHeight="1" x14ac:dyDescent="0.25">
      <c r="B18" s="43" t="s">
        <v>44</v>
      </c>
      <c r="C18" s="22">
        <v>37</v>
      </c>
      <c r="D18" s="23">
        <v>4.6776232616940583E-2</v>
      </c>
      <c r="E18" s="24">
        <v>112</v>
      </c>
      <c r="F18" s="23">
        <v>5.5254070054267392E-2</v>
      </c>
      <c r="G18" s="24">
        <v>8</v>
      </c>
      <c r="H18" s="23">
        <v>5.5944055944055951E-2</v>
      </c>
      <c r="I18" s="24">
        <v>0</v>
      </c>
      <c r="J18" s="25">
        <v>0</v>
      </c>
      <c r="K18" s="26">
        <v>157</v>
      </c>
      <c r="L18" s="27">
        <v>0</v>
      </c>
      <c r="M18" s="280" t="s">
        <v>581</v>
      </c>
    </row>
    <row r="19" spans="2:13" ht="22.15" customHeight="1" x14ac:dyDescent="0.25">
      <c r="B19" s="43" t="s">
        <v>45</v>
      </c>
      <c r="C19" s="22">
        <v>30</v>
      </c>
      <c r="D19" s="23">
        <v>3.7926675094816689E-2</v>
      </c>
      <c r="E19" s="24">
        <v>109</v>
      </c>
      <c r="F19" s="23">
        <v>5.3774050320670931E-2</v>
      </c>
      <c r="G19" s="24">
        <v>7</v>
      </c>
      <c r="H19" s="23">
        <v>4.8951048951048952E-2</v>
      </c>
      <c r="I19" s="24">
        <v>0</v>
      </c>
      <c r="J19" s="25">
        <v>0</v>
      </c>
      <c r="K19" s="26">
        <v>146</v>
      </c>
      <c r="L19" s="27">
        <v>0</v>
      </c>
      <c r="M19" s="280" t="s">
        <v>582</v>
      </c>
    </row>
    <row r="20" spans="2:13" ht="22.15" customHeight="1" x14ac:dyDescent="0.25">
      <c r="B20" s="43" t="s">
        <v>46</v>
      </c>
      <c r="C20" s="22">
        <v>25</v>
      </c>
      <c r="D20" s="23">
        <v>3.1605562579013903E-2</v>
      </c>
      <c r="E20" s="24">
        <v>58</v>
      </c>
      <c r="F20" s="23">
        <v>2.8613714849531326E-2</v>
      </c>
      <c r="G20" s="24">
        <v>7</v>
      </c>
      <c r="H20" s="23">
        <v>4.8951048951048952E-2</v>
      </c>
      <c r="I20" s="24">
        <v>0</v>
      </c>
      <c r="J20" s="25">
        <v>0</v>
      </c>
      <c r="K20" s="26">
        <v>90</v>
      </c>
      <c r="L20" s="27">
        <v>0</v>
      </c>
      <c r="M20" s="280" t="s">
        <v>583</v>
      </c>
    </row>
    <row r="21" spans="2:13" ht="22.15" customHeight="1" x14ac:dyDescent="0.25">
      <c r="B21" s="43" t="s">
        <v>47</v>
      </c>
      <c r="C21" s="22">
        <v>55</v>
      </c>
      <c r="D21" s="23">
        <v>6.9532237673830599E-2</v>
      </c>
      <c r="E21" s="24">
        <v>118</v>
      </c>
      <c r="F21" s="23">
        <v>5.8214109521460278E-2</v>
      </c>
      <c r="G21" s="24">
        <v>9</v>
      </c>
      <c r="H21" s="23">
        <v>6.2937062937062943E-2</v>
      </c>
      <c r="I21" s="24">
        <v>2</v>
      </c>
      <c r="J21" s="25">
        <v>0.4</v>
      </c>
      <c r="K21" s="26">
        <v>184</v>
      </c>
      <c r="L21" s="27">
        <v>0.4</v>
      </c>
      <c r="M21" s="280" t="s">
        <v>584</v>
      </c>
    </row>
    <row r="22" spans="2:13" ht="22.15" customHeight="1" x14ac:dyDescent="0.25">
      <c r="B22" s="43" t="s">
        <v>48</v>
      </c>
      <c r="C22" s="22">
        <v>92</v>
      </c>
      <c r="D22" s="23">
        <v>0.11630847029077121</v>
      </c>
      <c r="E22" s="24">
        <v>213</v>
      </c>
      <c r="F22" s="23">
        <v>0.1050814010853478</v>
      </c>
      <c r="G22" s="24">
        <v>10</v>
      </c>
      <c r="H22" s="23">
        <v>6.9930069930069935E-2</v>
      </c>
      <c r="I22" s="24">
        <v>0</v>
      </c>
      <c r="J22" s="25">
        <v>0</v>
      </c>
      <c r="K22" s="26">
        <v>315</v>
      </c>
      <c r="L22" s="27">
        <v>0</v>
      </c>
      <c r="M22" s="280" t="s">
        <v>585</v>
      </c>
    </row>
    <row r="23" spans="2:13" ht="22.15" customHeight="1" x14ac:dyDescent="0.25">
      <c r="B23" s="43" t="s">
        <v>49</v>
      </c>
      <c r="C23" s="22">
        <v>69</v>
      </c>
      <c r="D23" s="23">
        <v>8.72313527180784E-2</v>
      </c>
      <c r="E23" s="24">
        <v>158</v>
      </c>
      <c r="F23" s="23">
        <v>7.7947705969412931E-2</v>
      </c>
      <c r="G23" s="24">
        <v>10</v>
      </c>
      <c r="H23" s="23">
        <v>6.9930069930069935E-2</v>
      </c>
      <c r="I23" s="24">
        <v>0</v>
      </c>
      <c r="J23" s="25">
        <v>0</v>
      </c>
      <c r="K23" s="26">
        <v>237</v>
      </c>
      <c r="L23" s="27">
        <v>0</v>
      </c>
      <c r="M23" s="280" t="s">
        <v>586</v>
      </c>
    </row>
    <row r="24" spans="2:13" ht="22.15" customHeight="1" x14ac:dyDescent="0.25">
      <c r="B24" s="43" t="s">
        <v>50</v>
      </c>
      <c r="C24" s="22">
        <v>25</v>
      </c>
      <c r="D24" s="23">
        <v>3.1605562579013903E-2</v>
      </c>
      <c r="E24" s="24">
        <v>82</v>
      </c>
      <c r="F24" s="23">
        <v>4.0453872718302912E-2</v>
      </c>
      <c r="G24" s="24">
        <v>5</v>
      </c>
      <c r="H24" s="23">
        <v>3.4965034965034968E-2</v>
      </c>
      <c r="I24" s="24">
        <v>0</v>
      </c>
      <c r="J24" s="25">
        <v>0</v>
      </c>
      <c r="K24" s="26">
        <v>112</v>
      </c>
      <c r="L24" s="27">
        <v>0</v>
      </c>
      <c r="M24" s="280" t="s">
        <v>587</v>
      </c>
    </row>
    <row r="25" spans="2:13" ht="22.15" customHeight="1" x14ac:dyDescent="0.25">
      <c r="B25" s="43" t="s">
        <v>51</v>
      </c>
      <c r="C25" s="22">
        <v>7</v>
      </c>
      <c r="D25" s="23">
        <v>8.8495575221238937E-3</v>
      </c>
      <c r="E25" s="24">
        <v>36</v>
      </c>
      <c r="F25" s="23">
        <v>1.7760236803157376E-2</v>
      </c>
      <c r="G25" s="24">
        <v>0</v>
      </c>
      <c r="H25" s="23">
        <v>0</v>
      </c>
      <c r="I25" s="24">
        <v>0</v>
      </c>
      <c r="J25" s="25">
        <v>0</v>
      </c>
      <c r="K25" s="26">
        <v>43</v>
      </c>
      <c r="L25" s="27">
        <v>0</v>
      </c>
      <c r="M25" s="280" t="s">
        <v>588</v>
      </c>
    </row>
    <row r="26" spans="2:13" ht="22.15" customHeight="1" x14ac:dyDescent="0.25">
      <c r="B26" s="43" t="s">
        <v>52</v>
      </c>
      <c r="C26" s="22">
        <v>11</v>
      </c>
      <c r="D26" s="23">
        <v>1.3906447534766117E-2</v>
      </c>
      <c r="E26" s="24">
        <v>26</v>
      </c>
      <c r="F26" s="23">
        <v>1.2826837691169218E-2</v>
      </c>
      <c r="G26" s="24">
        <v>4</v>
      </c>
      <c r="H26" s="23">
        <v>2.7972027972027975E-2</v>
      </c>
      <c r="I26" s="24">
        <v>0</v>
      </c>
      <c r="J26" s="25">
        <v>0</v>
      </c>
      <c r="K26" s="26">
        <v>41</v>
      </c>
      <c r="L26" s="27">
        <v>0</v>
      </c>
      <c r="M26" s="280" t="s">
        <v>589</v>
      </c>
    </row>
    <row r="27" spans="2:13" ht="22.15" customHeight="1" x14ac:dyDescent="0.25">
      <c r="B27" s="43" t="s">
        <v>53</v>
      </c>
      <c r="C27" s="22">
        <v>5</v>
      </c>
      <c r="D27" s="23">
        <v>6.3211125158027818E-3</v>
      </c>
      <c r="E27" s="24">
        <v>21</v>
      </c>
      <c r="F27" s="23">
        <v>1.0360138135175136E-2</v>
      </c>
      <c r="G27" s="24">
        <v>1</v>
      </c>
      <c r="H27" s="23">
        <v>6.9930069930069939E-3</v>
      </c>
      <c r="I27" s="24">
        <v>0</v>
      </c>
      <c r="J27" s="25">
        <v>0</v>
      </c>
      <c r="K27" s="26">
        <v>27</v>
      </c>
      <c r="L27" s="27">
        <v>0</v>
      </c>
      <c r="M27" s="280" t="s">
        <v>590</v>
      </c>
    </row>
    <row r="28" spans="2:13" ht="22.15" customHeight="1" x14ac:dyDescent="0.25">
      <c r="B28" s="43" t="s">
        <v>54</v>
      </c>
      <c r="C28" s="22">
        <v>3</v>
      </c>
      <c r="D28" s="23">
        <v>3.7926675094816687E-3</v>
      </c>
      <c r="E28" s="24">
        <v>18</v>
      </c>
      <c r="F28" s="23">
        <v>8.8801184015786881E-3</v>
      </c>
      <c r="G28" s="24">
        <v>1</v>
      </c>
      <c r="H28" s="23">
        <v>6.9930069930069939E-3</v>
      </c>
      <c r="I28" s="24">
        <v>0</v>
      </c>
      <c r="J28" s="25">
        <v>0</v>
      </c>
      <c r="K28" s="26">
        <v>22</v>
      </c>
      <c r="L28" s="27">
        <v>0</v>
      </c>
      <c r="M28" s="280" t="s">
        <v>591</v>
      </c>
    </row>
    <row r="29" spans="2:13" ht="22.15" customHeight="1" x14ac:dyDescent="0.25">
      <c r="B29" s="43" t="s">
        <v>55</v>
      </c>
      <c r="C29" s="22">
        <v>1</v>
      </c>
      <c r="D29" s="23">
        <v>1.2642225031605564E-3</v>
      </c>
      <c r="E29" s="24">
        <v>6</v>
      </c>
      <c r="F29" s="23">
        <v>2.9600394671928957E-3</v>
      </c>
      <c r="G29" s="24">
        <v>1</v>
      </c>
      <c r="H29" s="23">
        <v>6.9930069930069939E-3</v>
      </c>
      <c r="I29" s="24">
        <v>0</v>
      </c>
      <c r="J29" s="25">
        <v>0</v>
      </c>
      <c r="K29" s="26">
        <v>8</v>
      </c>
      <c r="L29" s="27">
        <v>0</v>
      </c>
      <c r="M29" s="280" t="s">
        <v>592</v>
      </c>
    </row>
    <row r="30" spans="2:13" ht="22.15" customHeight="1" thickBot="1" x14ac:dyDescent="0.3">
      <c r="B30" s="43" t="s">
        <v>56</v>
      </c>
      <c r="C30" s="22">
        <v>9</v>
      </c>
      <c r="D30" s="23">
        <v>1.1378002528445006E-2</v>
      </c>
      <c r="E30" s="24">
        <v>8</v>
      </c>
      <c r="F30" s="23">
        <v>3.9467192895905282E-3</v>
      </c>
      <c r="G30" s="24">
        <v>1</v>
      </c>
      <c r="H30" s="23">
        <v>6.9930069930069939E-3</v>
      </c>
      <c r="I30" s="24">
        <v>0</v>
      </c>
      <c r="J30" s="25">
        <v>0</v>
      </c>
      <c r="K30" s="26">
        <v>18</v>
      </c>
      <c r="L30" s="27">
        <v>0</v>
      </c>
      <c r="M30" s="280" t="s">
        <v>56</v>
      </c>
    </row>
    <row r="31" spans="2:13" ht="22.15" customHeight="1" thickTop="1" thickBot="1" x14ac:dyDescent="0.3">
      <c r="B31" s="47" t="s">
        <v>20</v>
      </c>
      <c r="C31" s="29">
        <v>791</v>
      </c>
      <c r="D31" s="30">
        <v>1.0000000000000002</v>
      </c>
      <c r="E31" s="31">
        <v>2027</v>
      </c>
      <c r="F31" s="30">
        <v>1</v>
      </c>
      <c r="G31" s="31">
        <v>143</v>
      </c>
      <c r="H31" s="30">
        <v>1</v>
      </c>
      <c r="I31" s="31">
        <v>5</v>
      </c>
      <c r="J31" s="32">
        <v>1</v>
      </c>
      <c r="K31" s="29">
        <v>2966</v>
      </c>
      <c r="L31" s="33">
        <v>1</v>
      </c>
      <c r="M31" s="278" t="s">
        <v>20</v>
      </c>
    </row>
    <row r="32" spans="2:13" ht="22.15" customHeight="1" thickTop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22.15" customHeight="1" thickTop="1" x14ac:dyDescent="0.25">
      <c r="B33" s="54" t="s">
        <v>948</v>
      </c>
      <c r="C33" s="55"/>
      <c r="D33" s="55"/>
      <c r="E33" s="56"/>
      <c r="F33" s="3"/>
      <c r="G33" s="3"/>
      <c r="H33" s="3"/>
      <c r="I33" s="3"/>
      <c r="J33" s="3"/>
      <c r="K33" s="3"/>
      <c r="L33" s="3"/>
    </row>
    <row r="34" spans="2:12" ht="22.15" customHeight="1" thickBot="1" x14ac:dyDescent="0.3">
      <c r="B34" s="57" t="s">
        <v>1034</v>
      </c>
      <c r="C34" s="58"/>
      <c r="D34" s="58"/>
      <c r="E34" s="59"/>
      <c r="F34" s="3"/>
      <c r="G34" s="3"/>
      <c r="H34" s="3"/>
      <c r="I34" s="3"/>
      <c r="J34" s="3"/>
      <c r="K34" s="3"/>
      <c r="L34" s="3"/>
    </row>
    <row r="35" spans="2:12" ht="15.75" thickTop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488"/>
  <sheetViews>
    <sheetView topLeftCell="H1" workbookViewId="0">
      <selection activeCell="G7" sqref="G7:U19"/>
    </sheetView>
  </sheetViews>
  <sheetFormatPr defaultRowHeight="15" x14ac:dyDescent="0.25"/>
  <cols>
    <col min="1" max="1" width="2.7109375" style="3" customWidth="1"/>
    <col min="2" max="2" width="17.7109375" style="2" customWidth="1"/>
    <col min="3" max="6" width="15.140625" style="2" hidden="1" customWidth="1"/>
    <col min="7" max="21" width="12.7109375" style="2" customWidth="1"/>
    <col min="22" max="22" width="9.140625" style="276" customWidth="1"/>
    <col min="23" max="16384" width="9.140625" style="3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2" ht="22.15" customHeight="1" thickTop="1" thickBot="1" x14ac:dyDescent="0.3">
      <c r="B2" s="313" t="s">
        <v>919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</row>
    <row r="3" spans="2:22" ht="22.15" customHeight="1" thickTop="1" thickBot="1" x14ac:dyDescent="0.3">
      <c r="B3" s="287" t="s">
        <v>1007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2.15" customHeight="1" thickTop="1" thickBot="1" x14ac:dyDescent="0.3">
      <c r="B4" s="297" t="s">
        <v>57</v>
      </c>
      <c r="C4" s="331" t="s">
        <v>15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6" t="s">
        <v>1001</v>
      </c>
    </row>
    <row r="5" spans="2:22" ht="22.15" customHeight="1" thickTop="1" x14ac:dyDescent="0.25">
      <c r="B5" s="298"/>
      <c r="C5" s="322">
        <v>2012</v>
      </c>
      <c r="D5" s="322"/>
      <c r="E5" s="322">
        <v>2013</v>
      </c>
      <c r="F5" s="322"/>
      <c r="G5" s="306">
        <v>2014</v>
      </c>
      <c r="H5" s="307"/>
      <c r="I5" s="310">
        <v>2015</v>
      </c>
      <c r="J5" s="307"/>
      <c r="K5" s="310">
        <v>2016</v>
      </c>
      <c r="L5" s="307"/>
      <c r="M5" s="308">
        <v>2017</v>
      </c>
      <c r="N5" s="308"/>
      <c r="O5" s="319">
        <v>2018</v>
      </c>
      <c r="P5" s="319"/>
      <c r="Q5" s="319">
        <v>2019</v>
      </c>
      <c r="R5" s="319"/>
      <c r="S5" s="319">
        <v>2020</v>
      </c>
      <c r="T5" s="320"/>
      <c r="U5" s="317"/>
    </row>
    <row r="6" spans="2:22" ht="22.15" customHeight="1" thickBot="1" x14ac:dyDescent="0.3">
      <c r="B6" s="299"/>
      <c r="C6" s="60" t="s">
        <v>17</v>
      </c>
      <c r="D6" s="25" t="s">
        <v>16</v>
      </c>
      <c r="E6" s="60" t="s">
        <v>17</v>
      </c>
      <c r="F6" s="25" t="s">
        <v>16</v>
      </c>
      <c r="G6" s="218" t="s">
        <v>17</v>
      </c>
      <c r="H6" s="226" t="s">
        <v>16</v>
      </c>
      <c r="I6" s="220" t="s">
        <v>17</v>
      </c>
      <c r="J6" s="229" t="s">
        <v>16</v>
      </c>
      <c r="K6" s="220" t="s">
        <v>17</v>
      </c>
      <c r="L6" s="226" t="s">
        <v>16</v>
      </c>
      <c r="M6" s="220" t="s">
        <v>17</v>
      </c>
      <c r="N6" s="227" t="s">
        <v>16</v>
      </c>
      <c r="O6" s="220" t="s">
        <v>17</v>
      </c>
      <c r="P6" s="230" t="s">
        <v>16</v>
      </c>
      <c r="Q6" s="220" t="s">
        <v>17</v>
      </c>
      <c r="R6" s="230" t="s">
        <v>16</v>
      </c>
      <c r="S6" s="220" t="s">
        <v>17</v>
      </c>
      <c r="T6" s="231" t="s">
        <v>16</v>
      </c>
      <c r="U6" s="318"/>
    </row>
    <row r="7" spans="2:22" ht="22.15" customHeight="1" thickTop="1" x14ac:dyDescent="0.25">
      <c r="B7" s="43" t="s">
        <v>58</v>
      </c>
      <c r="C7" s="40">
        <v>172</v>
      </c>
      <c r="D7" s="25">
        <v>7.3378839590443681E-2</v>
      </c>
      <c r="E7" s="40">
        <v>173</v>
      </c>
      <c r="F7" s="25">
        <v>7.2445561139028475E-2</v>
      </c>
      <c r="G7" s="41">
        <v>487</v>
      </c>
      <c r="H7" s="23">
        <v>0.13412283117598459</v>
      </c>
      <c r="I7" s="24">
        <v>400</v>
      </c>
      <c r="J7" s="23">
        <v>0.10819583446037327</v>
      </c>
      <c r="K7" s="24">
        <v>396</v>
      </c>
      <c r="L7" s="23">
        <v>0.10022779043280181</v>
      </c>
      <c r="M7" s="24">
        <v>324</v>
      </c>
      <c r="N7" s="25">
        <v>8.0838323353293398E-2</v>
      </c>
      <c r="O7" s="24">
        <v>327</v>
      </c>
      <c r="P7" s="25">
        <v>8.0838323353293398E-2</v>
      </c>
      <c r="Q7" s="24">
        <v>384</v>
      </c>
      <c r="R7" s="25">
        <v>8.0838323353293398E-2</v>
      </c>
      <c r="S7" s="24">
        <v>190</v>
      </c>
      <c r="T7" s="25">
        <v>6.4059339177343216E-2</v>
      </c>
      <c r="U7" s="44">
        <v>-0.50520833333333337</v>
      </c>
      <c r="V7" s="280" t="s">
        <v>594</v>
      </c>
    </row>
    <row r="8" spans="2:22" ht="22.15" customHeight="1" x14ac:dyDescent="0.25">
      <c r="B8" s="43" t="s">
        <v>59</v>
      </c>
      <c r="C8" s="40">
        <v>172</v>
      </c>
      <c r="D8" s="25">
        <v>7.3378839590443681E-2</v>
      </c>
      <c r="E8" s="40">
        <v>214</v>
      </c>
      <c r="F8" s="25">
        <v>8.9614740368509208E-2</v>
      </c>
      <c r="G8" s="41">
        <v>35</v>
      </c>
      <c r="H8" s="23">
        <v>9.6392178463233277E-3</v>
      </c>
      <c r="I8" s="24">
        <v>34</v>
      </c>
      <c r="J8" s="23">
        <v>9.196645929131728E-3</v>
      </c>
      <c r="K8" s="24">
        <v>24</v>
      </c>
      <c r="L8" s="23">
        <v>6.0744115413819289E-3</v>
      </c>
      <c r="M8" s="24">
        <v>27</v>
      </c>
      <c r="N8" s="25">
        <v>6.7365269461077846E-3</v>
      </c>
      <c r="O8" s="24">
        <v>30</v>
      </c>
      <c r="P8" s="25">
        <v>6.7365269461077846E-3</v>
      </c>
      <c r="Q8" s="24">
        <v>36</v>
      </c>
      <c r="R8" s="25">
        <v>6.7365269461077846E-3</v>
      </c>
      <c r="S8" s="24">
        <v>16</v>
      </c>
      <c r="T8" s="25">
        <v>5.394470667565745E-3</v>
      </c>
      <c r="U8" s="44">
        <v>-0.55555555555555558</v>
      </c>
      <c r="V8" s="280" t="s">
        <v>595</v>
      </c>
    </row>
    <row r="9" spans="2:22" ht="22.15" customHeight="1" x14ac:dyDescent="0.25">
      <c r="B9" s="43" t="s">
        <v>60</v>
      </c>
      <c r="C9" s="40">
        <v>170</v>
      </c>
      <c r="D9" s="25">
        <v>7.252559726962457E-2</v>
      </c>
      <c r="E9" s="40">
        <v>185</v>
      </c>
      <c r="F9" s="25">
        <v>7.7470686767169172E-2</v>
      </c>
      <c r="G9" s="41">
        <v>23</v>
      </c>
      <c r="H9" s="23">
        <v>6.3343431561553283E-3</v>
      </c>
      <c r="I9" s="24">
        <v>24</v>
      </c>
      <c r="J9" s="23">
        <v>6.4917500676223974E-3</v>
      </c>
      <c r="K9" s="24">
        <v>16</v>
      </c>
      <c r="L9" s="23">
        <v>4.0496076942546193E-3</v>
      </c>
      <c r="M9" s="24">
        <v>20</v>
      </c>
      <c r="N9" s="25">
        <v>4.9900199600798403E-3</v>
      </c>
      <c r="O9" s="24">
        <v>22</v>
      </c>
      <c r="P9" s="25">
        <v>4.9900199600798403E-3</v>
      </c>
      <c r="Q9" s="24">
        <v>32</v>
      </c>
      <c r="R9" s="25">
        <v>4.9900199600798403E-3</v>
      </c>
      <c r="S9" s="24">
        <v>9</v>
      </c>
      <c r="T9" s="25">
        <v>3.0343897505057315E-3</v>
      </c>
      <c r="U9" s="44">
        <v>-0.71875</v>
      </c>
      <c r="V9" s="280" t="s">
        <v>596</v>
      </c>
    </row>
    <row r="10" spans="2:22" ht="22.15" customHeight="1" x14ac:dyDescent="0.25">
      <c r="B10" s="43" t="s">
        <v>61</v>
      </c>
      <c r="C10" s="40">
        <v>194</v>
      </c>
      <c r="D10" s="25">
        <v>8.2764505119453921E-2</v>
      </c>
      <c r="E10" s="40">
        <v>192</v>
      </c>
      <c r="F10" s="25">
        <v>8.0402010050251257E-2</v>
      </c>
      <c r="G10" s="41">
        <v>37</v>
      </c>
      <c r="H10" s="23">
        <v>1.019003029468466E-2</v>
      </c>
      <c r="I10" s="24">
        <v>37</v>
      </c>
      <c r="J10" s="23">
        <v>1.0008114687584528E-2</v>
      </c>
      <c r="K10" s="24">
        <v>27</v>
      </c>
      <c r="L10" s="23">
        <v>6.8337129840546698E-3</v>
      </c>
      <c r="M10" s="24">
        <v>21</v>
      </c>
      <c r="N10" s="25">
        <v>5.0000000000000001E-3</v>
      </c>
      <c r="O10" s="24">
        <v>28</v>
      </c>
      <c r="P10" s="25">
        <v>5.0000000000000001E-3</v>
      </c>
      <c r="Q10" s="24">
        <v>26</v>
      </c>
      <c r="R10" s="25">
        <v>5.0000000000000001E-3</v>
      </c>
      <c r="S10" s="24">
        <v>20</v>
      </c>
      <c r="T10" s="25">
        <v>6.7430883344571811E-3</v>
      </c>
      <c r="U10" s="44">
        <v>-0.23076923076923078</v>
      </c>
      <c r="V10" s="280" t="s">
        <v>597</v>
      </c>
    </row>
    <row r="11" spans="2:22" ht="22.15" customHeight="1" x14ac:dyDescent="0.25">
      <c r="B11" s="43" t="s">
        <v>62</v>
      </c>
      <c r="C11" s="40">
        <v>200</v>
      </c>
      <c r="D11" s="25">
        <v>8.5324232081911269E-2</v>
      </c>
      <c r="E11" s="40">
        <v>212</v>
      </c>
      <c r="F11" s="25">
        <v>8.8777219430485763E-2</v>
      </c>
      <c r="G11" s="41">
        <v>94</v>
      </c>
      <c r="H11" s="23">
        <v>2.5888185072982649E-2</v>
      </c>
      <c r="I11" s="24">
        <v>90</v>
      </c>
      <c r="J11" s="23">
        <v>2.4344062753583987E-2</v>
      </c>
      <c r="K11" s="24">
        <v>86</v>
      </c>
      <c r="L11" s="23">
        <v>2.1766641356618578E-2</v>
      </c>
      <c r="M11" s="24">
        <v>58</v>
      </c>
      <c r="N11" s="25">
        <v>1.4E-2</v>
      </c>
      <c r="O11" s="24">
        <v>45</v>
      </c>
      <c r="P11" s="25">
        <v>1.4E-2</v>
      </c>
      <c r="Q11" s="24">
        <v>48</v>
      </c>
      <c r="R11" s="25">
        <v>1.4E-2</v>
      </c>
      <c r="S11" s="24">
        <v>31</v>
      </c>
      <c r="T11" s="25">
        <v>1.0451786918408631E-2</v>
      </c>
      <c r="U11" s="44">
        <v>-0.35416666666666669</v>
      </c>
      <c r="V11" s="280" t="s">
        <v>598</v>
      </c>
    </row>
    <row r="12" spans="2:22" ht="22.15" customHeight="1" x14ac:dyDescent="0.25">
      <c r="B12" s="43" t="s">
        <v>63</v>
      </c>
      <c r="C12" s="40">
        <v>127</v>
      </c>
      <c r="D12" s="25">
        <v>5.4180887372013653E-2</v>
      </c>
      <c r="E12" s="40">
        <v>130</v>
      </c>
      <c r="F12" s="25">
        <v>5.443886097152429E-2</v>
      </c>
      <c r="G12" s="41">
        <v>57</v>
      </c>
      <c r="H12" s="23">
        <v>1.5698154778297991E-2</v>
      </c>
      <c r="I12" s="24">
        <v>60</v>
      </c>
      <c r="J12" s="23">
        <v>1.6229375169055992E-2</v>
      </c>
      <c r="K12" s="24">
        <v>39</v>
      </c>
      <c r="L12" s="23">
        <v>9.8709187547456334E-3</v>
      </c>
      <c r="M12" s="24">
        <v>46</v>
      </c>
      <c r="N12" s="25">
        <v>1.0999999999999999E-2</v>
      </c>
      <c r="O12" s="24">
        <v>36</v>
      </c>
      <c r="P12" s="25">
        <v>1.0999999999999999E-2</v>
      </c>
      <c r="Q12" s="24">
        <v>35</v>
      </c>
      <c r="R12" s="25">
        <v>1.0999999999999999E-2</v>
      </c>
      <c r="S12" s="24">
        <v>15</v>
      </c>
      <c r="T12" s="25">
        <v>5.0573162508428856E-3</v>
      </c>
      <c r="U12" s="44">
        <v>-0.5714285714285714</v>
      </c>
      <c r="V12" s="280" t="s">
        <v>599</v>
      </c>
    </row>
    <row r="13" spans="2:22" ht="22.15" customHeight="1" x14ac:dyDescent="0.25">
      <c r="B13" s="43" t="s">
        <v>64</v>
      </c>
      <c r="C13" s="40">
        <v>124</v>
      </c>
      <c r="D13" s="25">
        <v>5.2901023890784986E-2</v>
      </c>
      <c r="E13" s="40">
        <v>156</v>
      </c>
      <c r="F13" s="25">
        <v>6.5326633165829151E-2</v>
      </c>
      <c r="G13" s="41">
        <v>34</v>
      </c>
      <c r="H13" s="23">
        <v>9.36381162214266E-3</v>
      </c>
      <c r="I13" s="24">
        <v>35</v>
      </c>
      <c r="J13" s="23">
        <v>9.4671355152826618E-3</v>
      </c>
      <c r="K13" s="24">
        <v>25</v>
      </c>
      <c r="L13" s="23">
        <v>6.327512022272842E-3</v>
      </c>
      <c r="M13" s="24">
        <v>25</v>
      </c>
      <c r="N13" s="25">
        <v>6.0000000000000001E-3</v>
      </c>
      <c r="O13" s="24">
        <v>28</v>
      </c>
      <c r="P13" s="25">
        <v>6.0000000000000001E-3</v>
      </c>
      <c r="Q13" s="24">
        <v>35</v>
      </c>
      <c r="R13" s="25">
        <v>6.0000000000000001E-3</v>
      </c>
      <c r="S13" s="24">
        <v>28</v>
      </c>
      <c r="T13" s="25">
        <v>9.440323668240054E-3</v>
      </c>
      <c r="U13" s="44">
        <v>-0.2</v>
      </c>
      <c r="V13" s="280" t="s">
        <v>600</v>
      </c>
    </row>
    <row r="14" spans="2:22" ht="22.15" customHeight="1" x14ac:dyDescent="0.25">
      <c r="B14" s="43" t="s">
        <v>65</v>
      </c>
      <c r="C14" s="40">
        <v>134</v>
      </c>
      <c r="D14" s="25">
        <v>5.7167235494880543E-2</v>
      </c>
      <c r="E14" s="40">
        <v>141</v>
      </c>
      <c r="F14" s="25">
        <v>5.9045226130653265E-2</v>
      </c>
      <c r="G14" s="41">
        <v>66</v>
      </c>
      <c r="H14" s="23">
        <v>1.8176810795923988E-2</v>
      </c>
      <c r="I14" s="24">
        <v>66</v>
      </c>
      <c r="J14" s="23">
        <v>1.7852312685961592E-2</v>
      </c>
      <c r="K14" s="24">
        <v>61</v>
      </c>
      <c r="L14" s="23">
        <v>1.5439129334345734E-2</v>
      </c>
      <c r="M14" s="24">
        <v>48</v>
      </c>
      <c r="N14" s="25">
        <v>1.2E-2</v>
      </c>
      <c r="O14" s="24">
        <v>59</v>
      </c>
      <c r="P14" s="25">
        <v>1.2E-2</v>
      </c>
      <c r="Q14" s="24">
        <v>67</v>
      </c>
      <c r="R14" s="25">
        <v>1.2E-2</v>
      </c>
      <c r="S14" s="24">
        <v>44</v>
      </c>
      <c r="T14" s="25">
        <v>1.4834794335805798E-2</v>
      </c>
      <c r="U14" s="44">
        <v>-0.34328358208955223</v>
      </c>
      <c r="V14" s="280" t="s">
        <v>601</v>
      </c>
    </row>
    <row r="15" spans="2:22" ht="22.15" customHeight="1" x14ac:dyDescent="0.25">
      <c r="B15" s="61" t="s">
        <v>66</v>
      </c>
      <c r="C15" s="40">
        <v>117</v>
      </c>
      <c r="D15" s="25">
        <v>4.9914675767918089E-2</v>
      </c>
      <c r="E15" s="40">
        <v>118</v>
      </c>
      <c r="F15" s="25">
        <v>4.9413735343383586E-2</v>
      </c>
      <c r="G15" s="41">
        <v>238</v>
      </c>
      <c r="H15" s="23">
        <v>6.5546681354998623E-2</v>
      </c>
      <c r="I15" s="24">
        <v>239</v>
      </c>
      <c r="J15" s="23">
        <v>6.4647011090073037E-2</v>
      </c>
      <c r="K15" s="24">
        <v>223</v>
      </c>
      <c r="L15" s="23">
        <v>5.6441407238673753E-2</v>
      </c>
      <c r="M15" s="24">
        <v>177</v>
      </c>
      <c r="N15" s="25">
        <v>4.3999999999999997E-2</v>
      </c>
      <c r="O15" s="24">
        <v>212</v>
      </c>
      <c r="P15" s="25">
        <v>4.3999999999999997E-2</v>
      </c>
      <c r="Q15" s="24">
        <v>212</v>
      </c>
      <c r="R15" s="25">
        <v>4.3999999999999997E-2</v>
      </c>
      <c r="S15" s="24">
        <v>152</v>
      </c>
      <c r="T15" s="25">
        <v>5.124747134187458E-2</v>
      </c>
      <c r="U15" s="44">
        <v>-0.28301886792452829</v>
      </c>
      <c r="V15" s="280" t="s">
        <v>602</v>
      </c>
    </row>
    <row r="16" spans="2:22" ht="22.15" customHeight="1" x14ac:dyDescent="0.25">
      <c r="B16" s="61" t="s">
        <v>67</v>
      </c>
      <c r="C16" s="40">
        <v>67</v>
      </c>
      <c r="D16" s="25">
        <v>2.8583617747440272E-2</v>
      </c>
      <c r="E16" s="40">
        <v>69</v>
      </c>
      <c r="F16" s="25">
        <v>2.8894472361809045E-2</v>
      </c>
      <c r="G16" s="41">
        <v>242</v>
      </c>
      <c r="H16" s="23">
        <v>6.6648306251721287E-2</v>
      </c>
      <c r="I16" s="24">
        <v>262</v>
      </c>
      <c r="J16" s="23">
        <v>7.0868271571544489E-2</v>
      </c>
      <c r="K16" s="24">
        <v>209</v>
      </c>
      <c r="L16" s="23">
        <v>5.2898000506200964E-2</v>
      </c>
      <c r="M16" s="24">
        <v>195</v>
      </c>
      <c r="N16" s="25">
        <v>4.9000000000000002E-2</v>
      </c>
      <c r="O16" s="24">
        <v>164</v>
      </c>
      <c r="P16" s="25">
        <v>4.9000000000000002E-2</v>
      </c>
      <c r="Q16" s="24">
        <v>210</v>
      </c>
      <c r="R16" s="25">
        <v>4.9000000000000002E-2</v>
      </c>
      <c r="S16" s="24">
        <v>137</v>
      </c>
      <c r="T16" s="25">
        <v>4.6190155091031693E-2</v>
      </c>
      <c r="U16" s="44">
        <v>-0.34761904761904761</v>
      </c>
      <c r="V16" s="280" t="s">
        <v>603</v>
      </c>
    </row>
    <row r="17" spans="2:22" ht="22.15" customHeight="1" x14ac:dyDescent="0.25">
      <c r="B17" s="61" t="s">
        <v>68</v>
      </c>
      <c r="C17" s="40">
        <v>75</v>
      </c>
      <c r="D17" s="25">
        <v>3.1996587030716721E-2</v>
      </c>
      <c r="E17" s="40">
        <v>81</v>
      </c>
      <c r="F17" s="25">
        <v>3.391959798994975E-2</v>
      </c>
      <c r="G17" s="41">
        <v>116</v>
      </c>
      <c r="H17" s="23">
        <v>3.1947122004957314E-2</v>
      </c>
      <c r="I17" s="24">
        <v>128</v>
      </c>
      <c r="J17" s="23">
        <v>3.4622667027319448E-2</v>
      </c>
      <c r="K17" s="24">
        <v>84</v>
      </c>
      <c r="L17" s="23">
        <v>2.1260440394836749E-2</v>
      </c>
      <c r="M17" s="24">
        <v>76</v>
      </c>
      <c r="N17" s="25">
        <v>1.9E-2</v>
      </c>
      <c r="O17" s="24">
        <v>87</v>
      </c>
      <c r="P17" s="25">
        <v>1.9E-2</v>
      </c>
      <c r="Q17" s="24">
        <v>94</v>
      </c>
      <c r="R17" s="25">
        <v>1.9E-2</v>
      </c>
      <c r="S17" s="24">
        <v>62</v>
      </c>
      <c r="T17" s="25">
        <v>2.0903573836817263E-2</v>
      </c>
      <c r="U17" s="44">
        <v>-0.34042553191489361</v>
      </c>
      <c r="V17" s="280" t="s">
        <v>604</v>
      </c>
    </row>
    <row r="18" spans="2:22" ht="22.15" customHeight="1" thickBot="1" x14ac:dyDescent="0.3">
      <c r="B18" s="43" t="s">
        <v>56</v>
      </c>
      <c r="C18" s="40">
        <v>792</v>
      </c>
      <c r="D18" s="25">
        <v>0.33788395904436858</v>
      </c>
      <c r="E18" s="40">
        <v>717</v>
      </c>
      <c r="F18" s="25">
        <v>0.30025125628140703</v>
      </c>
      <c r="G18" s="41">
        <v>2202</v>
      </c>
      <c r="H18" s="23">
        <v>0.60644450564582753</v>
      </c>
      <c r="I18" s="24">
        <v>2322</v>
      </c>
      <c r="J18" s="23">
        <v>0.62807681904246671</v>
      </c>
      <c r="K18" s="24">
        <v>2761</v>
      </c>
      <c r="L18" s="23">
        <v>0.69881042773981283</v>
      </c>
      <c r="M18" s="24">
        <v>2991</v>
      </c>
      <c r="N18" s="25">
        <v>0.746</v>
      </c>
      <c r="O18" s="24">
        <v>2990</v>
      </c>
      <c r="P18" s="25">
        <v>0.746</v>
      </c>
      <c r="Q18" s="24">
        <v>3040</v>
      </c>
      <c r="R18" s="25">
        <v>0.746</v>
      </c>
      <c r="S18" s="24">
        <v>2262</v>
      </c>
      <c r="T18" s="25">
        <v>0.76264329062710734</v>
      </c>
      <c r="U18" s="44">
        <v>-0.25592105263157894</v>
      </c>
      <c r="V18" s="280" t="s">
        <v>605</v>
      </c>
    </row>
    <row r="19" spans="2:22" ht="22.15" customHeight="1" thickTop="1" thickBot="1" x14ac:dyDescent="0.3">
      <c r="B19" s="47" t="s">
        <v>20</v>
      </c>
      <c r="C19" s="48">
        <v>2344</v>
      </c>
      <c r="D19" s="32">
        <v>1</v>
      </c>
      <c r="E19" s="48">
        <v>2388</v>
      </c>
      <c r="F19" s="32">
        <v>1</v>
      </c>
      <c r="G19" s="49">
        <v>3631</v>
      </c>
      <c r="H19" s="30">
        <v>1</v>
      </c>
      <c r="I19" s="31">
        <v>3697</v>
      </c>
      <c r="J19" s="30">
        <v>0.99999999999999978</v>
      </c>
      <c r="K19" s="31">
        <v>3951</v>
      </c>
      <c r="L19" s="30">
        <v>1</v>
      </c>
      <c r="M19" s="31">
        <v>4008</v>
      </c>
      <c r="N19" s="32">
        <v>0.99856487025948104</v>
      </c>
      <c r="O19" s="31">
        <v>4028</v>
      </c>
      <c r="P19" s="32">
        <v>0.99856487025948104</v>
      </c>
      <c r="Q19" s="31">
        <v>4219</v>
      </c>
      <c r="R19" s="32">
        <v>0.99856487025948104</v>
      </c>
      <c r="S19" s="31">
        <v>2966</v>
      </c>
      <c r="T19" s="32">
        <v>1</v>
      </c>
      <c r="U19" s="50">
        <v>-0.29698980801137709</v>
      </c>
      <c r="V19" s="278" t="s">
        <v>20</v>
      </c>
    </row>
    <row r="20" spans="2:22" ht="15.75" thickTop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</sheetData>
  <mergeCells count="14">
    <mergeCell ref="G5:H5"/>
    <mergeCell ref="Q5:R5"/>
    <mergeCell ref="B4:B6"/>
    <mergeCell ref="O5:P5"/>
    <mergeCell ref="K5:L5"/>
    <mergeCell ref="U4:U6"/>
    <mergeCell ref="M5:N5"/>
    <mergeCell ref="C4:T4"/>
    <mergeCell ref="B2:U2"/>
    <mergeCell ref="B3:U3"/>
    <mergeCell ref="I5:J5"/>
    <mergeCell ref="S5:T5"/>
    <mergeCell ref="C5:D5"/>
    <mergeCell ref="E5:F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507"/>
  <sheetViews>
    <sheetView zoomScale="80" zoomScaleNormal="80" workbookViewId="0"/>
  </sheetViews>
  <sheetFormatPr defaultRowHeight="15" x14ac:dyDescent="0.25"/>
  <cols>
    <col min="1" max="1" width="2.7109375" style="3" customWidth="1"/>
    <col min="2" max="2" width="17.7109375" style="2" customWidth="1"/>
    <col min="3" max="12" width="12.7109375" style="2" customWidth="1"/>
    <col min="13" max="13" width="9.140625" style="276" customWidth="1"/>
    <col min="14" max="16384" width="9.1406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87" t="s">
        <v>1008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2.15" customHeight="1" thickTop="1" thickBot="1" x14ac:dyDescent="0.3">
      <c r="B3" s="297" t="s">
        <v>57</v>
      </c>
      <c r="C3" s="300" t="s">
        <v>24</v>
      </c>
      <c r="D3" s="301"/>
      <c r="E3" s="301"/>
      <c r="F3" s="301"/>
      <c r="G3" s="301"/>
      <c r="H3" s="301"/>
      <c r="I3" s="301"/>
      <c r="J3" s="311"/>
      <c r="K3" s="302" t="s">
        <v>20</v>
      </c>
      <c r="L3" s="303"/>
    </row>
    <row r="4" spans="2:13" ht="22.15" customHeight="1" thickTop="1" x14ac:dyDescent="0.25">
      <c r="B4" s="298"/>
      <c r="C4" s="306" t="s">
        <v>18</v>
      </c>
      <c r="D4" s="307"/>
      <c r="E4" s="310" t="s">
        <v>862</v>
      </c>
      <c r="F4" s="307"/>
      <c r="G4" s="310" t="s">
        <v>294</v>
      </c>
      <c r="H4" s="307"/>
      <c r="I4" s="308" t="s">
        <v>19</v>
      </c>
      <c r="J4" s="309"/>
      <c r="K4" s="312"/>
      <c r="L4" s="305"/>
    </row>
    <row r="5" spans="2:13" ht="22.15" customHeight="1" thickBot="1" x14ac:dyDescent="0.3">
      <c r="B5" s="299"/>
      <c r="C5" s="218" t="s">
        <v>17</v>
      </c>
      <c r="D5" s="226" t="s">
        <v>16</v>
      </c>
      <c r="E5" s="220" t="s">
        <v>17</v>
      </c>
      <c r="F5" s="226" t="s">
        <v>16</v>
      </c>
      <c r="G5" s="220" t="s">
        <v>17</v>
      </c>
      <c r="H5" s="226" t="s">
        <v>16</v>
      </c>
      <c r="I5" s="220" t="s">
        <v>17</v>
      </c>
      <c r="J5" s="228" t="s">
        <v>16</v>
      </c>
      <c r="K5" s="218" t="s">
        <v>17</v>
      </c>
      <c r="L5" s="228" t="s">
        <v>16</v>
      </c>
    </row>
    <row r="6" spans="2:13" ht="22.15" customHeight="1" thickTop="1" x14ac:dyDescent="0.25">
      <c r="B6" s="43" t="s">
        <v>58</v>
      </c>
      <c r="C6" s="22">
        <v>23</v>
      </c>
      <c r="D6" s="23">
        <v>2.9077117572692796E-2</v>
      </c>
      <c r="E6" s="24">
        <v>160</v>
      </c>
      <c r="F6" s="23">
        <v>7.8934385791810557E-2</v>
      </c>
      <c r="G6" s="24">
        <v>7</v>
      </c>
      <c r="H6" s="23">
        <v>4.8951048951048952E-2</v>
      </c>
      <c r="I6" s="24">
        <v>0</v>
      </c>
      <c r="J6" s="25">
        <v>0</v>
      </c>
      <c r="K6" s="22">
        <v>190</v>
      </c>
      <c r="L6" s="27">
        <v>6.4059339177343216E-2</v>
      </c>
      <c r="M6" s="276" t="s">
        <v>594</v>
      </c>
    </row>
    <row r="7" spans="2:13" ht="22.15" customHeight="1" x14ac:dyDescent="0.25">
      <c r="B7" s="43" t="s">
        <v>59</v>
      </c>
      <c r="C7" s="22">
        <v>2</v>
      </c>
      <c r="D7" s="23">
        <v>2.5284450063211127E-3</v>
      </c>
      <c r="E7" s="24">
        <v>13</v>
      </c>
      <c r="F7" s="23">
        <v>6.4134188455846081E-3</v>
      </c>
      <c r="G7" s="24">
        <v>1</v>
      </c>
      <c r="H7" s="23">
        <v>6.993006993006993E-3</v>
      </c>
      <c r="I7" s="24">
        <v>0</v>
      </c>
      <c r="J7" s="25">
        <v>0</v>
      </c>
      <c r="K7" s="22">
        <v>16</v>
      </c>
      <c r="L7" s="27">
        <v>5.394470667565745E-3</v>
      </c>
      <c r="M7" s="276" t="s">
        <v>595</v>
      </c>
    </row>
    <row r="8" spans="2:13" ht="22.15" customHeight="1" x14ac:dyDescent="0.25">
      <c r="B8" s="43" t="s">
        <v>60</v>
      </c>
      <c r="C8" s="22">
        <v>1</v>
      </c>
      <c r="D8" s="23">
        <v>1.2642225031605564E-3</v>
      </c>
      <c r="E8" s="24">
        <v>7</v>
      </c>
      <c r="F8" s="23">
        <v>3.453379378391712E-3</v>
      </c>
      <c r="G8" s="24">
        <v>1</v>
      </c>
      <c r="H8" s="23">
        <v>6.993006993006993E-3</v>
      </c>
      <c r="I8" s="24">
        <v>0</v>
      </c>
      <c r="J8" s="25">
        <v>0</v>
      </c>
      <c r="K8" s="22">
        <v>9</v>
      </c>
      <c r="L8" s="27">
        <v>3.0343897505057315E-3</v>
      </c>
      <c r="M8" s="276" t="s">
        <v>596</v>
      </c>
    </row>
    <row r="9" spans="2:13" ht="22.15" customHeight="1" x14ac:dyDescent="0.25">
      <c r="B9" s="43" t="s">
        <v>61</v>
      </c>
      <c r="C9" s="22">
        <v>2</v>
      </c>
      <c r="D9" s="23">
        <v>2.5284450063211127E-3</v>
      </c>
      <c r="E9" s="24">
        <v>17</v>
      </c>
      <c r="F9" s="23">
        <v>8.3867784903798714E-3</v>
      </c>
      <c r="G9" s="24">
        <v>1</v>
      </c>
      <c r="H9" s="23">
        <v>6.993006993006993E-3</v>
      </c>
      <c r="I9" s="24">
        <v>0</v>
      </c>
      <c r="J9" s="25">
        <v>0</v>
      </c>
      <c r="K9" s="22">
        <v>20</v>
      </c>
      <c r="L9" s="27">
        <v>6.7430883344571811E-3</v>
      </c>
      <c r="M9" s="276" t="s">
        <v>597</v>
      </c>
    </row>
    <row r="10" spans="2:13" ht="22.15" customHeight="1" x14ac:dyDescent="0.25">
      <c r="B10" s="43" t="s">
        <v>62</v>
      </c>
      <c r="C10" s="22">
        <v>1</v>
      </c>
      <c r="D10" s="23">
        <v>1.2642225031605564E-3</v>
      </c>
      <c r="E10" s="24">
        <v>26</v>
      </c>
      <c r="F10" s="23">
        <v>1.2826837691169216E-2</v>
      </c>
      <c r="G10" s="24">
        <v>4</v>
      </c>
      <c r="H10" s="23">
        <v>2.7972027972027972E-2</v>
      </c>
      <c r="I10" s="24">
        <v>0</v>
      </c>
      <c r="J10" s="25">
        <v>0</v>
      </c>
      <c r="K10" s="22">
        <v>31</v>
      </c>
      <c r="L10" s="27">
        <v>1.0451786918408631E-2</v>
      </c>
      <c r="M10" s="276" t="s">
        <v>598</v>
      </c>
    </row>
    <row r="11" spans="2:13" ht="22.15" customHeight="1" x14ac:dyDescent="0.25">
      <c r="B11" s="43" t="s">
        <v>63</v>
      </c>
      <c r="C11" s="22">
        <v>3</v>
      </c>
      <c r="D11" s="23">
        <v>3.7926675094816687E-3</v>
      </c>
      <c r="E11" s="24">
        <v>11</v>
      </c>
      <c r="F11" s="23">
        <v>5.4267390231869756E-3</v>
      </c>
      <c r="G11" s="24">
        <v>1</v>
      </c>
      <c r="H11" s="23">
        <v>6.993006993006993E-3</v>
      </c>
      <c r="I11" s="24">
        <v>0</v>
      </c>
      <c r="J11" s="25">
        <v>0</v>
      </c>
      <c r="K11" s="22">
        <v>15</v>
      </c>
      <c r="L11" s="27">
        <v>5.0573162508428865E-3</v>
      </c>
      <c r="M11" s="276" t="s">
        <v>599</v>
      </c>
    </row>
    <row r="12" spans="2:13" ht="22.15" customHeight="1" x14ac:dyDescent="0.25">
      <c r="B12" s="43" t="s">
        <v>64</v>
      </c>
      <c r="C12" s="22">
        <v>2</v>
      </c>
      <c r="D12" s="23">
        <v>2.5284450063211127E-3</v>
      </c>
      <c r="E12" s="24">
        <v>24</v>
      </c>
      <c r="F12" s="23">
        <v>1.1840157868771583E-2</v>
      </c>
      <c r="G12" s="24">
        <v>2</v>
      </c>
      <c r="H12" s="23">
        <v>1.3986013986013986E-2</v>
      </c>
      <c r="I12" s="24">
        <v>0</v>
      </c>
      <c r="J12" s="25">
        <v>0</v>
      </c>
      <c r="K12" s="22">
        <v>28</v>
      </c>
      <c r="L12" s="27">
        <v>9.440323668240054E-3</v>
      </c>
      <c r="M12" s="276" t="s">
        <v>600</v>
      </c>
    </row>
    <row r="13" spans="2:13" ht="22.15" customHeight="1" x14ac:dyDescent="0.25">
      <c r="B13" s="43" t="s">
        <v>65</v>
      </c>
      <c r="C13" s="22">
        <v>6</v>
      </c>
      <c r="D13" s="23">
        <v>7.5853350189633373E-3</v>
      </c>
      <c r="E13" s="24">
        <v>35</v>
      </c>
      <c r="F13" s="23">
        <v>1.7266896891958559E-2</v>
      </c>
      <c r="G13" s="24">
        <v>2</v>
      </c>
      <c r="H13" s="23">
        <v>1.3986013986013986E-2</v>
      </c>
      <c r="I13" s="24">
        <v>1</v>
      </c>
      <c r="J13" s="25">
        <v>0.2</v>
      </c>
      <c r="K13" s="22">
        <v>44</v>
      </c>
      <c r="L13" s="27">
        <v>1.4834794335805798E-2</v>
      </c>
      <c r="M13" s="276" t="s">
        <v>601</v>
      </c>
    </row>
    <row r="14" spans="2:13" ht="22.15" customHeight="1" x14ac:dyDescent="0.25">
      <c r="B14" s="61" t="s">
        <v>66</v>
      </c>
      <c r="C14" s="22">
        <v>12</v>
      </c>
      <c r="D14" s="23">
        <v>1.5170670037926675E-2</v>
      </c>
      <c r="E14" s="24">
        <v>130</v>
      </c>
      <c r="F14" s="23">
        <v>6.4134188455846078E-2</v>
      </c>
      <c r="G14" s="24">
        <v>10</v>
      </c>
      <c r="H14" s="23">
        <v>6.9930069930069935E-2</v>
      </c>
      <c r="I14" s="24">
        <v>0</v>
      </c>
      <c r="J14" s="25">
        <v>0</v>
      </c>
      <c r="K14" s="22">
        <v>152</v>
      </c>
      <c r="L14" s="27">
        <v>5.124747134187458E-2</v>
      </c>
      <c r="M14" s="276" t="s">
        <v>602</v>
      </c>
    </row>
    <row r="15" spans="2:13" ht="22.15" customHeight="1" x14ac:dyDescent="0.25">
      <c r="B15" s="61" t="s">
        <v>67</v>
      </c>
      <c r="C15" s="22">
        <v>13</v>
      </c>
      <c r="D15" s="23">
        <v>1.643489254108723E-2</v>
      </c>
      <c r="E15" s="24">
        <v>117</v>
      </c>
      <c r="F15" s="23">
        <v>5.7720769610261471E-2</v>
      </c>
      <c r="G15" s="24">
        <v>7</v>
      </c>
      <c r="H15" s="23">
        <v>4.8951048951048952E-2</v>
      </c>
      <c r="I15" s="24">
        <v>0</v>
      </c>
      <c r="J15" s="25">
        <v>0</v>
      </c>
      <c r="K15" s="22">
        <v>137</v>
      </c>
      <c r="L15" s="27">
        <v>4.6190155091031693E-2</v>
      </c>
      <c r="M15" s="276" t="s">
        <v>603</v>
      </c>
    </row>
    <row r="16" spans="2:13" ht="22.15" customHeight="1" x14ac:dyDescent="0.25">
      <c r="B16" s="61" t="s">
        <v>68</v>
      </c>
      <c r="C16" s="22">
        <v>4</v>
      </c>
      <c r="D16" s="23">
        <v>5.0568900126422255E-3</v>
      </c>
      <c r="E16" s="24">
        <v>57</v>
      </c>
      <c r="F16" s="23">
        <v>2.8120374938332512E-2</v>
      </c>
      <c r="G16" s="24">
        <v>1</v>
      </c>
      <c r="H16" s="23">
        <v>6.993006993006993E-3</v>
      </c>
      <c r="I16" s="24">
        <v>0</v>
      </c>
      <c r="J16" s="25">
        <v>0</v>
      </c>
      <c r="K16" s="22">
        <v>62</v>
      </c>
      <c r="L16" s="27">
        <v>2.0903573836817263E-2</v>
      </c>
      <c r="M16" s="276" t="s">
        <v>604</v>
      </c>
    </row>
    <row r="17" spans="2:13" ht="22.15" customHeight="1" thickBot="1" x14ac:dyDescent="0.3">
      <c r="B17" s="43" t="s">
        <v>56</v>
      </c>
      <c r="C17" s="22">
        <v>722</v>
      </c>
      <c r="D17" s="23">
        <v>0.91276864728192164</v>
      </c>
      <c r="E17" s="24">
        <v>1430</v>
      </c>
      <c r="F17" s="23">
        <v>0.70547607301430681</v>
      </c>
      <c r="G17" s="24">
        <v>106</v>
      </c>
      <c r="H17" s="23">
        <v>0.74125874125874125</v>
      </c>
      <c r="I17" s="24">
        <v>4</v>
      </c>
      <c r="J17" s="25">
        <v>0.8</v>
      </c>
      <c r="K17" s="22">
        <v>2262</v>
      </c>
      <c r="L17" s="27">
        <v>0.76264329062710723</v>
      </c>
      <c r="M17" s="276" t="s">
        <v>605</v>
      </c>
    </row>
    <row r="18" spans="2:13" ht="22.15" customHeight="1" thickTop="1" thickBot="1" x14ac:dyDescent="0.3">
      <c r="B18" s="47" t="s">
        <v>69</v>
      </c>
      <c r="C18" s="29">
        <v>791</v>
      </c>
      <c r="D18" s="30">
        <v>1</v>
      </c>
      <c r="E18" s="31">
        <v>2027</v>
      </c>
      <c r="F18" s="30">
        <v>1</v>
      </c>
      <c r="G18" s="31">
        <v>143</v>
      </c>
      <c r="H18" s="30">
        <v>1</v>
      </c>
      <c r="I18" s="31">
        <v>5</v>
      </c>
      <c r="J18" s="32">
        <v>1</v>
      </c>
      <c r="K18" s="29">
        <v>2966</v>
      </c>
      <c r="L18" s="33">
        <v>1</v>
      </c>
      <c r="M18" s="276" t="s">
        <v>20</v>
      </c>
    </row>
    <row r="19" spans="2:13" ht="22.15" customHeight="1" thickTop="1" thickBot="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 ht="22.15" customHeight="1" thickTop="1" x14ac:dyDescent="0.25">
      <c r="B20" s="54" t="s">
        <v>948</v>
      </c>
      <c r="C20" s="55"/>
      <c r="D20" s="55"/>
      <c r="E20" s="56"/>
      <c r="F20" s="3"/>
      <c r="G20" s="3"/>
      <c r="H20" s="3"/>
      <c r="I20" s="3"/>
      <c r="J20" s="3"/>
      <c r="K20" s="3"/>
      <c r="L20" s="3"/>
    </row>
    <row r="21" spans="2:13" ht="22.15" customHeight="1" thickBot="1" x14ac:dyDescent="0.3">
      <c r="B21" s="57" t="s">
        <v>1034</v>
      </c>
      <c r="C21" s="58"/>
      <c r="D21" s="58"/>
      <c r="E21" s="59"/>
      <c r="F21" s="3"/>
      <c r="G21" s="3"/>
      <c r="H21" s="3"/>
      <c r="I21" s="3"/>
      <c r="J21" s="3"/>
      <c r="K21" s="3"/>
      <c r="L21" s="3"/>
    </row>
    <row r="22" spans="2:13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29.1.1</vt:lpstr>
      <vt:lpstr>29.1.2</vt:lpstr>
      <vt:lpstr>29.1.3</vt:lpstr>
      <vt:lpstr>29.1.4</vt:lpstr>
      <vt:lpstr>29.2.1</vt:lpstr>
      <vt:lpstr>29.2.2</vt:lpstr>
      <vt:lpstr>29.3.1</vt:lpstr>
      <vt:lpstr>29.3.2</vt:lpstr>
      <vt:lpstr>29.4.1</vt:lpstr>
      <vt:lpstr>29.4.2</vt:lpstr>
      <vt:lpstr>29.5.1</vt:lpstr>
      <vt:lpstr>29.5.2</vt:lpstr>
      <vt:lpstr>29.6.1</vt:lpstr>
      <vt:lpstr>29.6.2</vt:lpstr>
      <vt:lpstr>29.7.1</vt:lpstr>
      <vt:lpstr>29.7.2</vt:lpstr>
      <vt:lpstr>29.8.1</vt:lpstr>
      <vt:lpstr>29.8.2</vt:lpstr>
      <vt:lpstr>29.9.1</vt:lpstr>
      <vt:lpstr>29.9.2</vt:lpstr>
      <vt:lpstr>29.11.1</vt:lpstr>
      <vt:lpstr>29.11.2</vt:lpstr>
      <vt:lpstr>29.12.1</vt:lpstr>
      <vt:lpstr>29.12.2</vt:lpstr>
      <vt:lpstr>29.13.1</vt:lpstr>
      <vt:lpstr>29.13.2</vt:lpstr>
      <vt:lpstr>29.14.1</vt:lpstr>
      <vt:lpstr>29.14.2</vt:lpstr>
      <vt:lpstr>29.15.1</vt:lpstr>
      <vt:lpstr>29.15.2</vt:lpstr>
      <vt:lpstr>29.16.1</vt:lpstr>
      <vt:lpstr>29.16.2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2015-06-11T11:44:03Z</cp:lastPrinted>
  <dcterms:created xsi:type="dcterms:W3CDTF">2015-01-12T09:37:20Z</dcterms:created>
  <dcterms:modified xsi:type="dcterms:W3CDTF">2022-02-11T16:42:42Z</dcterms:modified>
</cp:coreProperties>
</file>