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pport statistique secteur public\2020\Tabellen\FR\"/>
    </mc:Choice>
  </mc:AlternateContent>
  <xr:revisionPtr revIDLastSave="0" documentId="13_ncr:1_{BF8D76DD-DEFC-43C9-9234-B08563ACFCDA}" xr6:coauthVersionLast="36" xr6:coauthVersionMax="36" xr10:uidLastSave="{00000000-0000-0000-0000-000000000000}"/>
  <bookViews>
    <workbookView xWindow="9585" yWindow="-15" windowWidth="9600" windowHeight="11760" tabRatio="759" activeTab="10" xr2:uid="{00000000-000D-0000-FFFF-FFFF00000000}"/>
  </bookViews>
  <sheets>
    <sheet name="Table de matières" sheetId="1" r:id="rId1"/>
    <sheet name="15.1.1" sheetId="2" r:id="rId2"/>
    <sheet name="15.1.2" sheetId="4" r:id="rId3"/>
    <sheet name="15.1.3" sheetId="23" r:id="rId4"/>
    <sheet name="15.1.4" sheetId="22" r:id="rId5"/>
    <sheet name="15.2.1" sheetId="6" r:id="rId6"/>
    <sheet name="15.2.2" sheetId="8" r:id="rId7"/>
    <sheet name="15.2.3" sheetId="9" r:id="rId8"/>
    <sheet name="15.2.3.1" sheetId="25" r:id="rId9"/>
    <sheet name="15.2.3.2" sheetId="26" r:id="rId10"/>
    <sheet name="15.2.4" sheetId="10" r:id="rId11"/>
  </sheets>
  <externalReferences>
    <externalReference r:id="rId12"/>
  </externalReferences>
  <definedNames>
    <definedName name="_xlnm.Print_Titles" localSheetId="1">'15.1.1'!$2:$6</definedName>
    <definedName name="_xlnm.Print_Titles" localSheetId="5">'15.2.1'!$2:$6</definedName>
  </definedNames>
  <calcPr calcId="191029"/>
</workbook>
</file>

<file path=xl/calcChain.xml><?xml version="1.0" encoding="utf-8"?>
<calcChain xmlns="http://schemas.openxmlformats.org/spreadsheetml/2006/main">
  <c r="C53" i="10" l="1"/>
  <c r="D53" i="10" s="1"/>
  <c r="E53" i="10"/>
  <c r="F53" i="10" s="1"/>
  <c r="G53" i="10"/>
  <c r="H53" i="10"/>
  <c r="I53" i="10"/>
  <c r="J53" i="10" s="1"/>
  <c r="K53" i="10"/>
  <c r="L53" i="10" s="1"/>
  <c r="M53" i="10"/>
  <c r="N53" i="10" s="1"/>
  <c r="O53" i="10"/>
  <c r="P53" i="10" s="1"/>
  <c r="Q53" i="10"/>
  <c r="R53" i="10" s="1"/>
  <c r="M53" i="26" l="1"/>
  <c r="K53" i="26"/>
  <c r="I53" i="26"/>
  <c r="G53" i="26"/>
  <c r="E53" i="26"/>
  <c r="C53" i="26"/>
  <c r="M53" i="25"/>
  <c r="K53" i="25"/>
  <c r="I53" i="25"/>
  <c r="G53" i="25"/>
  <c r="E53" i="25"/>
  <c r="C53" i="25"/>
  <c r="M53" i="9"/>
  <c r="K53" i="9"/>
  <c r="I53" i="9"/>
  <c r="G53" i="9"/>
  <c r="E53" i="9"/>
  <c r="C53" i="9"/>
  <c r="S53" i="10" l="1"/>
  <c r="O53" i="26"/>
  <c r="O53" i="25"/>
  <c r="O53" i="9" l="1"/>
  <c r="L53" i="25" l="1"/>
  <c r="D53" i="25"/>
  <c r="L53" i="26" l="1"/>
  <c r="D53" i="26"/>
  <c r="H53" i="26"/>
  <c r="J53" i="9"/>
  <c r="N53" i="9"/>
  <c r="F53" i="9"/>
  <c r="H53" i="25"/>
  <c r="N53" i="25"/>
  <c r="F53" i="25"/>
  <c r="J53" i="25"/>
  <c r="J53" i="26" l="1"/>
  <c r="F53" i="26"/>
  <c r="N53" i="26"/>
  <c r="H53" i="9"/>
  <c r="D53" i="9"/>
  <c r="L53" i="9"/>
  <c r="T53" i="10" l="1"/>
  <c r="P53" i="26"/>
  <c r="P53" i="25"/>
  <c r="P53" i="9"/>
</calcChain>
</file>

<file path=xl/sharedStrings.xml><?xml version="1.0" encoding="utf-8"?>
<sst xmlns="http://schemas.openxmlformats.org/spreadsheetml/2006/main" count="777" uniqueCount="167">
  <si>
    <t>15.1.1.</t>
  </si>
  <si>
    <t>15.1.2.</t>
  </si>
  <si>
    <t>15.1.4.</t>
  </si>
  <si>
    <t>15.2.</t>
  </si>
  <si>
    <t>15.2.1.</t>
  </si>
  <si>
    <t>15.2.2.</t>
  </si>
  <si>
    <t>15.2.3.</t>
  </si>
  <si>
    <t>15.2.4.</t>
  </si>
  <si>
    <t>15.1</t>
  </si>
  <si>
    <t>L'arrondissement administratif de la victime</t>
  </si>
  <si>
    <t>L'arrondissement administratif du lieu de l'accident</t>
  </si>
  <si>
    <t>N</t>
  </si>
  <si>
    <t>%</t>
  </si>
  <si>
    <t>01 Anvers</t>
  </si>
  <si>
    <t>02 Malines</t>
  </si>
  <si>
    <t>03 Turnhout</t>
  </si>
  <si>
    <t>04 Bruxelles-Capitale</t>
  </si>
  <si>
    <t>05 Hal-Vilvorde</t>
  </si>
  <si>
    <t>06 Louvain</t>
  </si>
  <si>
    <t>07 Nivelles</t>
  </si>
  <si>
    <t>08 Bruges</t>
  </si>
  <si>
    <t>09 Dixmude</t>
  </si>
  <si>
    <t>10 Ypres</t>
  </si>
  <si>
    <t>11 Courtrai</t>
  </si>
  <si>
    <t>12 Ostende</t>
  </si>
  <si>
    <t>13 Roulers</t>
  </si>
  <si>
    <t>14 Tielt</t>
  </si>
  <si>
    <t>15 Furnes</t>
  </si>
  <si>
    <t>16 Alost</t>
  </si>
  <si>
    <t>17 Termonde</t>
  </si>
  <si>
    <t>18 Eeklo</t>
  </si>
  <si>
    <t>19 Gand</t>
  </si>
  <si>
    <t>20 Audenarde</t>
  </si>
  <si>
    <t>21 Saint-Nicolas</t>
  </si>
  <si>
    <t>22 Ath</t>
  </si>
  <si>
    <t>23 Charlerloi</t>
  </si>
  <si>
    <t>24 Mons</t>
  </si>
  <si>
    <t>26 Soignies</t>
  </si>
  <si>
    <t>27 Thuin</t>
  </si>
  <si>
    <t>29 Huy</t>
  </si>
  <si>
    <t>30 Liège</t>
  </si>
  <si>
    <t>31 Verviers</t>
  </si>
  <si>
    <t>32 Waremme</t>
  </si>
  <si>
    <t>33 Hasselt</t>
  </si>
  <si>
    <t>34 Maaseik</t>
  </si>
  <si>
    <t>35 Tongres</t>
  </si>
  <si>
    <t>36 Arlon</t>
  </si>
  <si>
    <t>37 Bastogne</t>
  </si>
  <si>
    <t>38 Marche-en-Famenne</t>
  </si>
  <si>
    <t>39 Neufchâteau</t>
  </si>
  <si>
    <t>40 Virton</t>
  </si>
  <si>
    <t>41 Dinant</t>
  </si>
  <si>
    <t>42 Namur</t>
  </si>
  <si>
    <t>43 Philippeville</t>
  </si>
  <si>
    <t>Autre</t>
  </si>
  <si>
    <t>Résidence inconnue- nationalité belge</t>
  </si>
  <si>
    <t>Résidence inconnue- nationalité étrangère</t>
  </si>
  <si>
    <t>Suite de l'accident</t>
  </si>
  <si>
    <t>TOTAL</t>
  </si>
  <si>
    <t>CSS</t>
  </si>
  <si>
    <t>IT</t>
  </si>
  <si>
    <t>IP</t>
  </si>
  <si>
    <t>Mortels</t>
  </si>
  <si>
    <t>Genre de la victime</t>
  </si>
  <si>
    <t>Femmes</t>
  </si>
  <si>
    <t>Hommes</t>
  </si>
  <si>
    <t>Inconnus</t>
  </si>
  <si>
    <t>Total Femmes</t>
  </si>
  <si>
    <t>Total Hommes</t>
  </si>
  <si>
    <t>Age de la vitime</t>
  </si>
  <si>
    <t>15-19 ans</t>
  </si>
  <si>
    <t>20-29 ans</t>
  </si>
  <si>
    <t>30-39 ans</t>
  </si>
  <si>
    <t>40-49 ans</t>
  </si>
  <si>
    <t>50-59 ans</t>
  </si>
  <si>
    <t>60 ans et plus</t>
  </si>
  <si>
    <t>Durée de l'incapacité temporaire de travail</t>
  </si>
  <si>
    <t>IT 0 jour</t>
  </si>
  <si>
    <t>IT 1 à 3 jours</t>
  </si>
  <si>
    <t>IT 4 à 7 jours</t>
  </si>
  <si>
    <t>IT 8 à 15 jours</t>
  </si>
  <si>
    <t>IT 16 à 30 jours</t>
  </si>
  <si>
    <t>IT 1 à 3 mois</t>
  </si>
  <si>
    <t>IT &gt; 3 à 6 mois</t>
  </si>
  <si>
    <t>IT &gt; 6 mois</t>
  </si>
  <si>
    <t>Année</t>
  </si>
  <si>
    <t>BE100 Arr. de Bruxelles-Capitale / Arr. van Brussel-Hoofdstad</t>
  </si>
  <si>
    <t>BE211 Arr. Antwerpen</t>
  </si>
  <si>
    <t>BE212 Arr. Mechelen</t>
  </si>
  <si>
    <t xml:space="preserve">BE213 Arr. Turnhout </t>
  </si>
  <si>
    <t xml:space="preserve">BE221 Arr. Hasselt </t>
  </si>
  <si>
    <t xml:space="preserve">BE222 Arr. Maaseik </t>
  </si>
  <si>
    <t xml:space="preserve">BE223 Arr. Tongeren </t>
  </si>
  <si>
    <t xml:space="preserve">BE231 Arr. Aalst </t>
  </si>
  <si>
    <t xml:space="preserve">BE232 Arr. Dendermonde </t>
  </si>
  <si>
    <t>BE233 Arr. Eeklo</t>
  </si>
  <si>
    <t>BE234 Arr. Gent</t>
  </si>
  <si>
    <t>BE235 Arr. Oudenaarde</t>
  </si>
  <si>
    <t>BE236 Arr. Sint-Niklaas</t>
  </si>
  <si>
    <t>BE241 Arr. Halle-Vilvoorde</t>
  </si>
  <si>
    <t>BE242 Arr. Leuven</t>
  </si>
  <si>
    <t>BE251 Arr. Brugge</t>
  </si>
  <si>
    <t>BE252 Arr. Diksmuide</t>
  </si>
  <si>
    <t>BE253 Arr. Ieper</t>
  </si>
  <si>
    <t>BE254 Arr. Kortrijk</t>
  </si>
  <si>
    <t>BE255 Arr. Oostende</t>
  </si>
  <si>
    <t>BE256 Arr. Roeselare</t>
  </si>
  <si>
    <t>BE257 Arr. Tielt</t>
  </si>
  <si>
    <t>BE258 Arr. Veurne</t>
  </si>
  <si>
    <t>BE310 Arr. Nivelles</t>
  </si>
  <si>
    <t>BE321 Arr. Ath</t>
  </si>
  <si>
    <t>BE322 Arr. Charleroi</t>
  </si>
  <si>
    <t>BE323 Arr. Mons</t>
  </si>
  <si>
    <t>BE324 Arr. Mouscron</t>
  </si>
  <si>
    <t>BE325 Arr. Soignies</t>
  </si>
  <si>
    <t>BE326 Arr. Thuin</t>
  </si>
  <si>
    <t>BE331 Arr. Huy</t>
  </si>
  <si>
    <t>BE332 Arr. Liège</t>
  </si>
  <si>
    <t>BE334 Arr. Waremme</t>
  </si>
  <si>
    <t>BE335 Arr. Verviers - communes francophones</t>
  </si>
  <si>
    <t>BE336 Bezirk Verviers - Deutschsprachige Gemeinschaft</t>
  </si>
  <si>
    <t>BE341 Arr. Arlon</t>
  </si>
  <si>
    <t>BE342 Arr. Bastogne</t>
  </si>
  <si>
    <t>BE343 Arr. Marche-en-Famenne</t>
  </si>
  <si>
    <t>BE344 Arr. Neufchâteau</t>
  </si>
  <si>
    <t>BE345 Arr. Virton</t>
  </si>
  <si>
    <t>BE351 Arr. Dinant</t>
  </si>
  <si>
    <t>BE352 Arr. Namur</t>
  </si>
  <si>
    <t>BE353 Arr. Philippeville</t>
  </si>
  <si>
    <t>14 Etranger</t>
  </si>
  <si>
    <t>15.2.  L'arrondissement administratif du lieu de l'accident</t>
  </si>
  <si>
    <t>Age de la victime</t>
  </si>
  <si>
    <t>15.2.3.1.</t>
  </si>
  <si>
    <t>15.2.3.2.</t>
  </si>
  <si>
    <t>IT &lt;= 6 mois</t>
  </si>
  <si>
    <t>15.1. L'ARRONDISSEMENT ADMINISTRATIF DE LA VICTIME</t>
  </si>
  <si>
    <t>ARRONDISSEMENT ADMINISTRATIF DE LA VICTIME</t>
  </si>
  <si>
    <t>ARRONDISSEMENT ADMINISTRATIF DU LIEU DE L'ACCIDENT</t>
  </si>
  <si>
    <t>inconnus</t>
  </si>
  <si>
    <t>28 Tournai-Mouscron</t>
  </si>
  <si>
    <t>25 La Louvière</t>
  </si>
  <si>
    <t>44 Mouscron</t>
  </si>
  <si>
    <t>BE327 Arr. Tournai-Mouscron</t>
  </si>
  <si>
    <t>BE329 Arr. La Louvière</t>
  </si>
  <si>
    <t>Inconnus 1</t>
  </si>
  <si>
    <t>inconnus 1</t>
  </si>
  <si>
    <t>15. CARACTERISTIQUES DES ACCIDENTS SUR LE LIEU DU TRAVAIL DANS LE SECTEUR PUBLIC SELON L'ARRONDISSEMENT ADMINISTRATIF - 2020</t>
  </si>
  <si>
    <t>Accidents sur le lieu de travail selon l'arrondissement administratif de la victime :  évolution 2015 - 2020</t>
  </si>
  <si>
    <t>Accidents sur le lieu de travail selon l'arrondissement administratif de la victime : distribution distribution selon le genre - 2020</t>
  </si>
  <si>
    <t>Accidents sur le lieu de travail selon l'arrondissement administratif de la victime : distribution selon la catégorie d'âge - 2020</t>
  </si>
  <si>
    <t>Accidents sur le lieu de travail selon l'arrondissement administratif de la victime : distribution selon la durée de l’incapacité temporaire - 2020</t>
  </si>
  <si>
    <t>Accidents sur le lieu de travail selon l'arrondissement administratif du lieu de l'accident : évolution 2015-2020</t>
  </si>
  <si>
    <t>Accidents sur le lieu de travail selon l'arrondissement administratif du lieu de l'accident : distribution distribution selon le genre - 2020</t>
  </si>
  <si>
    <t>Accidents sur le lieu de travail selon l'arrondissement administratif du lieu de l'accident : distribution selon la catégorie d'âge - hommes et femmes - 2020</t>
  </si>
  <si>
    <t>Accidents sur le lieu de travail selon l'arrondissement administratif du lieu de l'accident : distribution selon la catégorie d'âge - femmes - 2020</t>
  </si>
  <si>
    <t>Accidents sur le lieu de travail selon l'arrondissement administratif du lieu de l'accident : distribution selon la catégorie d'âge - hommes - 2020</t>
  </si>
  <si>
    <t>Accidents sur le lieu de travail selon l'arrondissement administratif du lieu de l'accident : distribution selon la durée de l’incapacité temporaire - 2020</t>
  </si>
  <si>
    <t>15.1.1. Accidents sur le lieu de travail selon l'arrondissement administratif de la victime :  évolution 2015 - 2020</t>
  </si>
  <si>
    <t>15.1.2. Accidents sur le lieu de travail selon l'arrondissement administratif de la victime : distribution distribution selon le genre - 2020</t>
  </si>
  <si>
    <t>15.1.3. Accidents sur le lieu de travail selon l'arrondissement administratif de la victime : distribution selon la catégorie d'âge - 2020</t>
  </si>
  <si>
    <t>15.1.4.  Accidents sur le lieu de travail selon l'arrondissement administratif de la victime : distribution selon la durée de l’incapacité temporaire - 2020</t>
  </si>
  <si>
    <t>15.2.1. Accidents sur le lieu de travail selon l'arrondissement administratif du lieu de l'accident : évolution 2015 - 2020</t>
  </si>
  <si>
    <t>15.2.2. Accidents sur le lieu de travail selon l'arrondissement administratif du lieu de l'accident : distribution distribution selon le genre - 2020</t>
  </si>
  <si>
    <t>15.2.3.  Accidents sur le lieu de travail selon l'arrondissement administratif du lieu de l'accident : distribution selon la catégorie d'âge - 2020 - hommes et femmes</t>
  </si>
  <si>
    <t>15.2.3.1.  Accidents sur le lieu de travail selon l'arrondissement administratif du lieu de l'accident : distribution selon la catégorie d'âge - 2020- femmes</t>
  </si>
  <si>
    <t>15.2.3.2.  Accidents sur le lieu de travail selon l'arrondissement administratif du lieu de l'accident : distribution selon la catégorie d'âge - 2020 - hommes</t>
  </si>
  <si>
    <t>15.2.4. Accidents sur le lieu de travail selon l'arrondissement administratif du lieu de l'accident : distribution selon la durée de l’incapacité temporaire 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</si>
</sst>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lightUp">
        <bgColor theme="0"/>
      </patternFill>
    </fill>
    <fill>
      <patternFill patternType="lightDown">
        <bgColor theme="0"/>
      </patternFill>
    </fill>
  </fills>
  <borders count="2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0" xfId="0" applyFont="1"/>
    <xf numFmtId="0" fontId="0" fillId="2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1" fillId="2" borderId="0" xfId="1" applyFont="1" applyFill="1" applyAlignment="1">
      <alignment vertical="center"/>
    </xf>
    <xf numFmtId="0" fontId="4" fillId="5" borderId="3" xfId="1" applyFont="1" applyFill="1" applyBorder="1" applyAlignment="1">
      <alignment vertical="center"/>
    </xf>
    <xf numFmtId="0" fontId="5" fillId="5" borderId="4" xfId="1" applyFont="1" applyFill="1" applyBorder="1" applyAlignment="1">
      <alignment vertical="center"/>
    </xf>
    <xf numFmtId="0" fontId="4" fillId="5" borderId="5" xfId="1" applyFont="1" applyFill="1" applyBorder="1" applyAlignment="1">
      <alignment vertical="center"/>
    </xf>
    <xf numFmtId="0" fontId="5" fillId="5" borderId="6" xfId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0" xfId="0" applyFont="1" applyFill="1"/>
    <xf numFmtId="0" fontId="6" fillId="5" borderId="8" xfId="0" applyFont="1" applyFill="1" applyBorder="1" applyAlignment="1">
      <alignment horizontal="left" vertical="center" wrapText="1"/>
    </xf>
    <xf numFmtId="3" fontId="7" fillId="5" borderId="9" xfId="0" applyNumberFormat="1" applyFont="1" applyFill="1" applyBorder="1" applyAlignment="1">
      <alignment horizontal="center" vertical="center"/>
    </xf>
    <xf numFmtId="164" fontId="7" fillId="5" borderId="4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3" fontId="6" fillId="5" borderId="7" xfId="0" applyNumberFormat="1" applyFont="1" applyFill="1" applyBorder="1" applyAlignment="1">
      <alignment horizontal="center" vertical="center"/>
    </xf>
    <xf numFmtId="9" fontId="6" fillId="5" borderId="2" xfId="0" applyNumberFormat="1" applyFont="1" applyFill="1" applyBorder="1" applyAlignment="1">
      <alignment horizontal="center" vertical="center"/>
    </xf>
    <xf numFmtId="164" fontId="6" fillId="5" borderId="2" xfId="0" applyNumberFormat="1" applyFont="1" applyFill="1" applyBorder="1" applyAlignment="1">
      <alignment horizontal="center" vertical="center"/>
    </xf>
    <xf numFmtId="3" fontId="0" fillId="2" borderId="0" xfId="0" applyNumberFormat="1" applyFont="1" applyFill="1"/>
    <xf numFmtId="0" fontId="8" fillId="5" borderId="6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3" fontId="7" fillId="5" borderId="0" xfId="0" applyNumberFormat="1" applyFont="1" applyFill="1" applyBorder="1" applyAlignment="1">
      <alignment horizontal="center" vertical="center"/>
    </xf>
    <xf numFmtId="164" fontId="7" fillId="5" borderId="0" xfId="0" applyNumberFormat="1" applyFont="1" applyFill="1" applyBorder="1" applyAlignment="1">
      <alignment horizontal="center" vertical="center"/>
    </xf>
    <xf numFmtId="3" fontId="7" fillId="5" borderId="13" xfId="0" applyNumberFormat="1" applyFont="1" applyFill="1" applyBorder="1" applyAlignment="1">
      <alignment horizontal="center" vertical="center"/>
    </xf>
    <xf numFmtId="164" fontId="7" fillId="5" borderId="14" xfId="0" applyNumberFormat="1" applyFont="1" applyFill="1" applyBorder="1" applyAlignment="1">
      <alignment horizontal="center" vertical="center"/>
    </xf>
    <xf numFmtId="3" fontId="6" fillId="5" borderId="11" xfId="0" applyNumberFormat="1" applyFont="1" applyFill="1" applyBorder="1" applyAlignment="1">
      <alignment horizontal="center" vertical="center"/>
    </xf>
    <xf numFmtId="9" fontId="6" fillId="5" borderId="11" xfId="0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7" fillId="5" borderId="9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left" vertical="center" wrapText="1"/>
    </xf>
    <xf numFmtId="3" fontId="7" fillId="5" borderId="15" xfId="0" applyNumberFormat="1" applyFont="1" applyFill="1" applyBorder="1" applyAlignment="1">
      <alignment horizontal="center" vertical="center"/>
    </xf>
    <xf numFmtId="3" fontId="6" fillId="5" borderId="16" xfId="0" applyNumberFormat="1" applyFont="1" applyFill="1" applyBorder="1" applyAlignment="1">
      <alignment horizontal="center" vertical="center"/>
    </xf>
    <xf numFmtId="9" fontId="0" fillId="2" borderId="0" xfId="0" applyNumberFormat="1" applyFont="1" applyFill="1"/>
    <xf numFmtId="9" fontId="7" fillId="5" borderId="4" xfId="0" applyNumberFormat="1" applyFont="1" applyFill="1" applyBorder="1" applyAlignment="1">
      <alignment horizontal="center" vertical="center"/>
    </xf>
    <xf numFmtId="3" fontId="7" fillId="7" borderId="9" xfId="0" applyNumberFormat="1" applyFont="1" applyFill="1" applyBorder="1" applyAlignment="1">
      <alignment horizontal="center" vertical="center"/>
    </xf>
    <xf numFmtId="164" fontId="7" fillId="7" borderId="4" xfId="0" applyNumberFormat="1" applyFont="1" applyFill="1" applyBorder="1" applyAlignment="1">
      <alignment horizontal="center" vertical="center"/>
    </xf>
    <xf numFmtId="3" fontId="7" fillId="8" borderId="9" xfId="0" applyNumberFormat="1" applyFont="1" applyFill="1" applyBorder="1" applyAlignment="1">
      <alignment horizontal="center" vertical="center"/>
    </xf>
    <xf numFmtId="164" fontId="7" fillId="8" borderId="4" xfId="0" applyNumberFormat="1" applyFont="1" applyFill="1" applyBorder="1" applyAlignment="1">
      <alignment horizontal="center" vertical="center"/>
    </xf>
    <xf numFmtId="3" fontId="7" fillId="8" borderId="15" xfId="0" applyNumberFormat="1" applyFont="1" applyFill="1" applyBorder="1" applyAlignment="1">
      <alignment horizontal="center" vertical="center"/>
    </xf>
    <xf numFmtId="164" fontId="7" fillId="8" borderId="0" xfId="0" applyNumberFormat="1" applyFont="1" applyFill="1" applyBorder="1" applyAlignment="1">
      <alignment horizontal="center" vertical="center"/>
    </xf>
    <xf numFmtId="0" fontId="13" fillId="2" borderId="0" xfId="0" applyFont="1" applyFill="1"/>
    <xf numFmtId="3" fontId="13" fillId="2" borderId="0" xfId="0" applyNumberFormat="1" applyFont="1" applyFill="1"/>
    <xf numFmtId="0" fontId="6" fillId="5" borderId="6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/>
    </xf>
    <xf numFmtId="0" fontId="14" fillId="2" borderId="0" xfId="0" applyFont="1" applyFill="1"/>
    <xf numFmtId="3" fontId="14" fillId="2" borderId="0" xfId="0" applyNumberFormat="1" applyFont="1" applyFill="1"/>
    <xf numFmtId="0" fontId="6" fillId="5" borderId="20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rapport%20statistique%20secteur%20public\2020\Data\jaarrapport%202020%20hoofdstuk%2015%20-%20public%20-%20arbeidsplaa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>01 Anvers</v>
          </cell>
        </row>
        <row r="420">
          <cell r="A420" t="str">
            <v>Inconnus 1</v>
          </cell>
          <cell r="B420">
            <v>9</v>
          </cell>
          <cell r="C420">
            <v>5.4545454545454541</v>
          </cell>
          <cell r="D420">
            <v>832</v>
          </cell>
          <cell r="E420">
            <v>17.563858982478362</v>
          </cell>
          <cell r="F420">
            <v>1492</v>
          </cell>
          <cell r="G420">
            <v>22.702373706634209</v>
          </cell>
          <cell r="H420">
            <v>1875</v>
          </cell>
          <cell r="I420">
            <v>26.375017583345056</v>
          </cell>
          <cell r="J420">
            <v>2093</v>
          </cell>
          <cell r="K420">
            <v>28.988919667590029</v>
          </cell>
          <cell r="L420">
            <v>322</v>
          </cell>
          <cell r="M420">
            <v>27.54491017964072</v>
          </cell>
          <cell r="N420">
            <v>6623</v>
          </cell>
          <cell r="O420">
            <v>24.55509417173365</v>
          </cell>
        </row>
        <row r="421">
          <cell r="A421" t="str">
            <v>14 Etranger</v>
          </cell>
          <cell r="B421">
            <v>0</v>
          </cell>
          <cell r="C421">
            <v>0</v>
          </cell>
          <cell r="D421">
            <v>6</v>
          </cell>
          <cell r="E421">
            <v>0.1266624445851805</v>
          </cell>
          <cell r="F421">
            <v>3</v>
          </cell>
          <cell r="G421">
            <v>4.564820450395618E-2</v>
          </cell>
          <cell r="H421">
            <v>3</v>
          </cell>
          <cell r="I421">
            <v>4.2200028133352087E-2</v>
          </cell>
          <cell r="J421">
            <v>3</v>
          </cell>
          <cell r="K421">
            <v>4.1551246537396128E-2</v>
          </cell>
          <cell r="L421">
            <v>2</v>
          </cell>
          <cell r="M421">
            <v>0.17108639863130881</v>
          </cell>
          <cell r="N421">
            <v>17</v>
          </cell>
          <cell r="O421">
            <v>6.3028325671066296E-2</v>
          </cell>
        </row>
        <row r="422">
          <cell r="A422" t="str">
            <v>BE100 Arr. de Bruxelles-Capitale / Arr. van Brussel-Hoofdstad</v>
          </cell>
          <cell r="B422">
            <v>20</v>
          </cell>
          <cell r="C422">
            <v>12.121212121212119</v>
          </cell>
          <cell r="D422">
            <v>776</v>
          </cell>
          <cell r="E422">
            <v>16.381676166350008</v>
          </cell>
          <cell r="F422">
            <v>1000</v>
          </cell>
          <cell r="G422">
            <v>15.216068167985391</v>
          </cell>
          <cell r="H422">
            <v>785</v>
          </cell>
          <cell r="I422">
            <v>11.042340694893797</v>
          </cell>
          <cell r="J422">
            <v>669</v>
          </cell>
          <cell r="K422">
            <v>9.2659279778393344</v>
          </cell>
          <cell r="L422">
            <v>119</v>
          </cell>
          <cell r="M422">
            <v>10.179640718562874</v>
          </cell>
          <cell r="N422">
            <v>3369</v>
          </cell>
          <cell r="O422">
            <v>12.490731128577783</v>
          </cell>
        </row>
        <row r="423">
          <cell r="A423" t="str">
            <v>BE211 Arr. Antwerpen</v>
          </cell>
          <cell r="B423">
            <v>12</v>
          </cell>
          <cell r="C423">
            <v>7.2727272727272725</v>
          </cell>
          <cell r="D423">
            <v>391</v>
          </cell>
          <cell r="E423">
            <v>8.2541693054675953</v>
          </cell>
          <cell r="F423">
            <v>378</v>
          </cell>
          <cell r="G423">
            <v>5.7516737674984775</v>
          </cell>
          <cell r="H423">
            <v>457</v>
          </cell>
          <cell r="I423">
            <v>6.428470952313968</v>
          </cell>
          <cell r="J423">
            <v>385</v>
          </cell>
          <cell r="K423">
            <v>5.3324099722991685</v>
          </cell>
          <cell r="L423">
            <v>77</v>
          </cell>
          <cell r="M423">
            <v>6.5868263473053901</v>
          </cell>
          <cell r="N423">
            <v>1700</v>
          </cell>
          <cell r="O423">
            <v>6.3028325671066296</v>
          </cell>
        </row>
        <row r="424">
          <cell r="A424" t="str">
            <v>BE212 Arr. Mechelen</v>
          </cell>
          <cell r="B424">
            <v>1</v>
          </cell>
          <cell r="C424">
            <v>0.60606060606060608</v>
          </cell>
          <cell r="D424">
            <v>83</v>
          </cell>
          <cell r="E424">
            <v>1.7521638167616636</v>
          </cell>
          <cell r="F424">
            <v>75</v>
          </cell>
          <cell r="G424">
            <v>1.1412051125989044</v>
          </cell>
          <cell r="H424">
            <v>95</v>
          </cell>
          <cell r="I424">
            <v>1.3363342242228162</v>
          </cell>
          <cell r="J424">
            <v>104</v>
          </cell>
          <cell r="K424">
            <v>1.4404432132963989</v>
          </cell>
          <cell r="L424">
            <v>15</v>
          </cell>
          <cell r="M424">
            <v>1.2831479897348159</v>
          </cell>
          <cell r="N424">
            <v>373</v>
          </cell>
          <cell r="O424">
            <v>1.3829156161945722</v>
          </cell>
        </row>
        <row r="425">
          <cell r="A425" t="str">
            <v xml:space="preserve">BE213 Arr. Turnhout </v>
          </cell>
          <cell r="B425">
            <v>6</v>
          </cell>
          <cell r="C425">
            <v>3.6363636363636362</v>
          </cell>
          <cell r="D425">
            <v>69</v>
          </cell>
          <cell r="E425">
            <v>1.4566181127295754</v>
          </cell>
          <cell r="F425">
            <v>126</v>
          </cell>
          <cell r="G425">
            <v>1.9172245891661597</v>
          </cell>
          <cell r="H425">
            <v>154</v>
          </cell>
          <cell r="I425">
            <v>2.1662681108454072</v>
          </cell>
          <cell r="J425">
            <v>167</v>
          </cell>
          <cell r="K425">
            <v>2.3130193905817173</v>
          </cell>
          <cell r="L425">
            <v>29</v>
          </cell>
          <cell r="M425">
            <v>2.4807527801539777</v>
          </cell>
          <cell r="N425">
            <v>551</v>
          </cell>
          <cell r="O425">
            <v>2.042859261456325</v>
          </cell>
        </row>
        <row r="426">
          <cell r="A426" t="str">
            <v xml:space="preserve">BE221 Arr. Hasselt </v>
          </cell>
          <cell r="B426">
            <v>7</v>
          </cell>
          <cell r="C426">
            <v>4.2424242424242431</v>
          </cell>
          <cell r="D426">
            <v>117</v>
          </cell>
          <cell r="E426">
            <v>2.4699176694110196</v>
          </cell>
          <cell r="F426">
            <v>147</v>
          </cell>
          <cell r="G426">
            <v>2.2367620206938525</v>
          </cell>
          <cell r="H426">
            <v>190</v>
          </cell>
          <cell r="I426">
            <v>2.6726684484456324</v>
          </cell>
          <cell r="J426">
            <v>188</v>
          </cell>
          <cell r="K426">
            <v>2.6038781163434903</v>
          </cell>
          <cell r="L426">
            <v>27</v>
          </cell>
          <cell r="M426">
            <v>2.309666381522669</v>
          </cell>
          <cell r="N426">
            <v>676</v>
          </cell>
          <cell r="O426">
            <v>2.5063028325671066</v>
          </cell>
        </row>
        <row r="427">
          <cell r="A427" t="str">
            <v xml:space="preserve">BE222 Arr. Maaseik </v>
          </cell>
          <cell r="B427">
            <v>0</v>
          </cell>
          <cell r="C427">
            <v>0</v>
          </cell>
          <cell r="D427">
            <v>24</v>
          </cell>
          <cell r="E427">
            <v>0.506649778340722</v>
          </cell>
          <cell r="F427">
            <v>59</v>
          </cell>
          <cell r="G427">
            <v>0.89774802191113812</v>
          </cell>
          <cell r="H427">
            <v>56</v>
          </cell>
          <cell r="I427">
            <v>0.78773385848923894</v>
          </cell>
          <cell r="J427">
            <v>63</v>
          </cell>
          <cell r="K427">
            <v>0.87257617728531867</v>
          </cell>
          <cell r="L427">
            <v>9</v>
          </cell>
          <cell r="M427">
            <v>0.7698887938408896</v>
          </cell>
          <cell r="N427">
            <v>211</v>
          </cell>
          <cell r="O427">
            <v>0.78229274803499915</v>
          </cell>
        </row>
        <row r="428">
          <cell r="A428" t="str">
            <v xml:space="preserve">BE223 Arr. Tongeren </v>
          </cell>
          <cell r="B428">
            <v>0</v>
          </cell>
          <cell r="C428">
            <v>0</v>
          </cell>
          <cell r="D428">
            <v>30</v>
          </cell>
          <cell r="E428">
            <v>0.6333122229259025</v>
          </cell>
          <cell r="F428">
            <v>57</v>
          </cell>
          <cell r="G428">
            <v>0.86731588557516726</v>
          </cell>
          <cell r="H428">
            <v>66</v>
          </cell>
          <cell r="I428">
            <v>0.92840061893374592</v>
          </cell>
          <cell r="J428">
            <v>66</v>
          </cell>
          <cell r="K428">
            <v>0.91412742382271472</v>
          </cell>
          <cell r="L428">
            <v>11</v>
          </cell>
          <cell r="M428">
            <v>0.94097519247219841</v>
          </cell>
          <cell r="N428">
            <v>230</v>
          </cell>
          <cell r="O428">
            <v>0.85273617084383802</v>
          </cell>
        </row>
        <row r="429">
          <cell r="A429" t="str">
            <v xml:space="preserve">BE231 Arr. Aalst </v>
          </cell>
          <cell r="B429">
            <v>6</v>
          </cell>
          <cell r="C429">
            <v>3.6363636363636362</v>
          </cell>
          <cell r="D429">
            <v>60</v>
          </cell>
          <cell r="E429">
            <v>1.266624445851805</v>
          </cell>
          <cell r="F429">
            <v>81</v>
          </cell>
          <cell r="G429">
            <v>1.2325015216068169</v>
          </cell>
          <cell r="H429">
            <v>92</v>
          </cell>
          <cell r="I429">
            <v>1.2941341960894641</v>
          </cell>
          <cell r="J429">
            <v>92</v>
          </cell>
          <cell r="K429">
            <v>1.2742382271468145</v>
          </cell>
          <cell r="L429">
            <v>12</v>
          </cell>
          <cell r="M429">
            <v>1.0265183917878529</v>
          </cell>
          <cell r="N429">
            <v>343</v>
          </cell>
          <cell r="O429">
            <v>1.2716891591279846</v>
          </cell>
        </row>
        <row r="430">
          <cell r="A430" t="str">
            <v xml:space="preserve">BE232 Arr. Dendermonde </v>
          </cell>
          <cell r="B430">
            <v>0</v>
          </cell>
          <cell r="C430">
            <v>0</v>
          </cell>
          <cell r="D430">
            <v>36</v>
          </cell>
          <cell r="E430">
            <v>0.75997466751108289</v>
          </cell>
          <cell r="F430">
            <v>55</v>
          </cell>
          <cell r="G430">
            <v>0.83688374923919673</v>
          </cell>
          <cell r="H430">
            <v>42</v>
          </cell>
          <cell r="I430">
            <v>0.59080039386692929</v>
          </cell>
          <cell r="J430">
            <v>68</v>
          </cell>
          <cell r="K430">
            <v>0.94182825484764532</v>
          </cell>
          <cell r="L430">
            <v>6</v>
          </cell>
          <cell r="M430">
            <v>0.51325919589392643</v>
          </cell>
          <cell r="N430">
            <v>207</v>
          </cell>
          <cell r="O430">
            <v>0.76746255375945427</v>
          </cell>
        </row>
        <row r="431">
          <cell r="A431" t="str">
            <v>BE233 Arr. Eeklo</v>
          </cell>
          <cell r="B431">
            <v>1</v>
          </cell>
          <cell r="C431">
            <v>0.60606060606060608</v>
          </cell>
          <cell r="D431">
            <v>10</v>
          </cell>
          <cell r="E431">
            <v>0.21110407430863415</v>
          </cell>
          <cell r="F431">
            <v>19</v>
          </cell>
          <cell r="G431">
            <v>0.28910529519172246</v>
          </cell>
          <cell r="H431">
            <v>12</v>
          </cell>
          <cell r="I431">
            <v>0.16880011253340835</v>
          </cell>
          <cell r="J431">
            <v>20</v>
          </cell>
          <cell r="K431">
            <v>0.2770083102493075</v>
          </cell>
          <cell r="L431">
            <v>4</v>
          </cell>
          <cell r="M431">
            <v>0.34217279726261762</v>
          </cell>
          <cell r="N431">
            <v>66</v>
          </cell>
          <cell r="O431">
            <v>0.24469820554649263</v>
          </cell>
        </row>
        <row r="432">
          <cell r="A432" t="str">
            <v>BE234 Arr. Gent</v>
          </cell>
          <cell r="B432">
            <v>6</v>
          </cell>
          <cell r="C432">
            <v>3.6363636363636362</v>
          </cell>
          <cell r="D432">
            <v>232</v>
          </cell>
          <cell r="E432">
            <v>4.8976145239603124</v>
          </cell>
          <cell r="F432">
            <v>286</v>
          </cell>
          <cell r="G432">
            <v>4.3517954960438221</v>
          </cell>
          <cell r="H432">
            <v>267</v>
          </cell>
          <cell r="I432">
            <v>3.7558025038683356</v>
          </cell>
          <cell r="J432">
            <v>263</v>
          </cell>
          <cell r="K432">
            <v>3.6426592797783939</v>
          </cell>
          <cell r="L432">
            <v>67</v>
          </cell>
          <cell r="M432">
            <v>5.7313943541488444</v>
          </cell>
          <cell r="N432">
            <v>1121</v>
          </cell>
          <cell r="O432">
            <v>4.1561619457214896</v>
          </cell>
        </row>
        <row r="433">
          <cell r="A433" t="str">
            <v>BE235 Arr. Oudenaarde</v>
          </cell>
          <cell r="B433">
            <v>2</v>
          </cell>
          <cell r="C433">
            <v>1.2121212121212122</v>
          </cell>
          <cell r="D433">
            <v>13</v>
          </cell>
          <cell r="E433">
            <v>0.2744352966012244</v>
          </cell>
          <cell r="F433">
            <v>18</v>
          </cell>
          <cell r="G433">
            <v>0.27388922702373708</v>
          </cell>
          <cell r="H433">
            <v>32</v>
          </cell>
          <cell r="I433">
            <v>0.4501336334224223</v>
          </cell>
          <cell r="J433">
            <v>47</v>
          </cell>
          <cell r="K433">
            <v>0.65096952908587258</v>
          </cell>
          <cell r="L433">
            <v>6</v>
          </cell>
          <cell r="M433">
            <v>0.51325919589392643</v>
          </cell>
          <cell r="N433">
            <v>118</v>
          </cell>
          <cell r="O433">
            <v>0.43749073112857773</v>
          </cell>
        </row>
        <row r="434">
          <cell r="A434" t="str">
            <v>BE236 Arr. Sint-Niklaas</v>
          </cell>
          <cell r="B434">
            <v>5</v>
          </cell>
          <cell r="C434">
            <v>3.0303030303030298</v>
          </cell>
          <cell r="D434">
            <v>79</v>
          </cell>
          <cell r="E434">
            <v>1.6677221870382097</v>
          </cell>
          <cell r="F434">
            <v>64</v>
          </cell>
          <cell r="G434">
            <v>0.9738283627510651</v>
          </cell>
          <cell r="H434">
            <v>87</v>
          </cell>
          <cell r="I434">
            <v>1.2238008158672107</v>
          </cell>
          <cell r="J434">
            <v>87</v>
          </cell>
          <cell r="K434">
            <v>1.2049861495844876</v>
          </cell>
          <cell r="L434">
            <v>17</v>
          </cell>
          <cell r="M434">
            <v>1.4542343883661248</v>
          </cell>
          <cell r="N434">
            <v>339</v>
          </cell>
          <cell r="O434">
            <v>1.2568589648524395</v>
          </cell>
        </row>
        <row r="435">
          <cell r="A435" t="str">
            <v>BE241 Arr. Halle-Vilvoorde</v>
          </cell>
          <cell r="B435">
            <v>7</v>
          </cell>
          <cell r="C435">
            <v>4.2424242424242431</v>
          </cell>
          <cell r="D435">
            <v>133</v>
          </cell>
          <cell r="E435">
            <v>2.8076841883048345</v>
          </cell>
          <cell r="F435">
            <v>162</v>
          </cell>
          <cell r="G435">
            <v>2.4650030432136338</v>
          </cell>
          <cell r="H435">
            <v>155</v>
          </cell>
          <cell r="I435">
            <v>2.1803347868898579</v>
          </cell>
          <cell r="J435">
            <v>212</v>
          </cell>
          <cell r="K435">
            <v>2.9362880886426592</v>
          </cell>
          <cell r="L435">
            <v>14</v>
          </cell>
          <cell r="M435">
            <v>1.1976047904191618</v>
          </cell>
          <cell r="N435">
            <v>683</v>
          </cell>
          <cell r="O435">
            <v>2.5322556725493102</v>
          </cell>
        </row>
        <row r="436">
          <cell r="A436" t="str">
            <v>BE242 Arr. Leuven</v>
          </cell>
          <cell r="B436">
            <v>5</v>
          </cell>
          <cell r="C436">
            <v>3.0303030303030298</v>
          </cell>
          <cell r="D436">
            <v>95</v>
          </cell>
          <cell r="E436">
            <v>2.0054887059320246</v>
          </cell>
          <cell r="F436">
            <v>132</v>
          </cell>
          <cell r="G436">
            <v>2.0085209981740721</v>
          </cell>
          <cell r="H436">
            <v>135</v>
          </cell>
          <cell r="I436">
            <v>1.899001266000844</v>
          </cell>
          <cell r="J436">
            <v>145</v>
          </cell>
          <cell r="K436">
            <v>2.0083102493074789</v>
          </cell>
          <cell r="L436">
            <v>28</v>
          </cell>
          <cell r="M436">
            <v>2.3952095808383236</v>
          </cell>
          <cell r="N436">
            <v>540</v>
          </cell>
          <cell r="O436">
            <v>2.0020762271985766</v>
          </cell>
        </row>
        <row r="437">
          <cell r="A437" t="str">
            <v>BE251 Arr. Brugge</v>
          </cell>
          <cell r="B437">
            <v>6</v>
          </cell>
          <cell r="C437">
            <v>3.6363636363636362</v>
          </cell>
          <cell r="D437">
            <v>137</v>
          </cell>
          <cell r="E437">
            <v>2.8921258180282883</v>
          </cell>
          <cell r="F437">
            <v>135</v>
          </cell>
          <cell r="G437">
            <v>2.0541692026780281</v>
          </cell>
          <cell r="H437">
            <v>161</v>
          </cell>
          <cell r="I437">
            <v>2.2647348431565621</v>
          </cell>
          <cell r="J437">
            <v>166</v>
          </cell>
          <cell r="K437">
            <v>2.2991689750692523</v>
          </cell>
          <cell r="L437">
            <v>33</v>
          </cell>
          <cell r="M437">
            <v>2.8229255774165956</v>
          </cell>
          <cell r="N437">
            <v>638</v>
          </cell>
          <cell r="O437">
            <v>2.3654159869494289</v>
          </cell>
        </row>
        <row r="438">
          <cell r="A438" t="str">
            <v>BE252 Arr. Diksmuide</v>
          </cell>
          <cell r="B438">
            <v>2</v>
          </cell>
          <cell r="C438">
            <v>1.2121212121212122</v>
          </cell>
          <cell r="D438">
            <v>11</v>
          </cell>
          <cell r="E438">
            <v>0.23221448173949757</v>
          </cell>
          <cell r="F438">
            <v>13</v>
          </cell>
          <cell r="G438">
            <v>0.19780888618381012</v>
          </cell>
          <cell r="H438">
            <v>20</v>
          </cell>
          <cell r="I438">
            <v>0.28133352088901392</v>
          </cell>
          <cell r="J438">
            <v>16</v>
          </cell>
          <cell r="K438">
            <v>0.221606648199446</v>
          </cell>
          <cell r="L438">
            <v>1</v>
          </cell>
          <cell r="M438">
            <v>8.5543199315654406E-2</v>
          </cell>
          <cell r="N438">
            <v>63</v>
          </cell>
          <cell r="O438">
            <v>0.23357555983983389</v>
          </cell>
        </row>
        <row r="439">
          <cell r="A439" t="str">
            <v>BE253 Arr. Ieper</v>
          </cell>
          <cell r="B439">
            <v>2</v>
          </cell>
          <cell r="C439">
            <v>1.2121212121212122</v>
          </cell>
          <cell r="D439">
            <v>24</v>
          </cell>
          <cell r="E439">
            <v>0.506649778340722</v>
          </cell>
          <cell r="F439">
            <v>21</v>
          </cell>
          <cell r="G439">
            <v>0.31953743152769326</v>
          </cell>
          <cell r="H439">
            <v>24</v>
          </cell>
          <cell r="I439">
            <v>0.33760022506681669</v>
          </cell>
          <cell r="J439">
            <v>40</v>
          </cell>
          <cell r="K439">
            <v>0.554016620498615</v>
          </cell>
          <cell r="L439">
            <v>4</v>
          </cell>
          <cell r="M439">
            <v>0.34217279726261762</v>
          </cell>
          <cell r="N439">
            <v>115</v>
          </cell>
          <cell r="O439">
            <v>0.42636808542191901</v>
          </cell>
        </row>
        <row r="440">
          <cell r="A440" t="str">
            <v>BE254 Arr. Kortrijk</v>
          </cell>
          <cell r="B440">
            <v>2</v>
          </cell>
          <cell r="C440">
            <v>1.2121212121212122</v>
          </cell>
          <cell r="D440">
            <v>58</v>
          </cell>
          <cell r="E440">
            <v>1.2244036309900781</v>
          </cell>
          <cell r="F440">
            <v>88</v>
          </cell>
          <cell r="G440">
            <v>1.3390139987827145</v>
          </cell>
          <cell r="H440">
            <v>75</v>
          </cell>
          <cell r="I440">
            <v>1.0550007033338022</v>
          </cell>
          <cell r="J440">
            <v>117</v>
          </cell>
          <cell r="K440">
            <v>1.6204986149584488</v>
          </cell>
          <cell r="L440">
            <v>13</v>
          </cell>
          <cell r="M440">
            <v>1.1120615911035072</v>
          </cell>
          <cell r="N440">
            <v>353</v>
          </cell>
          <cell r="O440">
            <v>1.3087646448168471</v>
          </cell>
        </row>
        <row r="441">
          <cell r="A441" t="str">
            <v>BE255 Arr. Oostende</v>
          </cell>
          <cell r="B441">
            <v>9</v>
          </cell>
          <cell r="C441">
            <v>5.4545454545454541</v>
          </cell>
          <cell r="D441">
            <v>57</v>
          </cell>
          <cell r="E441">
            <v>1.2032932235592146</v>
          </cell>
          <cell r="F441">
            <v>71</v>
          </cell>
          <cell r="G441">
            <v>1.0803408399269627</v>
          </cell>
          <cell r="H441">
            <v>82</v>
          </cell>
          <cell r="I441">
            <v>1.153467435644957</v>
          </cell>
          <cell r="J441">
            <v>89</v>
          </cell>
          <cell r="K441">
            <v>1.2326869806094183</v>
          </cell>
          <cell r="L441">
            <v>10</v>
          </cell>
          <cell r="M441">
            <v>0.85543199315654406</v>
          </cell>
          <cell r="N441">
            <v>318</v>
          </cell>
          <cell r="O441">
            <v>1.1790004449058284</v>
          </cell>
        </row>
        <row r="442">
          <cell r="A442" t="str">
            <v>BE256 Arr. Roeselare</v>
          </cell>
          <cell r="B442">
            <v>2</v>
          </cell>
          <cell r="C442">
            <v>1.2121212121212122</v>
          </cell>
          <cell r="D442">
            <v>37</v>
          </cell>
          <cell r="E442">
            <v>0.78108507494194646</v>
          </cell>
          <cell r="F442">
            <v>32</v>
          </cell>
          <cell r="G442">
            <v>0.48691418137553255</v>
          </cell>
          <cell r="H442">
            <v>59</v>
          </cell>
          <cell r="I442">
            <v>0.82993388662259104</v>
          </cell>
          <cell r="J442">
            <v>75</v>
          </cell>
          <cell r="K442">
            <v>1.0387811634349031</v>
          </cell>
          <cell r="L442">
            <v>2</v>
          </cell>
          <cell r="M442">
            <v>0.17108639863130881</v>
          </cell>
          <cell r="N442">
            <v>207</v>
          </cell>
          <cell r="O442">
            <v>0.76746255375945427</v>
          </cell>
        </row>
        <row r="443">
          <cell r="A443" t="str">
            <v>BE257 Arr. Tielt</v>
          </cell>
          <cell r="B443">
            <v>2</v>
          </cell>
          <cell r="C443">
            <v>1.2121212121212122</v>
          </cell>
          <cell r="D443">
            <v>10</v>
          </cell>
          <cell r="E443">
            <v>0.21110407430863415</v>
          </cell>
          <cell r="F443">
            <v>15</v>
          </cell>
          <cell r="G443">
            <v>0.2282410225197809</v>
          </cell>
          <cell r="H443">
            <v>14</v>
          </cell>
          <cell r="I443">
            <v>0.19693346462230973</v>
          </cell>
          <cell r="J443">
            <v>27</v>
          </cell>
          <cell r="K443">
            <v>0.37396121883656508</v>
          </cell>
          <cell r="L443">
            <v>4</v>
          </cell>
          <cell r="M443">
            <v>0.34217279726261762</v>
          </cell>
          <cell r="N443">
            <v>72</v>
          </cell>
          <cell r="O443">
            <v>0.26694349695981018</v>
          </cell>
        </row>
        <row r="444">
          <cell r="A444" t="str">
            <v>BE258 Arr. Veurne</v>
          </cell>
          <cell r="B444">
            <v>7</v>
          </cell>
          <cell r="C444">
            <v>4.2424242424242431</v>
          </cell>
          <cell r="D444">
            <v>24</v>
          </cell>
          <cell r="E444">
            <v>0.506649778340722</v>
          </cell>
          <cell r="F444">
            <v>24</v>
          </cell>
          <cell r="G444">
            <v>0.36518563603164944</v>
          </cell>
          <cell r="H444">
            <v>36</v>
          </cell>
          <cell r="I444">
            <v>0.50640033760022507</v>
          </cell>
          <cell r="J444">
            <v>41</v>
          </cell>
          <cell r="K444">
            <v>0.56786703601108035</v>
          </cell>
          <cell r="L444">
            <v>5</v>
          </cell>
          <cell r="M444">
            <v>0.42771599657827203</v>
          </cell>
          <cell r="N444">
            <v>137</v>
          </cell>
          <cell r="O444">
            <v>0.50793415393741659</v>
          </cell>
        </row>
        <row r="445">
          <cell r="A445" t="str">
            <v>BE310 Arr. Nivelles</v>
          </cell>
          <cell r="B445">
            <v>4</v>
          </cell>
          <cell r="C445">
            <v>2.4242424242424243</v>
          </cell>
          <cell r="D445">
            <v>83</v>
          </cell>
          <cell r="E445">
            <v>1.7521638167616636</v>
          </cell>
          <cell r="F445">
            <v>166</v>
          </cell>
          <cell r="G445">
            <v>2.5258673158855749</v>
          </cell>
          <cell r="H445">
            <v>150</v>
          </cell>
          <cell r="I445">
            <v>2.1100014066676045</v>
          </cell>
          <cell r="J445">
            <v>162</v>
          </cell>
          <cell r="K445">
            <v>2.2437673130193905</v>
          </cell>
          <cell r="L445">
            <v>23</v>
          </cell>
          <cell r="M445">
            <v>1.9674935842600514</v>
          </cell>
          <cell r="N445">
            <v>588</v>
          </cell>
          <cell r="O445">
            <v>2.1800385585051165</v>
          </cell>
        </row>
        <row r="446">
          <cell r="A446" t="str">
            <v>BE321 Arr. Ath</v>
          </cell>
          <cell r="B446">
            <v>2</v>
          </cell>
          <cell r="C446">
            <v>1.2121212121212122</v>
          </cell>
          <cell r="D446">
            <v>25</v>
          </cell>
          <cell r="E446">
            <v>0.52776018577158534</v>
          </cell>
          <cell r="F446">
            <v>35</v>
          </cell>
          <cell r="G446">
            <v>0.53256238587948879</v>
          </cell>
          <cell r="H446">
            <v>58</v>
          </cell>
          <cell r="I446">
            <v>0.81586721057814027</v>
          </cell>
          <cell r="J446">
            <v>53</v>
          </cell>
          <cell r="K446">
            <v>0.73407202216066481</v>
          </cell>
          <cell r="L446">
            <v>5</v>
          </cell>
          <cell r="M446">
            <v>0.42771599657827203</v>
          </cell>
          <cell r="N446">
            <v>178</v>
          </cell>
          <cell r="O446">
            <v>0.65994364526175309</v>
          </cell>
        </row>
        <row r="447">
          <cell r="A447" t="str">
            <v>BE322 Arr. Charleroi</v>
          </cell>
          <cell r="B447">
            <v>3</v>
          </cell>
          <cell r="C447">
            <v>1.8181818181818181</v>
          </cell>
          <cell r="D447">
            <v>202</v>
          </cell>
          <cell r="E447">
            <v>4.2643023010344105</v>
          </cell>
          <cell r="F447">
            <v>268</v>
          </cell>
          <cell r="G447">
            <v>4.0779062690200849</v>
          </cell>
          <cell r="H447">
            <v>290</v>
          </cell>
          <cell r="I447">
            <v>4.0793360528907012</v>
          </cell>
          <cell r="J447">
            <v>245</v>
          </cell>
          <cell r="K447">
            <v>3.3933518005540169</v>
          </cell>
          <cell r="L447">
            <v>39</v>
          </cell>
          <cell r="M447">
            <v>3.3361847733105221</v>
          </cell>
          <cell r="N447">
            <v>1047</v>
          </cell>
          <cell r="O447">
            <v>3.8818033516239066</v>
          </cell>
        </row>
        <row r="448">
          <cell r="A448" t="str">
            <v>BE323 Arr. Mons</v>
          </cell>
          <cell r="B448">
            <v>6</v>
          </cell>
          <cell r="C448">
            <v>3.6363636363636362</v>
          </cell>
          <cell r="D448">
            <v>144</v>
          </cell>
          <cell r="E448">
            <v>3.0398986700443316</v>
          </cell>
          <cell r="F448">
            <v>173</v>
          </cell>
          <cell r="G448">
            <v>2.6323797930614732</v>
          </cell>
          <cell r="H448">
            <v>188</v>
          </cell>
          <cell r="I448">
            <v>2.6445350963567309</v>
          </cell>
          <cell r="J448">
            <v>161</v>
          </cell>
          <cell r="K448">
            <v>2.229916897506925</v>
          </cell>
          <cell r="L448">
            <v>28</v>
          </cell>
          <cell r="M448">
            <v>2.3952095808383236</v>
          </cell>
          <cell r="N448">
            <v>700</v>
          </cell>
          <cell r="O448">
            <v>2.5952839982203768</v>
          </cell>
        </row>
        <row r="449">
          <cell r="A449" t="str">
            <v>BE325 Arr. Soignies</v>
          </cell>
          <cell r="B449">
            <v>1</v>
          </cell>
          <cell r="C449">
            <v>0.60606060606060608</v>
          </cell>
          <cell r="D449">
            <v>23</v>
          </cell>
          <cell r="E449">
            <v>0.4855393709098586</v>
          </cell>
          <cell r="F449">
            <v>21</v>
          </cell>
          <cell r="G449">
            <v>0.31953743152769326</v>
          </cell>
          <cell r="H449">
            <v>29</v>
          </cell>
          <cell r="I449">
            <v>0.40793360528907013</v>
          </cell>
          <cell r="J449">
            <v>42</v>
          </cell>
          <cell r="K449">
            <v>0.5817174515235457</v>
          </cell>
          <cell r="L449">
            <v>5</v>
          </cell>
          <cell r="M449">
            <v>0.42771599657827203</v>
          </cell>
          <cell r="N449">
            <v>121</v>
          </cell>
          <cell r="O449">
            <v>0.4486133768352365</v>
          </cell>
        </row>
        <row r="450">
          <cell r="A450" t="str">
            <v>BE326 Arr. Thuin</v>
          </cell>
          <cell r="B450">
            <v>2</v>
          </cell>
          <cell r="C450">
            <v>1.2121212121212122</v>
          </cell>
          <cell r="D450">
            <v>48</v>
          </cell>
          <cell r="E450">
            <v>1.013299556681444</v>
          </cell>
          <cell r="F450">
            <v>74</v>
          </cell>
          <cell r="G450">
            <v>1.1259890444309191</v>
          </cell>
          <cell r="H450">
            <v>88</v>
          </cell>
          <cell r="I450">
            <v>1.2378674919116612</v>
          </cell>
          <cell r="J450">
            <v>60</v>
          </cell>
          <cell r="K450">
            <v>0.8310249307479225</v>
          </cell>
          <cell r="L450">
            <v>14</v>
          </cell>
          <cell r="M450">
            <v>1.1976047904191618</v>
          </cell>
          <cell r="N450">
            <v>286</v>
          </cell>
          <cell r="O450">
            <v>1.0603588907014683</v>
          </cell>
        </row>
        <row r="451">
          <cell r="A451" t="str">
            <v>BE327 Arr. Tournai-Mouscron</v>
          </cell>
          <cell r="B451">
            <v>1</v>
          </cell>
          <cell r="C451">
            <v>0.60606060606060608</v>
          </cell>
          <cell r="D451">
            <v>100</v>
          </cell>
          <cell r="E451">
            <v>2.1110407430863414</v>
          </cell>
          <cell r="F451">
            <v>143</v>
          </cell>
          <cell r="G451">
            <v>2.175897748021911</v>
          </cell>
          <cell r="H451">
            <v>139</v>
          </cell>
          <cell r="I451">
            <v>1.9552679701786468</v>
          </cell>
          <cell r="J451">
            <v>109</v>
          </cell>
          <cell r="K451">
            <v>1.5096952908587258</v>
          </cell>
          <cell r="L451">
            <v>20</v>
          </cell>
          <cell r="M451">
            <v>1.7108639863130881</v>
          </cell>
          <cell r="N451">
            <v>512</v>
          </cell>
          <cell r="O451">
            <v>1.8982648672697611</v>
          </cell>
        </row>
        <row r="452">
          <cell r="A452" t="str">
            <v>BE329 Arr. La Louvière</v>
          </cell>
          <cell r="B452">
            <v>0</v>
          </cell>
          <cell r="C452">
            <v>0</v>
          </cell>
          <cell r="D452">
            <v>35</v>
          </cell>
          <cell r="E452">
            <v>0.73886426008021955</v>
          </cell>
          <cell r="F452">
            <v>31</v>
          </cell>
          <cell r="G452">
            <v>0.47169811320754718</v>
          </cell>
          <cell r="H452">
            <v>31</v>
          </cell>
          <cell r="I452">
            <v>0.43606695737797163</v>
          </cell>
          <cell r="J452">
            <v>30</v>
          </cell>
          <cell r="K452">
            <v>0.41551246537396125</v>
          </cell>
          <cell r="L452">
            <v>0</v>
          </cell>
          <cell r="M452">
            <v>0</v>
          </cell>
          <cell r="N452">
            <v>127</v>
          </cell>
          <cell r="O452">
            <v>0.47085866824855399</v>
          </cell>
        </row>
        <row r="453">
          <cell r="A453" t="str">
            <v>BE331 Arr. Huy</v>
          </cell>
          <cell r="B453">
            <v>4</v>
          </cell>
          <cell r="C453">
            <v>2.4242424242424243</v>
          </cell>
          <cell r="D453">
            <v>30</v>
          </cell>
          <cell r="E453">
            <v>0.6333122229259025</v>
          </cell>
          <cell r="F453">
            <v>57</v>
          </cell>
          <cell r="G453">
            <v>0.86731588557516726</v>
          </cell>
          <cell r="H453">
            <v>75</v>
          </cell>
          <cell r="I453">
            <v>1.0550007033338022</v>
          </cell>
          <cell r="J453">
            <v>90</v>
          </cell>
          <cell r="K453">
            <v>1.2465373961218837</v>
          </cell>
          <cell r="L453">
            <v>16</v>
          </cell>
          <cell r="M453">
            <v>1.3686911890504705</v>
          </cell>
          <cell r="N453">
            <v>272</v>
          </cell>
          <cell r="O453">
            <v>1.0084532107370607</v>
          </cell>
        </row>
        <row r="454">
          <cell r="A454" t="str">
            <v>BE332 Arr. Liège</v>
          </cell>
          <cell r="B454">
            <v>5</v>
          </cell>
          <cell r="C454">
            <v>3.0303030303030298</v>
          </cell>
          <cell r="D454">
            <v>302</v>
          </cell>
          <cell r="E454">
            <v>6.3753430441207515</v>
          </cell>
          <cell r="F454">
            <v>463</v>
          </cell>
          <cell r="G454">
            <v>7.0450395617772372</v>
          </cell>
          <cell r="H454">
            <v>477</v>
          </cell>
          <cell r="I454">
            <v>6.7098044732029818</v>
          </cell>
          <cell r="J454">
            <v>408</v>
          </cell>
          <cell r="K454">
            <v>5.6509695290858728</v>
          </cell>
          <cell r="L454">
            <v>89</v>
          </cell>
          <cell r="M454">
            <v>7.6133447390932414</v>
          </cell>
          <cell r="N454">
            <v>1744</v>
          </cell>
          <cell r="O454">
            <v>6.4659647041376225</v>
          </cell>
        </row>
        <row r="455">
          <cell r="A455" t="str">
            <v>BE334 Arr. Waremme</v>
          </cell>
          <cell r="B455">
            <v>0</v>
          </cell>
          <cell r="C455">
            <v>0</v>
          </cell>
          <cell r="D455">
            <v>12</v>
          </cell>
          <cell r="E455">
            <v>0.253324889170361</v>
          </cell>
          <cell r="F455">
            <v>24</v>
          </cell>
          <cell r="G455">
            <v>0.36518563603164944</v>
          </cell>
          <cell r="H455">
            <v>31</v>
          </cell>
          <cell r="I455">
            <v>0.43606695737797163</v>
          </cell>
          <cell r="J455">
            <v>33</v>
          </cell>
          <cell r="K455">
            <v>0.45706371191135736</v>
          </cell>
          <cell r="L455">
            <v>7</v>
          </cell>
          <cell r="M455">
            <v>0.5988023952095809</v>
          </cell>
          <cell r="N455">
            <v>107</v>
          </cell>
          <cell r="O455">
            <v>0.39670769687082896</v>
          </cell>
        </row>
        <row r="456">
          <cell r="A456" t="str">
            <v>BE335 Arr. Verviers - communes francophones</v>
          </cell>
          <cell r="B456">
            <v>6</v>
          </cell>
          <cell r="C456">
            <v>3.6363636363636362</v>
          </cell>
          <cell r="D456">
            <v>94</v>
          </cell>
          <cell r="E456">
            <v>1.9843782985011611</v>
          </cell>
          <cell r="F456">
            <v>107</v>
          </cell>
          <cell r="G456">
            <v>1.6281192939744369</v>
          </cell>
          <cell r="H456">
            <v>108</v>
          </cell>
          <cell r="I456">
            <v>1.5192010128006752</v>
          </cell>
          <cell r="J456">
            <v>115</v>
          </cell>
          <cell r="K456">
            <v>1.5927977839335181</v>
          </cell>
          <cell r="L456">
            <v>21</v>
          </cell>
          <cell r="M456">
            <v>1.7964071856287425</v>
          </cell>
          <cell r="N456">
            <v>451</v>
          </cell>
          <cell r="O456">
            <v>1.6721044045676998</v>
          </cell>
        </row>
        <row r="457">
          <cell r="A457" t="str">
            <v>BE336 Bezirk Verviers - Deutschsprachige Gemeinschaft</v>
          </cell>
          <cell r="B457">
            <v>4</v>
          </cell>
          <cell r="C457">
            <v>2.4242424242424243</v>
          </cell>
          <cell r="D457">
            <v>15</v>
          </cell>
          <cell r="E457">
            <v>0.31665611146295125</v>
          </cell>
          <cell r="F457">
            <v>26</v>
          </cell>
          <cell r="G457">
            <v>0.39561777236762025</v>
          </cell>
          <cell r="H457">
            <v>31</v>
          </cell>
          <cell r="I457">
            <v>0.43606695737797163</v>
          </cell>
          <cell r="J457">
            <v>39</v>
          </cell>
          <cell r="K457">
            <v>0.54016620498614953</v>
          </cell>
          <cell r="L457">
            <v>6</v>
          </cell>
          <cell r="M457">
            <v>0.51325919589392643</v>
          </cell>
          <cell r="N457">
            <v>121</v>
          </cell>
          <cell r="O457">
            <v>0.4486133768352365</v>
          </cell>
        </row>
        <row r="458">
          <cell r="A458" t="str">
            <v>BE341 Arr. Arlon</v>
          </cell>
          <cell r="B458">
            <v>1</v>
          </cell>
          <cell r="C458">
            <v>0.60606060606060608</v>
          </cell>
          <cell r="D458">
            <v>30</v>
          </cell>
          <cell r="E458">
            <v>0.6333122229259025</v>
          </cell>
          <cell r="F458">
            <v>41</v>
          </cell>
          <cell r="G458">
            <v>0.62385879488740104</v>
          </cell>
          <cell r="H458">
            <v>38</v>
          </cell>
          <cell r="I458">
            <v>0.5345336896891264</v>
          </cell>
          <cell r="J458">
            <v>37</v>
          </cell>
          <cell r="K458">
            <v>0.51246537396121883</v>
          </cell>
          <cell r="L458">
            <v>5</v>
          </cell>
          <cell r="M458">
            <v>0.42771599657827203</v>
          </cell>
          <cell r="N458">
            <v>152</v>
          </cell>
          <cell r="O458">
            <v>0.56354738247071046</v>
          </cell>
        </row>
        <row r="459">
          <cell r="A459" t="str">
            <v>BE342 Arr. Bastogne</v>
          </cell>
          <cell r="B459">
            <v>2</v>
          </cell>
          <cell r="C459">
            <v>1.2121212121212122</v>
          </cell>
          <cell r="D459">
            <v>17</v>
          </cell>
          <cell r="E459">
            <v>0.35887692632467805</v>
          </cell>
          <cell r="F459">
            <v>21</v>
          </cell>
          <cell r="G459">
            <v>0.31953743152769326</v>
          </cell>
          <cell r="H459">
            <v>25</v>
          </cell>
          <cell r="I459">
            <v>0.35166690111126742</v>
          </cell>
          <cell r="J459">
            <v>15</v>
          </cell>
          <cell r="K459">
            <v>0.20775623268698062</v>
          </cell>
          <cell r="L459">
            <v>3</v>
          </cell>
          <cell r="M459">
            <v>0.25662959794696322</v>
          </cell>
          <cell r="N459">
            <v>83</v>
          </cell>
          <cell r="O459">
            <v>0.30772653121755894</v>
          </cell>
        </row>
        <row r="460">
          <cell r="A460" t="str">
            <v>BE343 Arr. Marche-en-Famenne</v>
          </cell>
          <cell r="B460">
            <v>0</v>
          </cell>
          <cell r="C460">
            <v>0</v>
          </cell>
          <cell r="D460">
            <v>14</v>
          </cell>
          <cell r="E460">
            <v>0.2955457040320878</v>
          </cell>
          <cell r="F460">
            <v>31</v>
          </cell>
          <cell r="G460">
            <v>0.47169811320754718</v>
          </cell>
          <cell r="H460">
            <v>33</v>
          </cell>
          <cell r="I460">
            <v>0.46420030946687296</v>
          </cell>
          <cell r="J460">
            <v>39</v>
          </cell>
          <cell r="K460">
            <v>0.54016620498614953</v>
          </cell>
          <cell r="L460">
            <v>8</v>
          </cell>
          <cell r="M460">
            <v>0.68434559452523525</v>
          </cell>
          <cell r="N460">
            <v>125</v>
          </cell>
          <cell r="O460">
            <v>0.46344357111078144</v>
          </cell>
        </row>
        <row r="461">
          <cell r="A461" t="str">
            <v>BE344 Arr. Neufchâteau</v>
          </cell>
          <cell r="B461">
            <v>0</v>
          </cell>
          <cell r="C461">
            <v>0</v>
          </cell>
          <cell r="D461">
            <v>35</v>
          </cell>
          <cell r="E461">
            <v>0.73886426008021955</v>
          </cell>
          <cell r="F461">
            <v>32</v>
          </cell>
          <cell r="G461">
            <v>0.48691418137553255</v>
          </cell>
          <cell r="H461">
            <v>43</v>
          </cell>
          <cell r="I461">
            <v>0.60486706991137995</v>
          </cell>
          <cell r="J461">
            <v>38</v>
          </cell>
          <cell r="K461">
            <v>0.52631578947368418</v>
          </cell>
          <cell r="L461">
            <v>5</v>
          </cell>
          <cell r="M461">
            <v>0.42771599657827203</v>
          </cell>
          <cell r="N461">
            <v>153</v>
          </cell>
          <cell r="O461">
            <v>0.56725493103959668</v>
          </cell>
        </row>
        <row r="462">
          <cell r="A462" t="str">
            <v>BE345 Arr. Virton</v>
          </cell>
          <cell r="B462">
            <v>0</v>
          </cell>
          <cell r="C462">
            <v>0</v>
          </cell>
          <cell r="D462">
            <v>12</v>
          </cell>
          <cell r="E462">
            <v>0.253324889170361</v>
          </cell>
          <cell r="F462">
            <v>20</v>
          </cell>
          <cell r="G462">
            <v>0.30432136335970783</v>
          </cell>
          <cell r="H462">
            <v>16</v>
          </cell>
          <cell r="I462">
            <v>0.22506681671121115</v>
          </cell>
          <cell r="J462">
            <v>17</v>
          </cell>
          <cell r="K462">
            <v>0.23545706371191133</v>
          </cell>
          <cell r="L462">
            <v>4</v>
          </cell>
          <cell r="M462">
            <v>0.34217279726261762</v>
          </cell>
          <cell r="N462">
            <v>69</v>
          </cell>
          <cell r="O462">
            <v>0.25582085125315146</v>
          </cell>
        </row>
        <row r="463">
          <cell r="A463" t="str">
            <v>BE351 Arr. Dinant</v>
          </cell>
          <cell r="B463">
            <v>1</v>
          </cell>
          <cell r="C463">
            <v>0.60606060606060608</v>
          </cell>
          <cell r="D463">
            <v>22</v>
          </cell>
          <cell r="E463">
            <v>0.46442896347899515</v>
          </cell>
          <cell r="F463">
            <v>44</v>
          </cell>
          <cell r="G463">
            <v>0.66950699939135727</v>
          </cell>
          <cell r="H463">
            <v>51</v>
          </cell>
          <cell r="I463">
            <v>0.71740047826698539</v>
          </cell>
          <cell r="J463">
            <v>53</v>
          </cell>
          <cell r="K463">
            <v>0.73407202216066481</v>
          </cell>
          <cell r="L463">
            <v>8</v>
          </cell>
          <cell r="M463">
            <v>0.68434559452523525</v>
          </cell>
          <cell r="N463">
            <v>179</v>
          </cell>
          <cell r="O463">
            <v>0.66365119383063909</v>
          </cell>
        </row>
        <row r="464">
          <cell r="A464" t="str">
            <v>BE352 Arr. Namur</v>
          </cell>
          <cell r="B464">
            <v>3</v>
          </cell>
          <cell r="C464">
            <v>1.8181818181818181</v>
          </cell>
          <cell r="D464">
            <v>130</v>
          </cell>
          <cell r="E464">
            <v>2.7443529660122441</v>
          </cell>
          <cell r="F464">
            <v>206</v>
          </cell>
          <cell r="G464">
            <v>3.1345100426049912</v>
          </cell>
          <cell r="H464">
            <v>182</v>
          </cell>
          <cell r="I464">
            <v>2.5601350400900262</v>
          </cell>
          <cell r="J464">
            <v>192</v>
          </cell>
          <cell r="K464">
            <v>2.6592797783933522</v>
          </cell>
          <cell r="L464">
            <v>21</v>
          </cell>
          <cell r="M464">
            <v>1.7964071856287425</v>
          </cell>
          <cell r="N464">
            <v>734</v>
          </cell>
          <cell r="O464">
            <v>2.7213406495625092</v>
          </cell>
        </row>
        <row r="465">
          <cell r="A465" t="str">
            <v>BE353 Arr. Philippeville</v>
          </cell>
          <cell r="B465">
            <v>1</v>
          </cell>
          <cell r="C465">
            <v>0.60606060606060608</v>
          </cell>
          <cell r="D465">
            <v>11</v>
          </cell>
          <cell r="E465">
            <v>0.23221448173949757</v>
          </cell>
          <cell r="F465">
            <v>19</v>
          </cell>
          <cell r="G465">
            <v>0.28910529519172246</v>
          </cell>
          <cell r="H465">
            <v>36</v>
          </cell>
          <cell r="I465">
            <v>0.50640033760022507</v>
          </cell>
          <cell r="J465">
            <v>32</v>
          </cell>
          <cell r="K465">
            <v>0.44321329639889201</v>
          </cell>
          <cell r="L465">
            <v>5</v>
          </cell>
          <cell r="M465">
            <v>0.42771599657827203</v>
          </cell>
          <cell r="N465">
            <v>104</v>
          </cell>
          <cell r="O465">
            <v>0.38558505116417024</v>
          </cell>
        </row>
        <row r="474">
          <cell r="A474" t="str">
            <v>Inconnus 1</v>
          </cell>
          <cell r="B474">
            <v>3</v>
          </cell>
          <cell r="C474">
            <v>4.2857142857142856</v>
          </cell>
          <cell r="D474">
            <v>609</v>
          </cell>
          <cell r="E474">
            <v>28.012879484820608</v>
          </cell>
          <cell r="F474">
            <v>975</v>
          </cell>
          <cell r="G474">
            <v>35.390199637023592</v>
          </cell>
          <cell r="H474">
            <v>1174</v>
          </cell>
          <cell r="I474">
            <v>37.797810688989053</v>
          </cell>
          <cell r="J474">
            <v>1395</v>
          </cell>
          <cell r="K474">
            <v>39.507221750212409</v>
          </cell>
          <cell r="L474">
            <v>211</v>
          </cell>
          <cell r="M474">
            <v>32.411674347158218</v>
          </cell>
          <cell r="N474">
            <v>4367</v>
          </cell>
          <cell r="O474">
            <v>35.541629364368845</v>
          </cell>
          <cell r="P474">
            <v>6</v>
          </cell>
          <cell r="Q474">
            <v>6.3157894736842106</v>
          </cell>
          <cell r="R474">
            <v>223</v>
          </cell>
          <cell r="S474">
            <v>8.7007413187670704</v>
          </cell>
          <cell r="T474">
            <v>517</v>
          </cell>
          <cell r="U474">
            <v>13.544668587896251</v>
          </cell>
          <cell r="V474">
            <v>701</v>
          </cell>
          <cell r="W474">
            <v>17.51186610042468</v>
          </cell>
          <cell r="X474">
            <v>698</v>
          </cell>
          <cell r="Y474">
            <v>18.921116833830308</v>
          </cell>
          <cell r="Z474">
            <v>111</v>
          </cell>
          <cell r="AA474">
            <v>21.428571428571427</v>
          </cell>
          <cell r="AB474">
            <v>2256</v>
          </cell>
          <cell r="AC474">
            <v>15.362614913176712</v>
          </cell>
          <cell r="AD474">
            <v>6623</v>
          </cell>
          <cell r="AE474">
            <v>24.55509417173365</v>
          </cell>
        </row>
        <row r="475">
          <cell r="A475" t="str">
            <v>14 Etranger</v>
          </cell>
          <cell r="B475">
            <v>0</v>
          </cell>
          <cell r="C475">
            <v>0</v>
          </cell>
          <cell r="D475">
            <v>1</v>
          </cell>
          <cell r="E475">
            <v>4.5998160073597055E-2</v>
          </cell>
          <cell r="F475">
            <v>2</v>
          </cell>
          <cell r="G475">
            <v>7.2595281306715054E-2</v>
          </cell>
          <cell r="H475">
            <v>1</v>
          </cell>
          <cell r="I475">
            <v>3.2195750160978753E-2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4</v>
          </cell>
          <cell r="O475">
            <v>3.2554732644258164E-2</v>
          </cell>
          <cell r="P475">
            <v>0</v>
          </cell>
          <cell r="Q475">
            <v>0</v>
          </cell>
          <cell r="R475">
            <v>5</v>
          </cell>
          <cell r="S475">
            <v>0.19508388607101051</v>
          </cell>
          <cell r="T475">
            <v>1</v>
          </cell>
          <cell r="U475">
            <v>2.619858527639508E-2</v>
          </cell>
          <cell r="V475">
            <v>2</v>
          </cell>
          <cell r="W475">
            <v>4.9962528103922058E-2</v>
          </cell>
          <cell r="X475">
            <v>3</v>
          </cell>
          <cell r="Y475">
            <v>8.1322851721333703E-2</v>
          </cell>
          <cell r="Z475">
            <v>2</v>
          </cell>
          <cell r="AA475">
            <v>0.38610038610038605</v>
          </cell>
          <cell r="AB475">
            <v>13</v>
          </cell>
          <cell r="AC475">
            <v>8.8525706503234589E-2</v>
          </cell>
          <cell r="AD475">
            <v>17</v>
          </cell>
          <cell r="AE475">
            <v>6.3028325671066296E-2</v>
          </cell>
        </row>
        <row r="476">
          <cell r="A476" t="str">
            <v>BE100 Arr. de Bruxelles-Capitale / Arr. van Brussel-Hoofdstad</v>
          </cell>
          <cell r="B476">
            <v>6</v>
          </cell>
          <cell r="C476">
            <v>8.5714285714285712</v>
          </cell>
          <cell r="D476">
            <v>258</v>
          </cell>
          <cell r="E476">
            <v>11.867525298988038</v>
          </cell>
          <cell r="F476">
            <v>281</v>
          </cell>
          <cell r="G476">
            <v>10.199637023593466</v>
          </cell>
          <cell r="H476">
            <v>252</v>
          </cell>
          <cell r="I476">
            <v>8.1133290405666454</v>
          </cell>
          <cell r="J476">
            <v>255</v>
          </cell>
          <cell r="K476">
            <v>7.2217502124044177</v>
          </cell>
          <cell r="L476">
            <v>58</v>
          </cell>
          <cell r="M476">
            <v>8.9093701996927805</v>
          </cell>
          <cell r="N476">
            <v>1110</v>
          </cell>
          <cell r="O476">
            <v>9.0339383087816394</v>
          </cell>
          <cell r="P476">
            <v>14</v>
          </cell>
          <cell r="Q476">
            <v>14.736842105263156</v>
          </cell>
          <cell r="R476">
            <v>518</v>
          </cell>
          <cell r="S476">
            <v>20.210690596956692</v>
          </cell>
          <cell r="T476">
            <v>719</v>
          </cell>
          <cell r="U476">
            <v>18.83678281372806</v>
          </cell>
          <cell r="V476">
            <v>533</v>
          </cell>
          <cell r="W476">
            <v>13.315013739695228</v>
          </cell>
          <cell r="X476">
            <v>414</v>
          </cell>
          <cell r="Y476">
            <v>11.22255353754405</v>
          </cell>
          <cell r="Z476">
            <v>61</v>
          </cell>
          <cell r="AA476">
            <v>11.776061776061777</v>
          </cell>
          <cell r="AB476">
            <v>2259</v>
          </cell>
          <cell r="AC476">
            <v>15.383043922369765</v>
          </cell>
          <cell r="AD476">
            <v>3369</v>
          </cell>
          <cell r="AE476">
            <v>12.490731128577783</v>
          </cell>
        </row>
        <row r="477">
          <cell r="A477" t="str">
            <v>BE211 Arr. Antwerpen</v>
          </cell>
          <cell r="B477">
            <v>2</v>
          </cell>
          <cell r="C477">
            <v>2.8571428571428572</v>
          </cell>
          <cell r="D477">
            <v>96</v>
          </cell>
          <cell r="E477">
            <v>4.4158233670653173</v>
          </cell>
          <cell r="F477">
            <v>101</v>
          </cell>
          <cell r="G477">
            <v>3.6660617059891107</v>
          </cell>
          <cell r="H477">
            <v>164</v>
          </cell>
          <cell r="I477">
            <v>5.2801030264005142</v>
          </cell>
          <cell r="J477">
            <v>158</v>
          </cell>
          <cell r="K477">
            <v>4.474653072783914</v>
          </cell>
          <cell r="L477">
            <v>26</v>
          </cell>
          <cell r="M477">
            <v>3.9938556067588324</v>
          </cell>
          <cell r="N477">
            <v>547</v>
          </cell>
          <cell r="O477">
            <v>4.451859689102303</v>
          </cell>
          <cell r="P477">
            <v>10</v>
          </cell>
          <cell r="Q477">
            <v>10.526315789473683</v>
          </cell>
          <cell r="R477">
            <v>295</v>
          </cell>
          <cell r="S477">
            <v>11.509949278189621</v>
          </cell>
          <cell r="T477">
            <v>277</v>
          </cell>
          <cell r="U477">
            <v>7.2570081215614355</v>
          </cell>
          <cell r="V477">
            <v>293</v>
          </cell>
          <cell r="W477">
            <v>7.3195103672245816</v>
          </cell>
          <cell r="X477">
            <v>227</v>
          </cell>
          <cell r="Y477">
            <v>6.1534291135809163</v>
          </cell>
          <cell r="Z477">
            <v>51</v>
          </cell>
          <cell r="AA477">
            <v>9.8455598455598459</v>
          </cell>
          <cell r="AB477">
            <v>1153</v>
          </cell>
          <cell r="AC477">
            <v>7.8515491998638076</v>
          </cell>
          <cell r="AD477">
            <v>1700</v>
          </cell>
          <cell r="AE477">
            <v>6.3028325671066296</v>
          </cell>
        </row>
        <row r="478">
          <cell r="A478" t="str">
            <v>BE212 Arr. Mechelen</v>
          </cell>
          <cell r="B478">
            <v>0</v>
          </cell>
          <cell r="C478">
            <v>0</v>
          </cell>
          <cell r="D478">
            <v>27</v>
          </cell>
          <cell r="E478">
            <v>1.2419503219871204</v>
          </cell>
          <cell r="F478">
            <v>21</v>
          </cell>
          <cell r="G478">
            <v>0.76225045372050826</v>
          </cell>
          <cell r="H478">
            <v>24</v>
          </cell>
          <cell r="I478">
            <v>0.77269800386349008</v>
          </cell>
          <cell r="J478">
            <v>33</v>
          </cell>
          <cell r="K478">
            <v>0.93457943925233633</v>
          </cell>
          <cell r="L478">
            <v>10</v>
          </cell>
          <cell r="M478">
            <v>1.5360983102918586</v>
          </cell>
          <cell r="N478">
            <v>115</v>
          </cell>
          <cell r="O478">
            <v>0.93594856352242206</v>
          </cell>
          <cell r="P478">
            <v>1</v>
          </cell>
          <cell r="Q478">
            <v>1.0526315789473684</v>
          </cell>
          <cell r="R478">
            <v>56</v>
          </cell>
          <cell r="S478">
            <v>2.1849395239953178</v>
          </cell>
          <cell r="T478">
            <v>54</v>
          </cell>
          <cell r="U478">
            <v>1.414723604925334</v>
          </cell>
          <cell r="V478">
            <v>71</v>
          </cell>
          <cell r="W478">
            <v>1.7736697476892331</v>
          </cell>
          <cell r="X478">
            <v>71</v>
          </cell>
          <cell r="Y478">
            <v>1.924640824071564</v>
          </cell>
          <cell r="Z478">
            <v>5</v>
          </cell>
          <cell r="AA478">
            <v>0.9652509652509651</v>
          </cell>
          <cell r="AB478">
            <v>258</v>
          </cell>
          <cell r="AC478">
            <v>1.7568947906026557</v>
          </cell>
          <cell r="AD478">
            <v>373</v>
          </cell>
          <cell r="AE478">
            <v>1.3829156161945722</v>
          </cell>
        </row>
        <row r="479">
          <cell r="A479" t="str">
            <v xml:space="preserve">BE213 Arr. Turnhout </v>
          </cell>
          <cell r="B479">
            <v>2</v>
          </cell>
          <cell r="C479">
            <v>2.8571428571428572</v>
          </cell>
          <cell r="D479">
            <v>36</v>
          </cell>
          <cell r="E479">
            <v>1.6559337626494939</v>
          </cell>
          <cell r="F479">
            <v>51</v>
          </cell>
          <cell r="G479">
            <v>1.8511796733212342</v>
          </cell>
          <cell r="H479">
            <v>49</v>
          </cell>
          <cell r="I479">
            <v>1.5775917578879588</v>
          </cell>
          <cell r="J479">
            <v>82</v>
          </cell>
          <cell r="K479">
            <v>2.3222883035967148</v>
          </cell>
          <cell r="L479">
            <v>19</v>
          </cell>
          <cell r="M479">
            <v>2.918586789554531</v>
          </cell>
          <cell r="N479">
            <v>239</v>
          </cell>
          <cell r="O479">
            <v>1.945145275494425</v>
          </cell>
          <cell r="P479">
            <v>4</v>
          </cell>
          <cell r="Q479">
            <v>4.2105263157894735</v>
          </cell>
          <cell r="R479">
            <v>33</v>
          </cell>
          <cell r="S479">
            <v>1.2875536480686696</v>
          </cell>
          <cell r="T479">
            <v>75</v>
          </cell>
          <cell r="U479">
            <v>1.9648938957296307</v>
          </cell>
          <cell r="V479">
            <v>105</v>
          </cell>
          <cell r="W479">
            <v>2.623032725455908</v>
          </cell>
          <cell r="X479">
            <v>85</v>
          </cell>
          <cell r="Y479">
            <v>2.3041474654377883</v>
          </cell>
          <cell r="Z479">
            <v>10</v>
          </cell>
          <cell r="AA479">
            <v>1.9305019305019302</v>
          </cell>
          <cell r="AB479">
            <v>312</v>
          </cell>
          <cell r="AC479">
            <v>2.1246169560776305</v>
          </cell>
          <cell r="AD479">
            <v>551</v>
          </cell>
          <cell r="AE479">
            <v>2.042859261456325</v>
          </cell>
        </row>
        <row r="480">
          <cell r="A480" t="str">
            <v xml:space="preserve">BE221 Arr. Hasselt </v>
          </cell>
          <cell r="B480">
            <v>5</v>
          </cell>
          <cell r="C480">
            <v>7.1428571428571423</v>
          </cell>
          <cell r="D480">
            <v>66</v>
          </cell>
          <cell r="E480">
            <v>3.035878564857406</v>
          </cell>
          <cell r="F480">
            <v>61</v>
          </cell>
          <cell r="G480">
            <v>2.2141560798548094</v>
          </cell>
          <cell r="H480">
            <v>73</v>
          </cell>
          <cell r="I480">
            <v>2.3502897617514491</v>
          </cell>
          <cell r="J480">
            <v>89</v>
          </cell>
          <cell r="K480">
            <v>2.5205324270744831</v>
          </cell>
          <cell r="L480">
            <v>16</v>
          </cell>
          <cell r="M480">
            <v>2.4577572964669741</v>
          </cell>
          <cell r="N480">
            <v>310</v>
          </cell>
          <cell r="O480">
            <v>2.522991779930007</v>
          </cell>
          <cell r="P480">
            <v>2</v>
          </cell>
          <cell r="Q480">
            <v>2.1052631578947367</v>
          </cell>
          <cell r="R480">
            <v>51</v>
          </cell>
          <cell r="S480">
            <v>1.9898556379243075</v>
          </cell>
          <cell r="T480">
            <v>86</v>
          </cell>
          <cell r="U480">
            <v>2.2530783337699765</v>
          </cell>
          <cell r="V480">
            <v>117</v>
          </cell>
          <cell r="W480">
            <v>2.9228078940794404</v>
          </cell>
          <cell r="X480">
            <v>99</v>
          </cell>
          <cell r="Y480">
            <v>2.6836541068040121</v>
          </cell>
          <cell r="Z480">
            <v>11</v>
          </cell>
          <cell r="AA480">
            <v>2.1235521235521233</v>
          </cell>
          <cell r="AB480">
            <v>366</v>
          </cell>
          <cell r="AC480">
            <v>2.4923391215526047</v>
          </cell>
          <cell r="AD480">
            <v>676</v>
          </cell>
          <cell r="AE480">
            <v>2.5063028325671066</v>
          </cell>
        </row>
        <row r="481">
          <cell r="A481" t="str">
            <v xml:space="preserve">BE222 Arr. Maaseik </v>
          </cell>
          <cell r="B481">
            <v>0</v>
          </cell>
          <cell r="C481">
            <v>0</v>
          </cell>
          <cell r="D481">
            <v>11</v>
          </cell>
          <cell r="E481">
            <v>0.50597976080956752</v>
          </cell>
          <cell r="F481">
            <v>15</v>
          </cell>
          <cell r="G481">
            <v>0.54446460980036293</v>
          </cell>
          <cell r="H481">
            <v>15</v>
          </cell>
          <cell r="I481">
            <v>0.4829362524146813</v>
          </cell>
          <cell r="J481">
            <v>30</v>
          </cell>
          <cell r="K481">
            <v>0.84961767204757865</v>
          </cell>
          <cell r="L481">
            <v>5</v>
          </cell>
          <cell r="M481">
            <v>0.76804915514592931</v>
          </cell>
          <cell r="N481">
            <v>76</v>
          </cell>
          <cell r="O481">
            <v>0.61853992024090498</v>
          </cell>
          <cell r="P481">
            <v>0</v>
          </cell>
          <cell r="Q481">
            <v>0</v>
          </cell>
          <cell r="R481">
            <v>13</v>
          </cell>
          <cell r="S481">
            <v>0.50721810378462739</v>
          </cell>
          <cell r="T481">
            <v>44</v>
          </cell>
          <cell r="U481">
            <v>1.1527377521613833</v>
          </cell>
          <cell r="V481">
            <v>41</v>
          </cell>
          <cell r="W481">
            <v>1.0242318261304022</v>
          </cell>
          <cell r="X481">
            <v>33</v>
          </cell>
          <cell r="Y481">
            <v>0.89455136893467069</v>
          </cell>
          <cell r="Z481">
            <v>4</v>
          </cell>
          <cell r="AA481">
            <v>0.7722007722007721</v>
          </cell>
          <cell r="AB481">
            <v>135</v>
          </cell>
          <cell r="AC481">
            <v>0.91930541368743623</v>
          </cell>
          <cell r="AD481">
            <v>211</v>
          </cell>
          <cell r="AE481">
            <v>0.78229274803499915</v>
          </cell>
        </row>
        <row r="482">
          <cell r="A482" t="str">
            <v xml:space="preserve">BE223 Arr. Tongeren </v>
          </cell>
          <cell r="B482">
            <v>0</v>
          </cell>
          <cell r="C482">
            <v>0</v>
          </cell>
          <cell r="D482">
            <v>10</v>
          </cell>
          <cell r="E482">
            <v>0.45998160073597055</v>
          </cell>
          <cell r="F482">
            <v>25</v>
          </cell>
          <cell r="G482">
            <v>0.90744101633393837</v>
          </cell>
          <cell r="H482">
            <v>24</v>
          </cell>
          <cell r="I482">
            <v>0.77269800386349008</v>
          </cell>
          <cell r="J482">
            <v>22</v>
          </cell>
          <cell r="K482">
            <v>0.62305295950155759</v>
          </cell>
          <cell r="L482">
            <v>6</v>
          </cell>
          <cell r="M482">
            <v>0.92165898617511521</v>
          </cell>
          <cell r="N482">
            <v>87</v>
          </cell>
          <cell r="O482">
            <v>0.70806543501261499</v>
          </cell>
          <cell r="P482">
            <v>0</v>
          </cell>
          <cell r="Q482">
            <v>0</v>
          </cell>
          <cell r="R482">
            <v>20</v>
          </cell>
          <cell r="S482">
            <v>0.78033554428404206</v>
          </cell>
          <cell r="T482">
            <v>32</v>
          </cell>
          <cell r="U482">
            <v>0.83835472884464257</v>
          </cell>
          <cell r="V482">
            <v>42</v>
          </cell>
          <cell r="W482">
            <v>1.0492130901823633</v>
          </cell>
          <cell r="X482">
            <v>44</v>
          </cell>
          <cell r="Y482">
            <v>1.1927351585795609</v>
          </cell>
          <cell r="Z482">
            <v>5</v>
          </cell>
          <cell r="AA482">
            <v>0.9652509652509651</v>
          </cell>
          <cell r="AB482">
            <v>143</v>
          </cell>
          <cell r="AC482">
            <v>0.97378277153558046</v>
          </cell>
          <cell r="AD482">
            <v>230</v>
          </cell>
          <cell r="AE482">
            <v>0.85273617084383802</v>
          </cell>
        </row>
        <row r="483">
          <cell r="A483" t="str">
            <v xml:space="preserve">BE231 Arr. Aalst </v>
          </cell>
          <cell r="B483">
            <v>4</v>
          </cell>
          <cell r="C483">
            <v>5.7142857142857144</v>
          </cell>
          <cell r="D483">
            <v>22</v>
          </cell>
          <cell r="E483">
            <v>1.011959521619135</v>
          </cell>
          <cell r="F483">
            <v>26</v>
          </cell>
          <cell r="G483">
            <v>0.94373865698729587</v>
          </cell>
          <cell r="H483">
            <v>31</v>
          </cell>
          <cell r="I483">
            <v>0.99806825499034124</v>
          </cell>
          <cell r="J483">
            <v>34</v>
          </cell>
          <cell r="K483">
            <v>0.96290002832058919</v>
          </cell>
          <cell r="L483">
            <v>9</v>
          </cell>
          <cell r="M483">
            <v>1.3824884792626728</v>
          </cell>
          <cell r="N483">
            <v>126</v>
          </cell>
          <cell r="O483">
            <v>1.0254740782941318</v>
          </cell>
          <cell r="P483">
            <v>2</v>
          </cell>
          <cell r="Q483">
            <v>2.1052631578947367</v>
          </cell>
          <cell r="R483">
            <v>38</v>
          </cell>
          <cell r="S483">
            <v>1.48263753413968</v>
          </cell>
          <cell r="T483">
            <v>55</v>
          </cell>
          <cell r="U483">
            <v>1.4409221902017291</v>
          </cell>
          <cell r="V483">
            <v>61</v>
          </cell>
          <cell r="W483">
            <v>1.5238571071696227</v>
          </cell>
          <cell r="X483">
            <v>58</v>
          </cell>
          <cell r="Y483">
            <v>1.5722417999457849</v>
          </cell>
          <cell r="Z483">
            <v>3</v>
          </cell>
          <cell r="AA483">
            <v>0.5791505791505791</v>
          </cell>
          <cell r="AB483">
            <v>217</v>
          </cell>
          <cell r="AC483">
            <v>1.4776983316309158</v>
          </cell>
          <cell r="AD483">
            <v>343</v>
          </cell>
          <cell r="AE483">
            <v>1.2716891591279846</v>
          </cell>
        </row>
        <row r="484">
          <cell r="A484" t="str">
            <v xml:space="preserve">BE232 Arr. Dendermonde </v>
          </cell>
          <cell r="B484">
            <v>0</v>
          </cell>
          <cell r="C484">
            <v>0</v>
          </cell>
          <cell r="D484">
            <v>7</v>
          </cell>
          <cell r="E484">
            <v>0.32198712051517941</v>
          </cell>
          <cell r="F484">
            <v>20</v>
          </cell>
          <cell r="G484">
            <v>0.72595281306715065</v>
          </cell>
          <cell r="H484">
            <v>21</v>
          </cell>
          <cell r="I484">
            <v>0.67611075338055382</v>
          </cell>
          <cell r="J484">
            <v>33</v>
          </cell>
          <cell r="K484">
            <v>0.93457943925233633</v>
          </cell>
          <cell r="L484">
            <v>4</v>
          </cell>
          <cell r="M484">
            <v>0.61443932411674351</v>
          </cell>
          <cell r="N484">
            <v>85</v>
          </cell>
          <cell r="O484">
            <v>0.69178806869048581</v>
          </cell>
          <cell r="P484">
            <v>0</v>
          </cell>
          <cell r="Q484">
            <v>0</v>
          </cell>
          <cell r="R484">
            <v>29</v>
          </cell>
          <cell r="S484">
            <v>1.1314865392118612</v>
          </cell>
          <cell r="T484">
            <v>35</v>
          </cell>
          <cell r="U484">
            <v>0.91695048467382767</v>
          </cell>
          <cell r="V484">
            <v>21</v>
          </cell>
          <cell r="W484">
            <v>0.52460654509118165</v>
          </cell>
          <cell r="X484">
            <v>35</v>
          </cell>
          <cell r="Y484">
            <v>0.94876660341555974</v>
          </cell>
          <cell r="Z484">
            <v>2</v>
          </cell>
          <cell r="AA484">
            <v>0.38610038610038605</v>
          </cell>
          <cell r="AB484">
            <v>122</v>
          </cell>
          <cell r="AC484">
            <v>0.83077970718420158</v>
          </cell>
          <cell r="AD484">
            <v>207</v>
          </cell>
          <cell r="AE484">
            <v>0.76746255375945427</v>
          </cell>
        </row>
        <row r="485">
          <cell r="A485" t="str">
            <v>BE233 Arr. Eeklo</v>
          </cell>
          <cell r="B485">
            <v>1</v>
          </cell>
          <cell r="C485">
            <v>1.4285714285714286</v>
          </cell>
          <cell r="D485">
            <v>3</v>
          </cell>
          <cell r="E485">
            <v>0.13799448022079117</v>
          </cell>
          <cell r="F485">
            <v>12</v>
          </cell>
          <cell r="G485">
            <v>0.43557168784029043</v>
          </cell>
          <cell r="H485">
            <v>3</v>
          </cell>
          <cell r="I485">
            <v>9.658725048293626E-2</v>
          </cell>
          <cell r="J485">
            <v>8</v>
          </cell>
          <cell r="K485">
            <v>0.22656471254602095</v>
          </cell>
          <cell r="L485">
            <v>2</v>
          </cell>
          <cell r="M485">
            <v>0.30721966205837176</v>
          </cell>
          <cell r="N485">
            <v>29</v>
          </cell>
          <cell r="O485">
            <v>0.23602181167087163</v>
          </cell>
          <cell r="P485">
            <v>0</v>
          </cell>
          <cell r="Q485">
            <v>0</v>
          </cell>
          <cell r="R485">
            <v>7</v>
          </cell>
          <cell r="S485">
            <v>0.27311744049941472</v>
          </cell>
          <cell r="T485">
            <v>7</v>
          </cell>
          <cell r="U485">
            <v>0.18339009693476552</v>
          </cell>
          <cell r="V485">
            <v>9</v>
          </cell>
          <cell r="W485">
            <v>0.22483137646764928</v>
          </cell>
          <cell r="X485">
            <v>12</v>
          </cell>
          <cell r="Y485">
            <v>0.32529140688533481</v>
          </cell>
          <cell r="Z485">
            <v>2</v>
          </cell>
          <cell r="AA485">
            <v>0.38610038610038605</v>
          </cell>
          <cell r="AB485">
            <v>37</v>
          </cell>
          <cell r="AC485">
            <v>0.25195778004766772</v>
          </cell>
          <cell r="AD485">
            <v>66</v>
          </cell>
          <cell r="AE485">
            <v>0.24469820554649263</v>
          </cell>
        </row>
        <row r="486">
          <cell r="A486" t="str">
            <v>BE234 Arr. Gent</v>
          </cell>
          <cell r="B486">
            <v>2</v>
          </cell>
          <cell r="C486">
            <v>2.8571428571428572</v>
          </cell>
          <cell r="D486">
            <v>117</v>
          </cell>
          <cell r="E486">
            <v>5.3817847286108558</v>
          </cell>
          <cell r="F486">
            <v>116</v>
          </cell>
          <cell r="G486">
            <v>4.2105263157894735</v>
          </cell>
          <cell r="H486">
            <v>114</v>
          </cell>
          <cell r="I486">
            <v>3.6703155183515772</v>
          </cell>
          <cell r="J486">
            <v>115</v>
          </cell>
          <cell r="K486">
            <v>3.2568677428490513</v>
          </cell>
          <cell r="L486">
            <v>41</v>
          </cell>
          <cell r="M486">
            <v>6.2980030721966189</v>
          </cell>
          <cell r="N486">
            <v>505</v>
          </cell>
          <cell r="O486">
            <v>4.1100349963375926</v>
          </cell>
          <cell r="P486">
            <v>4</v>
          </cell>
          <cell r="Q486">
            <v>4.2105263157894735</v>
          </cell>
          <cell r="R486">
            <v>115</v>
          </cell>
          <cell r="S486">
            <v>4.4869293796332421</v>
          </cell>
          <cell r="T486">
            <v>170</v>
          </cell>
          <cell r="U486">
            <v>4.4537594969871623</v>
          </cell>
          <cell r="V486">
            <v>153</v>
          </cell>
          <cell r="W486">
            <v>3.8221333999500375</v>
          </cell>
          <cell r="X486">
            <v>148</v>
          </cell>
          <cell r="Y486">
            <v>4.0119273515857961</v>
          </cell>
          <cell r="Z486">
            <v>26</v>
          </cell>
          <cell r="AA486">
            <v>5.019305019305019</v>
          </cell>
          <cell r="AB486">
            <v>616</v>
          </cell>
          <cell r="AC486">
            <v>4.1947565543071166</v>
          </cell>
          <cell r="AD486">
            <v>1121</v>
          </cell>
          <cell r="AE486">
            <v>4.1561619457214896</v>
          </cell>
        </row>
        <row r="487">
          <cell r="A487" t="str">
            <v>BE235 Arr. Oudenaarde</v>
          </cell>
          <cell r="B487">
            <v>0</v>
          </cell>
          <cell r="C487">
            <v>0</v>
          </cell>
          <cell r="D487">
            <v>8</v>
          </cell>
          <cell r="E487">
            <v>0.36798528058877644</v>
          </cell>
          <cell r="F487">
            <v>7</v>
          </cell>
          <cell r="G487">
            <v>0.25408348457350272</v>
          </cell>
          <cell r="H487">
            <v>16</v>
          </cell>
          <cell r="I487">
            <v>0.51513200257566005</v>
          </cell>
          <cell r="J487">
            <v>15</v>
          </cell>
          <cell r="K487">
            <v>0.42480883602378933</v>
          </cell>
          <cell r="L487">
            <v>5</v>
          </cell>
          <cell r="M487">
            <v>0.76804915514592931</v>
          </cell>
          <cell r="N487">
            <v>51</v>
          </cell>
          <cell r="O487">
            <v>0.41507284121429161</v>
          </cell>
          <cell r="P487">
            <v>2</v>
          </cell>
          <cell r="Q487">
            <v>2.1052631578947367</v>
          </cell>
          <cell r="R487">
            <v>5</v>
          </cell>
          <cell r="S487">
            <v>0.19508388607101051</v>
          </cell>
          <cell r="T487">
            <v>11</v>
          </cell>
          <cell r="U487">
            <v>0.28818443804034583</v>
          </cell>
          <cell r="V487">
            <v>16</v>
          </cell>
          <cell r="W487">
            <v>0.39970022483137646</v>
          </cell>
          <cell r="X487">
            <v>32</v>
          </cell>
          <cell r="Y487">
            <v>0.86744375169422594</v>
          </cell>
          <cell r="Z487">
            <v>1</v>
          </cell>
          <cell r="AA487">
            <v>0.19305019305019303</v>
          </cell>
          <cell r="AB487">
            <v>67</v>
          </cell>
          <cell r="AC487">
            <v>0.4562478719782091</v>
          </cell>
          <cell r="AD487">
            <v>118</v>
          </cell>
          <cell r="AE487">
            <v>0.43749073112857773</v>
          </cell>
        </row>
        <row r="488">
          <cell r="A488" t="str">
            <v>BE236 Arr. Sint-Niklaas</v>
          </cell>
          <cell r="B488">
            <v>4</v>
          </cell>
          <cell r="C488">
            <v>5.7142857142857144</v>
          </cell>
          <cell r="D488">
            <v>32</v>
          </cell>
          <cell r="E488">
            <v>1.4719411223551058</v>
          </cell>
          <cell r="F488">
            <v>20</v>
          </cell>
          <cell r="G488">
            <v>0.72595281306715065</v>
          </cell>
          <cell r="H488">
            <v>45</v>
          </cell>
          <cell r="I488">
            <v>1.4488087572440438</v>
          </cell>
          <cell r="J488">
            <v>44</v>
          </cell>
          <cell r="K488">
            <v>1.2461059190031152</v>
          </cell>
          <cell r="L488">
            <v>11</v>
          </cell>
          <cell r="M488">
            <v>1.6897081413210446</v>
          </cell>
          <cell r="N488">
            <v>156</v>
          </cell>
          <cell r="O488">
            <v>1.2696345731260681</v>
          </cell>
          <cell r="P488">
            <v>1</v>
          </cell>
          <cell r="Q488">
            <v>1.0526315789473684</v>
          </cell>
          <cell r="R488">
            <v>47</v>
          </cell>
          <cell r="S488">
            <v>1.8337885290674989</v>
          </cell>
          <cell r="T488">
            <v>44</v>
          </cell>
          <cell r="U488">
            <v>1.1527377521613833</v>
          </cell>
          <cell r="V488">
            <v>42</v>
          </cell>
          <cell r="W488">
            <v>1.0492130901823633</v>
          </cell>
          <cell r="X488">
            <v>43</v>
          </cell>
          <cell r="Y488">
            <v>1.1656275413391162</v>
          </cell>
          <cell r="Z488">
            <v>6</v>
          </cell>
          <cell r="AA488">
            <v>1.1583011583011582</v>
          </cell>
          <cell r="AB488">
            <v>183</v>
          </cell>
          <cell r="AC488">
            <v>1.2461695607763024</v>
          </cell>
          <cell r="AD488">
            <v>339</v>
          </cell>
          <cell r="AE488">
            <v>1.2568589648524395</v>
          </cell>
        </row>
        <row r="489">
          <cell r="A489" t="str">
            <v>BE241 Arr. Halle-Vilvoorde</v>
          </cell>
          <cell r="B489">
            <v>2</v>
          </cell>
          <cell r="C489">
            <v>2.8571428571428572</v>
          </cell>
          <cell r="D489">
            <v>28</v>
          </cell>
          <cell r="E489">
            <v>1.2879484820607177</v>
          </cell>
          <cell r="F489">
            <v>40</v>
          </cell>
          <cell r="G489">
            <v>1.4519056261343013</v>
          </cell>
          <cell r="H489">
            <v>40</v>
          </cell>
          <cell r="I489">
            <v>1.2878300064391499</v>
          </cell>
          <cell r="J489">
            <v>75</v>
          </cell>
          <cell r="K489">
            <v>2.1240441801189465</v>
          </cell>
          <cell r="L489">
            <v>6</v>
          </cell>
          <cell r="M489">
            <v>0.92165898617511521</v>
          </cell>
          <cell r="N489">
            <v>191</v>
          </cell>
          <cell r="O489">
            <v>1.554488483763327</v>
          </cell>
          <cell r="P489">
            <v>5</v>
          </cell>
          <cell r="Q489">
            <v>5.2631578947368416</v>
          </cell>
          <cell r="R489">
            <v>105</v>
          </cell>
          <cell r="S489">
            <v>4.0967616074912216</v>
          </cell>
          <cell r="T489">
            <v>122</v>
          </cell>
          <cell r="U489">
            <v>3.196227403720199</v>
          </cell>
          <cell r="V489">
            <v>115</v>
          </cell>
          <cell r="W489">
            <v>2.8728453659755182</v>
          </cell>
          <cell r="X489">
            <v>137</v>
          </cell>
          <cell r="Y489">
            <v>3.7137435619409054</v>
          </cell>
          <cell r="Z489">
            <v>8</v>
          </cell>
          <cell r="AA489">
            <v>1.5444015444015442</v>
          </cell>
          <cell r="AB489">
            <v>492</v>
          </cell>
          <cell r="AC489">
            <v>3.3503575076608785</v>
          </cell>
          <cell r="AD489">
            <v>683</v>
          </cell>
          <cell r="AE489">
            <v>2.5322556725493102</v>
          </cell>
        </row>
        <row r="490">
          <cell r="A490" t="str">
            <v>BE242 Arr. Leuven</v>
          </cell>
          <cell r="B490">
            <v>1</v>
          </cell>
          <cell r="C490">
            <v>1.4285714285714286</v>
          </cell>
          <cell r="D490">
            <v>37</v>
          </cell>
          <cell r="E490">
            <v>1.7019319227230909</v>
          </cell>
          <cell r="F490">
            <v>44</v>
          </cell>
          <cell r="G490">
            <v>1.5970961887477313</v>
          </cell>
          <cell r="H490">
            <v>39</v>
          </cell>
          <cell r="I490">
            <v>1.2556342562781713</v>
          </cell>
          <cell r="J490">
            <v>51</v>
          </cell>
          <cell r="K490">
            <v>1.4443500424808835</v>
          </cell>
          <cell r="L490">
            <v>11</v>
          </cell>
          <cell r="M490">
            <v>1.6897081413210446</v>
          </cell>
          <cell r="N490">
            <v>183</v>
          </cell>
          <cell r="O490">
            <v>1.4893790184748108</v>
          </cell>
          <cell r="P490">
            <v>4</v>
          </cell>
          <cell r="Q490">
            <v>4.2105263157894735</v>
          </cell>
          <cell r="R490">
            <v>58</v>
          </cell>
          <cell r="S490">
            <v>2.2629730784237223</v>
          </cell>
          <cell r="T490">
            <v>88</v>
          </cell>
          <cell r="U490">
            <v>2.3054755043227666</v>
          </cell>
          <cell r="V490">
            <v>96</v>
          </cell>
          <cell r="W490">
            <v>2.398201348988259</v>
          </cell>
          <cell r="X490">
            <v>94</v>
          </cell>
          <cell r="Y490">
            <v>2.548116020601789</v>
          </cell>
          <cell r="Z490">
            <v>17</v>
          </cell>
          <cell r="AA490">
            <v>3.2818532818532815</v>
          </cell>
          <cell r="AB490">
            <v>357</v>
          </cell>
          <cell r="AC490">
            <v>2.4310520939734426</v>
          </cell>
          <cell r="AD490">
            <v>540</v>
          </cell>
          <cell r="AE490">
            <v>2.0020762271985766</v>
          </cell>
        </row>
        <row r="491">
          <cell r="A491" t="str">
            <v>BE251 Arr. Brugge</v>
          </cell>
          <cell r="B491">
            <v>1</v>
          </cell>
          <cell r="C491">
            <v>1.4285714285714286</v>
          </cell>
          <cell r="D491">
            <v>72</v>
          </cell>
          <cell r="E491">
            <v>3.3118675252989878</v>
          </cell>
          <cell r="F491">
            <v>50</v>
          </cell>
          <cell r="G491">
            <v>1.8148820326678767</v>
          </cell>
          <cell r="H491">
            <v>69</v>
          </cell>
          <cell r="I491">
            <v>2.2215067611075336</v>
          </cell>
          <cell r="J491">
            <v>72</v>
          </cell>
          <cell r="K491">
            <v>2.0390824129141887</v>
          </cell>
          <cell r="L491">
            <v>14</v>
          </cell>
          <cell r="M491">
            <v>2.1505376344086025</v>
          </cell>
          <cell r="N491">
            <v>278</v>
          </cell>
          <cell r="O491">
            <v>2.262553918775942</v>
          </cell>
          <cell r="P491">
            <v>5</v>
          </cell>
          <cell r="Q491">
            <v>5.2631578947368416</v>
          </cell>
          <cell r="R491">
            <v>65</v>
          </cell>
          <cell r="S491">
            <v>2.5360905189231371</v>
          </cell>
          <cell r="T491">
            <v>85</v>
          </cell>
          <cell r="U491">
            <v>2.2268797484935812</v>
          </cell>
          <cell r="V491">
            <v>92</v>
          </cell>
          <cell r="W491">
            <v>2.2982762927804146</v>
          </cell>
          <cell r="X491">
            <v>94</v>
          </cell>
          <cell r="Y491">
            <v>2.548116020601789</v>
          </cell>
          <cell r="Z491">
            <v>19</v>
          </cell>
          <cell r="AA491">
            <v>3.6679536679536682</v>
          </cell>
          <cell r="AB491">
            <v>360</v>
          </cell>
          <cell r="AC491">
            <v>2.4514811031664965</v>
          </cell>
          <cell r="AD491">
            <v>638</v>
          </cell>
          <cell r="AE491">
            <v>2.3654159869494289</v>
          </cell>
        </row>
        <row r="492">
          <cell r="A492" t="str">
            <v>BE252 Arr. Diksmuide</v>
          </cell>
          <cell r="B492">
            <v>1</v>
          </cell>
          <cell r="C492">
            <v>1.4285714285714286</v>
          </cell>
          <cell r="D492">
            <v>1</v>
          </cell>
          <cell r="E492">
            <v>4.5998160073597055E-2</v>
          </cell>
          <cell r="F492">
            <v>5</v>
          </cell>
          <cell r="G492">
            <v>0.18148820326678766</v>
          </cell>
          <cell r="H492">
            <v>9</v>
          </cell>
          <cell r="I492">
            <v>0.28976175144880872</v>
          </cell>
          <cell r="J492">
            <v>10</v>
          </cell>
          <cell r="K492">
            <v>0.28320589068252622</v>
          </cell>
          <cell r="L492">
            <v>0</v>
          </cell>
          <cell r="M492">
            <v>0</v>
          </cell>
          <cell r="N492">
            <v>26</v>
          </cell>
          <cell r="O492">
            <v>0.21160576218767801</v>
          </cell>
          <cell r="P492">
            <v>1</v>
          </cell>
          <cell r="Q492">
            <v>1.0526315789473684</v>
          </cell>
          <cell r="R492">
            <v>10</v>
          </cell>
          <cell r="S492">
            <v>0.39016777214202103</v>
          </cell>
          <cell r="T492">
            <v>8</v>
          </cell>
          <cell r="U492">
            <v>0.20958868221116064</v>
          </cell>
          <cell r="V492">
            <v>11</v>
          </cell>
          <cell r="W492">
            <v>0.27479390457157132</v>
          </cell>
          <cell r="X492">
            <v>6</v>
          </cell>
          <cell r="Y492">
            <v>0.16264570344266741</v>
          </cell>
          <cell r="Z492">
            <v>1</v>
          </cell>
          <cell r="AA492">
            <v>0.19305019305019303</v>
          </cell>
          <cell r="AB492">
            <v>37</v>
          </cell>
          <cell r="AC492">
            <v>0.25195778004766772</v>
          </cell>
          <cell r="AD492">
            <v>63</v>
          </cell>
          <cell r="AE492">
            <v>0.23357555983983389</v>
          </cell>
        </row>
        <row r="493">
          <cell r="A493" t="str">
            <v>BE253 Arr. Ieper</v>
          </cell>
          <cell r="B493">
            <v>1</v>
          </cell>
          <cell r="C493">
            <v>1.4285714285714286</v>
          </cell>
          <cell r="D493">
            <v>10</v>
          </cell>
          <cell r="E493">
            <v>0.45998160073597055</v>
          </cell>
          <cell r="F493">
            <v>12</v>
          </cell>
          <cell r="G493">
            <v>0.43557168784029043</v>
          </cell>
          <cell r="H493">
            <v>11</v>
          </cell>
          <cell r="I493">
            <v>0.35415325177076634</v>
          </cell>
          <cell r="J493">
            <v>19</v>
          </cell>
          <cell r="K493">
            <v>0.5380911922967998</v>
          </cell>
          <cell r="L493">
            <v>2</v>
          </cell>
          <cell r="M493">
            <v>0.30721966205837176</v>
          </cell>
          <cell r="N493">
            <v>55</v>
          </cell>
          <cell r="O493">
            <v>0.44762757385854968</v>
          </cell>
          <cell r="P493">
            <v>1</v>
          </cell>
          <cell r="Q493">
            <v>1.0526315789473684</v>
          </cell>
          <cell r="R493">
            <v>14</v>
          </cell>
          <cell r="S493">
            <v>0.54623488099882944</v>
          </cell>
          <cell r="T493">
            <v>9</v>
          </cell>
          <cell r="U493">
            <v>0.23578726748755569</v>
          </cell>
          <cell r="V493">
            <v>13</v>
          </cell>
          <cell r="W493">
            <v>0.32475643267549342</v>
          </cell>
          <cell r="X493">
            <v>21</v>
          </cell>
          <cell r="Y493">
            <v>0.56925996204933582</v>
          </cell>
          <cell r="Z493">
            <v>2</v>
          </cell>
          <cell r="AA493">
            <v>0.38610038610038605</v>
          </cell>
          <cell r="AB493">
            <v>60</v>
          </cell>
          <cell r="AC493">
            <v>0.40858018386108275</v>
          </cell>
          <cell r="AD493">
            <v>115</v>
          </cell>
          <cell r="AE493">
            <v>0.42636808542191901</v>
          </cell>
        </row>
        <row r="494">
          <cell r="A494" t="str">
            <v>BE254 Arr. Kortrijk</v>
          </cell>
          <cell r="B494">
            <v>0</v>
          </cell>
          <cell r="C494">
            <v>0</v>
          </cell>
          <cell r="D494">
            <v>25</v>
          </cell>
          <cell r="E494">
            <v>1.1499540018399264</v>
          </cell>
          <cell r="F494">
            <v>24</v>
          </cell>
          <cell r="G494">
            <v>0.87114337568058087</v>
          </cell>
          <cell r="H494">
            <v>25</v>
          </cell>
          <cell r="I494">
            <v>0.80489375402446883</v>
          </cell>
          <cell r="J494">
            <v>47</v>
          </cell>
          <cell r="K494">
            <v>1.331067686207873</v>
          </cell>
          <cell r="L494">
            <v>7</v>
          </cell>
          <cell r="M494">
            <v>1.0752688172043012</v>
          </cell>
          <cell r="N494">
            <v>128</v>
          </cell>
          <cell r="O494">
            <v>1.0417514446162612</v>
          </cell>
          <cell r="P494">
            <v>2</v>
          </cell>
          <cell r="Q494">
            <v>2.1052631578947367</v>
          </cell>
          <cell r="R494">
            <v>33</v>
          </cell>
          <cell r="S494">
            <v>1.2875536480686696</v>
          </cell>
          <cell r="T494">
            <v>64</v>
          </cell>
          <cell r="U494">
            <v>1.6767094576892851</v>
          </cell>
          <cell r="V494">
            <v>50</v>
          </cell>
          <cell r="W494">
            <v>1.2490632025980515</v>
          </cell>
          <cell r="X494">
            <v>70</v>
          </cell>
          <cell r="Y494">
            <v>1.8975332068311195</v>
          </cell>
          <cell r="Z494">
            <v>6</v>
          </cell>
          <cell r="AA494">
            <v>1.1583011583011582</v>
          </cell>
          <cell r="AB494">
            <v>225</v>
          </cell>
          <cell r="AC494">
            <v>1.5321756894790604</v>
          </cell>
          <cell r="AD494">
            <v>353</v>
          </cell>
          <cell r="AE494">
            <v>1.3087646448168471</v>
          </cell>
        </row>
        <row r="495">
          <cell r="A495" t="str">
            <v>BE255 Arr. Oostende</v>
          </cell>
          <cell r="B495">
            <v>2</v>
          </cell>
          <cell r="C495">
            <v>2.8571428571428572</v>
          </cell>
          <cell r="D495">
            <v>25</v>
          </cell>
          <cell r="E495">
            <v>1.1499540018399264</v>
          </cell>
          <cell r="F495">
            <v>19</v>
          </cell>
          <cell r="G495">
            <v>0.68965517241379315</v>
          </cell>
          <cell r="H495">
            <v>32</v>
          </cell>
          <cell r="I495">
            <v>1.0302640051513201</v>
          </cell>
          <cell r="J495">
            <v>41</v>
          </cell>
          <cell r="K495">
            <v>1.1611441517983574</v>
          </cell>
          <cell r="L495">
            <v>2</v>
          </cell>
          <cell r="M495">
            <v>0.30721966205837176</v>
          </cell>
          <cell r="N495">
            <v>121</v>
          </cell>
          <cell r="O495">
            <v>0.98478066248880936</v>
          </cell>
          <cell r="P495">
            <v>7</v>
          </cell>
          <cell r="Q495">
            <v>7.3684210526315779</v>
          </cell>
          <cell r="R495">
            <v>32</v>
          </cell>
          <cell r="S495">
            <v>1.2485368708544675</v>
          </cell>
          <cell r="T495">
            <v>52</v>
          </cell>
          <cell r="U495">
            <v>1.3623264343725439</v>
          </cell>
          <cell r="V495">
            <v>50</v>
          </cell>
          <cell r="W495">
            <v>1.2490632025980515</v>
          </cell>
          <cell r="X495">
            <v>48</v>
          </cell>
          <cell r="Y495">
            <v>1.3011656275413392</v>
          </cell>
          <cell r="Z495">
            <v>8</v>
          </cell>
          <cell r="AA495">
            <v>1.5444015444015442</v>
          </cell>
          <cell r="AB495">
            <v>197</v>
          </cell>
          <cell r="AC495">
            <v>1.341504937010555</v>
          </cell>
          <cell r="AD495">
            <v>318</v>
          </cell>
          <cell r="AE495">
            <v>1.1790004449058284</v>
          </cell>
        </row>
        <row r="496">
          <cell r="A496" t="str">
            <v>BE256 Arr. Roeselare</v>
          </cell>
          <cell r="B496">
            <v>2</v>
          </cell>
          <cell r="C496">
            <v>2.8571428571428572</v>
          </cell>
          <cell r="D496">
            <v>14</v>
          </cell>
          <cell r="E496">
            <v>0.64397424103035883</v>
          </cell>
          <cell r="F496">
            <v>13</v>
          </cell>
          <cell r="G496">
            <v>0.47186932849364793</v>
          </cell>
          <cell r="H496">
            <v>21</v>
          </cell>
          <cell r="I496">
            <v>0.67611075338055382</v>
          </cell>
          <cell r="J496">
            <v>34</v>
          </cell>
          <cell r="K496">
            <v>0.96290002832058919</v>
          </cell>
          <cell r="L496">
            <v>1</v>
          </cell>
          <cell r="M496">
            <v>0.15360983102918588</v>
          </cell>
          <cell r="N496">
            <v>85</v>
          </cell>
          <cell r="O496">
            <v>0.69178806869048581</v>
          </cell>
          <cell r="P496">
            <v>0</v>
          </cell>
          <cell r="Q496">
            <v>0</v>
          </cell>
          <cell r="R496">
            <v>23</v>
          </cell>
          <cell r="S496">
            <v>0.89738587592664842</v>
          </cell>
          <cell r="T496">
            <v>19</v>
          </cell>
          <cell r="U496">
            <v>0.49777312025150644</v>
          </cell>
          <cell r="V496">
            <v>38</v>
          </cell>
          <cell r="W496">
            <v>0.94928803397451911</v>
          </cell>
          <cell r="X496">
            <v>41</v>
          </cell>
          <cell r="Y496">
            <v>1.1114123068582271</v>
          </cell>
          <cell r="Z496">
            <v>1</v>
          </cell>
          <cell r="AA496">
            <v>0.19305019305019303</v>
          </cell>
          <cell r="AB496">
            <v>122</v>
          </cell>
          <cell r="AC496">
            <v>0.83077970718420158</v>
          </cell>
          <cell r="AD496">
            <v>207</v>
          </cell>
          <cell r="AE496">
            <v>0.76746255375945427</v>
          </cell>
        </row>
        <row r="497">
          <cell r="A497" t="str">
            <v>BE257 Arr. Tielt</v>
          </cell>
          <cell r="B497">
            <v>2</v>
          </cell>
          <cell r="C497">
            <v>2.8571428571428572</v>
          </cell>
          <cell r="D497">
            <v>4</v>
          </cell>
          <cell r="E497">
            <v>0.18399264029438822</v>
          </cell>
          <cell r="F497">
            <v>7</v>
          </cell>
          <cell r="G497">
            <v>0.25408348457350272</v>
          </cell>
          <cell r="H497">
            <v>6</v>
          </cell>
          <cell r="I497">
            <v>0.19317450096587252</v>
          </cell>
          <cell r="J497">
            <v>13</v>
          </cell>
          <cell r="K497">
            <v>0.36816765788728406</v>
          </cell>
          <cell r="L497">
            <v>0</v>
          </cell>
          <cell r="M497">
            <v>0</v>
          </cell>
          <cell r="N497">
            <v>32</v>
          </cell>
          <cell r="O497">
            <v>0.26043786115406531</v>
          </cell>
          <cell r="P497">
            <v>0</v>
          </cell>
          <cell r="Q497">
            <v>0</v>
          </cell>
          <cell r="R497">
            <v>6</v>
          </cell>
          <cell r="S497">
            <v>0.23410066328521262</v>
          </cell>
          <cell r="T497">
            <v>8</v>
          </cell>
          <cell r="U497">
            <v>0.20958868221116064</v>
          </cell>
          <cell r="V497">
            <v>8</v>
          </cell>
          <cell r="W497">
            <v>0.19985011241568823</v>
          </cell>
          <cell r="X497">
            <v>14</v>
          </cell>
          <cell r="Y497">
            <v>0.37950664136622392</v>
          </cell>
          <cell r="Z497">
            <v>4</v>
          </cell>
          <cell r="AA497">
            <v>0.7722007722007721</v>
          </cell>
          <cell r="AB497">
            <v>40</v>
          </cell>
          <cell r="AC497">
            <v>0.27238678924072179</v>
          </cell>
          <cell r="AD497">
            <v>72</v>
          </cell>
          <cell r="AE497">
            <v>0.26694349695981018</v>
          </cell>
        </row>
        <row r="498">
          <cell r="A498" t="str">
            <v>BE258 Arr. Veurne</v>
          </cell>
          <cell r="B498">
            <v>3</v>
          </cell>
          <cell r="C498">
            <v>4.2857142857142856</v>
          </cell>
          <cell r="D498">
            <v>13</v>
          </cell>
          <cell r="E498">
            <v>0.5979760809567618</v>
          </cell>
          <cell r="F498">
            <v>5</v>
          </cell>
          <cell r="G498">
            <v>0.18148820326678766</v>
          </cell>
          <cell r="H498">
            <v>10</v>
          </cell>
          <cell r="I498">
            <v>0.32195750160978748</v>
          </cell>
          <cell r="J498">
            <v>16</v>
          </cell>
          <cell r="K498">
            <v>0.4531294250920419</v>
          </cell>
          <cell r="L498">
            <v>1</v>
          </cell>
          <cell r="M498">
            <v>0.15360983102918588</v>
          </cell>
          <cell r="N498">
            <v>48</v>
          </cell>
          <cell r="O498">
            <v>0.39065679173109802</v>
          </cell>
          <cell r="P498">
            <v>4</v>
          </cell>
          <cell r="Q498">
            <v>4.2105263157894735</v>
          </cell>
          <cell r="R498">
            <v>11</v>
          </cell>
          <cell r="S498">
            <v>0.42918454935622319</v>
          </cell>
          <cell r="T498">
            <v>19</v>
          </cell>
          <cell r="U498">
            <v>0.49777312025150644</v>
          </cell>
          <cell r="V498">
            <v>26</v>
          </cell>
          <cell r="W498">
            <v>0.64951286535098685</v>
          </cell>
          <cell r="X498">
            <v>25</v>
          </cell>
          <cell r="Y498">
            <v>0.67769043101111426</v>
          </cell>
          <cell r="Z498">
            <v>4</v>
          </cell>
          <cell r="AA498">
            <v>0.7722007722007721</v>
          </cell>
          <cell r="AB498">
            <v>89</v>
          </cell>
          <cell r="AC498">
            <v>0.60606060606060608</v>
          </cell>
          <cell r="AD498">
            <v>137</v>
          </cell>
          <cell r="AE498">
            <v>0.50793415393741659</v>
          </cell>
        </row>
        <row r="499">
          <cell r="A499" t="str">
            <v>BE310 Arr. Nivelles</v>
          </cell>
          <cell r="B499">
            <v>2</v>
          </cell>
          <cell r="C499">
            <v>2.8571428571428572</v>
          </cell>
          <cell r="D499">
            <v>34</v>
          </cell>
          <cell r="E499">
            <v>1.5639374425023</v>
          </cell>
          <cell r="F499">
            <v>60</v>
          </cell>
          <cell r="G499">
            <v>2.1778584392014517</v>
          </cell>
          <cell r="H499">
            <v>54</v>
          </cell>
          <cell r="I499">
            <v>1.7385705086928525</v>
          </cell>
          <cell r="J499">
            <v>74</v>
          </cell>
          <cell r="K499">
            <v>2.0957235910506937</v>
          </cell>
          <cell r="L499">
            <v>17</v>
          </cell>
          <cell r="M499">
            <v>2.6113671274961598</v>
          </cell>
          <cell r="N499">
            <v>241</v>
          </cell>
          <cell r="O499">
            <v>1.9614226418165543</v>
          </cell>
          <cell r="P499">
            <v>2</v>
          </cell>
          <cell r="Q499">
            <v>2.1052631578947367</v>
          </cell>
          <cell r="R499">
            <v>49</v>
          </cell>
          <cell r="S499">
            <v>1.911822083495903</v>
          </cell>
          <cell r="T499">
            <v>106</v>
          </cell>
          <cell r="U499">
            <v>2.7770500392978779</v>
          </cell>
          <cell r="V499">
            <v>96</v>
          </cell>
          <cell r="W499">
            <v>2.398201348988259</v>
          </cell>
          <cell r="X499">
            <v>88</v>
          </cell>
          <cell r="Y499">
            <v>2.3854703171591218</v>
          </cell>
          <cell r="Z499">
            <v>6</v>
          </cell>
          <cell r="AA499">
            <v>1.1583011583011582</v>
          </cell>
          <cell r="AB499">
            <v>347</v>
          </cell>
          <cell r="AC499">
            <v>2.3629553966632617</v>
          </cell>
          <cell r="AD499">
            <v>588</v>
          </cell>
          <cell r="AE499">
            <v>2.1800385585051165</v>
          </cell>
        </row>
        <row r="500">
          <cell r="A500" t="str">
            <v>BE321 Arr. Ath</v>
          </cell>
          <cell r="B500">
            <v>1</v>
          </cell>
          <cell r="C500">
            <v>1.4285714285714286</v>
          </cell>
          <cell r="D500">
            <v>13</v>
          </cell>
          <cell r="E500">
            <v>0.5979760809567618</v>
          </cell>
          <cell r="F500">
            <v>17</v>
          </cell>
          <cell r="G500">
            <v>0.61705989110707804</v>
          </cell>
          <cell r="H500">
            <v>22</v>
          </cell>
          <cell r="I500">
            <v>0.70830650354153268</v>
          </cell>
          <cell r="J500">
            <v>22</v>
          </cell>
          <cell r="K500">
            <v>0.62305295950155759</v>
          </cell>
          <cell r="L500">
            <v>2</v>
          </cell>
          <cell r="M500">
            <v>0.30721966205837176</v>
          </cell>
          <cell r="N500">
            <v>77</v>
          </cell>
          <cell r="O500">
            <v>0.62667860340196957</v>
          </cell>
          <cell r="P500">
            <v>1</v>
          </cell>
          <cell r="Q500">
            <v>1.0526315789473684</v>
          </cell>
          <cell r="R500">
            <v>12</v>
          </cell>
          <cell r="S500">
            <v>0.46820132657042524</v>
          </cell>
          <cell r="T500">
            <v>18</v>
          </cell>
          <cell r="U500">
            <v>0.47157453497511137</v>
          </cell>
          <cell r="V500">
            <v>36</v>
          </cell>
          <cell r="W500">
            <v>0.89932550587059712</v>
          </cell>
          <cell r="X500">
            <v>31</v>
          </cell>
          <cell r="Y500">
            <v>0.84033613445378152</v>
          </cell>
          <cell r="Z500">
            <v>3</v>
          </cell>
          <cell r="AA500">
            <v>0.5791505791505791</v>
          </cell>
          <cell r="AB500">
            <v>101</v>
          </cell>
          <cell r="AC500">
            <v>0.68777664283282258</v>
          </cell>
          <cell r="AD500">
            <v>178</v>
          </cell>
          <cell r="AE500">
            <v>0.65994364526175309</v>
          </cell>
        </row>
        <row r="501">
          <cell r="A501" t="str">
            <v>BE322 Arr. Charleroi</v>
          </cell>
          <cell r="B501">
            <v>2</v>
          </cell>
          <cell r="C501">
            <v>2.8571428571428572</v>
          </cell>
          <cell r="D501">
            <v>79</v>
          </cell>
          <cell r="E501">
            <v>3.6338546458141678</v>
          </cell>
          <cell r="F501">
            <v>88</v>
          </cell>
          <cell r="G501">
            <v>3.1941923774954626</v>
          </cell>
          <cell r="H501">
            <v>100</v>
          </cell>
          <cell r="I501">
            <v>3.2195750160978753</v>
          </cell>
          <cell r="J501">
            <v>91</v>
          </cell>
          <cell r="K501">
            <v>2.5771736052109886</v>
          </cell>
          <cell r="L501">
            <v>27</v>
          </cell>
          <cell r="M501">
            <v>4.1474654377880187</v>
          </cell>
          <cell r="N501">
            <v>387</v>
          </cell>
          <cell r="O501">
            <v>3.1496703833319772</v>
          </cell>
          <cell r="P501">
            <v>1</v>
          </cell>
          <cell r="Q501">
            <v>1.0526315789473684</v>
          </cell>
          <cell r="R501">
            <v>123</v>
          </cell>
          <cell r="S501">
            <v>4.7990635973468594</v>
          </cell>
          <cell r="T501">
            <v>180</v>
          </cell>
          <cell r="U501">
            <v>4.7157453497511135</v>
          </cell>
          <cell r="V501">
            <v>190</v>
          </cell>
          <cell r="W501">
            <v>4.7464401698725958</v>
          </cell>
          <cell r="X501">
            <v>154</v>
          </cell>
          <cell r="Y501">
            <v>4.1745730550284632</v>
          </cell>
          <cell r="Z501">
            <v>12</v>
          </cell>
          <cell r="AA501">
            <v>2.3166023166023164</v>
          </cell>
          <cell r="AB501">
            <v>660</v>
          </cell>
          <cell r="AC501">
            <v>4.4943820224719104</v>
          </cell>
          <cell r="AD501">
            <v>1047</v>
          </cell>
          <cell r="AE501">
            <v>3.8818033516239066</v>
          </cell>
        </row>
        <row r="502">
          <cell r="A502" t="str">
            <v>BE323 Arr. Mons</v>
          </cell>
          <cell r="B502">
            <v>3</v>
          </cell>
          <cell r="C502">
            <v>4.2857142857142856</v>
          </cell>
          <cell r="D502">
            <v>58</v>
          </cell>
          <cell r="E502">
            <v>2.6678932842686289</v>
          </cell>
          <cell r="F502">
            <v>75</v>
          </cell>
          <cell r="G502">
            <v>2.7223230490018149</v>
          </cell>
          <cell r="H502">
            <v>70</v>
          </cell>
          <cell r="I502">
            <v>2.2537025112685125</v>
          </cell>
          <cell r="J502">
            <v>58</v>
          </cell>
          <cell r="K502">
            <v>1.6425941659586523</v>
          </cell>
          <cell r="L502">
            <v>14</v>
          </cell>
          <cell r="M502">
            <v>2.1505376344086025</v>
          </cell>
          <cell r="N502">
            <v>278</v>
          </cell>
          <cell r="O502">
            <v>2.262553918775942</v>
          </cell>
          <cell r="P502">
            <v>3</v>
          </cell>
          <cell r="Q502">
            <v>3.1578947368421053</v>
          </cell>
          <cell r="R502">
            <v>86</v>
          </cell>
          <cell r="S502">
            <v>3.3554428404213814</v>
          </cell>
          <cell r="T502">
            <v>98</v>
          </cell>
          <cell r="U502">
            <v>2.5674613570867173</v>
          </cell>
          <cell r="V502">
            <v>118</v>
          </cell>
          <cell r="W502">
            <v>2.9477891581314015</v>
          </cell>
          <cell r="X502">
            <v>103</v>
          </cell>
          <cell r="Y502">
            <v>2.7920845757657902</v>
          </cell>
          <cell r="Z502">
            <v>14</v>
          </cell>
          <cell r="AA502">
            <v>2.7027027027027026</v>
          </cell>
          <cell r="AB502">
            <v>422</v>
          </cell>
          <cell r="AC502">
            <v>2.8736806264896155</v>
          </cell>
          <cell r="AD502">
            <v>700</v>
          </cell>
          <cell r="AE502">
            <v>2.5952839982203768</v>
          </cell>
        </row>
        <row r="503">
          <cell r="A503" t="str">
            <v>BE325 Arr. Soignies</v>
          </cell>
          <cell r="B503">
            <v>1</v>
          </cell>
          <cell r="C503">
            <v>1.4285714285714286</v>
          </cell>
          <cell r="D503">
            <v>10</v>
          </cell>
          <cell r="E503">
            <v>0.45998160073597055</v>
          </cell>
          <cell r="F503">
            <v>10</v>
          </cell>
          <cell r="G503">
            <v>0.36297640653357532</v>
          </cell>
          <cell r="H503">
            <v>16</v>
          </cell>
          <cell r="I503">
            <v>0.51513200257566005</v>
          </cell>
          <cell r="J503">
            <v>26</v>
          </cell>
          <cell r="K503">
            <v>0.73633531577456812</v>
          </cell>
          <cell r="L503">
            <v>3</v>
          </cell>
          <cell r="M503">
            <v>0.46082949308755761</v>
          </cell>
          <cell r="N503">
            <v>66</v>
          </cell>
          <cell r="O503">
            <v>0.53715308863025968</v>
          </cell>
          <cell r="P503">
            <v>0</v>
          </cell>
          <cell r="Q503">
            <v>0</v>
          </cell>
          <cell r="R503">
            <v>13</v>
          </cell>
          <cell r="S503">
            <v>0.50721810378462739</v>
          </cell>
          <cell r="T503">
            <v>11</v>
          </cell>
          <cell r="U503">
            <v>0.28818443804034583</v>
          </cell>
          <cell r="V503">
            <v>13</v>
          </cell>
          <cell r="W503">
            <v>0.32475643267549342</v>
          </cell>
          <cell r="X503">
            <v>16</v>
          </cell>
          <cell r="Y503">
            <v>0.43372187584711297</v>
          </cell>
          <cell r="Z503">
            <v>2</v>
          </cell>
          <cell r="AA503">
            <v>0.38610038610038605</v>
          </cell>
          <cell r="AB503">
            <v>55</v>
          </cell>
          <cell r="AC503">
            <v>0.37453183520599254</v>
          </cell>
          <cell r="AD503">
            <v>121</v>
          </cell>
          <cell r="AE503">
            <v>0.4486133768352365</v>
          </cell>
        </row>
        <row r="504">
          <cell r="A504" t="str">
            <v>BE326 Arr. Thuin</v>
          </cell>
          <cell r="B504">
            <v>1</v>
          </cell>
          <cell r="C504">
            <v>1.4285714285714286</v>
          </cell>
          <cell r="D504">
            <v>20</v>
          </cell>
          <cell r="E504">
            <v>0.91996320147194111</v>
          </cell>
          <cell r="F504">
            <v>31</v>
          </cell>
          <cell r="G504">
            <v>1.1252268602540834</v>
          </cell>
          <cell r="H504">
            <v>32</v>
          </cell>
          <cell r="I504">
            <v>1.0302640051513201</v>
          </cell>
          <cell r="J504">
            <v>17</v>
          </cell>
          <cell r="K504">
            <v>0.48145001416029459</v>
          </cell>
          <cell r="L504">
            <v>7</v>
          </cell>
          <cell r="M504">
            <v>1.0752688172043012</v>
          </cell>
          <cell r="N504">
            <v>108</v>
          </cell>
          <cell r="O504">
            <v>0.8789777813949704</v>
          </cell>
          <cell r="P504">
            <v>1</v>
          </cell>
          <cell r="Q504">
            <v>1.0526315789473684</v>
          </cell>
          <cell r="R504">
            <v>28</v>
          </cell>
          <cell r="S504">
            <v>1.0924697619976589</v>
          </cell>
          <cell r="T504">
            <v>43</v>
          </cell>
          <cell r="U504">
            <v>1.1265391668849882</v>
          </cell>
          <cell r="V504">
            <v>56</v>
          </cell>
          <cell r="W504">
            <v>1.3989507869098177</v>
          </cell>
          <cell r="X504">
            <v>43</v>
          </cell>
          <cell r="Y504">
            <v>1.1656275413391162</v>
          </cell>
          <cell r="Z504">
            <v>7</v>
          </cell>
          <cell r="AA504">
            <v>1.3513513513513513</v>
          </cell>
          <cell r="AB504">
            <v>178</v>
          </cell>
          <cell r="AC504">
            <v>1.2121212121212122</v>
          </cell>
          <cell r="AD504">
            <v>286</v>
          </cell>
          <cell r="AE504">
            <v>1.0603588907014683</v>
          </cell>
        </row>
        <row r="505">
          <cell r="A505" t="str">
            <v>BE327 Arr. Tournai-Mouscron</v>
          </cell>
          <cell r="B505">
            <v>0</v>
          </cell>
          <cell r="C505">
            <v>0</v>
          </cell>
          <cell r="D505">
            <v>34</v>
          </cell>
          <cell r="E505">
            <v>1.5639374425023</v>
          </cell>
          <cell r="F505">
            <v>42</v>
          </cell>
          <cell r="G505">
            <v>1.5245009074410165</v>
          </cell>
          <cell r="H505">
            <v>45</v>
          </cell>
          <cell r="I505">
            <v>1.4488087572440438</v>
          </cell>
          <cell r="J505">
            <v>51</v>
          </cell>
          <cell r="K505">
            <v>1.4443500424808835</v>
          </cell>
          <cell r="L505">
            <v>11</v>
          </cell>
          <cell r="M505">
            <v>1.6897081413210446</v>
          </cell>
          <cell r="N505">
            <v>183</v>
          </cell>
          <cell r="O505">
            <v>1.4893790184748108</v>
          </cell>
          <cell r="P505">
            <v>1</v>
          </cell>
          <cell r="Q505">
            <v>1.0526315789473684</v>
          </cell>
          <cell r="R505">
            <v>66</v>
          </cell>
          <cell r="S505">
            <v>2.5751072961373391</v>
          </cell>
          <cell r="T505">
            <v>101</v>
          </cell>
          <cell r="U505">
            <v>2.6460571129159032</v>
          </cell>
          <cell r="V505">
            <v>94</v>
          </cell>
          <cell r="W505">
            <v>2.3482388208843368</v>
          </cell>
          <cell r="X505">
            <v>58</v>
          </cell>
          <cell r="Y505">
            <v>1.5722417999457849</v>
          </cell>
          <cell r="Z505">
            <v>9</v>
          </cell>
          <cell r="AA505">
            <v>1.7374517374517375</v>
          </cell>
          <cell r="AB505">
            <v>329</v>
          </cell>
          <cell r="AC505">
            <v>2.240381341504937</v>
          </cell>
          <cell r="AD505">
            <v>512</v>
          </cell>
          <cell r="AE505">
            <v>1.8982648672697611</v>
          </cell>
        </row>
        <row r="506">
          <cell r="A506" t="str">
            <v>BE329 Arr. La Louvière</v>
          </cell>
          <cell r="B506">
            <v>0</v>
          </cell>
          <cell r="C506">
            <v>0</v>
          </cell>
          <cell r="D506">
            <v>9</v>
          </cell>
          <cell r="E506">
            <v>0.41398344066237347</v>
          </cell>
          <cell r="F506">
            <v>7</v>
          </cell>
          <cell r="G506">
            <v>0.25408348457350272</v>
          </cell>
          <cell r="H506">
            <v>9</v>
          </cell>
          <cell r="I506">
            <v>0.28976175144880872</v>
          </cell>
          <cell r="J506">
            <v>11</v>
          </cell>
          <cell r="K506">
            <v>0.3115264797507788</v>
          </cell>
          <cell r="L506">
            <v>0</v>
          </cell>
          <cell r="M506">
            <v>0</v>
          </cell>
          <cell r="N506">
            <v>36</v>
          </cell>
          <cell r="O506">
            <v>0.29299259379832343</v>
          </cell>
          <cell r="P506">
            <v>0</v>
          </cell>
          <cell r="Q506">
            <v>0</v>
          </cell>
          <cell r="R506">
            <v>26</v>
          </cell>
          <cell r="S506">
            <v>1.0144362075692548</v>
          </cell>
          <cell r="T506">
            <v>24</v>
          </cell>
          <cell r="U506">
            <v>0.62876604663348179</v>
          </cell>
          <cell r="V506">
            <v>22</v>
          </cell>
          <cell r="W506">
            <v>0.54958780914314265</v>
          </cell>
          <cell r="X506">
            <v>19</v>
          </cell>
          <cell r="Y506">
            <v>0.51504472756844677</v>
          </cell>
          <cell r="Z506">
            <v>0</v>
          </cell>
          <cell r="AA506">
            <v>0</v>
          </cell>
          <cell r="AB506">
            <v>91</v>
          </cell>
          <cell r="AC506">
            <v>0.61967994552264216</v>
          </cell>
          <cell r="AD506">
            <v>127</v>
          </cell>
          <cell r="AE506">
            <v>0.47085866824855399</v>
          </cell>
        </row>
        <row r="507">
          <cell r="A507" t="str">
            <v>BE331 Arr. Huy</v>
          </cell>
          <cell r="B507">
            <v>4</v>
          </cell>
          <cell r="C507">
            <v>5.7142857142857144</v>
          </cell>
          <cell r="D507">
            <v>14</v>
          </cell>
          <cell r="E507">
            <v>0.64397424103035883</v>
          </cell>
          <cell r="F507">
            <v>22</v>
          </cell>
          <cell r="G507">
            <v>0.79854809437386565</v>
          </cell>
          <cell r="H507">
            <v>31</v>
          </cell>
          <cell r="I507">
            <v>0.99806825499034124</v>
          </cell>
          <cell r="J507">
            <v>37</v>
          </cell>
          <cell r="K507">
            <v>1.0478617955253469</v>
          </cell>
          <cell r="L507">
            <v>11</v>
          </cell>
          <cell r="M507">
            <v>1.6897081413210446</v>
          </cell>
          <cell r="N507">
            <v>119</v>
          </cell>
          <cell r="O507">
            <v>0.96850329616668029</v>
          </cell>
          <cell r="P507">
            <v>0</v>
          </cell>
          <cell r="Q507">
            <v>0</v>
          </cell>
          <cell r="R507">
            <v>16</v>
          </cell>
          <cell r="S507">
            <v>0.62426843542723376</v>
          </cell>
          <cell r="T507">
            <v>35</v>
          </cell>
          <cell r="U507">
            <v>0.91695048467382767</v>
          </cell>
          <cell r="V507">
            <v>44</v>
          </cell>
          <cell r="W507">
            <v>1.0991756182862853</v>
          </cell>
          <cell r="X507">
            <v>53</v>
          </cell>
          <cell r="Y507">
            <v>1.4367037137435619</v>
          </cell>
          <cell r="Z507">
            <v>5</v>
          </cell>
          <cell r="AA507">
            <v>0.9652509652509651</v>
          </cell>
          <cell r="AB507">
            <v>153</v>
          </cell>
          <cell r="AC507">
            <v>1.0418794688457609</v>
          </cell>
          <cell r="AD507">
            <v>272</v>
          </cell>
          <cell r="AE507">
            <v>1.0084532107370607</v>
          </cell>
        </row>
        <row r="508">
          <cell r="A508" t="str">
            <v>BE332 Arr. Liège</v>
          </cell>
          <cell r="B508">
            <v>3</v>
          </cell>
          <cell r="C508">
            <v>4.2857142857142856</v>
          </cell>
          <cell r="D508">
            <v>173</v>
          </cell>
          <cell r="E508">
            <v>7.9576816927322911</v>
          </cell>
          <cell r="F508">
            <v>192</v>
          </cell>
          <cell r="G508">
            <v>6.9691470054446469</v>
          </cell>
          <cell r="H508">
            <v>222</v>
          </cell>
          <cell r="I508">
            <v>7.147456535737283</v>
          </cell>
          <cell r="J508">
            <v>212</v>
          </cell>
          <cell r="K508">
            <v>6.0039648824695568</v>
          </cell>
          <cell r="L508">
            <v>48</v>
          </cell>
          <cell r="M508">
            <v>7.3732718894009217</v>
          </cell>
          <cell r="N508">
            <v>850</v>
          </cell>
          <cell r="O508">
            <v>6.9178806869048595</v>
          </cell>
          <cell r="P508">
            <v>2</v>
          </cell>
          <cell r="Q508">
            <v>2.1052631578947367</v>
          </cell>
          <cell r="R508">
            <v>129</v>
          </cell>
          <cell r="S508">
            <v>5.0331642606320717</v>
          </cell>
          <cell r="T508">
            <v>271</v>
          </cell>
          <cell r="U508">
            <v>7.0998166099030637</v>
          </cell>
          <cell r="V508">
            <v>255</v>
          </cell>
          <cell r="W508">
            <v>6.3702223332500623</v>
          </cell>
          <cell r="X508">
            <v>196</v>
          </cell>
          <cell r="Y508">
            <v>5.3130929791271351</v>
          </cell>
          <cell r="Z508">
            <v>41</v>
          </cell>
          <cell r="AA508">
            <v>7.9150579150579139</v>
          </cell>
          <cell r="AB508">
            <v>894</v>
          </cell>
          <cell r="AC508">
            <v>6.0878447395301327</v>
          </cell>
          <cell r="AD508">
            <v>1744</v>
          </cell>
          <cell r="AE508">
            <v>6.4659647041376225</v>
          </cell>
        </row>
        <row r="509">
          <cell r="A509" t="str">
            <v>BE334 Arr. Waremme</v>
          </cell>
          <cell r="B509">
            <v>0</v>
          </cell>
          <cell r="C509">
            <v>0</v>
          </cell>
          <cell r="D509">
            <v>5</v>
          </cell>
          <cell r="E509">
            <v>0.22999080036798528</v>
          </cell>
          <cell r="F509">
            <v>12</v>
          </cell>
          <cell r="G509">
            <v>0.43557168784029043</v>
          </cell>
          <cell r="H509">
            <v>13</v>
          </cell>
          <cell r="I509">
            <v>0.41854475209272374</v>
          </cell>
          <cell r="J509">
            <v>14</v>
          </cell>
          <cell r="K509">
            <v>0.39648824695553669</v>
          </cell>
          <cell r="L509">
            <v>4</v>
          </cell>
          <cell r="M509">
            <v>0.61443932411674351</v>
          </cell>
          <cell r="N509">
            <v>48</v>
          </cell>
          <cell r="O509">
            <v>0.39065679173109802</v>
          </cell>
          <cell r="P509">
            <v>0</v>
          </cell>
          <cell r="Q509">
            <v>0</v>
          </cell>
          <cell r="R509">
            <v>7</v>
          </cell>
          <cell r="S509">
            <v>0.27311744049941472</v>
          </cell>
          <cell r="T509">
            <v>12</v>
          </cell>
          <cell r="U509">
            <v>0.31438302331674089</v>
          </cell>
          <cell r="V509">
            <v>18</v>
          </cell>
          <cell r="W509">
            <v>0.44966275293529856</v>
          </cell>
          <cell r="X509">
            <v>19</v>
          </cell>
          <cell r="Y509">
            <v>0.51504472756844677</v>
          </cell>
          <cell r="Z509">
            <v>3</v>
          </cell>
          <cell r="AA509">
            <v>0.5791505791505791</v>
          </cell>
          <cell r="AB509">
            <v>59</v>
          </cell>
          <cell r="AC509">
            <v>0.40177051413006465</v>
          </cell>
          <cell r="AD509">
            <v>107</v>
          </cell>
          <cell r="AE509">
            <v>0.39670769687082896</v>
          </cell>
        </row>
        <row r="510">
          <cell r="A510" t="str">
            <v>BE335 Arr. Verviers - communes francophones</v>
          </cell>
          <cell r="B510">
            <v>5</v>
          </cell>
          <cell r="C510">
            <v>7.1428571428571423</v>
          </cell>
          <cell r="D510">
            <v>56</v>
          </cell>
          <cell r="E510">
            <v>2.5758969641214353</v>
          </cell>
          <cell r="F510">
            <v>60</v>
          </cell>
          <cell r="G510">
            <v>2.1778584392014517</v>
          </cell>
          <cell r="H510">
            <v>48</v>
          </cell>
          <cell r="I510">
            <v>1.5453960077269802</v>
          </cell>
          <cell r="J510">
            <v>51</v>
          </cell>
          <cell r="K510">
            <v>1.4443500424808835</v>
          </cell>
          <cell r="L510">
            <v>9</v>
          </cell>
          <cell r="M510">
            <v>1.3824884792626728</v>
          </cell>
          <cell r="N510">
            <v>229</v>
          </cell>
          <cell r="O510">
            <v>1.8637584438837793</v>
          </cell>
          <cell r="P510">
            <v>1</v>
          </cell>
          <cell r="Q510">
            <v>1.0526315789473684</v>
          </cell>
          <cell r="R510">
            <v>38</v>
          </cell>
          <cell r="S510">
            <v>1.48263753413968</v>
          </cell>
          <cell r="T510">
            <v>47</v>
          </cell>
          <cell r="U510">
            <v>1.2313335079905685</v>
          </cell>
          <cell r="V510">
            <v>60</v>
          </cell>
          <cell r="W510">
            <v>1.4988758431176619</v>
          </cell>
          <cell r="X510">
            <v>64</v>
          </cell>
          <cell r="Y510">
            <v>1.7348875033884519</v>
          </cell>
          <cell r="Z510">
            <v>12</v>
          </cell>
          <cell r="AA510">
            <v>2.3166023166023164</v>
          </cell>
          <cell r="AB510">
            <v>222</v>
          </cell>
          <cell r="AC510">
            <v>1.511746680286006</v>
          </cell>
          <cell r="AD510">
            <v>451</v>
          </cell>
          <cell r="AE510">
            <v>1.6721044045676998</v>
          </cell>
        </row>
        <row r="511">
          <cell r="A511" t="str">
            <v>BE336 Bezirk Verviers - Deutschsprachige Gemeinschaft</v>
          </cell>
          <cell r="B511">
            <v>1</v>
          </cell>
          <cell r="C511">
            <v>1.4285714285714286</v>
          </cell>
          <cell r="D511">
            <v>6</v>
          </cell>
          <cell r="E511">
            <v>0.27598896044158233</v>
          </cell>
          <cell r="F511">
            <v>6</v>
          </cell>
          <cell r="G511">
            <v>0.21778584392014522</v>
          </cell>
          <cell r="H511">
            <v>11</v>
          </cell>
          <cell r="I511">
            <v>0.35415325177076634</v>
          </cell>
          <cell r="J511">
            <v>20</v>
          </cell>
          <cell r="K511">
            <v>0.56641178136505244</v>
          </cell>
          <cell r="L511">
            <v>2</v>
          </cell>
          <cell r="M511">
            <v>0.30721966205837176</v>
          </cell>
          <cell r="N511">
            <v>46</v>
          </cell>
          <cell r="O511">
            <v>0.37437942540896885</v>
          </cell>
          <cell r="P511">
            <v>3</v>
          </cell>
          <cell r="Q511">
            <v>3.1578947368421053</v>
          </cell>
          <cell r="R511">
            <v>9</v>
          </cell>
          <cell r="S511">
            <v>0.35115099492781904</v>
          </cell>
          <cell r="T511">
            <v>20</v>
          </cell>
          <cell r="U511">
            <v>0.5239717055279014</v>
          </cell>
          <cell r="V511">
            <v>20</v>
          </cell>
          <cell r="W511">
            <v>0.4996252810392206</v>
          </cell>
          <cell r="X511">
            <v>19</v>
          </cell>
          <cell r="Y511">
            <v>0.51504472756844677</v>
          </cell>
          <cell r="Z511">
            <v>4</v>
          </cell>
          <cell r="AA511">
            <v>0.7722007722007721</v>
          </cell>
          <cell r="AB511">
            <v>75</v>
          </cell>
          <cell r="AC511">
            <v>0.51072522982635338</v>
          </cell>
          <cell r="AD511">
            <v>121</v>
          </cell>
          <cell r="AE511">
            <v>0.4486133768352365</v>
          </cell>
        </row>
        <row r="512">
          <cell r="A512" t="str">
            <v>BE341 Arr. Arlon</v>
          </cell>
          <cell r="B512">
            <v>1</v>
          </cell>
          <cell r="C512">
            <v>1.4285714285714286</v>
          </cell>
          <cell r="D512">
            <v>18</v>
          </cell>
          <cell r="E512">
            <v>0.82796688132474694</v>
          </cell>
          <cell r="F512">
            <v>18</v>
          </cell>
          <cell r="G512">
            <v>0.65335753176043554</v>
          </cell>
          <cell r="H512">
            <v>20</v>
          </cell>
          <cell r="I512">
            <v>0.64391500321957496</v>
          </cell>
          <cell r="J512">
            <v>20</v>
          </cell>
          <cell r="K512">
            <v>0.56641178136505244</v>
          </cell>
          <cell r="L512">
            <v>3</v>
          </cell>
          <cell r="M512">
            <v>0.46082949308755761</v>
          </cell>
          <cell r="N512">
            <v>80</v>
          </cell>
          <cell r="O512">
            <v>0.65109465288516322</v>
          </cell>
          <cell r="P512">
            <v>0</v>
          </cell>
          <cell r="Q512">
            <v>0</v>
          </cell>
          <cell r="R512">
            <v>12</v>
          </cell>
          <cell r="S512">
            <v>0.46820132657042524</v>
          </cell>
          <cell r="T512">
            <v>23</v>
          </cell>
          <cell r="U512">
            <v>0.60256746135708672</v>
          </cell>
          <cell r="V512">
            <v>18</v>
          </cell>
          <cell r="W512">
            <v>0.44966275293529856</v>
          </cell>
          <cell r="X512">
            <v>17</v>
          </cell>
          <cell r="Y512">
            <v>0.46082949308755761</v>
          </cell>
          <cell r="Z512">
            <v>2</v>
          </cell>
          <cell r="AA512">
            <v>0.38610038610038605</v>
          </cell>
          <cell r="AB512">
            <v>72</v>
          </cell>
          <cell r="AC512">
            <v>0.49029622063329925</v>
          </cell>
          <cell r="AD512">
            <v>152</v>
          </cell>
          <cell r="AE512">
            <v>0.56354738247071046</v>
          </cell>
        </row>
        <row r="513">
          <cell r="A513" t="str">
            <v>BE342 Arr. Bastogne</v>
          </cell>
          <cell r="B513">
            <v>1</v>
          </cell>
          <cell r="C513">
            <v>1.4285714285714286</v>
          </cell>
          <cell r="D513">
            <v>10</v>
          </cell>
          <cell r="E513">
            <v>0.45998160073597055</v>
          </cell>
          <cell r="F513">
            <v>14</v>
          </cell>
          <cell r="G513">
            <v>0.50816696914700543</v>
          </cell>
          <cell r="H513">
            <v>15</v>
          </cell>
          <cell r="I513">
            <v>0.4829362524146813</v>
          </cell>
          <cell r="J513">
            <v>7</v>
          </cell>
          <cell r="K513">
            <v>0.19824412347776835</v>
          </cell>
          <cell r="L513">
            <v>0</v>
          </cell>
          <cell r="M513">
            <v>0</v>
          </cell>
          <cell r="N513">
            <v>47</v>
          </cell>
          <cell r="O513">
            <v>0.38251810857003332</v>
          </cell>
          <cell r="P513">
            <v>1</v>
          </cell>
          <cell r="Q513">
            <v>1.0526315789473684</v>
          </cell>
          <cell r="R513">
            <v>7</v>
          </cell>
          <cell r="S513">
            <v>0.27311744049941472</v>
          </cell>
          <cell r="T513">
            <v>7</v>
          </cell>
          <cell r="U513">
            <v>0.18339009693476552</v>
          </cell>
          <cell r="V513">
            <v>10</v>
          </cell>
          <cell r="W513">
            <v>0.2498126405196103</v>
          </cell>
          <cell r="X513">
            <v>8</v>
          </cell>
          <cell r="Y513">
            <v>0.21686093792355648</v>
          </cell>
          <cell r="Z513">
            <v>3</v>
          </cell>
          <cell r="AA513">
            <v>0.5791505791505791</v>
          </cell>
          <cell r="AB513">
            <v>36</v>
          </cell>
          <cell r="AC513">
            <v>0.24514811031664963</v>
          </cell>
          <cell r="AD513">
            <v>83</v>
          </cell>
          <cell r="AE513">
            <v>0.30772653121755894</v>
          </cell>
        </row>
        <row r="514">
          <cell r="A514" t="str">
            <v>BE343 Arr. Marche-en-Famenne</v>
          </cell>
          <cell r="B514">
            <v>0</v>
          </cell>
          <cell r="C514">
            <v>0</v>
          </cell>
          <cell r="D514">
            <v>7</v>
          </cell>
          <cell r="E514">
            <v>0.32198712051517941</v>
          </cell>
          <cell r="F514">
            <v>14</v>
          </cell>
          <cell r="G514">
            <v>0.50816696914700543</v>
          </cell>
          <cell r="H514">
            <v>8</v>
          </cell>
          <cell r="I514">
            <v>0.25756600128783003</v>
          </cell>
          <cell r="J514">
            <v>17</v>
          </cell>
          <cell r="K514">
            <v>0.48145001416029459</v>
          </cell>
          <cell r="L514">
            <v>4</v>
          </cell>
          <cell r="M514">
            <v>0.61443932411674351</v>
          </cell>
          <cell r="N514">
            <v>50</v>
          </cell>
          <cell r="O514">
            <v>0.40693415805322691</v>
          </cell>
          <cell r="P514">
            <v>0</v>
          </cell>
          <cell r="Q514">
            <v>0</v>
          </cell>
          <cell r="R514">
            <v>7</v>
          </cell>
          <cell r="S514">
            <v>0.27311744049941472</v>
          </cell>
          <cell r="T514">
            <v>17</v>
          </cell>
          <cell r="U514">
            <v>0.44537594969871624</v>
          </cell>
          <cell r="V514">
            <v>25</v>
          </cell>
          <cell r="W514">
            <v>0.62453160129902574</v>
          </cell>
          <cell r="X514">
            <v>22</v>
          </cell>
          <cell r="Y514">
            <v>0.59636757928978046</v>
          </cell>
          <cell r="Z514">
            <v>4</v>
          </cell>
          <cell r="AA514">
            <v>0.7722007722007721</v>
          </cell>
          <cell r="AB514">
            <v>75</v>
          </cell>
          <cell r="AC514">
            <v>0.51072522982635338</v>
          </cell>
          <cell r="AD514">
            <v>125</v>
          </cell>
          <cell r="AE514">
            <v>0.46344357111078144</v>
          </cell>
        </row>
        <row r="515">
          <cell r="A515" t="str">
            <v>BE344 Arr. Neufchâteau</v>
          </cell>
          <cell r="B515">
            <v>0</v>
          </cell>
          <cell r="C515">
            <v>0</v>
          </cell>
          <cell r="D515">
            <v>19</v>
          </cell>
          <cell r="E515">
            <v>0.87396504139834408</v>
          </cell>
          <cell r="F515">
            <v>11</v>
          </cell>
          <cell r="G515">
            <v>0.39927404718693282</v>
          </cell>
          <cell r="H515">
            <v>17</v>
          </cell>
          <cell r="I515">
            <v>0.54732775273663881</v>
          </cell>
          <cell r="J515">
            <v>15</v>
          </cell>
          <cell r="K515">
            <v>0.42480883602378933</v>
          </cell>
          <cell r="L515">
            <v>2</v>
          </cell>
          <cell r="M515">
            <v>0.30721966205837176</v>
          </cell>
          <cell r="N515">
            <v>64</v>
          </cell>
          <cell r="O515">
            <v>0.52087572230813062</v>
          </cell>
          <cell r="P515">
            <v>0</v>
          </cell>
          <cell r="Q515">
            <v>0</v>
          </cell>
          <cell r="R515">
            <v>16</v>
          </cell>
          <cell r="S515">
            <v>0.62426843542723376</v>
          </cell>
          <cell r="T515">
            <v>21</v>
          </cell>
          <cell r="U515">
            <v>0.55017029080429658</v>
          </cell>
          <cell r="V515">
            <v>26</v>
          </cell>
          <cell r="W515">
            <v>0.64951286535098685</v>
          </cell>
          <cell r="X515">
            <v>23</v>
          </cell>
          <cell r="Y515">
            <v>0.62347519653022498</v>
          </cell>
          <cell r="Z515">
            <v>3</v>
          </cell>
          <cell r="AA515">
            <v>0.5791505791505791</v>
          </cell>
          <cell r="AB515">
            <v>89</v>
          </cell>
          <cell r="AC515">
            <v>0.60606060606060608</v>
          </cell>
          <cell r="AD515">
            <v>153</v>
          </cell>
          <cell r="AE515">
            <v>0.56725493103959668</v>
          </cell>
        </row>
        <row r="516">
          <cell r="A516" t="str">
            <v>BE345 Arr. Virton</v>
          </cell>
          <cell r="B516">
            <v>0</v>
          </cell>
          <cell r="C516">
            <v>0</v>
          </cell>
          <cell r="D516">
            <v>3</v>
          </cell>
          <cell r="E516">
            <v>0.13799448022079117</v>
          </cell>
          <cell r="F516">
            <v>6</v>
          </cell>
          <cell r="G516">
            <v>0.21778584392014522</v>
          </cell>
          <cell r="H516">
            <v>5</v>
          </cell>
          <cell r="I516">
            <v>0.16097875080489374</v>
          </cell>
          <cell r="J516">
            <v>3</v>
          </cell>
          <cell r="K516">
            <v>8.4961767204757857E-2</v>
          </cell>
          <cell r="L516">
            <v>3</v>
          </cell>
          <cell r="M516">
            <v>0.46082949308755761</v>
          </cell>
          <cell r="N516">
            <v>20</v>
          </cell>
          <cell r="O516">
            <v>0.1627736632212908</v>
          </cell>
          <cell r="P516">
            <v>0</v>
          </cell>
          <cell r="Q516">
            <v>0</v>
          </cell>
          <cell r="R516">
            <v>9</v>
          </cell>
          <cell r="S516">
            <v>0.35115099492781904</v>
          </cell>
          <cell r="T516">
            <v>14</v>
          </cell>
          <cell r="U516">
            <v>0.36678019386953103</v>
          </cell>
          <cell r="V516">
            <v>11</v>
          </cell>
          <cell r="W516">
            <v>0.27479390457157132</v>
          </cell>
          <cell r="X516">
            <v>14</v>
          </cell>
          <cell r="Y516">
            <v>0.37950664136622392</v>
          </cell>
          <cell r="Z516">
            <v>1</v>
          </cell>
          <cell r="AA516">
            <v>0.19305019305019303</v>
          </cell>
          <cell r="AB516">
            <v>49</v>
          </cell>
          <cell r="AC516">
            <v>0.33367381681988428</v>
          </cell>
          <cell r="AD516">
            <v>69</v>
          </cell>
          <cell r="AE516">
            <v>0.25582085125315146</v>
          </cell>
        </row>
        <row r="517">
          <cell r="A517" t="str">
            <v>BE351 Arr. Dinant</v>
          </cell>
          <cell r="B517">
            <v>0</v>
          </cell>
          <cell r="C517">
            <v>0</v>
          </cell>
          <cell r="D517">
            <v>4</v>
          </cell>
          <cell r="E517">
            <v>0.18399264029438822</v>
          </cell>
          <cell r="F517">
            <v>13</v>
          </cell>
          <cell r="G517">
            <v>0.47186932849364793</v>
          </cell>
          <cell r="H517">
            <v>17</v>
          </cell>
          <cell r="I517">
            <v>0.54732775273663881</v>
          </cell>
          <cell r="J517">
            <v>7</v>
          </cell>
          <cell r="K517">
            <v>0.19824412347776835</v>
          </cell>
          <cell r="L517">
            <v>4</v>
          </cell>
          <cell r="M517">
            <v>0.61443932411674351</v>
          </cell>
          <cell r="N517">
            <v>45</v>
          </cell>
          <cell r="O517">
            <v>0.36624074224790432</v>
          </cell>
          <cell r="P517">
            <v>1</v>
          </cell>
          <cell r="Q517">
            <v>1.0526315789473684</v>
          </cell>
          <cell r="R517">
            <v>18</v>
          </cell>
          <cell r="S517">
            <v>0.70230198985563808</v>
          </cell>
          <cell r="T517">
            <v>31</v>
          </cell>
          <cell r="U517">
            <v>0.81215614356824739</v>
          </cell>
          <cell r="V517">
            <v>34</v>
          </cell>
          <cell r="W517">
            <v>0.84936297776667491</v>
          </cell>
          <cell r="X517">
            <v>46</v>
          </cell>
          <cell r="Y517">
            <v>1.24695039306045</v>
          </cell>
          <cell r="Z517">
            <v>4</v>
          </cell>
          <cell r="AA517">
            <v>0.7722007722007721</v>
          </cell>
          <cell r="AB517">
            <v>134</v>
          </cell>
          <cell r="AC517">
            <v>0.91249574395641819</v>
          </cell>
          <cell r="AD517">
            <v>179</v>
          </cell>
          <cell r="AE517">
            <v>0.66365119383063909</v>
          </cell>
        </row>
        <row r="518">
          <cell r="A518" t="str">
            <v>BE352 Arr. Namur</v>
          </cell>
          <cell r="B518">
            <v>1</v>
          </cell>
          <cell r="C518">
            <v>1.4285714285714286</v>
          </cell>
          <cell r="D518">
            <v>59</v>
          </cell>
          <cell r="E518">
            <v>2.7138914443422264</v>
          </cell>
          <cell r="F518">
            <v>88</v>
          </cell>
          <cell r="G518">
            <v>3.1941923774954626</v>
          </cell>
          <cell r="H518">
            <v>69</v>
          </cell>
          <cell r="I518">
            <v>2.2215067611075336</v>
          </cell>
          <cell r="J518">
            <v>77</v>
          </cell>
          <cell r="K518">
            <v>2.1806853582554515</v>
          </cell>
          <cell r="L518">
            <v>10</v>
          </cell>
          <cell r="M518">
            <v>1.5360983102918586</v>
          </cell>
          <cell r="N518">
            <v>304</v>
          </cell>
          <cell r="O518">
            <v>2.4741596809636199</v>
          </cell>
          <cell r="P518">
            <v>2</v>
          </cell>
          <cell r="Q518">
            <v>2.1052631578947367</v>
          </cell>
          <cell r="R518">
            <v>71</v>
          </cell>
          <cell r="S518">
            <v>2.7701911822083489</v>
          </cell>
          <cell r="T518">
            <v>118</v>
          </cell>
          <cell r="U518">
            <v>3.0914330626146187</v>
          </cell>
          <cell r="V518">
            <v>113</v>
          </cell>
          <cell r="W518">
            <v>2.8228828378715964</v>
          </cell>
          <cell r="X518">
            <v>115</v>
          </cell>
          <cell r="Y518">
            <v>3.1173759826511245</v>
          </cell>
          <cell r="Z518">
            <v>11</v>
          </cell>
          <cell r="AA518">
            <v>2.1235521235521233</v>
          </cell>
          <cell r="AB518">
            <v>430</v>
          </cell>
          <cell r="AC518">
            <v>2.9281579843377599</v>
          </cell>
          <cell r="AD518">
            <v>734</v>
          </cell>
          <cell r="AE518">
            <v>2.7213406495625092</v>
          </cell>
        </row>
        <row r="519">
          <cell r="A519" t="str">
            <v>BE353 Arr. Philippeville</v>
          </cell>
          <cell r="B519">
            <v>0</v>
          </cell>
          <cell r="C519">
            <v>0</v>
          </cell>
          <cell r="D519">
            <v>4</v>
          </cell>
          <cell r="E519">
            <v>0.18399264029438822</v>
          </cell>
          <cell r="F519">
            <v>11</v>
          </cell>
          <cell r="G519">
            <v>0.39927404718693282</v>
          </cell>
          <cell r="H519">
            <v>9</v>
          </cell>
          <cell r="I519">
            <v>0.28976175144880872</v>
          </cell>
          <cell r="J519">
            <v>8</v>
          </cell>
          <cell r="K519">
            <v>0.22656471254602095</v>
          </cell>
          <cell r="L519">
            <v>3</v>
          </cell>
          <cell r="M519">
            <v>0.46082949308755761</v>
          </cell>
          <cell r="N519">
            <v>35</v>
          </cell>
          <cell r="O519">
            <v>0.2848539106372589</v>
          </cell>
          <cell r="P519">
            <v>1</v>
          </cell>
          <cell r="Q519">
            <v>1.0526315789473684</v>
          </cell>
          <cell r="R519">
            <v>7</v>
          </cell>
          <cell r="S519">
            <v>0.27311744049941472</v>
          </cell>
          <cell r="T519">
            <v>8</v>
          </cell>
          <cell r="U519">
            <v>0.20958868221116064</v>
          </cell>
          <cell r="V519">
            <v>27</v>
          </cell>
          <cell r="W519">
            <v>0.67449412940294773</v>
          </cell>
          <cell r="X519">
            <v>24</v>
          </cell>
          <cell r="Y519">
            <v>0.65058281377066962</v>
          </cell>
          <cell r="Z519">
            <v>2</v>
          </cell>
          <cell r="AA519">
            <v>0.38610038610038605</v>
          </cell>
          <cell r="AB519">
            <v>69</v>
          </cell>
          <cell r="AC519">
            <v>0.46986721144024512</v>
          </cell>
          <cell r="AD519">
            <v>104</v>
          </cell>
          <cell r="AE519">
            <v>0.38558505116417024</v>
          </cell>
        </row>
        <row r="520">
          <cell r="A520" t="str">
            <v>Inconnus</v>
          </cell>
          <cell r="B520">
            <v>0</v>
          </cell>
          <cell r="C520">
            <v>0</v>
          </cell>
          <cell r="D520">
            <v>7</v>
          </cell>
          <cell r="E520">
            <v>0.32198712051517941</v>
          </cell>
          <cell r="F520">
            <v>6</v>
          </cell>
          <cell r="G520">
            <v>0.21778584392014522</v>
          </cell>
          <cell r="H520">
            <v>5</v>
          </cell>
          <cell r="I520">
            <v>0.16097875080489374</v>
          </cell>
          <cell r="J520">
            <v>2</v>
          </cell>
          <cell r="K520">
            <v>5.6641178136505238E-2</v>
          </cell>
          <cell r="L520">
            <v>0</v>
          </cell>
          <cell r="M520">
            <v>0</v>
          </cell>
          <cell r="N520">
            <v>20</v>
          </cell>
          <cell r="O520">
            <v>0.1627736632212908</v>
          </cell>
          <cell r="P520">
            <v>0</v>
          </cell>
          <cell r="Q520">
            <v>0</v>
          </cell>
          <cell r="R520">
            <v>2</v>
          </cell>
          <cell r="S520">
            <v>7.803355442840422E-2</v>
          </cell>
          <cell r="T520">
            <v>11</v>
          </cell>
          <cell r="U520">
            <v>0.28818443804034583</v>
          </cell>
          <cell r="V520">
            <v>11</v>
          </cell>
          <cell r="W520">
            <v>0.27479390457157132</v>
          </cell>
          <cell r="X520">
            <v>5</v>
          </cell>
          <cell r="Y520">
            <v>0.13553808620222282</v>
          </cell>
          <cell r="Z520">
            <v>0</v>
          </cell>
          <cell r="AA520">
            <v>0</v>
          </cell>
          <cell r="AB520">
            <v>29</v>
          </cell>
          <cell r="AC520">
            <v>0.19748042219952333</v>
          </cell>
          <cell r="AD520">
            <v>49</v>
          </cell>
          <cell r="AE520">
            <v>0.18166987987542638</v>
          </cell>
        </row>
        <row r="521">
          <cell r="A521" t="str">
            <v>Total</v>
          </cell>
          <cell r="B521">
            <v>70</v>
          </cell>
          <cell r="C521">
            <v>100</v>
          </cell>
          <cell r="D521">
            <v>2174</v>
          </cell>
          <cell r="E521">
            <v>100</v>
          </cell>
          <cell r="F521">
            <v>2755</v>
          </cell>
          <cell r="G521">
            <v>100</v>
          </cell>
          <cell r="H521">
            <v>3106</v>
          </cell>
          <cell r="I521">
            <v>100</v>
          </cell>
          <cell r="J521">
            <v>3531</v>
          </cell>
          <cell r="K521">
            <v>100</v>
          </cell>
          <cell r="L521">
            <v>651</v>
          </cell>
          <cell r="M521">
            <v>100</v>
          </cell>
          <cell r="N521">
            <v>12287</v>
          </cell>
          <cell r="O521">
            <v>100</v>
          </cell>
          <cell r="P521">
            <v>95</v>
          </cell>
          <cell r="Q521">
            <v>100</v>
          </cell>
          <cell r="R521">
            <v>2563</v>
          </cell>
          <cell r="S521">
            <v>100</v>
          </cell>
          <cell r="T521">
            <v>3817</v>
          </cell>
          <cell r="U521">
            <v>100</v>
          </cell>
          <cell r="V521">
            <v>4003</v>
          </cell>
          <cell r="W521">
            <v>100</v>
          </cell>
          <cell r="X521">
            <v>3689</v>
          </cell>
          <cell r="Y521">
            <v>100</v>
          </cell>
          <cell r="Z521">
            <v>518</v>
          </cell>
          <cell r="AA521">
            <v>100</v>
          </cell>
          <cell r="AB521">
            <v>14685</v>
          </cell>
          <cell r="AC521">
            <v>100</v>
          </cell>
          <cell r="AD521">
            <v>26972</v>
          </cell>
          <cell r="AE521">
            <v>100</v>
          </cell>
        </row>
        <row r="527">
          <cell r="A527" t="str">
            <v>Inconnus 1</v>
          </cell>
          <cell r="B527">
            <v>5665</v>
          </cell>
          <cell r="C527">
            <v>36.631102489492399</v>
          </cell>
          <cell r="D527">
            <v>185</v>
          </cell>
          <cell r="E527">
            <v>8.2996859578286237</v>
          </cell>
          <cell r="F527">
            <v>206</v>
          </cell>
          <cell r="G527">
            <v>6.0128429655575015</v>
          </cell>
          <cell r="H527">
            <v>257</v>
          </cell>
          <cell r="I527">
            <v>7.1448429246594376</v>
          </cell>
          <cell r="J527">
            <v>138</v>
          </cell>
          <cell r="K527">
            <v>11.075441412520062</v>
          </cell>
          <cell r="L527">
            <v>111</v>
          </cell>
          <cell r="M527">
            <v>13.805970149253731</v>
          </cell>
          <cell r="N527">
            <v>27</v>
          </cell>
          <cell r="O527">
            <v>22.131147540983605</v>
          </cell>
          <cell r="P527">
            <v>34</v>
          </cell>
          <cell r="Q527">
            <v>40.963855421686752</v>
          </cell>
          <cell r="R527">
            <v>6623</v>
          </cell>
          <cell r="S527">
            <v>24.55509417173365</v>
          </cell>
        </row>
        <row r="528">
          <cell r="A528" t="str">
            <v>14 Etranger</v>
          </cell>
          <cell r="B528">
            <v>12</v>
          </cell>
          <cell r="C528">
            <v>7.7594568380213377E-2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2</v>
          </cell>
          <cell r="I528">
            <v>5.5601890464275786E-2</v>
          </cell>
          <cell r="J528">
            <v>1</v>
          </cell>
          <cell r="K528">
            <v>8.0256821829855537E-2</v>
          </cell>
          <cell r="L528">
            <v>1</v>
          </cell>
          <cell r="M528">
            <v>0.12437810945273632</v>
          </cell>
          <cell r="N528">
            <v>0</v>
          </cell>
          <cell r="O528">
            <v>0</v>
          </cell>
          <cell r="P528">
            <v>1</v>
          </cell>
          <cell r="Q528">
            <v>1.2048192771084338</v>
          </cell>
          <cell r="R528">
            <v>17</v>
          </cell>
          <cell r="S528">
            <v>6.3028325671066296E-2</v>
          </cell>
        </row>
        <row r="529">
          <cell r="A529" t="str">
            <v>BE100 Arr. de Bruxelles-Capitale / Arr. van Brussel-Hoofdstad</v>
          </cell>
          <cell r="B529">
            <v>1700</v>
          </cell>
          <cell r="C529">
            <v>10.992563853863565</v>
          </cell>
          <cell r="D529">
            <v>322</v>
          </cell>
          <cell r="E529">
            <v>14.445939883355766</v>
          </cell>
          <cell r="F529">
            <v>522</v>
          </cell>
          <cell r="G529">
            <v>15.236427320490368</v>
          </cell>
          <cell r="H529">
            <v>504</v>
          </cell>
          <cell r="I529">
            <v>14.011676396997498</v>
          </cell>
          <cell r="J529">
            <v>184</v>
          </cell>
          <cell r="K529">
            <v>14.767255216693421</v>
          </cell>
          <cell r="L529">
            <v>114</v>
          </cell>
          <cell r="M529">
            <v>14.17910447761194</v>
          </cell>
          <cell r="N529">
            <v>18</v>
          </cell>
          <cell r="O529">
            <v>14.754098360655737</v>
          </cell>
          <cell r="P529">
            <v>5</v>
          </cell>
          <cell r="Q529">
            <v>6.024096385542169</v>
          </cell>
          <cell r="R529">
            <v>3369</v>
          </cell>
          <cell r="S529">
            <v>12.490731128577783</v>
          </cell>
        </row>
        <row r="530">
          <cell r="A530" t="str">
            <v>BE211 Arr. Antwerpen</v>
          </cell>
          <cell r="B530">
            <v>747</v>
          </cell>
          <cell r="C530">
            <v>4.8302618816682834</v>
          </cell>
          <cell r="D530">
            <v>213</v>
          </cell>
          <cell r="E530">
            <v>9.5558546433378204</v>
          </cell>
          <cell r="F530">
            <v>330</v>
          </cell>
          <cell r="G530">
            <v>9.6322241681260934</v>
          </cell>
          <cell r="H530">
            <v>268</v>
          </cell>
          <cell r="I530">
            <v>7.450653322212955</v>
          </cell>
          <cell r="J530">
            <v>92</v>
          </cell>
          <cell r="K530">
            <v>7.3836276083467105</v>
          </cell>
          <cell r="L530">
            <v>45</v>
          </cell>
          <cell r="M530">
            <v>5.5970149253731343</v>
          </cell>
          <cell r="N530">
            <v>5</v>
          </cell>
          <cell r="O530">
            <v>4.0983606557377046</v>
          </cell>
          <cell r="P530">
            <v>0</v>
          </cell>
          <cell r="Q530">
            <v>0</v>
          </cell>
          <cell r="R530">
            <v>1700</v>
          </cell>
          <cell r="S530">
            <v>6.3028325671066296</v>
          </cell>
        </row>
        <row r="531">
          <cell r="A531" t="str">
            <v>BE212 Arr. Mechelen</v>
          </cell>
          <cell r="B531">
            <v>160</v>
          </cell>
          <cell r="C531">
            <v>1.0345942450695118</v>
          </cell>
          <cell r="D531">
            <v>71</v>
          </cell>
          <cell r="E531">
            <v>3.1852848811126067</v>
          </cell>
          <cell r="F531">
            <v>65</v>
          </cell>
          <cell r="G531">
            <v>1.8972562755399884</v>
          </cell>
          <cell r="H531">
            <v>46</v>
          </cell>
          <cell r="I531">
            <v>1.2788434806783431</v>
          </cell>
          <cell r="J531">
            <v>14</v>
          </cell>
          <cell r="K531">
            <v>1.1235955056179776</v>
          </cell>
          <cell r="L531">
            <v>13</v>
          </cell>
          <cell r="M531">
            <v>1.616915422885572</v>
          </cell>
          <cell r="N531">
            <v>4</v>
          </cell>
          <cell r="O531">
            <v>3.278688524590164</v>
          </cell>
          <cell r="P531">
            <v>0</v>
          </cell>
          <cell r="Q531">
            <v>0</v>
          </cell>
          <cell r="R531">
            <v>373</v>
          </cell>
          <cell r="S531">
            <v>1.3829156161945722</v>
          </cell>
        </row>
        <row r="532">
          <cell r="A532" t="str">
            <v xml:space="preserve">BE213 Arr. Turnhout </v>
          </cell>
          <cell r="B532">
            <v>270</v>
          </cell>
          <cell r="C532">
            <v>1.7458777885548011</v>
          </cell>
          <cell r="D532">
            <v>43</v>
          </cell>
          <cell r="E532">
            <v>1.9291161956034097</v>
          </cell>
          <cell r="F532">
            <v>90</v>
          </cell>
          <cell r="G532">
            <v>2.6269702276707529</v>
          </cell>
          <cell r="H532">
            <v>85</v>
          </cell>
          <cell r="I532">
            <v>2.363080344731721</v>
          </cell>
          <cell r="J532">
            <v>31</v>
          </cell>
          <cell r="K532">
            <v>2.4879614767255216</v>
          </cell>
          <cell r="L532">
            <v>27</v>
          </cell>
          <cell r="M532">
            <v>3.3582089552238807</v>
          </cell>
          <cell r="N532">
            <v>3</v>
          </cell>
          <cell r="O532">
            <v>2.459016393442623</v>
          </cell>
          <cell r="P532">
            <v>2</v>
          </cell>
          <cell r="Q532">
            <v>2.4096385542168677</v>
          </cell>
          <cell r="R532">
            <v>551</v>
          </cell>
          <cell r="S532">
            <v>2.042859261456325</v>
          </cell>
        </row>
        <row r="533">
          <cell r="A533" t="str">
            <v xml:space="preserve">BE221 Arr. Hasselt </v>
          </cell>
          <cell r="B533">
            <v>352</v>
          </cell>
          <cell r="C533">
            <v>2.2761073391529258</v>
          </cell>
          <cell r="D533">
            <v>54</v>
          </cell>
          <cell r="E533">
            <v>2.4226110363391657</v>
          </cell>
          <cell r="F533">
            <v>104</v>
          </cell>
          <cell r="G533">
            <v>3.0356100408639808</v>
          </cell>
          <cell r="H533">
            <v>108</v>
          </cell>
          <cell r="I533">
            <v>3.0025020850708923</v>
          </cell>
          <cell r="J533">
            <v>32</v>
          </cell>
          <cell r="K533">
            <v>2.5682182985553772</v>
          </cell>
          <cell r="L533">
            <v>21</v>
          </cell>
          <cell r="M533">
            <v>2.6119402985074625</v>
          </cell>
          <cell r="N533">
            <v>4</v>
          </cell>
          <cell r="O533">
            <v>3.278688524590164</v>
          </cell>
          <cell r="P533">
            <v>1</v>
          </cell>
          <cell r="Q533">
            <v>1.2048192771084338</v>
          </cell>
          <cell r="R533">
            <v>676</v>
          </cell>
          <cell r="S533">
            <v>2.5063028325671066</v>
          </cell>
        </row>
        <row r="534">
          <cell r="A534" t="str">
            <v xml:space="preserve">BE222 Arr. Maaseik </v>
          </cell>
          <cell r="B534">
            <v>105</v>
          </cell>
          <cell r="C534">
            <v>0.67895247332686703</v>
          </cell>
          <cell r="D534">
            <v>18</v>
          </cell>
          <cell r="E534">
            <v>0.80753701211305506</v>
          </cell>
          <cell r="F534">
            <v>23</v>
          </cell>
          <cell r="G534">
            <v>0.67133683596030347</v>
          </cell>
          <cell r="H534">
            <v>47</v>
          </cell>
          <cell r="I534">
            <v>1.3066444259104808</v>
          </cell>
          <cell r="J534">
            <v>11</v>
          </cell>
          <cell r="K534">
            <v>0.8828250401284109</v>
          </cell>
          <cell r="L534">
            <v>7</v>
          </cell>
          <cell r="M534">
            <v>0.87064676616915415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211</v>
          </cell>
          <cell r="S534">
            <v>0.78229274803499915</v>
          </cell>
        </row>
        <row r="535">
          <cell r="A535" t="str">
            <v xml:space="preserve">BE223 Arr. Tongeren </v>
          </cell>
          <cell r="B535">
            <v>144</v>
          </cell>
          <cell r="C535">
            <v>0.93113482056256058</v>
          </cell>
          <cell r="D535">
            <v>13</v>
          </cell>
          <cell r="E535">
            <v>0.58322117541498431</v>
          </cell>
          <cell r="F535">
            <v>27</v>
          </cell>
          <cell r="G535">
            <v>0.78809106830122588</v>
          </cell>
          <cell r="H535">
            <v>35</v>
          </cell>
          <cell r="I535">
            <v>0.97303308312482617</v>
          </cell>
          <cell r="J535">
            <v>5</v>
          </cell>
          <cell r="K535">
            <v>0.40128410914927765</v>
          </cell>
          <cell r="L535">
            <v>6</v>
          </cell>
          <cell r="M535">
            <v>0.74626865671641784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230</v>
          </cell>
          <cell r="S535">
            <v>0.85273617084383802</v>
          </cell>
        </row>
        <row r="536">
          <cell r="A536" t="str">
            <v xml:space="preserve">BE231 Arr. Aalst </v>
          </cell>
          <cell r="B536">
            <v>140</v>
          </cell>
          <cell r="C536">
            <v>0.90526996443582286</v>
          </cell>
          <cell r="D536">
            <v>52</v>
          </cell>
          <cell r="E536">
            <v>2.3328847016599372</v>
          </cell>
          <cell r="F536">
            <v>65</v>
          </cell>
          <cell r="G536">
            <v>1.8972562755399884</v>
          </cell>
          <cell r="H536">
            <v>59</v>
          </cell>
          <cell r="I536">
            <v>1.6402557686961357</v>
          </cell>
          <cell r="J536">
            <v>17</v>
          </cell>
          <cell r="K536">
            <v>1.3643659711075444</v>
          </cell>
          <cell r="L536">
            <v>8</v>
          </cell>
          <cell r="M536">
            <v>0.99502487562189057</v>
          </cell>
          <cell r="N536">
            <v>1</v>
          </cell>
          <cell r="O536">
            <v>0.81967213114754101</v>
          </cell>
          <cell r="P536">
            <v>1</v>
          </cell>
          <cell r="Q536">
            <v>1.2048192771084338</v>
          </cell>
          <cell r="R536">
            <v>343</v>
          </cell>
          <cell r="S536">
            <v>1.2716891591279846</v>
          </cell>
        </row>
        <row r="537">
          <cell r="A537" t="str">
            <v xml:space="preserve">BE232 Arr. Dendermonde </v>
          </cell>
          <cell r="B537">
            <v>95</v>
          </cell>
          <cell r="C537">
            <v>0.61429033301002267</v>
          </cell>
          <cell r="D537">
            <v>22</v>
          </cell>
          <cell r="E537">
            <v>0.986989681471512</v>
          </cell>
          <cell r="F537">
            <v>35</v>
          </cell>
          <cell r="G537">
            <v>1.0215995329830707</v>
          </cell>
          <cell r="H537">
            <v>35</v>
          </cell>
          <cell r="I537">
            <v>0.97303308312482617</v>
          </cell>
          <cell r="J537">
            <v>13</v>
          </cell>
          <cell r="K537">
            <v>1.043338683788122</v>
          </cell>
          <cell r="L537">
            <v>6</v>
          </cell>
          <cell r="M537">
            <v>0.74626865671641784</v>
          </cell>
          <cell r="N537">
            <v>1</v>
          </cell>
          <cell r="O537">
            <v>0.81967213114754101</v>
          </cell>
          <cell r="P537">
            <v>0</v>
          </cell>
          <cell r="Q537">
            <v>0</v>
          </cell>
          <cell r="R537">
            <v>207</v>
          </cell>
          <cell r="S537">
            <v>0.76746255375945427</v>
          </cell>
        </row>
        <row r="538">
          <cell r="A538" t="str">
            <v>BE233 Arr. Eeklo</v>
          </cell>
          <cell r="B538">
            <v>28</v>
          </cell>
          <cell r="C538">
            <v>0.18105399288716456</v>
          </cell>
          <cell r="D538">
            <v>8</v>
          </cell>
          <cell r="E538">
            <v>0.35890533871691338</v>
          </cell>
          <cell r="F538">
            <v>13</v>
          </cell>
          <cell r="G538">
            <v>0.3794512551079976</v>
          </cell>
          <cell r="H538">
            <v>9</v>
          </cell>
          <cell r="I538">
            <v>0.25020850708924103</v>
          </cell>
          <cell r="J538">
            <v>6</v>
          </cell>
          <cell r="K538">
            <v>0.4815409309791332</v>
          </cell>
          <cell r="L538">
            <v>2</v>
          </cell>
          <cell r="M538">
            <v>0.24875621890547264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66</v>
          </cell>
          <cell r="S538">
            <v>0.24469820554649263</v>
          </cell>
        </row>
        <row r="539">
          <cell r="A539" t="str">
            <v>BE234 Arr. Gent</v>
          </cell>
          <cell r="B539">
            <v>617</v>
          </cell>
          <cell r="C539">
            <v>3.9896540575493047</v>
          </cell>
          <cell r="D539">
            <v>152</v>
          </cell>
          <cell r="E539">
            <v>6.8192014356213555</v>
          </cell>
          <cell r="F539">
            <v>126</v>
          </cell>
          <cell r="G539">
            <v>3.6777583187390541</v>
          </cell>
          <cell r="H539">
            <v>137</v>
          </cell>
          <cell r="I539">
            <v>3.8087294968028913</v>
          </cell>
          <cell r="J539">
            <v>49</v>
          </cell>
          <cell r="K539">
            <v>3.9325842696629212</v>
          </cell>
          <cell r="L539">
            <v>34</v>
          </cell>
          <cell r="M539">
            <v>4.2288557213930353</v>
          </cell>
          <cell r="N539">
            <v>4</v>
          </cell>
          <cell r="O539">
            <v>3.278688524590164</v>
          </cell>
          <cell r="P539">
            <v>2</v>
          </cell>
          <cell r="Q539">
            <v>2.4096385542168677</v>
          </cell>
          <cell r="R539">
            <v>1121</v>
          </cell>
          <cell r="S539">
            <v>4.1561619457214896</v>
          </cell>
        </row>
        <row r="540">
          <cell r="A540" t="str">
            <v>BE235 Arr. Oudenaarde</v>
          </cell>
          <cell r="B540">
            <v>66</v>
          </cell>
          <cell r="C540">
            <v>0.4267701260911736</v>
          </cell>
          <cell r="D540">
            <v>9</v>
          </cell>
          <cell r="E540">
            <v>0.40376850605652753</v>
          </cell>
          <cell r="F540">
            <v>14</v>
          </cell>
          <cell r="G540">
            <v>0.40863981319322834</v>
          </cell>
          <cell r="H540">
            <v>20</v>
          </cell>
          <cell r="I540">
            <v>0.55601890464275794</v>
          </cell>
          <cell r="J540">
            <v>6</v>
          </cell>
          <cell r="K540">
            <v>0.4815409309791332</v>
          </cell>
          <cell r="L540">
            <v>3</v>
          </cell>
          <cell r="M540">
            <v>0.37313432835820892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118</v>
          </cell>
          <cell r="S540">
            <v>0.43749073112857773</v>
          </cell>
        </row>
        <row r="541">
          <cell r="A541" t="str">
            <v>BE236 Arr. Sint-Niklaas</v>
          </cell>
          <cell r="B541">
            <v>179</v>
          </cell>
          <cell r="C541">
            <v>1.1574523116715163</v>
          </cell>
          <cell r="D541">
            <v>45</v>
          </cell>
          <cell r="E541">
            <v>2.0188425302826376</v>
          </cell>
          <cell r="F541">
            <v>46</v>
          </cell>
          <cell r="G541">
            <v>1.3426736719206069</v>
          </cell>
          <cell r="H541">
            <v>46</v>
          </cell>
          <cell r="I541">
            <v>1.2788434806783431</v>
          </cell>
          <cell r="J541">
            <v>17</v>
          </cell>
          <cell r="K541">
            <v>1.3643659711075444</v>
          </cell>
          <cell r="L541">
            <v>5</v>
          </cell>
          <cell r="M541">
            <v>0.62189054726368165</v>
          </cell>
          <cell r="N541">
            <v>0</v>
          </cell>
          <cell r="O541">
            <v>0</v>
          </cell>
          <cell r="P541">
            <v>1</v>
          </cell>
          <cell r="Q541">
            <v>1.2048192771084338</v>
          </cell>
          <cell r="R541">
            <v>339</v>
          </cell>
          <cell r="S541">
            <v>1.2568589648524395</v>
          </cell>
        </row>
        <row r="542">
          <cell r="A542" t="str">
            <v>BE241 Arr. Halle-Vilvoorde</v>
          </cell>
          <cell r="B542">
            <v>259</v>
          </cell>
          <cell r="C542">
            <v>1.6747494342062723</v>
          </cell>
          <cell r="D542">
            <v>98</v>
          </cell>
          <cell r="E542">
            <v>4.3965903992821893</v>
          </cell>
          <cell r="F542">
            <v>133</v>
          </cell>
          <cell r="G542">
            <v>3.8820782253356687</v>
          </cell>
          <cell r="H542">
            <v>108</v>
          </cell>
          <cell r="I542">
            <v>3.0025020850708923</v>
          </cell>
          <cell r="J542">
            <v>63</v>
          </cell>
          <cell r="K542">
            <v>5.0561797752808983</v>
          </cell>
          <cell r="L542">
            <v>17</v>
          </cell>
          <cell r="M542">
            <v>2.1144278606965177</v>
          </cell>
          <cell r="N542">
            <v>2</v>
          </cell>
          <cell r="O542">
            <v>1.639344262295082</v>
          </cell>
          <cell r="P542">
            <v>3</v>
          </cell>
          <cell r="Q542">
            <v>3.6144578313253009</v>
          </cell>
          <cell r="R542">
            <v>683</v>
          </cell>
          <cell r="S542">
            <v>2.5322556725493102</v>
          </cell>
        </row>
        <row r="543">
          <cell r="A543" t="str">
            <v>BE242 Arr. Leuven</v>
          </cell>
          <cell r="B543">
            <v>235</v>
          </cell>
          <cell r="C543">
            <v>1.5195602974458453</v>
          </cell>
          <cell r="D543">
            <v>66</v>
          </cell>
          <cell r="E543">
            <v>2.9609690444145356</v>
          </cell>
          <cell r="F543">
            <v>91</v>
          </cell>
          <cell r="G543">
            <v>2.6561587857559839</v>
          </cell>
          <cell r="H543">
            <v>98</v>
          </cell>
          <cell r="I543">
            <v>2.7244926327495138</v>
          </cell>
          <cell r="J543">
            <v>24</v>
          </cell>
          <cell r="K543">
            <v>1.9261637239165328</v>
          </cell>
          <cell r="L543">
            <v>19</v>
          </cell>
          <cell r="M543">
            <v>2.3631840796019898</v>
          </cell>
          <cell r="N543">
            <v>5</v>
          </cell>
          <cell r="O543">
            <v>4.0983606557377046</v>
          </cell>
          <cell r="P543">
            <v>2</v>
          </cell>
          <cell r="Q543">
            <v>2.4096385542168677</v>
          </cell>
          <cell r="R543">
            <v>540</v>
          </cell>
          <cell r="S543">
            <v>2.0020762271985766</v>
          </cell>
        </row>
        <row r="544">
          <cell r="A544" t="str">
            <v>BE251 Arr. Brugge</v>
          </cell>
          <cell r="B544">
            <v>352</v>
          </cell>
          <cell r="C544">
            <v>2.2761073391529258</v>
          </cell>
          <cell r="D544">
            <v>44</v>
          </cell>
          <cell r="E544">
            <v>1.973979362943024</v>
          </cell>
          <cell r="F544">
            <v>99</v>
          </cell>
          <cell r="G544">
            <v>2.8896672504378285</v>
          </cell>
          <cell r="H544">
            <v>93</v>
          </cell>
          <cell r="I544">
            <v>2.5854879065888241</v>
          </cell>
          <cell r="J544">
            <v>29</v>
          </cell>
          <cell r="K544">
            <v>2.3274478330658108</v>
          </cell>
          <cell r="L544">
            <v>19</v>
          </cell>
          <cell r="M544">
            <v>2.3631840796019898</v>
          </cell>
          <cell r="N544">
            <v>1</v>
          </cell>
          <cell r="O544">
            <v>0.81967213114754101</v>
          </cell>
          <cell r="P544">
            <v>1</v>
          </cell>
          <cell r="Q544">
            <v>1.2048192771084338</v>
          </cell>
          <cell r="R544">
            <v>638</v>
          </cell>
          <cell r="S544">
            <v>2.3654159869494289</v>
          </cell>
        </row>
        <row r="545">
          <cell r="A545" t="str">
            <v>BE252 Arr. Diksmuide</v>
          </cell>
          <cell r="B545">
            <v>31</v>
          </cell>
          <cell r="C545">
            <v>0.20045263498221788</v>
          </cell>
          <cell r="D545">
            <v>7</v>
          </cell>
          <cell r="E545">
            <v>0.31404217137729923</v>
          </cell>
          <cell r="F545">
            <v>9</v>
          </cell>
          <cell r="G545">
            <v>0.26269702276707529</v>
          </cell>
          <cell r="H545">
            <v>10</v>
          </cell>
          <cell r="I545">
            <v>0.27800945232137897</v>
          </cell>
          <cell r="J545">
            <v>4</v>
          </cell>
          <cell r="K545">
            <v>0.32102728731942215</v>
          </cell>
          <cell r="L545">
            <v>2</v>
          </cell>
          <cell r="M545">
            <v>0.24875621890547264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63</v>
          </cell>
          <cell r="S545">
            <v>0.23357555983983389</v>
          </cell>
        </row>
        <row r="546">
          <cell r="A546" t="str">
            <v>BE253 Arr. Ieper</v>
          </cell>
          <cell r="B546">
            <v>68</v>
          </cell>
          <cell r="C546">
            <v>0.43970255415454251</v>
          </cell>
          <cell r="D546">
            <v>9</v>
          </cell>
          <cell r="E546">
            <v>0.40376850605652753</v>
          </cell>
          <cell r="F546">
            <v>15</v>
          </cell>
          <cell r="G546">
            <v>0.43782837127845886</v>
          </cell>
          <cell r="H546">
            <v>16</v>
          </cell>
          <cell r="I546">
            <v>0.44481512371420628</v>
          </cell>
          <cell r="J546">
            <v>4</v>
          </cell>
          <cell r="K546">
            <v>0.32102728731942215</v>
          </cell>
          <cell r="L546">
            <v>3</v>
          </cell>
          <cell r="M546">
            <v>0.37313432835820892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115</v>
          </cell>
          <cell r="S546">
            <v>0.42636808542191901</v>
          </cell>
        </row>
        <row r="547">
          <cell r="A547" t="str">
            <v>BE254 Arr. Kortrijk</v>
          </cell>
          <cell r="B547">
            <v>185</v>
          </cell>
          <cell r="C547">
            <v>1.196249595861623</v>
          </cell>
          <cell r="D547">
            <v>33</v>
          </cell>
          <cell r="E547">
            <v>1.4804845222072678</v>
          </cell>
          <cell r="F547">
            <v>39</v>
          </cell>
          <cell r="G547">
            <v>1.138353765323993</v>
          </cell>
          <cell r="H547">
            <v>58</v>
          </cell>
          <cell r="I547">
            <v>1.6124548234639977</v>
          </cell>
          <cell r="J547">
            <v>24</v>
          </cell>
          <cell r="K547">
            <v>1.9261637239165328</v>
          </cell>
          <cell r="L547">
            <v>12</v>
          </cell>
          <cell r="M547">
            <v>1.4925373134328357</v>
          </cell>
          <cell r="N547">
            <v>1</v>
          </cell>
          <cell r="O547">
            <v>0.81967213114754101</v>
          </cell>
          <cell r="P547">
            <v>1</v>
          </cell>
          <cell r="Q547">
            <v>1.2048192771084338</v>
          </cell>
          <cell r="R547">
            <v>353</v>
          </cell>
          <cell r="S547">
            <v>1.3087646448168471</v>
          </cell>
        </row>
        <row r="548">
          <cell r="A548" t="str">
            <v>BE255 Arr. Oostende</v>
          </cell>
          <cell r="B548">
            <v>184</v>
          </cell>
          <cell r="C548">
            <v>1.1897833818299386</v>
          </cell>
          <cell r="D548">
            <v>25</v>
          </cell>
          <cell r="E548">
            <v>1.1215791834903546</v>
          </cell>
          <cell r="F548">
            <v>49</v>
          </cell>
          <cell r="G548">
            <v>1.430239346176299</v>
          </cell>
          <cell r="H548">
            <v>36</v>
          </cell>
          <cell r="I548">
            <v>1.0008340283569641</v>
          </cell>
          <cell r="J548">
            <v>16</v>
          </cell>
          <cell r="K548">
            <v>1.2841091492776886</v>
          </cell>
          <cell r="L548">
            <v>7</v>
          </cell>
          <cell r="M548">
            <v>0.87064676616915415</v>
          </cell>
          <cell r="N548">
            <v>1</v>
          </cell>
          <cell r="O548">
            <v>0.81967213114754101</v>
          </cell>
          <cell r="P548">
            <v>0</v>
          </cell>
          <cell r="Q548">
            <v>0</v>
          </cell>
          <cell r="R548">
            <v>318</v>
          </cell>
          <cell r="S548">
            <v>1.1790004449058284</v>
          </cell>
        </row>
        <row r="549">
          <cell r="A549" t="str">
            <v>BE256 Arr. Roeselare</v>
          </cell>
          <cell r="B549">
            <v>131</v>
          </cell>
          <cell r="C549">
            <v>0.84707403815066273</v>
          </cell>
          <cell r="D549">
            <v>17</v>
          </cell>
          <cell r="E549">
            <v>0.76267384477344113</v>
          </cell>
          <cell r="F549">
            <v>18</v>
          </cell>
          <cell r="G549">
            <v>0.52539404553415059</v>
          </cell>
          <cell r="H549">
            <v>24</v>
          </cell>
          <cell r="I549">
            <v>0.66722268557130926</v>
          </cell>
          <cell r="J549">
            <v>13</v>
          </cell>
          <cell r="K549">
            <v>1.043338683788122</v>
          </cell>
          <cell r="L549">
            <v>3</v>
          </cell>
          <cell r="M549">
            <v>0.37313432835820892</v>
          </cell>
          <cell r="N549">
            <v>1</v>
          </cell>
          <cell r="O549">
            <v>0.81967213114754101</v>
          </cell>
          <cell r="P549">
            <v>0</v>
          </cell>
          <cell r="Q549">
            <v>0</v>
          </cell>
          <cell r="R549">
            <v>207</v>
          </cell>
          <cell r="S549">
            <v>0.76746255375945427</v>
          </cell>
        </row>
        <row r="550">
          <cell r="A550" t="str">
            <v>BE257 Arr. Tielt</v>
          </cell>
          <cell r="B550">
            <v>38</v>
          </cell>
          <cell r="C550">
            <v>0.24571613320400906</v>
          </cell>
          <cell r="D550">
            <v>7</v>
          </cell>
          <cell r="E550">
            <v>0.31404217137729923</v>
          </cell>
          <cell r="F550">
            <v>11</v>
          </cell>
          <cell r="G550">
            <v>0.3210741389375365</v>
          </cell>
          <cell r="H550">
            <v>7</v>
          </cell>
          <cell r="I550">
            <v>0.19460661662496526</v>
          </cell>
          <cell r="J550">
            <v>5</v>
          </cell>
          <cell r="K550">
            <v>0.40128410914927765</v>
          </cell>
          <cell r="L550">
            <v>4</v>
          </cell>
          <cell r="M550">
            <v>0.49751243781094528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72</v>
          </cell>
          <cell r="S550">
            <v>0.26694349695981018</v>
          </cell>
        </row>
        <row r="551">
          <cell r="A551" t="str">
            <v>BE258 Arr. Veurne</v>
          </cell>
          <cell r="B551">
            <v>69</v>
          </cell>
          <cell r="C551">
            <v>0.44616876818622697</v>
          </cell>
          <cell r="D551">
            <v>20</v>
          </cell>
          <cell r="E551">
            <v>0.89726334679228348</v>
          </cell>
          <cell r="F551">
            <v>21</v>
          </cell>
          <cell r="G551">
            <v>0.61295971978984243</v>
          </cell>
          <cell r="H551">
            <v>17</v>
          </cell>
          <cell r="I551">
            <v>0.47261606894634428</v>
          </cell>
          <cell r="J551">
            <v>4</v>
          </cell>
          <cell r="K551">
            <v>0.32102728731942215</v>
          </cell>
          <cell r="L551">
            <v>6</v>
          </cell>
          <cell r="M551">
            <v>0.74626865671641784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137</v>
          </cell>
          <cell r="S551">
            <v>0.50793415393741659</v>
          </cell>
        </row>
        <row r="552">
          <cell r="A552" t="str">
            <v>BE310 Arr. Nivelles</v>
          </cell>
          <cell r="B552">
            <v>180</v>
          </cell>
          <cell r="C552">
            <v>1.1639185257032008</v>
          </cell>
          <cell r="D552">
            <v>78</v>
          </cell>
          <cell r="E552">
            <v>3.4993270524899054</v>
          </cell>
          <cell r="F552">
            <v>127</v>
          </cell>
          <cell r="G552">
            <v>3.7069468768242846</v>
          </cell>
          <cell r="H552">
            <v>136</v>
          </cell>
          <cell r="I552">
            <v>3.7809285515707542</v>
          </cell>
          <cell r="J552">
            <v>44</v>
          </cell>
          <cell r="K552">
            <v>3.5313001605136436</v>
          </cell>
          <cell r="L552">
            <v>19</v>
          </cell>
          <cell r="M552">
            <v>2.3631840796019898</v>
          </cell>
          <cell r="N552">
            <v>4</v>
          </cell>
          <cell r="O552">
            <v>3.278688524590164</v>
          </cell>
          <cell r="P552">
            <v>0</v>
          </cell>
          <cell r="Q552">
            <v>0</v>
          </cell>
          <cell r="R552">
            <v>588</v>
          </cell>
          <cell r="S552">
            <v>2.1800385585051165</v>
          </cell>
        </row>
        <row r="553">
          <cell r="A553" t="str">
            <v>BE321 Arr. Ath</v>
          </cell>
          <cell r="B553">
            <v>65</v>
          </cell>
          <cell r="C553">
            <v>0.42030391205948914</v>
          </cell>
          <cell r="D553">
            <v>20</v>
          </cell>
          <cell r="E553">
            <v>0.89726334679228348</v>
          </cell>
          <cell r="F553">
            <v>40</v>
          </cell>
          <cell r="G553">
            <v>1.1675423234092235</v>
          </cell>
          <cell r="H553">
            <v>30</v>
          </cell>
          <cell r="I553">
            <v>0.8340283569641368</v>
          </cell>
          <cell r="J553">
            <v>15</v>
          </cell>
          <cell r="K553">
            <v>1.2038523274478332</v>
          </cell>
          <cell r="L553">
            <v>7</v>
          </cell>
          <cell r="M553">
            <v>0.87064676616915415</v>
          </cell>
          <cell r="N553">
            <v>0</v>
          </cell>
          <cell r="O553">
            <v>0</v>
          </cell>
          <cell r="P553">
            <v>1</v>
          </cell>
          <cell r="Q553">
            <v>1.2048192771084338</v>
          </cell>
          <cell r="R553">
            <v>178</v>
          </cell>
          <cell r="S553">
            <v>0.65994364526175309</v>
          </cell>
        </row>
        <row r="554">
          <cell r="A554" t="str">
            <v>BE322 Arr. Charleroi</v>
          </cell>
          <cell r="B554">
            <v>455</v>
          </cell>
          <cell r="C554">
            <v>2.9421273844164246</v>
          </cell>
          <cell r="D554">
            <v>118</v>
          </cell>
          <cell r="E554">
            <v>5.2938537460744728</v>
          </cell>
          <cell r="F554">
            <v>189</v>
          </cell>
          <cell r="G554">
            <v>5.5166374781085814</v>
          </cell>
          <cell r="H554">
            <v>168</v>
          </cell>
          <cell r="I554">
            <v>4.6705587989991662</v>
          </cell>
          <cell r="J554">
            <v>52</v>
          </cell>
          <cell r="K554">
            <v>4.173354735152488</v>
          </cell>
          <cell r="L554">
            <v>53</v>
          </cell>
          <cell r="M554">
            <v>6.5920398009950256</v>
          </cell>
          <cell r="N554">
            <v>4</v>
          </cell>
          <cell r="O554">
            <v>3.278688524590164</v>
          </cell>
          <cell r="P554">
            <v>8</v>
          </cell>
          <cell r="Q554">
            <v>9.6385542168674707</v>
          </cell>
          <cell r="R554">
            <v>1047</v>
          </cell>
          <cell r="S554">
            <v>3.8818033516239066</v>
          </cell>
        </row>
        <row r="555">
          <cell r="A555" t="str">
            <v>BE323 Arr. Mons</v>
          </cell>
          <cell r="B555">
            <v>343</v>
          </cell>
          <cell r="C555">
            <v>2.2179114128677657</v>
          </cell>
          <cell r="D555">
            <v>55</v>
          </cell>
          <cell r="E555">
            <v>2.4674742036787798</v>
          </cell>
          <cell r="F555">
            <v>87</v>
          </cell>
          <cell r="G555">
            <v>2.5394045534150611</v>
          </cell>
          <cell r="H555">
            <v>122</v>
          </cell>
          <cell r="I555">
            <v>3.3917153183208226</v>
          </cell>
          <cell r="J555">
            <v>45</v>
          </cell>
          <cell r="K555">
            <v>3.6115569823434992</v>
          </cell>
          <cell r="L555">
            <v>41</v>
          </cell>
          <cell r="M555">
            <v>5.099502487562189</v>
          </cell>
          <cell r="N555">
            <v>7</v>
          </cell>
          <cell r="O555">
            <v>5.7377049180327866</v>
          </cell>
          <cell r="P555">
            <v>0</v>
          </cell>
          <cell r="Q555">
            <v>0</v>
          </cell>
          <cell r="R555">
            <v>700</v>
          </cell>
          <cell r="S555">
            <v>2.5952839982203768</v>
          </cell>
        </row>
        <row r="556">
          <cell r="A556" t="str">
            <v>BE325 Arr. Soignies</v>
          </cell>
          <cell r="B556">
            <v>41</v>
          </cell>
          <cell r="C556">
            <v>0.26511477529906236</v>
          </cell>
          <cell r="D556">
            <v>12</v>
          </cell>
          <cell r="E556">
            <v>0.53835800807537015</v>
          </cell>
          <cell r="F556">
            <v>17</v>
          </cell>
          <cell r="G556">
            <v>0.49620548744891996</v>
          </cell>
          <cell r="H556">
            <v>30</v>
          </cell>
          <cell r="I556">
            <v>0.8340283569641368</v>
          </cell>
          <cell r="J556">
            <v>12</v>
          </cell>
          <cell r="K556">
            <v>0.96308186195826639</v>
          </cell>
          <cell r="L556">
            <v>8</v>
          </cell>
          <cell r="M556">
            <v>0.99502487562189057</v>
          </cell>
          <cell r="N556">
            <v>0</v>
          </cell>
          <cell r="O556">
            <v>0</v>
          </cell>
          <cell r="P556">
            <v>1</v>
          </cell>
          <cell r="Q556">
            <v>1.2048192771084338</v>
          </cell>
          <cell r="R556">
            <v>121</v>
          </cell>
          <cell r="S556">
            <v>0.4486133768352365</v>
          </cell>
        </row>
        <row r="557">
          <cell r="A557" t="str">
            <v>BE326 Arr. Thuin</v>
          </cell>
          <cell r="B557">
            <v>135</v>
          </cell>
          <cell r="C557">
            <v>0.87293889427740057</v>
          </cell>
          <cell r="D557">
            <v>19</v>
          </cell>
          <cell r="E557">
            <v>0.85240017945266944</v>
          </cell>
          <cell r="F557">
            <v>63</v>
          </cell>
          <cell r="G557">
            <v>1.8388791593695271</v>
          </cell>
          <cell r="H557">
            <v>49</v>
          </cell>
          <cell r="I557">
            <v>1.3622463163747569</v>
          </cell>
          <cell r="J557">
            <v>13</v>
          </cell>
          <cell r="K557">
            <v>1.043338683788122</v>
          </cell>
          <cell r="L557">
            <v>7</v>
          </cell>
          <cell r="M557">
            <v>0.87064676616915415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286</v>
          </cell>
          <cell r="S557">
            <v>1.0603588907014683</v>
          </cell>
        </row>
        <row r="558">
          <cell r="A558" t="str">
            <v>BE327 Arr. Tournai-Mouscron</v>
          </cell>
          <cell r="B558">
            <v>232</v>
          </cell>
          <cell r="C558">
            <v>1.5001616553507922</v>
          </cell>
          <cell r="D558">
            <v>33</v>
          </cell>
          <cell r="E558">
            <v>1.4804845222072678</v>
          </cell>
          <cell r="F558">
            <v>67</v>
          </cell>
          <cell r="G558">
            <v>1.9556333917104496</v>
          </cell>
          <cell r="H558">
            <v>128</v>
          </cell>
          <cell r="I558">
            <v>3.5585209897136503</v>
          </cell>
          <cell r="J558">
            <v>21</v>
          </cell>
          <cell r="K558">
            <v>1.6853932584269662</v>
          </cell>
          <cell r="L558">
            <v>18</v>
          </cell>
          <cell r="M558">
            <v>2.2388059701492535</v>
          </cell>
          <cell r="N558">
            <v>12</v>
          </cell>
          <cell r="O558">
            <v>9.8360655737704921</v>
          </cell>
          <cell r="P558">
            <v>1</v>
          </cell>
          <cell r="Q558">
            <v>1.2048192771084338</v>
          </cell>
          <cell r="R558">
            <v>512</v>
          </cell>
          <cell r="S558">
            <v>1.8982648672697611</v>
          </cell>
        </row>
        <row r="559">
          <cell r="A559" t="str">
            <v>BE329 Arr. La Louvière</v>
          </cell>
          <cell r="B559">
            <v>46</v>
          </cell>
          <cell r="C559">
            <v>0.29744584545748465</v>
          </cell>
          <cell r="D559">
            <v>11</v>
          </cell>
          <cell r="E559">
            <v>0.493494840735756</v>
          </cell>
          <cell r="F559">
            <v>17</v>
          </cell>
          <cell r="G559">
            <v>0.49620548744891996</v>
          </cell>
          <cell r="H559">
            <v>30</v>
          </cell>
          <cell r="I559">
            <v>0.8340283569641368</v>
          </cell>
          <cell r="J559">
            <v>12</v>
          </cell>
          <cell r="K559">
            <v>0.96308186195826639</v>
          </cell>
          <cell r="L559">
            <v>10</v>
          </cell>
          <cell r="M559">
            <v>1.2437810945273633</v>
          </cell>
          <cell r="N559">
            <v>0</v>
          </cell>
          <cell r="O559">
            <v>0</v>
          </cell>
          <cell r="P559">
            <v>1</v>
          </cell>
          <cell r="Q559">
            <v>1.2048192771084338</v>
          </cell>
          <cell r="R559">
            <v>127</v>
          </cell>
          <cell r="S559">
            <v>0.47085866824855399</v>
          </cell>
        </row>
        <row r="560">
          <cell r="A560" t="str">
            <v>BE331 Arr. Huy</v>
          </cell>
          <cell r="B560">
            <v>130</v>
          </cell>
          <cell r="C560">
            <v>0.84060782411897828</v>
          </cell>
          <cell r="D560">
            <v>34</v>
          </cell>
          <cell r="E560">
            <v>1.5253476895468823</v>
          </cell>
          <cell r="F560">
            <v>42</v>
          </cell>
          <cell r="G560">
            <v>1.2259194395796849</v>
          </cell>
          <cell r="H560">
            <v>43</v>
          </cell>
          <cell r="I560">
            <v>1.1954406449819293</v>
          </cell>
          <cell r="J560">
            <v>15</v>
          </cell>
          <cell r="K560">
            <v>1.2038523274478332</v>
          </cell>
          <cell r="L560">
            <v>8</v>
          </cell>
          <cell r="M560">
            <v>0.99502487562189057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272</v>
          </cell>
          <cell r="S560">
            <v>1.0084532107370607</v>
          </cell>
        </row>
        <row r="561">
          <cell r="A561" t="str">
            <v>BE332 Arr. Liège</v>
          </cell>
          <cell r="B561">
            <v>837</v>
          </cell>
          <cell r="C561">
            <v>5.4122211445198847</v>
          </cell>
          <cell r="D561">
            <v>147</v>
          </cell>
          <cell r="E561">
            <v>6.5948855989232831</v>
          </cell>
          <cell r="F561">
            <v>275</v>
          </cell>
          <cell r="G561">
            <v>8.0268534734384129</v>
          </cell>
          <cell r="H561">
            <v>315</v>
          </cell>
          <cell r="I561">
            <v>8.7572977481234364</v>
          </cell>
          <cell r="J561">
            <v>91</v>
          </cell>
          <cell r="K561">
            <v>7.3033707865168536</v>
          </cell>
          <cell r="L561">
            <v>63</v>
          </cell>
          <cell r="M561">
            <v>7.8358208955223878</v>
          </cell>
          <cell r="N561">
            <v>5</v>
          </cell>
          <cell r="O561">
            <v>4.0983606557377046</v>
          </cell>
          <cell r="P561">
            <v>11</v>
          </cell>
          <cell r="Q561">
            <v>13.253012048192772</v>
          </cell>
          <cell r="R561">
            <v>1744</v>
          </cell>
          <cell r="S561">
            <v>6.4659647041376225</v>
          </cell>
        </row>
        <row r="562">
          <cell r="A562" t="str">
            <v>BE334 Arr. Waremme</v>
          </cell>
          <cell r="B562">
            <v>35</v>
          </cell>
          <cell r="C562">
            <v>0.22631749110895572</v>
          </cell>
          <cell r="D562">
            <v>13</v>
          </cell>
          <cell r="E562">
            <v>0.58322117541498431</v>
          </cell>
          <cell r="F562">
            <v>23</v>
          </cell>
          <cell r="G562">
            <v>0.67133683596030347</v>
          </cell>
          <cell r="H562">
            <v>25</v>
          </cell>
          <cell r="I562">
            <v>0.69502363080344731</v>
          </cell>
          <cell r="J562">
            <v>6</v>
          </cell>
          <cell r="K562">
            <v>0.4815409309791332</v>
          </cell>
          <cell r="L562">
            <v>4</v>
          </cell>
          <cell r="M562">
            <v>0.49751243781094528</v>
          </cell>
          <cell r="N562">
            <v>0</v>
          </cell>
          <cell r="O562">
            <v>0</v>
          </cell>
          <cell r="P562">
            <v>1</v>
          </cell>
          <cell r="Q562">
            <v>1.2048192771084338</v>
          </cell>
          <cell r="R562">
            <v>107</v>
          </cell>
          <cell r="S562">
            <v>0.39670769687082896</v>
          </cell>
        </row>
        <row r="563">
          <cell r="A563" t="str">
            <v>BE335 Arr. Verviers - communes francophones</v>
          </cell>
          <cell r="B563">
            <v>229</v>
          </cell>
          <cell r="C563">
            <v>1.4807630132557386</v>
          </cell>
          <cell r="D563">
            <v>37</v>
          </cell>
          <cell r="E563">
            <v>1.6599371915657246</v>
          </cell>
          <cell r="F563">
            <v>72</v>
          </cell>
          <cell r="G563">
            <v>2.1015761821366024</v>
          </cell>
          <cell r="H563">
            <v>78</v>
          </cell>
          <cell r="I563">
            <v>2.1684737281067559</v>
          </cell>
          <cell r="J563">
            <v>26</v>
          </cell>
          <cell r="K563">
            <v>2.086677367576244</v>
          </cell>
          <cell r="L563">
            <v>9</v>
          </cell>
          <cell r="M563">
            <v>1.1194029850746268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451</v>
          </cell>
          <cell r="S563">
            <v>1.6721044045676998</v>
          </cell>
        </row>
        <row r="564">
          <cell r="A564" t="str">
            <v>BE336 Bezirk Verviers - Deutschsprachige Gemeinschaft</v>
          </cell>
          <cell r="B564">
            <v>60</v>
          </cell>
          <cell r="C564">
            <v>0.38797284190106696</v>
          </cell>
          <cell r="D564">
            <v>10</v>
          </cell>
          <cell r="E564">
            <v>0.44863167339614174</v>
          </cell>
          <cell r="F564">
            <v>17</v>
          </cell>
          <cell r="G564">
            <v>0.49620548744891996</v>
          </cell>
          <cell r="H564">
            <v>26</v>
          </cell>
          <cell r="I564">
            <v>0.72282457603558525</v>
          </cell>
          <cell r="J564">
            <v>5</v>
          </cell>
          <cell r="K564">
            <v>0.40128410914927765</v>
          </cell>
          <cell r="L564">
            <v>3</v>
          </cell>
          <cell r="M564">
            <v>0.37313432835820892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121</v>
          </cell>
          <cell r="S564">
            <v>0.4486133768352365</v>
          </cell>
        </row>
        <row r="565">
          <cell r="A565" t="str">
            <v>BE341 Arr. Arlon</v>
          </cell>
          <cell r="B565">
            <v>95</v>
          </cell>
          <cell r="C565">
            <v>0.61429033301002267</v>
          </cell>
          <cell r="D565">
            <v>8</v>
          </cell>
          <cell r="E565">
            <v>0.35890533871691338</v>
          </cell>
          <cell r="F565">
            <v>21</v>
          </cell>
          <cell r="G565">
            <v>0.61295971978984243</v>
          </cell>
          <cell r="H565">
            <v>18</v>
          </cell>
          <cell r="I565">
            <v>0.50041701417848206</v>
          </cell>
          <cell r="J565">
            <v>5</v>
          </cell>
          <cell r="K565">
            <v>0.40128410914927765</v>
          </cell>
          <cell r="L565">
            <v>2</v>
          </cell>
          <cell r="M565">
            <v>0.24875621890547264</v>
          </cell>
          <cell r="N565">
            <v>3</v>
          </cell>
          <cell r="O565">
            <v>2.459016393442623</v>
          </cell>
          <cell r="P565">
            <v>0</v>
          </cell>
          <cell r="Q565">
            <v>0</v>
          </cell>
          <cell r="R565">
            <v>152</v>
          </cell>
          <cell r="S565">
            <v>0.56354738247071046</v>
          </cell>
        </row>
        <row r="566">
          <cell r="A566" t="str">
            <v>BE342 Arr. Bastogne</v>
          </cell>
          <cell r="B566">
            <v>49</v>
          </cell>
          <cell r="C566">
            <v>0.31684448755253797</v>
          </cell>
          <cell r="D566">
            <v>7</v>
          </cell>
          <cell r="E566">
            <v>0.31404217137729923</v>
          </cell>
          <cell r="F566">
            <v>9</v>
          </cell>
          <cell r="G566">
            <v>0.26269702276707529</v>
          </cell>
          <cell r="H566">
            <v>15</v>
          </cell>
          <cell r="I566">
            <v>0.4170141784820684</v>
          </cell>
          <cell r="J566">
            <v>2</v>
          </cell>
          <cell r="K566">
            <v>0.16051364365971107</v>
          </cell>
          <cell r="L566">
            <v>1</v>
          </cell>
          <cell r="M566">
            <v>0.12437810945273632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83</v>
          </cell>
          <cell r="S566">
            <v>0.30772653121755894</v>
          </cell>
        </row>
        <row r="567">
          <cell r="A567" t="str">
            <v>BE343 Arr. Marche-en-Famenne</v>
          </cell>
          <cell r="B567">
            <v>65</v>
          </cell>
          <cell r="C567">
            <v>0.42030391205948914</v>
          </cell>
          <cell r="D567">
            <v>5</v>
          </cell>
          <cell r="E567">
            <v>0.22431583669807087</v>
          </cell>
          <cell r="F567">
            <v>16</v>
          </cell>
          <cell r="G567">
            <v>0.46701692936368944</v>
          </cell>
          <cell r="H567">
            <v>26</v>
          </cell>
          <cell r="I567">
            <v>0.72282457603558525</v>
          </cell>
          <cell r="J567">
            <v>9</v>
          </cell>
          <cell r="K567">
            <v>0.7223113964686998</v>
          </cell>
          <cell r="L567">
            <v>3</v>
          </cell>
          <cell r="M567">
            <v>0.37313432835820892</v>
          </cell>
          <cell r="N567">
            <v>1</v>
          </cell>
          <cell r="O567">
            <v>0.81967213114754101</v>
          </cell>
          <cell r="P567">
            <v>0</v>
          </cell>
          <cell r="Q567">
            <v>0</v>
          </cell>
          <cell r="R567">
            <v>125</v>
          </cell>
          <cell r="S567">
            <v>0.46344357111078144</v>
          </cell>
        </row>
        <row r="568">
          <cell r="A568" t="str">
            <v>BE344 Arr. Neufchâteau</v>
          </cell>
          <cell r="B568">
            <v>72</v>
          </cell>
          <cell r="C568">
            <v>0.46556741028128029</v>
          </cell>
          <cell r="D568">
            <v>12</v>
          </cell>
          <cell r="E568">
            <v>0.53835800807537015</v>
          </cell>
          <cell r="F568">
            <v>29</v>
          </cell>
          <cell r="G568">
            <v>0.84646818447168715</v>
          </cell>
          <cell r="H568">
            <v>25</v>
          </cell>
          <cell r="I568">
            <v>0.69502363080344731</v>
          </cell>
          <cell r="J568">
            <v>6</v>
          </cell>
          <cell r="K568">
            <v>0.4815409309791332</v>
          </cell>
          <cell r="L568">
            <v>6</v>
          </cell>
          <cell r="M568">
            <v>0.74626865671641784</v>
          </cell>
          <cell r="N568">
            <v>1</v>
          </cell>
          <cell r="O568">
            <v>0.81967213114754101</v>
          </cell>
          <cell r="P568">
            <v>2</v>
          </cell>
          <cell r="Q568">
            <v>2.4096385542168677</v>
          </cell>
          <cell r="R568">
            <v>153</v>
          </cell>
          <cell r="S568">
            <v>0.56725493103959668</v>
          </cell>
        </row>
        <row r="569">
          <cell r="A569" t="str">
            <v>BE345 Arr. Virton</v>
          </cell>
          <cell r="B569">
            <v>37</v>
          </cell>
          <cell r="C569">
            <v>0.2392499191723246</v>
          </cell>
          <cell r="D569">
            <v>1</v>
          </cell>
          <cell r="E569">
            <v>4.4863167339614173E-2</v>
          </cell>
          <cell r="F569">
            <v>11</v>
          </cell>
          <cell r="G569">
            <v>0.3210741389375365</v>
          </cell>
          <cell r="H569">
            <v>10</v>
          </cell>
          <cell r="I569">
            <v>0.27800945232137897</v>
          </cell>
          <cell r="J569">
            <v>5</v>
          </cell>
          <cell r="K569">
            <v>0.40128410914927765</v>
          </cell>
          <cell r="L569">
            <v>4</v>
          </cell>
          <cell r="M569">
            <v>0.49751243781094528</v>
          </cell>
          <cell r="N569">
            <v>1</v>
          </cell>
          <cell r="O569">
            <v>0.81967213114754101</v>
          </cell>
          <cell r="P569">
            <v>0</v>
          </cell>
          <cell r="Q569">
            <v>0</v>
          </cell>
          <cell r="R569">
            <v>69</v>
          </cell>
          <cell r="S569">
            <v>0.25582085125315146</v>
          </cell>
        </row>
        <row r="570">
          <cell r="A570" t="str">
            <v>BE351 Arr. Dinant</v>
          </cell>
          <cell r="B570">
            <v>83</v>
          </cell>
          <cell r="C570">
            <v>0.53669576462980928</v>
          </cell>
          <cell r="D570">
            <v>16</v>
          </cell>
          <cell r="E570">
            <v>0.71781067743382676</v>
          </cell>
          <cell r="F570">
            <v>30</v>
          </cell>
          <cell r="G570">
            <v>0.87565674255691772</v>
          </cell>
          <cell r="H570">
            <v>34</v>
          </cell>
          <cell r="I570">
            <v>0.94523213789268856</v>
          </cell>
          <cell r="J570">
            <v>9</v>
          </cell>
          <cell r="K570">
            <v>0.7223113964686998</v>
          </cell>
          <cell r="L570">
            <v>7</v>
          </cell>
          <cell r="M570">
            <v>0.87064676616915415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179</v>
          </cell>
          <cell r="S570">
            <v>0.66365119383063909</v>
          </cell>
        </row>
        <row r="571">
          <cell r="A571" t="str">
            <v>BE352 Arr. Namur</v>
          </cell>
          <cell r="B571">
            <v>374</v>
          </cell>
          <cell r="C571">
            <v>2.4183640478499839</v>
          </cell>
          <cell r="D571">
            <v>47</v>
          </cell>
          <cell r="E571">
            <v>2.1085688649618661</v>
          </cell>
          <cell r="F571">
            <v>107</v>
          </cell>
          <cell r="G571">
            <v>3.1231757151196731</v>
          </cell>
          <cell r="H571">
            <v>131</v>
          </cell>
          <cell r="I571">
            <v>3.6419238254100632</v>
          </cell>
          <cell r="J571">
            <v>40</v>
          </cell>
          <cell r="K571">
            <v>3.2102728731942212</v>
          </cell>
          <cell r="L571">
            <v>29</v>
          </cell>
          <cell r="M571">
            <v>3.6069651741293534</v>
          </cell>
          <cell r="N571">
            <v>4</v>
          </cell>
          <cell r="O571">
            <v>3.278688524590164</v>
          </cell>
          <cell r="P571">
            <v>2</v>
          </cell>
          <cell r="Q571">
            <v>2.4096385542168677</v>
          </cell>
          <cell r="R571">
            <v>734</v>
          </cell>
          <cell r="S571">
            <v>2.7213406495625092</v>
          </cell>
        </row>
        <row r="572">
          <cell r="A572" t="str">
            <v>BE353 Arr. Philippeville</v>
          </cell>
          <cell r="B572">
            <v>52</v>
          </cell>
          <cell r="C572">
            <v>0.33624312964759134</v>
          </cell>
          <cell r="D572">
            <v>8</v>
          </cell>
          <cell r="E572">
            <v>0.35890533871691338</v>
          </cell>
          <cell r="F572">
            <v>7</v>
          </cell>
          <cell r="G572">
            <v>0.20431990659661417</v>
          </cell>
          <cell r="H572">
            <v>24</v>
          </cell>
          <cell r="I572">
            <v>0.66722268557130926</v>
          </cell>
          <cell r="J572">
            <v>8</v>
          </cell>
          <cell r="K572">
            <v>0.6420545746388443</v>
          </cell>
          <cell r="L572">
            <v>4</v>
          </cell>
          <cell r="M572">
            <v>0.49751243781094528</v>
          </cell>
          <cell r="N572">
            <v>0</v>
          </cell>
          <cell r="O572">
            <v>0</v>
          </cell>
          <cell r="P572">
            <v>1</v>
          </cell>
          <cell r="Q572">
            <v>1.2048192771084338</v>
          </cell>
          <cell r="R572">
            <v>104</v>
          </cell>
          <cell r="S572">
            <v>0.38558505116417024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1060"/>
  <sheetViews>
    <sheetView workbookViewId="0">
      <selection activeCell="C4" sqref="C4"/>
    </sheetView>
  </sheetViews>
  <sheetFormatPr defaultColWidth="8.85546875" defaultRowHeight="15" x14ac:dyDescent="0.25"/>
  <cols>
    <col min="1" max="1" width="2.7109375" style="2" customWidth="1"/>
    <col min="2" max="2" width="9.140625" style="12" customWidth="1"/>
    <col min="3" max="3" width="165.7109375" style="12" bestFit="1" customWidth="1"/>
    <col min="4" max="16384" width="8.85546875" style="2"/>
  </cols>
  <sheetData>
    <row r="1" spans="2:3" ht="15.75" thickBot="1" x14ac:dyDescent="0.3">
      <c r="B1" s="2"/>
      <c r="C1" s="2"/>
    </row>
    <row r="2" spans="2:3" ht="22.15" customHeight="1" thickTop="1" thickBot="1" x14ac:dyDescent="0.3">
      <c r="B2" s="3" t="s">
        <v>146</v>
      </c>
      <c r="C2" s="4"/>
    </row>
    <row r="3" spans="2:3" ht="22.15" customHeight="1" thickTop="1" thickBot="1" x14ac:dyDescent="0.3">
      <c r="B3" s="5" t="s">
        <v>8</v>
      </c>
      <c r="C3" s="6" t="s">
        <v>9</v>
      </c>
    </row>
    <row r="4" spans="2:3" s="7" customFormat="1" ht="22.15" customHeight="1" thickTop="1" x14ac:dyDescent="0.25">
      <c r="B4" s="8" t="s">
        <v>0</v>
      </c>
      <c r="C4" s="9" t="s">
        <v>147</v>
      </c>
    </row>
    <row r="5" spans="2:3" s="7" customFormat="1" ht="22.15" customHeight="1" x14ac:dyDescent="0.25">
      <c r="B5" s="8" t="s">
        <v>1</v>
      </c>
      <c r="C5" s="9" t="s">
        <v>148</v>
      </c>
    </row>
    <row r="6" spans="2:3" s="7" customFormat="1" ht="22.15" customHeight="1" x14ac:dyDescent="0.25">
      <c r="B6" s="8" t="s">
        <v>2</v>
      </c>
      <c r="C6" s="9" t="s">
        <v>149</v>
      </c>
    </row>
    <row r="7" spans="2:3" s="7" customFormat="1" ht="22.15" customHeight="1" thickBot="1" x14ac:dyDescent="0.3">
      <c r="B7" s="8" t="s">
        <v>2</v>
      </c>
      <c r="C7" s="9" t="s">
        <v>150</v>
      </c>
    </row>
    <row r="8" spans="2:3" ht="22.15" customHeight="1" thickTop="1" thickBot="1" x14ac:dyDescent="0.3">
      <c r="B8" s="5" t="s">
        <v>3</v>
      </c>
      <c r="C8" s="6" t="s">
        <v>10</v>
      </c>
    </row>
    <row r="9" spans="2:3" s="7" customFormat="1" ht="22.15" customHeight="1" thickTop="1" x14ac:dyDescent="0.25">
      <c r="B9" s="8" t="s">
        <v>4</v>
      </c>
      <c r="C9" s="9" t="s">
        <v>151</v>
      </c>
    </row>
    <row r="10" spans="2:3" s="7" customFormat="1" ht="22.15" customHeight="1" x14ac:dyDescent="0.25">
      <c r="B10" s="8" t="s">
        <v>5</v>
      </c>
      <c r="C10" s="9" t="s">
        <v>152</v>
      </c>
    </row>
    <row r="11" spans="2:3" s="7" customFormat="1" ht="22.15" customHeight="1" x14ac:dyDescent="0.25">
      <c r="B11" s="8" t="s">
        <v>6</v>
      </c>
      <c r="C11" s="9" t="s">
        <v>153</v>
      </c>
    </row>
    <row r="12" spans="2:3" s="7" customFormat="1" ht="22.15" customHeight="1" x14ac:dyDescent="0.25">
      <c r="B12" s="8" t="s">
        <v>132</v>
      </c>
      <c r="C12" s="9" t="s">
        <v>154</v>
      </c>
    </row>
    <row r="13" spans="2:3" s="7" customFormat="1" ht="22.15" customHeight="1" x14ac:dyDescent="0.25">
      <c r="B13" s="8" t="s">
        <v>133</v>
      </c>
      <c r="C13" s="9" t="s">
        <v>155</v>
      </c>
    </row>
    <row r="14" spans="2:3" s="7" customFormat="1" ht="22.15" customHeight="1" thickBot="1" x14ac:dyDescent="0.3">
      <c r="B14" s="10" t="s">
        <v>7</v>
      </c>
      <c r="C14" s="11" t="s">
        <v>156</v>
      </c>
    </row>
    <row r="15" spans="2:3" ht="15.75" thickTop="1" x14ac:dyDescent="0.25">
      <c r="B15" s="2"/>
      <c r="C15" s="2"/>
    </row>
    <row r="16" spans="2:3" x14ac:dyDescent="0.25">
      <c r="B16" s="2"/>
      <c r="C16" s="2"/>
    </row>
    <row r="17" spans="2:3" x14ac:dyDescent="0.25">
      <c r="B17" s="2"/>
      <c r="C17" s="2"/>
    </row>
    <row r="18" spans="2:3" x14ac:dyDescent="0.25">
      <c r="B18" s="2"/>
      <c r="C18" s="2"/>
    </row>
    <row r="19" spans="2:3" x14ac:dyDescent="0.25">
      <c r="B19" s="2"/>
      <c r="C19" s="2"/>
    </row>
    <row r="20" spans="2:3" x14ac:dyDescent="0.25">
      <c r="B20" s="2"/>
      <c r="C20" s="2"/>
    </row>
    <row r="21" spans="2:3" x14ac:dyDescent="0.25">
      <c r="B21" s="2"/>
      <c r="C21" s="2"/>
    </row>
    <row r="22" spans="2:3" x14ac:dyDescent="0.25">
      <c r="B22" s="2"/>
      <c r="C22" s="2"/>
    </row>
    <row r="23" spans="2:3" x14ac:dyDescent="0.25">
      <c r="B23" s="2"/>
      <c r="C23" s="2"/>
    </row>
    <row r="24" spans="2:3" x14ac:dyDescent="0.25">
      <c r="B24" s="2"/>
      <c r="C24" s="2"/>
    </row>
    <row r="25" spans="2:3" x14ac:dyDescent="0.25">
      <c r="B25" s="2"/>
      <c r="C25" s="2"/>
    </row>
    <row r="26" spans="2:3" x14ac:dyDescent="0.25">
      <c r="B26" s="2"/>
      <c r="C26" s="2"/>
    </row>
    <row r="27" spans="2:3" x14ac:dyDescent="0.25">
      <c r="B27" s="2"/>
      <c r="C27" s="2"/>
    </row>
    <row r="28" spans="2:3" x14ac:dyDescent="0.25">
      <c r="B28" s="2"/>
      <c r="C28" s="2"/>
    </row>
    <row r="29" spans="2:3" x14ac:dyDescent="0.25">
      <c r="B29" s="2"/>
      <c r="C29" s="2"/>
    </row>
    <row r="30" spans="2:3" x14ac:dyDescent="0.25">
      <c r="B30" s="2"/>
      <c r="C30" s="2"/>
    </row>
    <row r="31" spans="2:3" x14ac:dyDescent="0.25">
      <c r="B31" s="2"/>
      <c r="C31" s="2"/>
    </row>
    <row r="32" spans="2:3" x14ac:dyDescent="0.25">
      <c r="B32" s="2"/>
      <c r="C32" s="2"/>
    </row>
    <row r="33" spans="2:3" x14ac:dyDescent="0.25">
      <c r="B33" s="2"/>
      <c r="C33" s="2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2"/>
    </row>
    <row r="37" spans="2:3" x14ac:dyDescent="0.25">
      <c r="B37" s="2"/>
      <c r="C37" s="2"/>
    </row>
    <row r="38" spans="2:3" x14ac:dyDescent="0.25">
      <c r="B38" s="2"/>
      <c r="C38" s="2"/>
    </row>
    <row r="39" spans="2:3" x14ac:dyDescent="0.25">
      <c r="B39" s="2"/>
      <c r="C39" s="2"/>
    </row>
    <row r="40" spans="2:3" x14ac:dyDescent="0.25">
      <c r="B40" s="2"/>
      <c r="C40" s="2"/>
    </row>
    <row r="41" spans="2:3" x14ac:dyDescent="0.25">
      <c r="B41" s="2"/>
      <c r="C41" s="2"/>
    </row>
    <row r="42" spans="2:3" x14ac:dyDescent="0.25">
      <c r="B42" s="2"/>
      <c r="C42" s="2"/>
    </row>
    <row r="43" spans="2:3" x14ac:dyDescent="0.25">
      <c r="B43" s="2"/>
      <c r="C43" s="2"/>
    </row>
    <row r="44" spans="2:3" x14ac:dyDescent="0.25">
      <c r="B44" s="2"/>
      <c r="C44" s="2"/>
    </row>
    <row r="45" spans="2:3" x14ac:dyDescent="0.25">
      <c r="B45" s="2"/>
      <c r="C45" s="2"/>
    </row>
    <row r="46" spans="2:3" x14ac:dyDescent="0.25">
      <c r="B46" s="2"/>
      <c r="C46" s="2"/>
    </row>
    <row r="47" spans="2:3" x14ac:dyDescent="0.25">
      <c r="B47" s="2"/>
      <c r="C47" s="2"/>
    </row>
    <row r="48" spans="2:3" x14ac:dyDescent="0.25">
      <c r="B48" s="2"/>
      <c r="C48" s="2"/>
    </row>
    <row r="49" spans="2:3" x14ac:dyDescent="0.25">
      <c r="B49" s="2"/>
      <c r="C49" s="2"/>
    </row>
    <row r="50" spans="2:3" x14ac:dyDescent="0.25">
      <c r="B50" s="2"/>
      <c r="C50" s="2"/>
    </row>
    <row r="51" spans="2:3" x14ac:dyDescent="0.25">
      <c r="B51" s="2"/>
      <c r="C51" s="2"/>
    </row>
    <row r="52" spans="2:3" x14ac:dyDescent="0.25">
      <c r="B52" s="2"/>
      <c r="C52" s="2"/>
    </row>
    <row r="53" spans="2:3" x14ac:dyDescent="0.25">
      <c r="B53" s="2"/>
      <c r="C53" s="2"/>
    </row>
    <row r="54" spans="2:3" x14ac:dyDescent="0.25">
      <c r="B54" s="2"/>
      <c r="C54" s="2"/>
    </row>
    <row r="55" spans="2:3" x14ac:dyDescent="0.25">
      <c r="B55" s="2"/>
      <c r="C55" s="2"/>
    </row>
    <row r="56" spans="2:3" x14ac:dyDescent="0.25">
      <c r="B56" s="2"/>
      <c r="C56" s="2"/>
    </row>
    <row r="57" spans="2:3" x14ac:dyDescent="0.25">
      <c r="B57" s="2"/>
      <c r="C57" s="2"/>
    </row>
    <row r="58" spans="2:3" x14ac:dyDescent="0.25">
      <c r="B58" s="2"/>
      <c r="C58" s="2"/>
    </row>
    <row r="59" spans="2:3" x14ac:dyDescent="0.25">
      <c r="B59" s="2"/>
      <c r="C59" s="2"/>
    </row>
    <row r="60" spans="2:3" x14ac:dyDescent="0.25">
      <c r="B60" s="2"/>
      <c r="C60" s="2"/>
    </row>
    <row r="61" spans="2:3" x14ac:dyDescent="0.25">
      <c r="B61" s="2"/>
      <c r="C61" s="2"/>
    </row>
    <row r="62" spans="2:3" x14ac:dyDescent="0.25">
      <c r="B62" s="2"/>
      <c r="C62" s="2"/>
    </row>
    <row r="63" spans="2:3" x14ac:dyDescent="0.25">
      <c r="B63" s="2"/>
      <c r="C63" s="2"/>
    </row>
    <row r="64" spans="2:3" x14ac:dyDescent="0.25">
      <c r="B64" s="2"/>
      <c r="C64" s="2"/>
    </row>
    <row r="65" spans="2:3" x14ac:dyDescent="0.25">
      <c r="B65" s="2"/>
      <c r="C65" s="2"/>
    </row>
    <row r="66" spans="2:3" x14ac:dyDescent="0.25">
      <c r="B66" s="2"/>
      <c r="C66" s="2"/>
    </row>
    <row r="67" spans="2:3" x14ac:dyDescent="0.25">
      <c r="B67" s="2"/>
      <c r="C67" s="2"/>
    </row>
    <row r="68" spans="2:3" x14ac:dyDescent="0.25">
      <c r="B68" s="2"/>
      <c r="C68" s="2"/>
    </row>
    <row r="69" spans="2:3" x14ac:dyDescent="0.25">
      <c r="B69" s="2"/>
      <c r="C69" s="2"/>
    </row>
    <row r="70" spans="2:3" x14ac:dyDescent="0.25">
      <c r="B70" s="2"/>
      <c r="C70" s="2"/>
    </row>
    <row r="71" spans="2:3" x14ac:dyDescent="0.25">
      <c r="B71" s="2"/>
      <c r="C71" s="2"/>
    </row>
    <row r="72" spans="2:3" x14ac:dyDescent="0.25">
      <c r="B72" s="2"/>
      <c r="C72" s="2"/>
    </row>
    <row r="73" spans="2:3" x14ac:dyDescent="0.25">
      <c r="B73" s="2"/>
      <c r="C73" s="2"/>
    </row>
    <row r="74" spans="2:3" x14ac:dyDescent="0.25">
      <c r="B74" s="2"/>
      <c r="C74" s="2"/>
    </row>
    <row r="75" spans="2:3" x14ac:dyDescent="0.25">
      <c r="B75" s="2"/>
      <c r="C75" s="2"/>
    </row>
    <row r="76" spans="2:3" x14ac:dyDescent="0.25">
      <c r="B76" s="2"/>
      <c r="C76" s="2"/>
    </row>
    <row r="77" spans="2:3" x14ac:dyDescent="0.25">
      <c r="B77" s="2"/>
      <c r="C77" s="2"/>
    </row>
    <row r="78" spans="2:3" x14ac:dyDescent="0.25">
      <c r="B78" s="2"/>
      <c r="C78" s="2"/>
    </row>
    <row r="79" spans="2:3" x14ac:dyDescent="0.25">
      <c r="B79" s="2"/>
      <c r="C79" s="2"/>
    </row>
    <row r="80" spans="2:3" x14ac:dyDescent="0.25">
      <c r="B80" s="2"/>
      <c r="C80" s="2"/>
    </row>
    <row r="81" spans="2:3" x14ac:dyDescent="0.25">
      <c r="B81" s="2"/>
      <c r="C81" s="2"/>
    </row>
    <row r="82" spans="2:3" x14ac:dyDescent="0.25">
      <c r="B82" s="2"/>
      <c r="C82" s="2"/>
    </row>
    <row r="83" spans="2:3" x14ac:dyDescent="0.25">
      <c r="B83" s="2"/>
      <c r="C83" s="2"/>
    </row>
    <row r="84" spans="2:3" x14ac:dyDescent="0.25">
      <c r="B84" s="2"/>
      <c r="C84" s="2"/>
    </row>
    <row r="85" spans="2:3" x14ac:dyDescent="0.25">
      <c r="B85" s="2"/>
      <c r="C85" s="2"/>
    </row>
    <row r="86" spans="2:3" x14ac:dyDescent="0.25">
      <c r="B86" s="2"/>
      <c r="C86" s="2"/>
    </row>
    <row r="87" spans="2:3" x14ac:dyDescent="0.25">
      <c r="B87" s="2"/>
      <c r="C87" s="2"/>
    </row>
    <row r="88" spans="2:3" x14ac:dyDescent="0.25">
      <c r="B88" s="2"/>
      <c r="C88" s="2"/>
    </row>
    <row r="89" spans="2:3" x14ac:dyDescent="0.25">
      <c r="B89" s="2"/>
      <c r="C89" s="2"/>
    </row>
    <row r="90" spans="2:3" x14ac:dyDescent="0.25">
      <c r="B90" s="2"/>
      <c r="C90" s="2"/>
    </row>
    <row r="91" spans="2:3" x14ac:dyDescent="0.25">
      <c r="B91" s="2"/>
      <c r="C91" s="2"/>
    </row>
    <row r="92" spans="2:3" x14ac:dyDescent="0.25">
      <c r="B92" s="2"/>
      <c r="C92" s="2"/>
    </row>
    <row r="93" spans="2:3" x14ac:dyDescent="0.25">
      <c r="B93" s="2"/>
      <c r="C93" s="2"/>
    </row>
    <row r="94" spans="2:3" x14ac:dyDescent="0.25">
      <c r="B94" s="2"/>
      <c r="C94" s="2"/>
    </row>
    <row r="95" spans="2:3" x14ac:dyDescent="0.25">
      <c r="B95" s="2"/>
      <c r="C95" s="2"/>
    </row>
    <row r="96" spans="2:3" x14ac:dyDescent="0.25">
      <c r="B96" s="2"/>
      <c r="C96" s="2"/>
    </row>
    <row r="97" spans="2:3" x14ac:dyDescent="0.25">
      <c r="B97" s="2"/>
      <c r="C97" s="2"/>
    </row>
    <row r="98" spans="2:3" x14ac:dyDescent="0.25">
      <c r="B98" s="2"/>
      <c r="C98" s="2"/>
    </row>
    <row r="99" spans="2:3" x14ac:dyDescent="0.25">
      <c r="B99" s="2"/>
      <c r="C99" s="2"/>
    </row>
    <row r="100" spans="2:3" x14ac:dyDescent="0.25">
      <c r="B100" s="2"/>
      <c r="C100" s="2"/>
    </row>
    <row r="101" spans="2:3" x14ac:dyDescent="0.25">
      <c r="B101" s="2"/>
      <c r="C101" s="2"/>
    </row>
    <row r="102" spans="2:3" x14ac:dyDescent="0.25">
      <c r="B102" s="2"/>
      <c r="C102" s="2"/>
    </row>
    <row r="103" spans="2:3" x14ac:dyDescent="0.25">
      <c r="B103" s="2"/>
      <c r="C103" s="2"/>
    </row>
    <row r="104" spans="2:3" x14ac:dyDescent="0.25">
      <c r="B104" s="2"/>
      <c r="C104" s="2"/>
    </row>
    <row r="105" spans="2:3" x14ac:dyDescent="0.25">
      <c r="B105" s="2"/>
      <c r="C105" s="2"/>
    </row>
    <row r="106" spans="2:3" x14ac:dyDescent="0.25">
      <c r="B106" s="2"/>
      <c r="C106" s="2"/>
    </row>
    <row r="107" spans="2:3" x14ac:dyDescent="0.25">
      <c r="B107" s="2"/>
      <c r="C107" s="2"/>
    </row>
    <row r="108" spans="2:3" x14ac:dyDescent="0.25">
      <c r="B108" s="2"/>
      <c r="C108" s="2"/>
    </row>
    <row r="109" spans="2:3" x14ac:dyDescent="0.25">
      <c r="B109" s="2"/>
      <c r="C109" s="2"/>
    </row>
    <row r="110" spans="2:3" x14ac:dyDescent="0.25">
      <c r="B110" s="2"/>
      <c r="C110" s="2"/>
    </row>
    <row r="111" spans="2:3" x14ac:dyDescent="0.25">
      <c r="B111" s="2"/>
      <c r="C111" s="2"/>
    </row>
    <row r="112" spans="2:3" x14ac:dyDescent="0.25">
      <c r="B112" s="2"/>
      <c r="C112" s="2"/>
    </row>
    <row r="113" spans="2:3" x14ac:dyDescent="0.25">
      <c r="B113" s="2"/>
      <c r="C113" s="2"/>
    </row>
    <row r="114" spans="2:3" x14ac:dyDescent="0.25">
      <c r="B114" s="2"/>
      <c r="C114" s="2"/>
    </row>
    <row r="115" spans="2:3" x14ac:dyDescent="0.25">
      <c r="B115" s="2"/>
      <c r="C115" s="2"/>
    </row>
    <row r="116" spans="2:3" x14ac:dyDescent="0.25">
      <c r="B116" s="2"/>
      <c r="C116" s="2"/>
    </row>
    <row r="117" spans="2:3" x14ac:dyDescent="0.25">
      <c r="B117" s="2"/>
      <c r="C117" s="2"/>
    </row>
    <row r="118" spans="2:3" x14ac:dyDescent="0.25">
      <c r="B118" s="2"/>
      <c r="C118" s="2"/>
    </row>
    <row r="119" spans="2:3" x14ac:dyDescent="0.25">
      <c r="B119" s="2"/>
      <c r="C119" s="2"/>
    </row>
    <row r="120" spans="2:3" x14ac:dyDescent="0.25">
      <c r="B120" s="2"/>
      <c r="C120" s="2"/>
    </row>
    <row r="121" spans="2:3" x14ac:dyDescent="0.25">
      <c r="B121" s="2"/>
      <c r="C121" s="2"/>
    </row>
    <row r="122" spans="2:3" x14ac:dyDescent="0.25">
      <c r="B122" s="2"/>
      <c r="C122" s="2"/>
    </row>
    <row r="123" spans="2:3" x14ac:dyDescent="0.25">
      <c r="B123" s="2"/>
      <c r="C123" s="2"/>
    </row>
    <row r="124" spans="2:3" x14ac:dyDescent="0.25">
      <c r="B124" s="2"/>
      <c r="C124" s="2"/>
    </row>
    <row r="125" spans="2:3" x14ac:dyDescent="0.25">
      <c r="B125" s="2"/>
      <c r="C125" s="2"/>
    </row>
    <row r="126" spans="2:3" x14ac:dyDescent="0.25">
      <c r="B126" s="2"/>
      <c r="C126" s="2"/>
    </row>
    <row r="127" spans="2:3" x14ac:dyDescent="0.25">
      <c r="B127" s="2"/>
      <c r="C127" s="2"/>
    </row>
    <row r="128" spans="2:3" x14ac:dyDescent="0.25">
      <c r="B128" s="2"/>
      <c r="C128" s="2"/>
    </row>
    <row r="129" spans="2:3" x14ac:dyDescent="0.25">
      <c r="B129" s="2"/>
      <c r="C129" s="2"/>
    </row>
    <row r="130" spans="2:3" x14ac:dyDescent="0.25">
      <c r="B130" s="2"/>
      <c r="C130" s="2"/>
    </row>
    <row r="131" spans="2:3" x14ac:dyDescent="0.25">
      <c r="B131" s="2"/>
      <c r="C131" s="2"/>
    </row>
    <row r="132" spans="2:3" x14ac:dyDescent="0.25">
      <c r="B132" s="2"/>
      <c r="C132" s="2"/>
    </row>
    <row r="133" spans="2:3" x14ac:dyDescent="0.25">
      <c r="B133" s="2"/>
      <c r="C133" s="2"/>
    </row>
    <row r="134" spans="2:3" x14ac:dyDescent="0.25">
      <c r="B134" s="2"/>
      <c r="C134" s="2"/>
    </row>
    <row r="135" spans="2:3" x14ac:dyDescent="0.25">
      <c r="B135" s="2"/>
      <c r="C135" s="2"/>
    </row>
    <row r="136" spans="2:3" x14ac:dyDescent="0.25">
      <c r="B136" s="2"/>
      <c r="C136" s="2"/>
    </row>
    <row r="137" spans="2:3" x14ac:dyDescent="0.25">
      <c r="B137" s="2"/>
      <c r="C137" s="2"/>
    </row>
    <row r="138" spans="2:3" x14ac:dyDescent="0.25">
      <c r="B138" s="2"/>
      <c r="C138" s="2"/>
    </row>
    <row r="139" spans="2:3" x14ac:dyDescent="0.25">
      <c r="B139" s="2"/>
      <c r="C139" s="2"/>
    </row>
    <row r="140" spans="2:3" x14ac:dyDescent="0.25">
      <c r="B140" s="2"/>
      <c r="C140" s="2"/>
    </row>
    <row r="141" spans="2:3" x14ac:dyDescent="0.25">
      <c r="B141" s="2"/>
      <c r="C141" s="2"/>
    </row>
    <row r="142" spans="2:3" x14ac:dyDescent="0.25">
      <c r="B142" s="2"/>
      <c r="C142" s="2"/>
    </row>
    <row r="143" spans="2:3" x14ac:dyDescent="0.25">
      <c r="B143" s="2"/>
      <c r="C143" s="2"/>
    </row>
    <row r="144" spans="2:3" x14ac:dyDescent="0.25">
      <c r="B144" s="2"/>
      <c r="C144" s="2"/>
    </row>
    <row r="145" spans="2:3" x14ac:dyDescent="0.25">
      <c r="B145" s="2"/>
      <c r="C145" s="2"/>
    </row>
    <row r="146" spans="2:3" x14ac:dyDescent="0.25">
      <c r="B146" s="2"/>
      <c r="C146" s="2"/>
    </row>
    <row r="147" spans="2:3" x14ac:dyDescent="0.25">
      <c r="B147" s="2"/>
      <c r="C147" s="2"/>
    </row>
    <row r="148" spans="2:3" x14ac:dyDescent="0.25">
      <c r="B148" s="2"/>
      <c r="C148" s="2"/>
    </row>
    <row r="149" spans="2:3" x14ac:dyDescent="0.25">
      <c r="B149" s="2"/>
      <c r="C149" s="2"/>
    </row>
    <row r="150" spans="2:3" x14ac:dyDescent="0.25">
      <c r="B150" s="2"/>
      <c r="C150" s="2"/>
    </row>
    <row r="151" spans="2:3" x14ac:dyDescent="0.25">
      <c r="B151" s="2"/>
      <c r="C151" s="2"/>
    </row>
    <row r="152" spans="2:3" x14ac:dyDescent="0.25">
      <c r="B152" s="2"/>
      <c r="C152" s="2"/>
    </row>
    <row r="153" spans="2:3" x14ac:dyDescent="0.25">
      <c r="B153" s="2"/>
      <c r="C153" s="2"/>
    </row>
    <row r="154" spans="2:3" x14ac:dyDescent="0.25">
      <c r="B154" s="2"/>
      <c r="C154" s="2"/>
    </row>
    <row r="155" spans="2:3" x14ac:dyDescent="0.25">
      <c r="B155" s="2"/>
      <c r="C155" s="2"/>
    </row>
    <row r="156" spans="2:3" x14ac:dyDescent="0.25">
      <c r="B156" s="2"/>
      <c r="C156" s="2"/>
    </row>
    <row r="157" spans="2:3" x14ac:dyDescent="0.25">
      <c r="B157" s="2"/>
      <c r="C157" s="2"/>
    </row>
    <row r="158" spans="2:3" x14ac:dyDescent="0.25">
      <c r="B158" s="2"/>
      <c r="C158" s="2"/>
    </row>
    <row r="159" spans="2:3" x14ac:dyDescent="0.25">
      <c r="B159" s="2"/>
      <c r="C159" s="2"/>
    </row>
    <row r="160" spans="2:3" x14ac:dyDescent="0.25">
      <c r="B160" s="2"/>
      <c r="C160" s="2"/>
    </row>
    <row r="161" spans="2:3" x14ac:dyDescent="0.25">
      <c r="B161" s="2"/>
      <c r="C161" s="2"/>
    </row>
    <row r="162" spans="2:3" x14ac:dyDescent="0.25">
      <c r="B162" s="2"/>
      <c r="C162" s="2"/>
    </row>
    <row r="163" spans="2:3" x14ac:dyDescent="0.25">
      <c r="B163" s="2"/>
      <c r="C163" s="2"/>
    </row>
    <row r="164" spans="2:3" x14ac:dyDescent="0.25">
      <c r="B164" s="2"/>
      <c r="C164" s="2"/>
    </row>
    <row r="165" spans="2:3" x14ac:dyDescent="0.25">
      <c r="B165" s="2"/>
      <c r="C165" s="2"/>
    </row>
    <row r="166" spans="2:3" x14ac:dyDescent="0.25">
      <c r="B166" s="2"/>
      <c r="C166" s="2"/>
    </row>
    <row r="167" spans="2:3" x14ac:dyDescent="0.25">
      <c r="B167" s="2"/>
      <c r="C167" s="2"/>
    </row>
    <row r="168" spans="2:3" x14ac:dyDescent="0.25">
      <c r="B168" s="2"/>
      <c r="C168" s="2"/>
    </row>
    <row r="169" spans="2:3" x14ac:dyDescent="0.25">
      <c r="B169" s="2"/>
      <c r="C169" s="2"/>
    </row>
    <row r="170" spans="2:3" x14ac:dyDescent="0.25">
      <c r="B170" s="2"/>
      <c r="C170" s="2"/>
    </row>
    <row r="171" spans="2:3" x14ac:dyDescent="0.25">
      <c r="B171" s="2"/>
      <c r="C171" s="2"/>
    </row>
    <row r="172" spans="2:3" x14ac:dyDescent="0.25">
      <c r="B172" s="2"/>
      <c r="C172" s="2"/>
    </row>
    <row r="173" spans="2:3" x14ac:dyDescent="0.25">
      <c r="B173" s="2"/>
      <c r="C173" s="2"/>
    </row>
    <row r="174" spans="2:3" x14ac:dyDescent="0.25">
      <c r="B174" s="2"/>
      <c r="C174" s="2"/>
    </row>
    <row r="175" spans="2:3" x14ac:dyDescent="0.25">
      <c r="B175" s="2"/>
      <c r="C175" s="2"/>
    </row>
    <row r="176" spans="2:3" x14ac:dyDescent="0.25">
      <c r="B176" s="2"/>
      <c r="C176" s="2"/>
    </row>
    <row r="177" spans="2:3" x14ac:dyDescent="0.25">
      <c r="B177" s="2"/>
      <c r="C177" s="2"/>
    </row>
    <row r="178" spans="2:3" x14ac:dyDescent="0.25">
      <c r="B178" s="2"/>
      <c r="C178" s="2"/>
    </row>
    <row r="179" spans="2:3" x14ac:dyDescent="0.25">
      <c r="B179" s="2"/>
      <c r="C179" s="2"/>
    </row>
    <row r="180" spans="2:3" x14ac:dyDescent="0.25">
      <c r="B180" s="2"/>
      <c r="C180" s="2"/>
    </row>
    <row r="181" spans="2:3" x14ac:dyDescent="0.25">
      <c r="B181" s="2"/>
      <c r="C181" s="2"/>
    </row>
    <row r="182" spans="2:3" x14ac:dyDescent="0.25">
      <c r="B182" s="2"/>
      <c r="C182" s="2"/>
    </row>
    <row r="183" spans="2:3" x14ac:dyDescent="0.25">
      <c r="B183" s="2"/>
      <c r="C183" s="2"/>
    </row>
    <row r="184" spans="2:3" x14ac:dyDescent="0.25">
      <c r="B184" s="2"/>
      <c r="C184" s="2"/>
    </row>
    <row r="185" spans="2:3" x14ac:dyDescent="0.25">
      <c r="B185" s="2"/>
      <c r="C185" s="2"/>
    </row>
    <row r="186" spans="2:3" x14ac:dyDescent="0.25">
      <c r="B186" s="2"/>
      <c r="C186" s="2"/>
    </row>
    <row r="187" spans="2:3" x14ac:dyDescent="0.25">
      <c r="B187" s="2"/>
      <c r="C187" s="2"/>
    </row>
    <row r="188" spans="2:3" x14ac:dyDescent="0.25">
      <c r="B188" s="2"/>
      <c r="C188" s="2"/>
    </row>
    <row r="189" spans="2:3" x14ac:dyDescent="0.25">
      <c r="B189" s="2"/>
      <c r="C189" s="2"/>
    </row>
    <row r="190" spans="2:3" x14ac:dyDescent="0.25">
      <c r="B190" s="2"/>
      <c r="C190" s="2"/>
    </row>
    <row r="191" spans="2:3" x14ac:dyDescent="0.25">
      <c r="B191" s="2"/>
      <c r="C191" s="2"/>
    </row>
    <row r="192" spans="2:3" x14ac:dyDescent="0.25">
      <c r="B192" s="2"/>
      <c r="C192" s="2"/>
    </row>
    <row r="193" spans="2:3" x14ac:dyDescent="0.25">
      <c r="B193" s="2"/>
      <c r="C193" s="2"/>
    </row>
    <row r="194" spans="2:3" x14ac:dyDescent="0.25">
      <c r="B194" s="2"/>
      <c r="C194" s="2"/>
    </row>
    <row r="195" spans="2:3" x14ac:dyDescent="0.25">
      <c r="B195" s="2"/>
      <c r="C195" s="2"/>
    </row>
    <row r="196" spans="2:3" x14ac:dyDescent="0.25">
      <c r="B196" s="2"/>
      <c r="C196" s="2"/>
    </row>
    <row r="197" spans="2:3" x14ac:dyDescent="0.25">
      <c r="B197" s="2"/>
      <c r="C197" s="2"/>
    </row>
    <row r="198" spans="2:3" x14ac:dyDescent="0.25">
      <c r="B198" s="2"/>
      <c r="C198" s="2"/>
    </row>
    <row r="199" spans="2:3" x14ac:dyDescent="0.25">
      <c r="B199" s="2"/>
      <c r="C199" s="2"/>
    </row>
    <row r="200" spans="2:3" x14ac:dyDescent="0.25">
      <c r="B200" s="2"/>
      <c r="C200" s="2"/>
    </row>
    <row r="201" spans="2:3" x14ac:dyDescent="0.25">
      <c r="B201" s="2"/>
      <c r="C201" s="2"/>
    </row>
    <row r="202" spans="2:3" x14ac:dyDescent="0.25">
      <c r="B202" s="2"/>
      <c r="C202" s="2"/>
    </row>
    <row r="203" spans="2:3" x14ac:dyDescent="0.25">
      <c r="B203" s="2"/>
      <c r="C203" s="2"/>
    </row>
    <row r="204" spans="2:3" x14ac:dyDescent="0.25">
      <c r="B204" s="2"/>
      <c r="C204" s="2"/>
    </row>
    <row r="205" spans="2:3" x14ac:dyDescent="0.25">
      <c r="B205" s="2"/>
      <c r="C205" s="2"/>
    </row>
    <row r="206" spans="2:3" x14ac:dyDescent="0.25">
      <c r="B206" s="2"/>
      <c r="C206" s="2"/>
    </row>
    <row r="207" spans="2:3" x14ac:dyDescent="0.25">
      <c r="B207" s="2"/>
      <c r="C207" s="2"/>
    </row>
    <row r="208" spans="2:3" x14ac:dyDescent="0.25">
      <c r="B208" s="2"/>
      <c r="C208" s="2"/>
    </row>
    <row r="209" spans="2:3" x14ac:dyDescent="0.25">
      <c r="B209" s="2"/>
      <c r="C209" s="2"/>
    </row>
    <row r="210" spans="2:3" x14ac:dyDescent="0.25">
      <c r="B210" s="2"/>
      <c r="C210" s="2"/>
    </row>
    <row r="211" spans="2:3" x14ac:dyDescent="0.25">
      <c r="B211" s="2"/>
      <c r="C211" s="2"/>
    </row>
    <row r="212" spans="2:3" x14ac:dyDescent="0.25">
      <c r="B212" s="2"/>
      <c r="C212" s="2"/>
    </row>
    <row r="213" spans="2:3" x14ac:dyDescent="0.25">
      <c r="B213" s="2"/>
      <c r="C213" s="2"/>
    </row>
    <row r="214" spans="2:3" x14ac:dyDescent="0.25">
      <c r="B214" s="2"/>
      <c r="C214" s="2"/>
    </row>
    <row r="215" spans="2:3" x14ac:dyDescent="0.25">
      <c r="B215" s="2"/>
      <c r="C215" s="2"/>
    </row>
    <row r="216" spans="2:3" x14ac:dyDescent="0.25">
      <c r="B216" s="2"/>
      <c r="C216" s="2"/>
    </row>
    <row r="217" spans="2:3" x14ac:dyDescent="0.25">
      <c r="B217" s="2"/>
      <c r="C217" s="2"/>
    </row>
    <row r="218" spans="2:3" x14ac:dyDescent="0.25">
      <c r="B218" s="2"/>
      <c r="C218" s="2"/>
    </row>
    <row r="219" spans="2:3" x14ac:dyDescent="0.25">
      <c r="B219" s="2"/>
      <c r="C219" s="2"/>
    </row>
    <row r="220" spans="2:3" x14ac:dyDescent="0.25">
      <c r="B220" s="2"/>
      <c r="C220" s="2"/>
    </row>
    <row r="221" spans="2:3" x14ac:dyDescent="0.25">
      <c r="B221" s="2"/>
      <c r="C221" s="2"/>
    </row>
    <row r="222" spans="2:3" x14ac:dyDescent="0.25">
      <c r="B222" s="2"/>
      <c r="C222" s="2"/>
    </row>
    <row r="223" spans="2:3" x14ac:dyDescent="0.25">
      <c r="B223" s="2"/>
      <c r="C223" s="2"/>
    </row>
    <row r="224" spans="2:3" x14ac:dyDescent="0.25">
      <c r="B224" s="2"/>
      <c r="C224" s="2"/>
    </row>
    <row r="225" spans="2:3" x14ac:dyDescent="0.25">
      <c r="B225" s="2"/>
      <c r="C225" s="2"/>
    </row>
    <row r="226" spans="2:3" x14ac:dyDescent="0.25">
      <c r="B226" s="2"/>
      <c r="C226" s="2"/>
    </row>
    <row r="227" spans="2:3" x14ac:dyDescent="0.25">
      <c r="B227" s="2"/>
      <c r="C227" s="2"/>
    </row>
    <row r="228" spans="2:3" x14ac:dyDescent="0.25">
      <c r="B228" s="2"/>
      <c r="C228" s="2"/>
    </row>
    <row r="229" spans="2:3" x14ac:dyDescent="0.25">
      <c r="B229" s="2"/>
      <c r="C229" s="2"/>
    </row>
    <row r="230" spans="2:3" x14ac:dyDescent="0.25">
      <c r="B230" s="2"/>
      <c r="C230" s="2"/>
    </row>
    <row r="231" spans="2:3" x14ac:dyDescent="0.25">
      <c r="B231" s="2"/>
      <c r="C231" s="2"/>
    </row>
    <row r="232" spans="2:3" x14ac:dyDescent="0.25">
      <c r="B232" s="2"/>
      <c r="C232" s="2"/>
    </row>
    <row r="233" spans="2:3" x14ac:dyDescent="0.25">
      <c r="B233" s="2"/>
      <c r="C233" s="2"/>
    </row>
    <row r="234" spans="2:3" x14ac:dyDescent="0.25">
      <c r="B234" s="2"/>
      <c r="C234" s="2"/>
    </row>
    <row r="235" spans="2:3" x14ac:dyDescent="0.25">
      <c r="B235" s="2"/>
      <c r="C235" s="2"/>
    </row>
    <row r="236" spans="2:3" x14ac:dyDescent="0.25">
      <c r="B236" s="2"/>
      <c r="C236" s="2"/>
    </row>
    <row r="237" spans="2:3" x14ac:dyDescent="0.25">
      <c r="B237" s="2"/>
      <c r="C237" s="2"/>
    </row>
    <row r="238" spans="2:3" x14ac:dyDescent="0.25">
      <c r="B238" s="2"/>
      <c r="C238" s="2"/>
    </row>
    <row r="239" spans="2:3" x14ac:dyDescent="0.25">
      <c r="B239" s="2"/>
      <c r="C239" s="2"/>
    </row>
    <row r="240" spans="2:3" x14ac:dyDescent="0.25">
      <c r="B240" s="2"/>
      <c r="C240" s="2"/>
    </row>
    <row r="241" spans="2:3" x14ac:dyDescent="0.25">
      <c r="B241" s="2"/>
      <c r="C241" s="2"/>
    </row>
    <row r="242" spans="2:3" x14ac:dyDescent="0.25">
      <c r="B242" s="2"/>
      <c r="C242" s="2"/>
    </row>
    <row r="243" spans="2:3" x14ac:dyDescent="0.25">
      <c r="B243" s="2"/>
      <c r="C243" s="2"/>
    </row>
    <row r="244" spans="2:3" x14ac:dyDescent="0.25">
      <c r="B244" s="2"/>
      <c r="C244" s="2"/>
    </row>
    <row r="245" spans="2:3" x14ac:dyDescent="0.25">
      <c r="B245" s="2"/>
      <c r="C245" s="2"/>
    </row>
    <row r="246" spans="2:3" x14ac:dyDescent="0.25">
      <c r="B246" s="2"/>
      <c r="C246" s="2"/>
    </row>
    <row r="247" spans="2:3" x14ac:dyDescent="0.25">
      <c r="B247" s="2"/>
      <c r="C247" s="2"/>
    </row>
    <row r="248" spans="2:3" x14ac:dyDescent="0.25">
      <c r="B248" s="2"/>
      <c r="C248" s="2"/>
    </row>
    <row r="249" spans="2:3" x14ac:dyDescent="0.25">
      <c r="B249" s="2"/>
      <c r="C249" s="2"/>
    </row>
    <row r="250" spans="2:3" x14ac:dyDescent="0.25">
      <c r="B250" s="2"/>
      <c r="C250" s="2"/>
    </row>
    <row r="251" spans="2:3" x14ac:dyDescent="0.25">
      <c r="B251" s="2"/>
      <c r="C251" s="2"/>
    </row>
    <row r="252" spans="2:3" x14ac:dyDescent="0.25">
      <c r="B252" s="2"/>
      <c r="C252" s="2"/>
    </row>
    <row r="253" spans="2:3" x14ac:dyDescent="0.25">
      <c r="B253" s="2"/>
      <c r="C253" s="2"/>
    </row>
    <row r="254" spans="2:3" x14ac:dyDescent="0.25">
      <c r="B254" s="2"/>
      <c r="C254" s="2"/>
    </row>
    <row r="255" spans="2:3" x14ac:dyDescent="0.25">
      <c r="B255" s="2"/>
      <c r="C255" s="2"/>
    </row>
    <row r="256" spans="2:3" x14ac:dyDescent="0.25">
      <c r="B256" s="2"/>
      <c r="C256" s="2"/>
    </row>
    <row r="257" spans="2:3" x14ac:dyDescent="0.25">
      <c r="B257" s="2"/>
      <c r="C257" s="2"/>
    </row>
    <row r="258" spans="2:3" x14ac:dyDescent="0.25">
      <c r="B258" s="2"/>
      <c r="C258" s="2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  <row r="278" spans="2:3" x14ac:dyDescent="0.25">
      <c r="B278" s="2"/>
      <c r="C278" s="2"/>
    </row>
    <row r="279" spans="2:3" x14ac:dyDescent="0.25">
      <c r="B279" s="2"/>
      <c r="C279" s="2"/>
    </row>
    <row r="280" spans="2:3" x14ac:dyDescent="0.25">
      <c r="B280" s="2"/>
      <c r="C280" s="2"/>
    </row>
    <row r="281" spans="2:3" x14ac:dyDescent="0.25">
      <c r="B281" s="2"/>
      <c r="C281" s="2"/>
    </row>
    <row r="282" spans="2:3" x14ac:dyDescent="0.25">
      <c r="B282" s="2"/>
      <c r="C282" s="2"/>
    </row>
    <row r="283" spans="2:3" x14ac:dyDescent="0.25">
      <c r="B283" s="2"/>
      <c r="C283" s="2"/>
    </row>
    <row r="284" spans="2:3" x14ac:dyDescent="0.25">
      <c r="B284" s="2"/>
      <c r="C284" s="2"/>
    </row>
    <row r="285" spans="2:3" x14ac:dyDescent="0.25">
      <c r="B285" s="2"/>
      <c r="C285" s="2"/>
    </row>
    <row r="286" spans="2:3" x14ac:dyDescent="0.25">
      <c r="B286" s="2"/>
      <c r="C286" s="2"/>
    </row>
    <row r="287" spans="2:3" x14ac:dyDescent="0.25">
      <c r="B287" s="2"/>
      <c r="C287" s="2"/>
    </row>
    <row r="288" spans="2:3" x14ac:dyDescent="0.25">
      <c r="B288" s="2"/>
      <c r="C288" s="2"/>
    </row>
    <row r="289" spans="2:3" x14ac:dyDescent="0.25">
      <c r="B289" s="2"/>
      <c r="C289" s="2"/>
    </row>
    <row r="290" spans="2:3" x14ac:dyDescent="0.25">
      <c r="B290" s="2"/>
      <c r="C290" s="2"/>
    </row>
    <row r="291" spans="2:3" x14ac:dyDescent="0.25">
      <c r="B291" s="2"/>
      <c r="C291" s="2"/>
    </row>
    <row r="292" spans="2:3" x14ac:dyDescent="0.25">
      <c r="B292" s="2"/>
      <c r="C292" s="2"/>
    </row>
    <row r="293" spans="2:3" x14ac:dyDescent="0.25">
      <c r="B293" s="2"/>
      <c r="C293" s="2"/>
    </row>
    <row r="294" spans="2:3" x14ac:dyDescent="0.25">
      <c r="B294" s="2"/>
      <c r="C294" s="2"/>
    </row>
    <row r="295" spans="2:3" x14ac:dyDescent="0.25">
      <c r="B295" s="2"/>
      <c r="C295" s="2"/>
    </row>
    <row r="296" spans="2:3" x14ac:dyDescent="0.25">
      <c r="B296" s="2"/>
      <c r="C296" s="2"/>
    </row>
    <row r="297" spans="2:3" x14ac:dyDescent="0.25">
      <c r="B297" s="2"/>
      <c r="C297" s="2"/>
    </row>
    <row r="298" spans="2:3" x14ac:dyDescent="0.25">
      <c r="B298" s="2"/>
      <c r="C298" s="2"/>
    </row>
    <row r="299" spans="2:3" x14ac:dyDescent="0.25">
      <c r="B299" s="2"/>
      <c r="C299" s="2"/>
    </row>
    <row r="300" spans="2:3" x14ac:dyDescent="0.25">
      <c r="B300" s="2"/>
      <c r="C300" s="2"/>
    </row>
    <row r="301" spans="2:3" x14ac:dyDescent="0.25">
      <c r="B301" s="2"/>
      <c r="C301" s="2"/>
    </row>
    <row r="302" spans="2:3" x14ac:dyDescent="0.25">
      <c r="B302" s="2"/>
      <c r="C302" s="2"/>
    </row>
    <row r="303" spans="2:3" x14ac:dyDescent="0.25">
      <c r="B303" s="2"/>
      <c r="C303" s="2"/>
    </row>
    <row r="304" spans="2:3" x14ac:dyDescent="0.25">
      <c r="B304" s="2"/>
      <c r="C304" s="2"/>
    </row>
    <row r="305" spans="2:3" x14ac:dyDescent="0.25">
      <c r="B305" s="2"/>
      <c r="C305" s="2"/>
    </row>
    <row r="306" spans="2:3" x14ac:dyDescent="0.25">
      <c r="B306" s="2"/>
      <c r="C306" s="2"/>
    </row>
    <row r="307" spans="2:3" x14ac:dyDescent="0.25">
      <c r="B307" s="2"/>
      <c r="C307" s="2"/>
    </row>
    <row r="308" spans="2:3" x14ac:dyDescent="0.25">
      <c r="B308" s="2"/>
      <c r="C308" s="2"/>
    </row>
    <row r="309" spans="2:3" x14ac:dyDescent="0.25">
      <c r="B309" s="2"/>
      <c r="C309" s="2"/>
    </row>
    <row r="310" spans="2:3" x14ac:dyDescent="0.25">
      <c r="B310" s="2"/>
      <c r="C310" s="2"/>
    </row>
    <row r="311" spans="2:3" x14ac:dyDescent="0.25">
      <c r="B311" s="2"/>
      <c r="C311" s="2"/>
    </row>
    <row r="312" spans="2:3" x14ac:dyDescent="0.25">
      <c r="B312" s="2"/>
      <c r="C312" s="2"/>
    </row>
    <row r="313" spans="2:3" x14ac:dyDescent="0.25">
      <c r="B313" s="2"/>
      <c r="C313" s="2"/>
    </row>
    <row r="314" spans="2:3" x14ac:dyDescent="0.25">
      <c r="B314" s="2"/>
      <c r="C314" s="2"/>
    </row>
    <row r="315" spans="2:3" x14ac:dyDescent="0.25">
      <c r="B315" s="2"/>
      <c r="C315" s="2"/>
    </row>
    <row r="316" spans="2:3" x14ac:dyDescent="0.25">
      <c r="B316" s="2"/>
      <c r="C316" s="2"/>
    </row>
    <row r="317" spans="2:3" x14ac:dyDescent="0.25">
      <c r="B317" s="2"/>
      <c r="C317" s="2"/>
    </row>
    <row r="318" spans="2:3" x14ac:dyDescent="0.25">
      <c r="B318" s="2"/>
      <c r="C318" s="2"/>
    </row>
    <row r="319" spans="2:3" x14ac:dyDescent="0.25">
      <c r="B319" s="2"/>
      <c r="C319" s="2"/>
    </row>
    <row r="320" spans="2:3" x14ac:dyDescent="0.25">
      <c r="B320" s="2"/>
      <c r="C320" s="2"/>
    </row>
    <row r="321" spans="2:3" x14ac:dyDescent="0.25">
      <c r="B321" s="2"/>
      <c r="C321" s="2"/>
    </row>
    <row r="322" spans="2:3" x14ac:dyDescent="0.25">
      <c r="B322" s="2"/>
      <c r="C322" s="2"/>
    </row>
    <row r="323" spans="2:3" x14ac:dyDescent="0.25">
      <c r="B323" s="2"/>
      <c r="C323" s="2"/>
    </row>
    <row r="324" spans="2:3" x14ac:dyDescent="0.25">
      <c r="B324" s="2"/>
      <c r="C324" s="2"/>
    </row>
    <row r="325" spans="2:3" x14ac:dyDescent="0.25">
      <c r="B325" s="2"/>
      <c r="C325" s="2"/>
    </row>
    <row r="326" spans="2:3" x14ac:dyDescent="0.25">
      <c r="B326" s="2"/>
      <c r="C326" s="2"/>
    </row>
    <row r="327" spans="2:3" x14ac:dyDescent="0.25">
      <c r="B327" s="2"/>
      <c r="C327" s="2"/>
    </row>
    <row r="328" spans="2:3" x14ac:dyDescent="0.25">
      <c r="B328" s="2"/>
      <c r="C328" s="2"/>
    </row>
    <row r="329" spans="2:3" x14ac:dyDescent="0.25">
      <c r="B329" s="2"/>
      <c r="C329" s="2"/>
    </row>
    <row r="330" spans="2:3" x14ac:dyDescent="0.25">
      <c r="B330" s="2"/>
      <c r="C330" s="2"/>
    </row>
    <row r="331" spans="2:3" x14ac:dyDescent="0.25">
      <c r="B331" s="2"/>
      <c r="C331" s="2"/>
    </row>
    <row r="332" spans="2:3" x14ac:dyDescent="0.25">
      <c r="B332" s="2"/>
      <c r="C332" s="2"/>
    </row>
    <row r="333" spans="2:3" x14ac:dyDescent="0.25">
      <c r="B333" s="2"/>
      <c r="C333" s="2"/>
    </row>
    <row r="334" spans="2:3" x14ac:dyDescent="0.25">
      <c r="B334" s="2"/>
      <c r="C334" s="2"/>
    </row>
    <row r="335" spans="2:3" x14ac:dyDescent="0.25">
      <c r="B335" s="2"/>
      <c r="C335" s="2"/>
    </row>
    <row r="336" spans="2:3" x14ac:dyDescent="0.25">
      <c r="B336" s="2"/>
      <c r="C336" s="2"/>
    </row>
    <row r="337" spans="2:3" x14ac:dyDescent="0.25">
      <c r="B337" s="2"/>
      <c r="C337" s="2"/>
    </row>
    <row r="338" spans="2:3" x14ac:dyDescent="0.25">
      <c r="B338" s="2"/>
      <c r="C338" s="2"/>
    </row>
    <row r="339" spans="2:3" x14ac:dyDescent="0.25">
      <c r="B339" s="2"/>
      <c r="C339" s="2"/>
    </row>
    <row r="340" spans="2:3" x14ac:dyDescent="0.25">
      <c r="B340" s="2"/>
      <c r="C340" s="2"/>
    </row>
    <row r="341" spans="2:3" x14ac:dyDescent="0.25">
      <c r="B341" s="2"/>
      <c r="C341" s="2"/>
    </row>
    <row r="342" spans="2:3" x14ac:dyDescent="0.25">
      <c r="B342" s="2"/>
      <c r="C342" s="2"/>
    </row>
    <row r="343" spans="2:3" x14ac:dyDescent="0.25">
      <c r="B343" s="2"/>
      <c r="C343" s="2"/>
    </row>
    <row r="344" spans="2:3" x14ac:dyDescent="0.25">
      <c r="B344" s="2"/>
      <c r="C344" s="2"/>
    </row>
    <row r="345" spans="2:3" x14ac:dyDescent="0.25">
      <c r="B345" s="2"/>
      <c r="C345" s="2"/>
    </row>
    <row r="346" spans="2:3" x14ac:dyDescent="0.25">
      <c r="B346" s="2"/>
      <c r="C346" s="2"/>
    </row>
    <row r="347" spans="2:3" x14ac:dyDescent="0.25">
      <c r="B347" s="2"/>
      <c r="C347" s="2"/>
    </row>
    <row r="348" spans="2:3" x14ac:dyDescent="0.25">
      <c r="B348" s="2"/>
      <c r="C348" s="2"/>
    </row>
    <row r="349" spans="2:3" x14ac:dyDescent="0.25">
      <c r="B349" s="2"/>
      <c r="C349" s="2"/>
    </row>
    <row r="350" spans="2:3" x14ac:dyDescent="0.25">
      <c r="B350" s="2"/>
      <c r="C350" s="2"/>
    </row>
    <row r="351" spans="2:3" x14ac:dyDescent="0.25">
      <c r="B351" s="2"/>
      <c r="C351" s="2"/>
    </row>
    <row r="352" spans="2:3" x14ac:dyDescent="0.25">
      <c r="B352" s="2"/>
      <c r="C352" s="2"/>
    </row>
    <row r="353" spans="2:3" x14ac:dyDescent="0.25">
      <c r="B353" s="2"/>
      <c r="C353" s="2"/>
    </row>
    <row r="354" spans="2:3" x14ac:dyDescent="0.25">
      <c r="B354" s="2"/>
      <c r="C354" s="2"/>
    </row>
    <row r="355" spans="2:3" x14ac:dyDescent="0.25">
      <c r="B355" s="2"/>
      <c r="C355" s="2"/>
    </row>
    <row r="356" spans="2:3" x14ac:dyDescent="0.25">
      <c r="B356" s="2"/>
      <c r="C356" s="2"/>
    </row>
    <row r="357" spans="2:3" x14ac:dyDescent="0.25">
      <c r="B357" s="2"/>
      <c r="C357" s="2"/>
    </row>
    <row r="358" spans="2:3" x14ac:dyDescent="0.25">
      <c r="B358" s="2"/>
      <c r="C358" s="2"/>
    </row>
    <row r="359" spans="2:3" x14ac:dyDescent="0.25">
      <c r="B359" s="2"/>
      <c r="C359" s="2"/>
    </row>
    <row r="360" spans="2:3" x14ac:dyDescent="0.25">
      <c r="B360" s="2"/>
      <c r="C360" s="2"/>
    </row>
    <row r="361" spans="2:3" x14ac:dyDescent="0.25">
      <c r="B361" s="2"/>
      <c r="C361" s="2"/>
    </row>
    <row r="362" spans="2:3" x14ac:dyDescent="0.25">
      <c r="B362" s="2"/>
      <c r="C362" s="2"/>
    </row>
    <row r="363" spans="2:3" x14ac:dyDescent="0.25">
      <c r="B363" s="2"/>
      <c r="C363" s="2"/>
    </row>
    <row r="364" spans="2:3" x14ac:dyDescent="0.25">
      <c r="B364" s="2"/>
      <c r="C364" s="2"/>
    </row>
    <row r="365" spans="2:3" x14ac:dyDescent="0.25">
      <c r="B365" s="2"/>
      <c r="C365" s="2"/>
    </row>
    <row r="366" spans="2:3" x14ac:dyDescent="0.25">
      <c r="B366" s="2"/>
      <c r="C366" s="2"/>
    </row>
    <row r="367" spans="2:3" x14ac:dyDescent="0.25">
      <c r="B367" s="2"/>
      <c r="C367" s="2"/>
    </row>
    <row r="368" spans="2:3" x14ac:dyDescent="0.25">
      <c r="B368" s="2"/>
      <c r="C368" s="2"/>
    </row>
    <row r="369" spans="2:3" x14ac:dyDescent="0.25">
      <c r="B369" s="2"/>
      <c r="C369" s="2"/>
    </row>
    <row r="370" spans="2:3" x14ac:dyDescent="0.25">
      <c r="B370" s="2"/>
      <c r="C370" s="2"/>
    </row>
    <row r="371" spans="2:3" x14ac:dyDescent="0.25">
      <c r="B371" s="2"/>
      <c r="C371" s="2"/>
    </row>
    <row r="372" spans="2:3" x14ac:dyDescent="0.25">
      <c r="B372" s="2"/>
      <c r="C372" s="2"/>
    </row>
    <row r="373" spans="2:3" x14ac:dyDescent="0.25">
      <c r="B373" s="2"/>
      <c r="C373" s="2"/>
    </row>
    <row r="374" spans="2:3" x14ac:dyDescent="0.25">
      <c r="B374" s="2"/>
      <c r="C374" s="2"/>
    </row>
    <row r="375" spans="2:3" x14ac:dyDescent="0.25">
      <c r="B375" s="2"/>
      <c r="C375" s="2"/>
    </row>
    <row r="376" spans="2:3" x14ac:dyDescent="0.25">
      <c r="B376" s="2"/>
      <c r="C376" s="2"/>
    </row>
    <row r="377" spans="2:3" x14ac:dyDescent="0.25">
      <c r="B377" s="2"/>
      <c r="C377" s="2"/>
    </row>
    <row r="378" spans="2:3" x14ac:dyDescent="0.25">
      <c r="B378" s="2"/>
      <c r="C378" s="2"/>
    </row>
    <row r="379" spans="2:3" x14ac:dyDescent="0.25">
      <c r="B379" s="2"/>
      <c r="C379" s="2"/>
    </row>
    <row r="380" spans="2:3" x14ac:dyDescent="0.25">
      <c r="B380" s="2"/>
      <c r="C380" s="2"/>
    </row>
    <row r="381" spans="2:3" x14ac:dyDescent="0.25">
      <c r="B381" s="2"/>
      <c r="C381" s="2"/>
    </row>
    <row r="382" spans="2:3" x14ac:dyDescent="0.25">
      <c r="B382" s="2"/>
      <c r="C382" s="2"/>
    </row>
    <row r="383" spans="2:3" x14ac:dyDescent="0.25">
      <c r="B383" s="2"/>
      <c r="C383" s="2"/>
    </row>
    <row r="384" spans="2:3" x14ac:dyDescent="0.25">
      <c r="B384" s="2"/>
      <c r="C384" s="2"/>
    </row>
    <row r="385" spans="2:3" x14ac:dyDescent="0.25">
      <c r="B385" s="2"/>
      <c r="C385" s="2"/>
    </row>
    <row r="386" spans="2:3" x14ac:dyDescent="0.25">
      <c r="B386" s="2"/>
      <c r="C386" s="2"/>
    </row>
    <row r="387" spans="2:3" x14ac:dyDescent="0.25">
      <c r="B387" s="2"/>
      <c r="C387" s="2"/>
    </row>
    <row r="388" spans="2:3" x14ac:dyDescent="0.25">
      <c r="B388" s="2"/>
      <c r="C388" s="2"/>
    </row>
    <row r="389" spans="2:3" x14ac:dyDescent="0.25">
      <c r="B389" s="2"/>
      <c r="C389" s="2"/>
    </row>
    <row r="390" spans="2:3" x14ac:dyDescent="0.25">
      <c r="B390" s="2"/>
      <c r="C390" s="2"/>
    </row>
    <row r="391" spans="2:3" x14ac:dyDescent="0.25">
      <c r="B391" s="2"/>
      <c r="C391" s="2"/>
    </row>
    <row r="392" spans="2:3" x14ac:dyDescent="0.25">
      <c r="B392" s="2"/>
      <c r="C392" s="2"/>
    </row>
    <row r="393" spans="2:3" x14ac:dyDescent="0.25">
      <c r="B393" s="2"/>
      <c r="C393" s="2"/>
    </row>
    <row r="394" spans="2:3" x14ac:dyDescent="0.25">
      <c r="B394" s="2"/>
      <c r="C394" s="2"/>
    </row>
    <row r="395" spans="2:3" x14ac:dyDescent="0.25">
      <c r="B395" s="2"/>
      <c r="C395" s="2"/>
    </row>
    <row r="396" spans="2:3" x14ac:dyDescent="0.25">
      <c r="B396" s="2"/>
      <c r="C396" s="2"/>
    </row>
    <row r="397" spans="2:3" x14ac:dyDescent="0.25">
      <c r="B397" s="2"/>
      <c r="C397" s="2"/>
    </row>
    <row r="398" spans="2:3" x14ac:dyDescent="0.25">
      <c r="B398" s="2"/>
      <c r="C398" s="2"/>
    </row>
    <row r="399" spans="2:3" x14ac:dyDescent="0.25">
      <c r="B399" s="2"/>
      <c r="C399" s="2"/>
    </row>
    <row r="400" spans="2:3" x14ac:dyDescent="0.25">
      <c r="B400" s="2"/>
      <c r="C400" s="2"/>
    </row>
    <row r="401" spans="2:3" x14ac:dyDescent="0.25">
      <c r="B401" s="2"/>
      <c r="C401" s="2"/>
    </row>
    <row r="402" spans="2:3" x14ac:dyDescent="0.25">
      <c r="B402" s="2"/>
      <c r="C402" s="2"/>
    </row>
    <row r="403" spans="2:3" x14ac:dyDescent="0.25">
      <c r="B403" s="2"/>
      <c r="C403" s="2"/>
    </row>
    <row r="404" spans="2:3" x14ac:dyDescent="0.25">
      <c r="B404" s="2"/>
      <c r="C404" s="2"/>
    </row>
    <row r="405" spans="2:3" x14ac:dyDescent="0.25">
      <c r="B405" s="2"/>
      <c r="C405" s="2"/>
    </row>
    <row r="406" spans="2:3" x14ac:dyDescent="0.25">
      <c r="B406" s="2"/>
      <c r="C406" s="2"/>
    </row>
    <row r="407" spans="2:3" x14ac:dyDescent="0.25">
      <c r="B407" s="2"/>
      <c r="C407" s="2"/>
    </row>
    <row r="408" spans="2:3" x14ac:dyDescent="0.25">
      <c r="B408" s="2"/>
      <c r="C408" s="2"/>
    </row>
    <row r="409" spans="2:3" x14ac:dyDescent="0.25">
      <c r="B409" s="2"/>
      <c r="C409" s="2"/>
    </row>
    <row r="410" spans="2:3" x14ac:dyDescent="0.25">
      <c r="B410" s="2"/>
      <c r="C410" s="2"/>
    </row>
    <row r="411" spans="2:3" x14ac:dyDescent="0.25">
      <c r="B411" s="2"/>
      <c r="C411" s="2"/>
    </row>
    <row r="412" spans="2:3" x14ac:dyDescent="0.25">
      <c r="B412" s="2"/>
      <c r="C412" s="2"/>
    </row>
    <row r="413" spans="2:3" x14ac:dyDescent="0.25">
      <c r="B413" s="2"/>
      <c r="C413" s="2"/>
    </row>
    <row r="414" spans="2:3" x14ac:dyDescent="0.25">
      <c r="B414" s="2"/>
      <c r="C414" s="2"/>
    </row>
    <row r="415" spans="2:3" x14ac:dyDescent="0.25">
      <c r="B415" s="2"/>
      <c r="C415" s="2"/>
    </row>
    <row r="416" spans="2:3" x14ac:dyDescent="0.25">
      <c r="B416" s="2"/>
      <c r="C416" s="2"/>
    </row>
    <row r="417" spans="2:3" x14ac:dyDescent="0.25">
      <c r="B417" s="2"/>
      <c r="C417" s="2"/>
    </row>
    <row r="418" spans="2:3" x14ac:dyDescent="0.25">
      <c r="B418" s="2"/>
      <c r="C418" s="2"/>
    </row>
    <row r="419" spans="2:3" x14ac:dyDescent="0.25">
      <c r="B419" s="2"/>
      <c r="C419" s="2"/>
    </row>
    <row r="420" spans="2:3" x14ac:dyDescent="0.25">
      <c r="B420" s="2"/>
      <c r="C420" s="2"/>
    </row>
    <row r="421" spans="2:3" x14ac:dyDescent="0.25">
      <c r="B421" s="2"/>
      <c r="C421" s="2"/>
    </row>
    <row r="422" spans="2:3" x14ac:dyDescent="0.25">
      <c r="B422" s="2"/>
      <c r="C422" s="2"/>
    </row>
    <row r="423" spans="2:3" x14ac:dyDescent="0.25">
      <c r="B423" s="2"/>
      <c r="C423" s="2"/>
    </row>
    <row r="424" spans="2:3" x14ac:dyDescent="0.25">
      <c r="B424" s="2"/>
      <c r="C424" s="2"/>
    </row>
    <row r="425" spans="2:3" x14ac:dyDescent="0.25">
      <c r="B425" s="2"/>
      <c r="C425" s="2"/>
    </row>
    <row r="426" spans="2:3" x14ac:dyDescent="0.25">
      <c r="B426" s="2"/>
      <c r="C426" s="2"/>
    </row>
    <row r="427" spans="2:3" x14ac:dyDescent="0.25">
      <c r="B427" s="2"/>
      <c r="C427" s="2"/>
    </row>
    <row r="428" spans="2:3" x14ac:dyDescent="0.25">
      <c r="B428" s="2"/>
      <c r="C428" s="2"/>
    </row>
    <row r="429" spans="2:3" x14ac:dyDescent="0.25">
      <c r="B429" s="2"/>
      <c r="C429" s="2"/>
    </row>
    <row r="430" spans="2:3" x14ac:dyDescent="0.25">
      <c r="B430" s="2"/>
      <c r="C430" s="2"/>
    </row>
    <row r="431" spans="2:3" x14ac:dyDescent="0.25">
      <c r="B431" s="2"/>
      <c r="C431" s="2"/>
    </row>
    <row r="432" spans="2:3" x14ac:dyDescent="0.25">
      <c r="B432" s="2"/>
      <c r="C432" s="2"/>
    </row>
    <row r="433" spans="2:3" x14ac:dyDescent="0.25">
      <c r="B433" s="2"/>
      <c r="C433" s="2"/>
    </row>
    <row r="434" spans="2:3" x14ac:dyDescent="0.25">
      <c r="B434" s="2"/>
      <c r="C434" s="2"/>
    </row>
    <row r="435" spans="2:3" x14ac:dyDescent="0.25">
      <c r="B435" s="2"/>
      <c r="C435" s="2"/>
    </row>
    <row r="436" spans="2:3" x14ac:dyDescent="0.25">
      <c r="B436" s="2"/>
      <c r="C436" s="2"/>
    </row>
    <row r="437" spans="2:3" x14ac:dyDescent="0.25">
      <c r="B437" s="2"/>
      <c r="C437" s="2"/>
    </row>
    <row r="438" spans="2:3" x14ac:dyDescent="0.25">
      <c r="B438" s="2"/>
      <c r="C438" s="2"/>
    </row>
    <row r="439" spans="2:3" x14ac:dyDescent="0.25">
      <c r="B439" s="2"/>
      <c r="C439" s="2"/>
    </row>
    <row r="440" spans="2:3" x14ac:dyDescent="0.25">
      <c r="B440" s="2"/>
      <c r="C440" s="2"/>
    </row>
    <row r="441" spans="2:3" x14ac:dyDescent="0.25">
      <c r="B441" s="2"/>
      <c r="C441" s="2"/>
    </row>
    <row r="442" spans="2:3" x14ac:dyDescent="0.25">
      <c r="B442" s="2"/>
      <c r="C442" s="2"/>
    </row>
    <row r="443" spans="2:3" x14ac:dyDescent="0.25">
      <c r="B443" s="2"/>
      <c r="C443" s="2"/>
    </row>
    <row r="444" spans="2:3" x14ac:dyDescent="0.25">
      <c r="B444" s="2"/>
      <c r="C444" s="2"/>
    </row>
    <row r="445" spans="2:3" x14ac:dyDescent="0.25">
      <c r="B445" s="2"/>
      <c r="C445" s="2"/>
    </row>
    <row r="446" spans="2:3" x14ac:dyDescent="0.25">
      <c r="B446" s="2"/>
      <c r="C446" s="2"/>
    </row>
    <row r="447" spans="2:3" x14ac:dyDescent="0.25">
      <c r="B447" s="2"/>
      <c r="C447" s="2"/>
    </row>
    <row r="448" spans="2:3" x14ac:dyDescent="0.25">
      <c r="B448" s="2"/>
      <c r="C448" s="2"/>
    </row>
    <row r="449" spans="2:3" x14ac:dyDescent="0.25">
      <c r="B449" s="2"/>
      <c r="C449" s="2"/>
    </row>
    <row r="450" spans="2:3" x14ac:dyDescent="0.25">
      <c r="B450" s="2"/>
      <c r="C450" s="2"/>
    </row>
    <row r="451" spans="2:3" x14ac:dyDescent="0.25">
      <c r="B451" s="2"/>
      <c r="C451" s="2"/>
    </row>
    <row r="452" spans="2:3" x14ac:dyDescent="0.25">
      <c r="B452" s="2"/>
      <c r="C452" s="2"/>
    </row>
    <row r="453" spans="2:3" x14ac:dyDescent="0.25">
      <c r="B453" s="2"/>
      <c r="C453" s="2"/>
    </row>
    <row r="454" spans="2:3" x14ac:dyDescent="0.25">
      <c r="B454" s="2"/>
      <c r="C454" s="2"/>
    </row>
    <row r="455" spans="2:3" x14ac:dyDescent="0.25">
      <c r="B455" s="2"/>
      <c r="C455" s="2"/>
    </row>
    <row r="456" spans="2:3" x14ac:dyDescent="0.25">
      <c r="B456" s="2"/>
      <c r="C456" s="2"/>
    </row>
    <row r="457" spans="2:3" x14ac:dyDescent="0.25">
      <c r="B457" s="2"/>
      <c r="C457" s="2"/>
    </row>
    <row r="458" spans="2:3" x14ac:dyDescent="0.25">
      <c r="B458" s="2"/>
      <c r="C458" s="2"/>
    </row>
    <row r="459" spans="2:3" x14ac:dyDescent="0.25">
      <c r="B459" s="2"/>
      <c r="C459" s="2"/>
    </row>
    <row r="460" spans="2:3" x14ac:dyDescent="0.25">
      <c r="B460" s="2"/>
      <c r="C460" s="2"/>
    </row>
    <row r="461" spans="2:3" x14ac:dyDescent="0.25">
      <c r="B461" s="2"/>
      <c r="C461" s="2"/>
    </row>
    <row r="462" spans="2:3" x14ac:dyDescent="0.25">
      <c r="B462" s="2"/>
      <c r="C462" s="2"/>
    </row>
    <row r="463" spans="2:3" x14ac:dyDescent="0.25">
      <c r="B463" s="2"/>
      <c r="C463" s="2"/>
    </row>
    <row r="464" spans="2:3" x14ac:dyDescent="0.25">
      <c r="B464" s="2"/>
      <c r="C464" s="2"/>
    </row>
    <row r="465" spans="2:3" x14ac:dyDescent="0.25">
      <c r="B465" s="2"/>
      <c r="C465" s="2"/>
    </row>
    <row r="466" spans="2:3" x14ac:dyDescent="0.25">
      <c r="B466" s="2"/>
      <c r="C466" s="2"/>
    </row>
    <row r="467" spans="2:3" x14ac:dyDescent="0.25">
      <c r="B467" s="2"/>
      <c r="C467" s="2"/>
    </row>
    <row r="468" spans="2:3" x14ac:dyDescent="0.25">
      <c r="B468" s="2"/>
      <c r="C468" s="2"/>
    </row>
    <row r="469" spans="2:3" x14ac:dyDescent="0.25">
      <c r="B469" s="2"/>
      <c r="C469" s="2"/>
    </row>
    <row r="470" spans="2:3" x14ac:dyDescent="0.25">
      <c r="B470" s="2"/>
      <c r="C470" s="2"/>
    </row>
    <row r="471" spans="2:3" x14ac:dyDescent="0.25">
      <c r="B471" s="2"/>
      <c r="C471" s="2"/>
    </row>
    <row r="472" spans="2:3" x14ac:dyDescent="0.25">
      <c r="B472" s="2"/>
      <c r="C472" s="2"/>
    </row>
    <row r="473" spans="2:3" x14ac:dyDescent="0.25">
      <c r="B473" s="2"/>
      <c r="C473" s="2"/>
    </row>
    <row r="474" spans="2:3" x14ac:dyDescent="0.25">
      <c r="B474" s="2"/>
      <c r="C474" s="2"/>
    </row>
    <row r="475" spans="2:3" x14ac:dyDescent="0.25">
      <c r="B475" s="2"/>
      <c r="C475" s="2"/>
    </row>
    <row r="476" spans="2:3" x14ac:dyDescent="0.25">
      <c r="B476" s="2"/>
      <c r="C476" s="2"/>
    </row>
    <row r="477" spans="2:3" x14ac:dyDescent="0.25">
      <c r="B477" s="2"/>
      <c r="C477" s="2"/>
    </row>
    <row r="478" spans="2:3" x14ac:dyDescent="0.25">
      <c r="B478" s="2"/>
      <c r="C478" s="2"/>
    </row>
    <row r="479" spans="2:3" x14ac:dyDescent="0.25">
      <c r="B479" s="2"/>
      <c r="C479" s="2"/>
    </row>
    <row r="480" spans="2:3" x14ac:dyDescent="0.25">
      <c r="B480" s="2"/>
      <c r="C480" s="2"/>
    </row>
    <row r="481" spans="2:3" x14ac:dyDescent="0.25">
      <c r="B481" s="2"/>
      <c r="C481" s="2"/>
    </row>
    <row r="482" spans="2:3" x14ac:dyDescent="0.25">
      <c r="B482" s="2"/>
      <c r="C482" s="2"/>
    </row>
    <row r="483" spans="2:3" x14ac:dyDescent="0.25">
      <c r="B483" s="2"/>
      <c r="C483" s="2"/>
    </row>
    <row r="484" spans="2:3" x14ac:dyDescent="0.25">
      <c r="B484" s="2"/>
      <c r="C484" s="2"/>
    </row>
    <row r="485" spans="2:3" x14ac:dyDescent="0.25">
      <c r="B485" s="2"/>
      <c r="C485" s="2"/>
    </row>
    <row r="486" spans="2:3" x14ac:dyDescent="0.25">
      <c r="B486" s="2"/>
      <c r="C486" s="2"/>
    </row>
    <row r="487" spans="2:3" x14ac:dyDescent="0.25">
      <c r="B487" s="2"/>
      <c r="C487" s="2"/>
    </row>
    <row r="488" spans="2:3" x14ac:dyDescent="0.25">
      <c r="B488" s="2"/>
      <c r="C488" s="2"/>
    </row>
    <row r="489" spans="2:3" x14ac:dyDescent="0.25">
      <c r="B489" s="2"/>
      <c r="C489" s="2"/>
    </row>
    <row r="490" spans="2:3" x14ac:dyDescent="0.25">
      <c r="B490" s="2"/>
      <c r="C490" s="2"/>
    </row>
    <row r="491" spans="2:3" x14ac:dyDescent="0.25">
      <c r="B491" s="2"/>
      <c r="C491" s="2"/>
    </row>
    <row r="492" spans="2:3" x14ac:dyDescent="0.25">
      <c r="B492" s="2"/>
      <c r="C492" s="2"/>
    </row>
    <row r="493" spans="2:3" x14ac:dyDescent="0.25">
      <c r="B493" s="2"/>
      <c r="C493" s="2"/>
    </row>
    <row r="494" spans="2:3" x14ac:dyDescent="0.25">
      <c r="B494" s="2"/>
      <c r="C494" s="2"/>
    </row>
    <row r="495" spans="2:3" x14ac:dyDescent="0.25">
      <c r="B495" s="2"/>
      <c r="C495" s="2"/>
    </row>
    <row r="496" spans="2:3" x14ac:dyDescent="0.25">
      <c r="B496" s="2"/>
      <c r="C496" s="2"/>
    </row>
    <row r="497" spans="2:3" x14ac:dyDescent="0.25">
      <c r="B497" s="2"/>
      <c r="C497" s="2"/>
    </row>
    <row r="498" spans="2:3" x14ac:dyDescent="0.25">
      <c r="B498" s="2"/>
      <c r="C498" s="2"/>
    </row>
    <row r="499" spans="2:3" x14ac:dyDescent="0.25">
      <c r="B499" s="2"/>
      <c r="C499" s="2"/>
    </row>
    <row r="500" spans="2:3" x14ac:dyDescent="0.25">
      <c r="B500" s="2"/>
      <c r="C500" s="2"/>
    </row>
    <row r="501" spans="2:3" x14ac:dyDescent="0.25">
      <c r="B501" s="2"/>
      <c r="C501" s="2"/>
    </row>
    <row r="502" spans="2:3" x14ac:dyDescent="0.25">
      <c r="B502" s="2"/>
      <c r="C502" s="2"/>
    </row>
    <row r="503" spans="2:3" x14ac:dyDescent="0.25">
      <c r="B503" s="2"/>
      <c r="C503" s="2"/>
    </row>
    <row r="504" spans="2:3" x14ac:dyDescent="0.25">
      <c r="B504" s="2"/>
      <c r="C504" s="2"/>
    </row>
    <row r="505" spans="2:3" x14ac:dyDescent="0.25">
      <c r="B505" s="2"/>
      <c r="C505" s="2"/>
    </row>
    <row r="506" spans="2:3" x14ac:dyDescent="0.25">
      <c r="B506" s="2"/>
      <c r="C506" s="2"/>
    </row>
    <row r="507" spans="2:3" x14ac:dyDescent="0.25">
      <c r="B507" s="2"/>
      <c r="C507" s="2"/>
    </row>
    <row r="508" spans="2:3" x14ac:dyDescent="0.25">
      <c r="B508" s="2"/>
      <c r="C508" s="2"/>
    </row>
    <row r="509" spans="2:3" x14ac:dyDescent="0.25">
      <c r="B509" s="2"/>
      <c r="C509" s="2"/>
    </row>
    <row r="510" spans="2:3" x14ac:dyDescent="0.25">
      <c r="B510" s="2"/>
      <c r="C510" s="2"/>
    </row>
    <row r="511" spans="2:3" x14ac:dyDescent="0.25">
      <c r="B511" s="2"/>
      <c r="C511" s="2"/>
    </row>
    <row r="512" spans="2:3" x14ac:dyDescent="0.25">
      <c r="B512" s="2"/>
      <c r="C512" s="2"/>
    </row>
    <row r="513" spans="2:3" x14ac:dyDescent="0.25">
      <c r="B513" s="2"/>
      <c r="C513" s="2"/>
    </row>
    <row r="514" spans="2:3" x14ac:dyDescent="0.25">
      <c r="B514" s="2"/>
      <c r="C514" s="2"/>
    </row>
    <row r="515" spans="2:3" x14ac:dyDescent="0.25">
      <c r="B515" s="2"/>
      <c r="C515" s="2"/>
    </row>
    <row r="516" spans="2:3" x14ac:dyDescent="0.25">
      <c r="B516" s="2"/>
      <c r="C516" s="2"/>
    </row>
    <row r="517" spans="2:3" x14ac:dyDescent="0.25">
      <c r="B517" s="2"/>
      <c r="C517" s="2"/>
    </row>
    <row r="518" spans="2:3" x14ac:dyDescent="0.25">
      <c r="B518" s="2"/>
      <c r="C518" s="2"/>
    </row>
    <row r="519" spans="2:3" x14ac:dyDescent="0.25">
      <c r="B519" s="2"/>
      <c r="C519" s="2"/>
    </row>
    <row r="520" spans="2:3" x14ac:dyDescent="0.25">
      <c r="B520" s="2"/>
      <c r="C520" s="2"/>
    </row>
    <row r="521" spans="2:3" x14ac:dyDescent="0.25">
      <c r="B521" s="2"/>
      <c r="C521" s="2"/>
    </row>
    <row r="522" spans="2:3" x14ac:dyDescent="0.25">
      <c r="B522" s="2"/>
      <c r="C522" s="2"/>
    </row>
    <row r="523" spans="2:3" x14ac:dyDescent="0.25">
      <c r="B523" s="2"/>
      <c r="C523" s="2"/>
    </row>
    <row r="524" spans="2:3" x14ac:dyDescent="0.25">
      <c r="B524" s="2"/>
      <c r="C524" s="2"/>
    </row>
    <row r="525" spans="2:3" x14ac:dyDescent="0.25">
      <c r="B525" s="2"/>
      <c r="C525" s="2"/>
    </row>
    <row r="526" spans="2:3" x14ac:dyDescent="0.25">
      <c r="B526" s="2"/>
      <c r="C526" s="2"/>
    </row>
    <row r="527" spans="2:3" x14ac:dyDescent="0.25">
      <c r="B527" s="2"/>
      <c r="C527" s="2"/>
    </row>
    <row r="528" spans="2:3" x14ac:dyDescent="0.25">
      <c r="B528" s="2"/>
      <c r="C528" s="2"/>
    </row>
    <row r="529" spans="2:3" x14ac:dyDescent="0.25">
      <c r="B529" s="2"/>
      <c r="C529" s="2"/>
    </row>
    <row r="530" spans="2:3" x14ac:dyDescent="0.25">
      <c r="B530" s="2"/>
      <c r="C530" s="2"/>
    </row>
    <row r="531" spans="2:3" x14ac:dyDescent="0.25">
      <c r="B531" s="2"/>
      <c r="C531" s="2"/>
    </row>
    <row r="532" spans="2:3" x14ac:dyDescent="0.25">
      <c r="B532" s="2"/>
      <c r="C532" s="2"/>
    </row>
    <row r="533" spans="2:3" x14ac:dyDescent="0.25">
      <c r="B533" s="2"/>
      <c r="C533" s="2"/>
    </row>
    <row r="534" spans="2:3" x14ac:dyDescent="0.25">
      <c r="B534" s="2"/>
      <c r="C534" s="2"/>
    </row>
    <row r="535" spans="2:3" x14ac:dyDescent="0.25">
      <c r="B535" s="2"/>
      <c r="C535" s="2"/>
    </row>
    <row r="536" spans="2:3" x14ac:dyDescent="0.25">
      <c r="B536" s="2"/>
      <c r="C536" s="2"/>
    </row>
    <row r="537" spans="2:3" x14ac:dyDescent="0.25">
      <c r="B537" s="2"/>
      <c r="C537" s="2"/>
    </row>
    <row r="538" spans="2:3" x14ac:dyDescent="0.25">
      <c r="B538" s="2"/>
      <c r="C538" s="2"/>
    </row>
    <row r="539" spans="2:3" x14ac:dyDescent="0.25">
      <c r="B539" s="2"/>
      <c r="C539" s="2"/>
    </row>
    <row r="540" spans="2:3" x14ac:dyDescent="0.25">
      <c r="B540" s="2"/>
      <c r="C540" s="2"/>
    </row>
    <row r="541" spans="2:3" x14ac:dyDescent="0.25">
      <c r="B541" s="2"/>
      <c r="C541" s="2"/>
    </row>
    <row r="542" spans="2:3" x14ac:dyDescent="0.25">
      <c r="B542" s="2"/>
      <c r="C542" s="2"/>
    </row>
    <row r="543" spans="2:3" x14ac:dyDescent="0.25">
      <c r="B543" s="2"/>
      <c r="C543" s="2"/>
    </row>
    <row r="544" spans="2:3" x14ac:dyDescent="0.25">
      <c r="B544" s="2"/>
      <c r="C544" s="2"/>
    </row>
    <row r="545" spans="2:3" x14ac:dyDescent="0.25">
      <c r="B545" s="2"/>
      <c r="C545" s="2"/>
    </row>
    <row r="546" spans="2:3" x14ac:dyDescent="0.25">
      <c r="B546" s="2"/>
      <c r="C546" s="2"/>
    </row>
    <row r="547" spans="2:3" x14ac:dyDescent="0.25">
      <c r="B547" s="2"/>
      <c r="C547" s="2"/>
    </row>
    <row r="548" spans="2:3" x14ac:dyDescent="0.25">
      <c r="B548" s="2"/>
      <c r="C548" s="2"/>
    </row>
    <row r="549" spans="2:3" x14ac:dyDescent="0.25">
      <c r="B549" s="2"/>
      <c r="C549" s="2"/>
    </row>
    <row r="550" spans="2:3" x14ac:dyDescent="0.25">
      <c r="B550" s="2"/>
      <c r="C550" s="2"/>
    </row>
    <row r="551" spans="2:3" x14ac:dyDescent="0.25">
      <c r="B551" s="2"/>
      <c r="C551" s="2"/>
    </row>
    <row r="552" spans="2:3" x14ac:dyDescent="0.25">
      <c r="B552" s="2"/>
      <c r="C552" s="2"/>
    </row>
    <row r="553" spans="2:3" x14ac:dyDescent="0.25">
      <c r="B553" s="2"/>
      <c r="C553" s="2"/>
    </row>
    <row r="554" spans="2:3" x14ac:dyDescent="0.25">
      <c r="B554" s="2"/>
      <c r="C554" s="2"/>
    </row>
    <row r="555" spans="2:3" x14ac:dyDescent="0.25">
      <c r="B555" s="2"/>
      <c r="C555" s="2"/>
    </row>
    <row r="556" spans="2:3" x14ac:dyDescent="0.25">
      <c r="B556" s="2"/>
      <c r="C556" s="2"/>
    </row>
    <row r="557" spans="2:3" x14ac:dyDescent="0.25">
      <c r="B557" s="2"/>
      <c r="C557" s="2"/>
    </row>
    <row r="558" spans="2:3" x14ac:dyDescent="0.25">
      <c r="B558" s="2"/>
      <c r="C558" s="2"/>
    </row>
    <row r="559" spans="2:3" x14ac:dyDescent="0.25">
      <c r="B559" s="2"/>
      <c r="C559" s="2"/>
    </row>
    <row r="560" spans="2:3" x14ac:dyDescent="0.25">
      <c r="B560" s="2"/>
      <c r="C560" s="2"/>
    </row>
    <row r="561" spans="2:3" x14ac:dyDescent="0.25">
      <c r="B561" s="2"/>
      <c r="C561" s="2"/>
    </row>
    <row r="562" spans="2:3" x14ac:dyDescent="0.25">
      <c r="B562" s="2"/>
      <c r="C562" s="2"/>
    </row>
    <row r="563" spans="2:3" x14ac:dyDescent="0.25">
      <c r="B563" s="2"/>
      <c r="C563" s="2"/>
    </row>
    <row r="564" spans="2:3" x14ac:dyDescent="0.25">
      <c r="B564" s="2"/>
      <c r="C564" s="2"/>
    </row>
    <row r="565" spans="2:3" x14ac:dyDescent="0.25">
      <c r="B565" s="2"/>
      <c r="C565" s="2"/>
    </row>
    <row r="566" spans="2:3" x14ac:dyDescent="0.25">
      <c r="B566" s="2"/>
      <c r="C566" s="2"/>
    </row>
    <row r="567" spans="2:3" x14ac:dyDescent="0.25">
      <c r="B567" s="2"/>
      <c r="C567" s="2"/>
    </row>
    <row r="568" spans="2:3" x14ac:dyDescent="0.25">
      <c r="B568" s="2"/>
      <c r="C568" s="2"/>
    </row>
    <row r="569" spans="2:3" x14ac:dyDescent="0.25">
      <c r="B569" s="2"/>
      <c r="C569" s="2"/>
    </row>
    <row r="570" spans="2:3" x14ac:dyDescent="0.25">
      <c r="B570" s="2"/>
      <c r="C570" s="2"/>
    </row>
    <row r="571" spans="2:3" x14ac:dyDescent="0.25">
      <c r="B571" s="2"/>
      <c r="C571" s="2"/>
    </row>
    <row r="572" spans="2:3" x14ac:dyDescent="0.25">
      <c r="B572" s="2"/>
      <c r="C572" s="2"/>
    </row>
    <row r="573" spans="2:3" x14ac:dyDescent="0.25">
      <c r="B573" s="2"/>
      <c r="C573" s="2"/>
    </row>
    <row r="574" spans="2:3" x14ac:dyDescent="0.25">
      <c r="B574" s="2"/>
      <c r="C574" s="2"/>
    </row>
    <row r="575" spans="2:3" x14ac:dyDescent="0.25">
      <c r="B575" s="2"/>
      <c r="C575" s="2"/>
    </row>
    <row r="576" spans="2:3" x14ac:dyDescent="0.25">
      <c r="B576" s="2"/>
      <c r="C576" s="2"/>
    </row>
    <row r="577" spans="2:3" x14ac:dyDescent="0.25">
      <c r="B577" s="2"/>
      <c r="C577" s="2"/>
    </row>
    <row r="578" spans="2:3" x14ac:dyDescent="0.25">
      <c r="B578" s="2"/>
      <c r="C578" s="2"/>
    </row>
    <row r="579" spans="2:3" x14ac:dyDescent="0.25">
      <c r="B579" s="2"/>
      <c r="C579" s="2"/>
    </row>
    <row r="580" spans="2:3" x14ac:dyDescent="0.25">
      <c r="B580" s="2"/>
      <c r="C580" s="2"/>
    </row>
    <row r="581" spans="2:3" x14ac:dyDescent="0.25">
      <c r="B581" s="2"/>
      <c r="C581" s="2"/>
    </row>
    <row r="582" spans="2:3" x14ac:dyDescent="0.25">
      <c r="B582" s="2"/>
      <c r="C582" s="2"/>
    </row>
    <row r="583" spans="2:3" x14ac:dyDescent="0.25">
      <c r="B583" s="2"/>
      <c r="C583" s="2"/>
    </row>
    <row r="584" spans="2:3" x14ac:dyDescent="0.25">
      <c r="B584" s="2"/>
      <c r="C584" s="2"/>
    </row>
    <row r="585" spans="2:3" x14ac:dyDescent="0.25">
      <c r="B585" s="2"/>
      <c r="C585" s="2"/>
    </row>
    <row r="586" spans="2:3" x14ac:dyDescent="0.25">
      <c r="B586" s="2"/>
      <c r="C586" s="2"/>
    </row>
    <row r="587" spans="2:3" x14ac:dyDescent="0.25">
      <c r="B587" s="2"/>
      <c r="C587" s="2"/>
    </row>
    <row r="588" spans="2:3" x14ac:dyDescent="0.25">
      <c r="B588" s="2"/>
      <c r="C588" s="2"/>
    </row>
    <row r="589" spans="2:3" x14ac:dyDescent="0.25">
      <c r="B589" s="2"/>
      <c r="C589" s="2"/>
    </row>
    <row r="590" spans="2:3" x14ac:dyDescent="0.25">
      <c r="B590" s="2"/>
      <c r="C590" s="2"/>
    </row>
    <row r="591" spans="2:3" x14ac:dyDescent="0.25">
      <c r="B591" s="2"/>
      <c r="C591" s="2"/>
    </row>
    <row r="592" spans="2:3" x14ac:dyDescent="0.25">
      <c r="B592" s="2"/>
      <c r="C592" s="2"/>
    </row>
    <row r="593" spans="2:3" x14ac:dyDescent="0.25">
      <c r="B593" s="2"/>
      <c r="C593" s="2"/>
    </row>
    <row r="594" spans="2:3" x14ac:dyDescent="0.25">
      <c r="B594" s="2"/>
      <c r="C594" s="2"/>
    </row>
    <row r="595" spans="2:3" x14ac:dyDescent="0.25">
      <c r="B595" s="2"/>
      <c r="C595" s="2"/>
    </row>
    <row r="596" spans="2:3" x14ac:dyDescent="0.25">
      <c r="B596" s="2"/>
      <c r="C596" s="2"/>
    </row>
    <row r="597" spans="2:3" x14ac:dyDescent="0.25">
      <c r="B597" s="2"/>
      <c r="C597" s="2"/>
    </row>
    <row r="598" spans="2:3" x14ac:dyDescent="0.25">
      <c r="B598" s="2"/>
      <c r="C598" s="2"/>
    </row>
    <row r="599" spans="2:3" x14ac:dyDescent="0.25">
      <c r="B599" s="2"/>
      <c r="C599" s="2"/>
    </row>
    <row r="600" spans="2:3" x14ac:dyDescent="0.25">
      <c r="B600" s="2"/>
      <c r="C600" s="2"/>
    </row>
    <row r="601" spans="2:3" x14ac:dyDescent="0.25">
      <c r="B601" s="2"/>
      <c r="C601" s="2"/>
    </row>
    <row r="602" spans="2:3" x14ac:dyDescent="0.25">
      <c r="B602" s="2"/>
      <c r="C602" s="2"/>
    </row>
    <row r="603" spans="2:3" x14ac:dyDescent="0.25">
      <c r="B603" s="2"/>
      <c r="C603" s="2"/>
    </row>
    <row r="604" spans="2:3" x14ac:dyDescent="0.25">
      <c r="B604" s="2"/>
      <c r="C604" s="2"/>
    </row>
    <row r="605" spans="2:3" x14ac:dyDescent="0.25">
      <c r="B605" s="2"/>
      <c r="C605" s="2"/>
    </row>
    <row r="606" spans="2:3" x14ac:dyDescent="0.25">
      <c r="B606" s="2"/>
      <c r="C606" s="2"/>
    </row>
    <row r="607" spans="2:3" x14ac:dyDescent="0.25">
      <c r="B607" s="2"/>
      <c r="C607" s="2"/>
    </row>
    <row r="608" spans="2:3" x14ac:dyDescent="0.25">
      <c r="B608" s="2"/>
      <c r="C608" s="2"/>
    </row>
    <row r="609" spans="2:3" x14ac:dyDescent="0.25">
      <c r="B609" s="2"/>
      <c r="C609" s="2"/>
    </row>
    <row r="610" spans="2:3" x14ac:dyDescent="0.25">
      <c r="B610" s="2"/>
      <c r="C610" s="2"/>
    </row>
    <row r="611" spans="2:3" x14ac:dyDescent="0.25">
      <c r="B611" s="2"/>
      <c r="C611" s="2"/>
    </row>
    <row r="612" spans="2:3" x14ac:dyDescent="0.25">
      <c r="B612" s="2"/>
      <c r="C612" s="2"/>
    </row>
    <row r="613" spans="2:3" x14ac:dyDescent="0.25">
      <c r="B613" s="2"/>
      <c r="C613" s="2"/>
    </row>
    <row r="614" spans="2:3" x14ac:dyDescent="0.25">
      <c r="B614" s="2"/>
      <c r="C614" s="2"/>
    </row>
    <row r="615" spans="2:3" x14ac:dyDescent="0.25">
      <c r="B615" s="2"/>
      <c r="C615" s="2"/>
    </row>
    <row r="616" spans="2:3" x14ac:dyDescent="0.25">
      <c r="B616" s="2"/>
      <c r="C616" s="2"/>
    </row>
    <row r="617" spans="2:3" x14ac:dyDescent="0.25">
      <c r="B617" s="2"/>
      <c r="C617" s="2"/>
    </row>
    <row r="618" spans="2:3" x14ac:dyDescent="0.25">
      <c r="B618" s="2"/>
      <c r="C618" s="2"/>
    </row>
    <row r="619" spans="2:3" x14ac:dyDescent="0.25">
      <c r="B619" s="2"/>
      <c r="C619" s="2"/>
    </row>
    <row r="620" spans="2:3" x14ac:dyDescent="0.25">
      <c r="B620" s="2"/>
      <c r="C620" s="2"/>
    </row>
    <row r="621" spans="2:3" x14ac:dyDescent="0.25">
      <c r="B621" s="2"/>
      <c r="C621" s="2"/>
    </row>
    <row r="622" spans="2:3" x14ac:dyDescent="0.25">
      <c r="B622" s="2"/>
      <c r="C622" s="2"/>
    </row>
    <row r="623" spans="2:3" x14ac:dyDescent="0.25">
      <c r="B623" s="2"/>
      <c r="C623" s="2"/>
    </row>
    <row r="624" spans="2:3" x14ac:dyDescent="0.25">
      <c r="B624" s="2"/>
      <c r="C624" s="2"/>
    </row>
    <row r="625" spans="2:3" x14ac:dyDescent="0.25">
      <c r="B625" s="2"/>
      <c r="C625" s="2"/>
    </row>
    <row r="626" spans="2:3" x14ac:dyDescent="0.25">
      <c r="B626" s="2"/>
      <c r="C626" s="2"/>
    </row>
    <row r="627" spans="2:3" x14ac:dyDescent="0.25">
      <c r="B627" s="2"/>
      <c r="C627" s="2"/>
    </row>
    <row r="628" spans="2:3" x14ac:dyDescent="0.25">
      <c r="B628" s="2"/>
      <c r="C628" s="2"/>
    </row>
    <row r="629" spans="2:3" x14ac:dyDescent="0.25">
      <c r="B629" s="2"/>
      <c r="C629" s="2"/>
    </row>
    <row r="630" spans="2:3" x14ac:dyDescent="0.25">
      <c r="B630" s="2"/>
      <c r="C630" s="2"/>
    </row>
    <row r="631" spans="2:3" x14ac:dyDescent="0.25">
      <c r="B631" s="2"/>
      <c r="C631" s="2"/>
    </row>
    <row r="632" spans="2:3" x14ac:dyDescent="0.25">
      <c r="B632" s="2"/>
      <c r="C632" s="2"/>
    </row>
    <row r="633" spans="2:3" x14ac:dyDescent="0.25">
      <c r="B633" s="2"/>
      <c r="C633" s="2"/>
    </row>
    <row r="634" spans="2:3" x14ac:dyDescent="0.25">
      <c r="B634" s="2"/>
      <c r="C634" s="2"/>
    </row>
    <row r="635" spans="2:3" x14ac:dyDescent="0.25">
      <c r="B635" s="2"/>
      <c r="C635" s="2"/>
    </row>
    <row r="636" spans="2:3" x14ac:dyDescent="0.25">
      <c r="B636" s="2"/>
      <c r="C636" s="2"/>
    </row>
    <row r="637" spans="2:3" x14ac:dyDescent="0.25">
      <c r="B637" s="2"/>
      <c r="C637" s="2"/>
    </row>
    <row r="638" spans="2:3" x14ac:dyDescent="0.25">
      <c r="B638" s="2"/>
      <c r="C638" s="2"/>
    </row>
    <row r="639" spans="2:3" x14ac:dyDescent="0.25">
      <c r="B639" s="2"/>
      <c r="C639" s="2"/>
    </row>
    <row r="640" spans="2:3" x14ac:dyDescent="0.25">
      <c r="B640" s="2"/>
      <c r="C640" s="2"/>
    </row>
    <row r="641" spans="2:3" x14ac:dyDescent="0.25">
      <c r="B641" s="2"/>
      <c r="C641" s="2"/>
    </row>
    <row r="642" spans="2:3" x14ac:dyDescent="0.25">
      <c r="B642" s="2"/>
      <c r="C642" s="2"/>
    </row>
    <row r="643" spans="2:3" x14ac:dyDescent="0.25">
      <c r="B643" s="2"/>
      <c r="C643" s="2"/>
    </row>
    <row r="644" spans="2:3" x14ac:dyDescent="0.25">
      <c r="B644" s="2"/>
      <c r="C644" s="2"/>
    </row>
    <row r="645" spans="2:3" x14ac:dyDescent="0.25">
      <c r="B645" s="2"/>
      <c r="C645" s="2"/>
    </row>
    <row r="646" spans="2:3" x14ac:dyDescent="0.25">
      <c r="B646" s="2"/>
      <c r="C646" s="2"/>
    </row>
    <row r="647" spans="2:3" x14ac:dyDescent="0.25">
      <c r="B647" s="2"/>
      <c r="C647" s="2"/>
    </row>
    <row r="648" spans="2:3" x14ac:dyDescent="0.25">
      <c r="B648" s="2"/>
      <c r="C648" s="2"/>
    </row>
    <row r="649" spans="2:3" x14ac:dyDescent="0.25">
      <c r="B649" s="2"/>
      <c r="C649" s="2"/>
    </row>
    <row r="650" spans="2:3" x14ac:dyDescent="0.25">
      <c r="B650" s="2"/>
      <c r="C650" s="2"/>
    </row>
    <row r="651" spans="2:3" x14ac:dyDescent="0.25">
      <c r="B651" s="2"/>
      <c r="C651" s="2"/>
    </row>
    <row r="652" spans="2:3" x14ac:dyDescent="0.25">
      <c r="B652" s="2"/>
      <c r="C652" s="2"/>
    </row>
    <row r="653" spans="2:3" x14ac:dyDescent="0.25">
      <c r="B653" s="2"/>
      <c r="C653" s="2"/>
    </row>
    <row r="654" spans="2:3" x14ac:dyDescent="0.25">
      <c r="B654" s="2"/>
      <c r="C654" s="2"/>
    </row>
    <row r="655" spans="2:3" x14ac:dyDescent="0.25">
      <c r="B655" s="2"/>
      <c r="C655" s="2"/>
    </row>
    <row r="656" spans="2:3" x14ac:dyDescent="0.25">
      <c r="B656" s="2"/>
      <c r="C656" s="2"/>
    </row>
    <row r="657" spans="2:3" x14ac:dyDescent="0.25">
      <c r="B657" s="2"/>
      <c r="C657" s="2"/>
    </row>
    <row r="658" spans="2:3" x14ac:dyDescent="0.25">
      <c r="B658" s="2"/>
      <c r="C658" s="2"/>
    </row>
    <row r="659" spans="2:3" x14ac:dyDescent="0.25">
      <c r="B659" s="2"/>
      <c r="C659" s="2"/>
    </row>
    <row r="660" spans="2:3" x14ac:dyDescent="0.25">
      <c r="B660" s="2"/>
      <c r="C660" s="2"/>
    </row>
    <row r="661" spans="2:3" x14ac:dyDescent="0.25">
      <c r="B661" s="2"/>
      <c r="C661" s="2"/>
    </row>
    <row r="662" spans="2:3" x14ac:dyDescent="0.25">
      <c r="B662" s="2"/>
      <c r="C662" s="2"/>
    </row>
    <row r="663" spans="2:3" x14ac:dyDescent="0.25">
      <c r="B663" s="2"/>
      <c r="C663" s="2"/>
    </row>
    <row r="664" spans="2:3" x14ac:dyDescent="0.25">
      <c r="B664" s="2"/>
      <c r="C664" s="2"/>
    </row>
    <row r="665" spans="2:3" x14ac:dyDescent="0.25">
      <c r="B665" s="2"/>
      <c r="C665" s="2"/>
    </row>
    <row r="666" spans="2:3" x14ac:dyDescent="0.25">
      <c r="B666" s="2"/>
      <c r="C666" s="2"/>
    </row>
    <row r="667" spans="2:3" x14ac:dyDescent="0.25">
      <c r="B667" s="2"/>
      <c r="C667" s="2"/>
    </row>
    <row r="668" spans="2:3" x14ac:dyDescent="0.25">
      <c r="B668" s="2"/>
      <c r="C668" s="2"/>
    </row>
    <row r="669" spans="2:3" x14ac:dyDescent="0.25">
      <c r="B669" s="2"/>
      <c r="C669" s="2"/>
    </row>
    <row r="670" spans="2:3" x14ac:dyDescent="0.25">
      <c r="B670" s="2"/>
      <c r="C670" s="2"/>
    </row>
    <row r="671" spans="2:3" x14ac:dyDescent="0.25">
      <c r="B671" s="2"/>
      <c r="C671" s="2"/>
    </row>
    <row r="672" spans="2:3" x14ac:dyDescent="0.25">
      <c r="B672" s="2"/>
      <c r="C672" s="2"/>
    </row>
    <row r="673" spans="2:3" x14ac:dyDescent="0.25">
      <c r="B673" s="2"/>
      <c r="C673" s="2"/>
    </row>
    <row r="674" spans="2:3" x14ac:dyDescent="0.25">
      <c r="B674" s="2"/>
      <c r="C674" s="2"/>
    </row>
    <row r="675" spans="2:3" x14ac:dyDescent="0.25">
      <c r="B675" s="2"/>
      <c r="C675" s="2"/>
    </row>
    <row r="676" spans="2:3" x14ac:dyDescent="0.25">
      <c r="B676" s="2"/>
      <c r="C676" s="2"/>
    </row>
    <row r="677" spans="2:3" x14ac:dyDescent="0.25">
      <c r="B677" s="2"/>
      <c r="C677" s="2"/>
    </row>
    <row r="678" spans="2:3" x14ac:dyDescent="0.25">
      <c r="B678" s="2"/>
      <c r="C678" s="2"/>
    </row>
    <row r="679" spans="2:3" x14ac:dyDescent="0.25">
      <c r="B679" s="2"/>
      <c r="C679" s="2"/>
    </row>
    <row r="680" spans="2:3" x14ac:dyDescent="0.25">
      <c r="B680" s="2"/>
      <c r="C680" s="2"/>
    </row>
    <row r="681" spans="2:3" x14ac:dyDescent="0.25">
      <c r="B681" s="2"/>
      <c r="C681" s="2"/>
    </row>
    <row r="682" spans="2:3" x14ac:dyDescent="0.25">
      <c r="B682" s="2"/>
      <c r="C682" s="2"/>
    </row>
    <row r="683" spans="2:3" x14ac:dyDescent="0.25">
      <c r="B683" s="2"/>
      <c r="C683" s="2"/>
    </row>
    <row r="684" spans="2:3" x14ac:dyDescent="0.25">
      <c r="B684" s="2"/>
      <c r="C684" s="2"/>
    </row>
    <row r="685" spans="2:3" x14ac:dyDescent="0.25">
      <c r="B685" s="2"/>
      <c r="C685" s="2"/>
    </row>
    <row r="686" spans="2:3" x14ac:dyDescent="0.25">
      <c r="B686" s="2"/>
      <c r="C686" s="2"/>
    </row>
    <row r="687" spans="2:3" x14ac:dyDescent="0.25">
      <c r="B687" s="2"/>
      <c r="C687" s="2"/>
    </row>
    <row r="688" spans="2:3" x14ac:dyDescent="0.25">
      <c r="B688" s="2"/>
      <c r="C688" s="2"/>
    </row>
    <row r="689" spans="2:3" x14ac:dyDescent="0.25">
      <c r="B689" s="2"/>
      <c r="C689" s="2"/>
    </row>
    <row r="690" spans="2:3" x14ac:dyDescent="0.25">
      <c r="B690" s="2"/>
      <c r="C690" s="2"/>
    </row>
    <row r="691" spans="2:3" x14ac:dyDescent="0.25">
      <c r="B691" s="2"/>
      <c r="C691" s="2"/>
    </row>
    <row r="692" spans="2:3" x14ac:dyDescent="0.25">
      <c r="B692" s="2"/>
      <c r="C692" s="2"/>
    </row>
    <row r="693" spans="2:3" x14ac:dyDescent="0.25">
      <c r="B693" s="2"/>
      <c r="C693" s="2"/>
    </row>
    <row r="694" spans="2:3" x14ac:dyDescent="0.25">
      <c r="B694" s="2"/>
      <c r="C694" s="2"/>
    </row>
    <row r="695" spans="2:3" x14ac:dyDescent="0.25">
      <c r="B695" s="2"/>
      <c r="C695" s="2"/>
    </row>
    <row r="696" spans="2:3" x14ac:dyDescent="0.25">
      <c r="B696" s="2"/>
      <c r="C696" s="2"/>
    </row>
    <row r="697" spans="2:3" x14ac:dyDescent="0.25">
      <c r="B697" s="2"/>
      <c r="C697" s="2"/>
    </row>
    <row r="698" spans="2:3" x14ac:dyDescent="0.25">
      <c r="B698" s="2"/>
      <c r="C698" s="2"/>
    </row>
    <row r="699" spans="2:3" x14ac:dyDescent="0.25">
      <c r="B699" s="2"/>
      <c r="C699" s="2"/>
    </row>
    <row r="700" spans="2:3" x14ac:dyDescent="0.25">
      <c r="B700" s="2"/>
      <c r="C700" s="2"/>
    </row>
    <row r="701" spans="2:3" x14ac:dyDescent="0.25">
      <c r="B701" s="2"/>
      <c r="C701" s="2"/>
    </row>
    <row r="702" spans="2:3" x14ac:dyDescent="0.25">
      <c r="B702" s="2"/>
      <c r="C702" s="2"/>
    </row>
    <row r="703" spans="2:3" x14ac:dyDescent="0.25">
      <c r="B703" s="2"/>
      <c r="C703" s="2"/>
    </row>
    <row r="704" spans="2:3" x14ac:dyDescent="0.25">
      <c r="B704" s="2"/>
      <c r="C704" s="2"/>
    </row>
    <row r="705" spans="2:3" x14ac:dyDescent="0.25">
      <c r="B705" s="2"/>
      <c r="C705" s="2"/>
    </row>
    <row r="706" spans="2:3" x14ac:dyDescent="0.25">
      <c r="B706" s="2"/>
      <c r="C706" s="2"/>
    </row>
    <row r="707" spans="2:3" x14ac:dyDescent="0.25">
      <c r="B707" s="2"/>
      <c r="C707" s="2"/>
    </row>
    <row r="708" spans="2:3" x14ac:dyDescent="0.25">
      <c r="B708" s="2"/>
      <c r="C708" s="2"/>
    </row>
    <row r="709" spans="2:3" x14ac:dyDescent="0.25">
      <c r="B709" s="2"/>
      <c r="C709" s="2"/>
    </row>
    <row r="710" spans="2:3" x14ac:dyDescent="0.25">
      <c r="B710" s="2"/>
      <c r="C710" s="2"/>
    </row>
    <row r="711" spans="2:3" x14ac:dyDescent="0.25">
      <c r="B711" s="2"/>
      <c r="C711" s="2"/>
    </row>
    <row r="712" spans="2:3" x14ac:dyDescent="0.25">
      <c r="B712" s="2"/>
      <c r="C712" s="2"/>
    </row>
    <row r="713" spans="2:3" x14ac:dyDescent="0.25">
      <c r="B713" s="2"/>
      <c r="C713" s="2"/>
    </row>
    <row r="714" spans="2:3" x14ac:dyDescent="0.25">
      <c r="B714" s="2"/>
      <c r="C714" s="2"/>
    </row>
    <row r="715" spans="2:3" x14ac:dyDescent="0.25">
      <c r="B715" s="2"/>
      <c r="C715" s="2"/>
    </row>
    <row r="716" spans="2:3" x14ac:dyDescent="0.25">
      <c r="B716" s="2"/>
      <c r="C716" s="2"/>
    </row>
    <row r="717" spans="2:3" x14ac:dyDescent="0.25">
      <c r="B717" s="2"/>
      <c r="C717" s="2"/>
    </row>
    <row r="718" spans="2:3" x14ac:dyDescent="0.25">
      <c r="B718" s="2"/>
      <c r="C718" s="2"/>
    </row>
    <row r="719" spans="2:3" x14ac:dyDescent="0.25">
      <c r="B719" s="2"/>
      <c r="C719" s="2"/>
    </row>
    <row r="720" spans="2:3" x14ac:dyDescent="0.25">
      <c r="B720" s="2"/>
      <c r="C720" s="2"/>
    </row>
    <row r="721" spans="2:3" x14ac:dyDescent="0.25">
      <c r="B721" s="2"/>
      <c r="C721" s="2"/>
    </row>
    <row r="722" spans="2:3" x14ac:dyDescent="0.25">
      <c r="B722" s="2"/>
      <c r="C722" s="2"/>
    </row>
    <row r="723" spans="2:3" x14ac:dyDescent="0.25">
      <c r="B723" s="2"/>
      <c r="C723" s="2"/>
    </row>
    <row r="724" spans="2:3" x14ac:dyDescent="0.25">
      <c r="B724" s="2"/>
      <c r="C724" s="2"/>
    </row>
    <row r="725" spans="2:3" x14ac:dyDescent="0.25">
      <c r="B725" s="2"/>
      <c r="C725" s="2"/>
    </row>
    <row r="726" spans="2:3" x14ac:dyDescent="0.25">
      <c r="B726" s="2"/>
      <c r="C726" s="2"/>
    </row>
    <row r="727" spans="2:3" x14ac:dyDescent="0.25">
      <c r="B727" s="2"/>
      <c r="C727" s="2"/>
    </row>
    <row r="728" spans="2:3" x14ac:dyDescent="0.25">
      <c r="B728" s="2"/>
      <c r="C728" s="2"/>
    </row>
    <row r="729" spans="2:3" x14ac:dyDescent="0.25">
      <c r="B729" s="2"/>
      <c r="C729" s="2"/>
    </row>
    <row r="730" spans="2:3" x14ac:dyDescent="0.25">
      <c r="B730" s="2"/>
      <c r="C730" s="2"/>
    </row>
    <row r="731" spans="2:3" x14ac:dyDescent="0.25">
      <c r="B731" s="2"/>
      <c r="C731" s="2"/>
    </row>
    <row r="732" spans="2:3" x14ac:dyDescent="0.25">
      <c r="B732" s="2"/>
      <c r="C732" s="2"/>
    </row>
    <row r="733" spans="2:3" x14ac:dyDescent="0.25">
      <c r="B733" s="2"/>
      <c r="C733" s="2"/>
    </row>
    <row r="734" spans="2:3" x14ac:dyDescent="0.25">
      <c r="B734" s="2"/>
      <c r="C734" s="2"/>
    </row>
    <row r="735" spans="2:3" x14ac:dyDescent="0.25">
      <c r="B735" s="2"/>
      <c r="C735" s="2"/>
    </row>
    <row r="736" spans="2:3" x14ac:dyDescent="0.25">
      <c r="B736" s="2"/>
      <c r="C736" s="2"/>
    </row>
    <row r="737" spans="2:3" x14ac:dyDescent="0.25">
      <c r="B737" s="2"/>
      <c r="C737" s="2"/>
    </row>
    <row r="738" spans="2:3" x14ac:dyDescent="0.25">
      <c r="B738" s="2"/>
      <c r="C738" s="2"/>
    </row>
    <row r="739" spans="2:3" x14ac:dyDescent="0.25">
      <c r="B739" s="2"/>
      <c r="C739" s="2"/>
    </row>
    <row r="740" spans="2:3" x14ac:dyDescent="0.25">
      <c r="B740" s="2"/>
      <c r="C740" s="2"/>
    </row>
    <row r="741" spans="2:3" x14ac:dyDescent="0.25">
      <c r="B741" s="2"/>
      <c r="C741" s="2"/>
    </row>
    <row r="742" spans="2:3" x14ac:dyDescent="0.25">
      <c r="B742" s="2"/>
      <c r="C742" s="2"/>
    </row>
    <row r="743" spans="2:3" x14ac:dyDescent="0.25">
      <c r="B743" s="2"/>
      <c r="C743" s="2"/>
    </row>
    <row r="744" spans="2:3" x14ac:dyDescent="0.25">
      <c r="B744" s="2"/>
      <c r="C744" s="2"/>
    </row>
    <row r="745" spans="2:3" x14ac:dyDescent="0.25">
      <c r="B745" s="2"/>
      <c r="C745" s="2"/>
    </row>
    <row r="746" spans="2:3" x14ac:dyDescent="0.25">
      <c r="B746" s="2"/>
      <c r="C746" s="2"/>
    </row>
    <row r="747" spans="2:3" x14ac:dyDescent="0.25">
      <c r="B747" s="2"/>
      <c r="C747" s="2"/>
    </row>
    <row r="748" spans="2:3" x14ac:dyDescent="0.25">
      <c r="B748" s="2"/>
      <c r="C748" s="2"/>
    </row>
    <row r="749" spans="2:3" x14ac:dyDescent="0.25">
      <c r="B749" s="2"/>
      <c r="C749" s="2"/>
    </row>
    <row r="750" spans="2:3" x14ac:dyDescent="0.25">
      <c r="B750" s="2"/>
      <c r="C750" s="2"/>
    </row>
    <row r="751" spans="2:3" x14ac:dyDescent="0.25">
      <c r="B751" s="2"/>
      <c r="C751" s="2"/>
    </row>
    <row r="752" spans="2:3" x14ac:dyDescent="0.25">
      <c r="B752" s="2"/>
      <c r="C752" s="2"/>
    </row>
    <row r="753" spans="2:3" x14ac:dyDescent="0.25">
      <c r="B753" s="2"/>
      <c r="C753" s="2"/>
    </row>
    <row r="754" spans="2:3" x14ac:dyDescent="0.25">
      <c r="B754" s="2"/>
      <c r="C754" s="2"/>
    </row>
    <row r="755" spans="2:3" x14ac:dyDescent="0.25">
      <c r="B755" s="2"/>
      <c r="C755" s="2"/>
    </row>
    <row r="756" spans="2:3" x14ac:dyDescent="0.25">
      <c r="B756" s="2"/>
      <c r="C756" s="2"/>
    </row>
    <row r="757" spans="2:3" x14ac:dyDescent="0.25">
      <c r="B757" s="2"/>
      <c r="C757" s="2"/>
    </row>
    <row r="758" spans="2:3" x14ac:dyDescent="0.25">
      <c r="B758" s="2"/>
      <c r="C758" s="2"/>
    </row>
    <row r="759" spans="2:3" x14ac:dyDescent="0.25">
      <c r="B759" s="2"/>
      <c r="C759" s="2"/>
    </row>
    <row r="760" spans="2:3" x14ac:dyDescent="0.25">
      <c r="B760" s="2"/>
      <c r="C760" s="2"/>
    </row>
    <row r="761" spans="2:3" x14ac:dyDescent="0.25">
      <c r="B761" s="2"/>
      <c r="C761" s="2"/>
    </row>
    <row r="762" spans="2:3" x14ac:dyDescent="0.25">
      <c r="B762" s="2"/>
      <c r="C762" s="2"/>
    </row>
    <row r="763" spans="2:3" x14ac:dyDescent="0.25">
      <c r="B763" s="2"/>
      <c r="C763" s="2"/>
    </row>
    <row r="764" spans="2:3" x14ac:dyDescent="0.25">
      <c r="B764" s="2"/>
      <c r="C764" s="2"/>
    </row>
    <row r="765" spans="2:3" x14ac:dyDescent="0.25">
      <c r="B765" s="2"/>
      <c r="C765" s="2"/>
    </row>
    <row r="766" spans="2:3" x14ac:dyDescent="0.25">
      <c r="B766" s="2"/>
      <c r="C766" s="2"/>
    </row>
    <row r="767" spans="2:3" x14ac:dyDescent="0.25">
      <c r="B767" s="2"/>
      <c r="C767" s="2"/>
    </row>
    <row r="768" spans="2:3" x14ac:dyDescent="0.25">
      <c r="B768" s="2"/>
      <c r="C768" s="2"/>
    </row>
    <row r="769" spans="2:3" x14ac:dyDescent="0.25">
      <c r="B769" s="2"/>
      <c r="C769" s="2"/>
    </row>
    <row r="770" spans="2:3" x14ac:dyDescent="0.25">
      <c r="B770" s="2"/>
      <c r="C770" s="2"/>
    </row>
    <row r="771" spans="2:3" x14ac:dyDescent="0.25">
      <c r="B771" s="2"/>
      <c r="C771" s="2"/>
    </row>
    <row r="772" spans="2:3" x14ac:dyDescent="0.25">
      <c r="B772" s="2"/>
      <c r="C772" s="2"/>
    </row>
    <row r="773" spans="2:3" x14ac:dyDescent="0.25">
      <c r="B773" s="2"/>
      <c r="C773" s="2"/>
    </row>
    <row r="774" spans="2:3" x14ac:dyDescent="0.25">
      <c r="B774" s="2"/>
      <c r="C774" s="2"/>
    </row>
    <row r="775" spans="2:3" x14ac:dyDescent="0.25">
      <c r="B775" s="2"/>
      <c r="C775" s="2"/>
    </row>
    <row r="776" spans="2:3" x14ac:dyDescent="0.25">
      <c r="B776" s="2"/>
      <c r="C776" s="2"/>
    </row>
    <row r="777" spans="2:3" x14ac:dyDescent="0.25">
      <c r="B777" s="2"/>
      <c r="C777" s="2"/>
    </row>
    <row r="778" spans="2:3" x14ac:dyDescent="0.25">
      <c r="B778" s="2"/>
      <c r="C778" s="2"/>
    </row>
    <row r="779" spans="2:3" x14ac:dyDescent="0.25">
      <c r="B779" s="2"/>
      <c r="C779" s="2"/>
    </row>
    <row r="780" spans="2:3" x14ac:dyDescent="0.25">
      <c r="B780" s="2"/>
      <c r="C780" s="2"/>
    </row>
    <row r="781" spans="2:3" x14ac:dyDescent="0.25">
      <c r="B781" s="2"/>
      <c r="C781" s="2"/>
    </row>
    <row r="782" spans="2:3" x14ac:dyDescent="0.25">
      <c r="B782" s="2"/>
      <c r="C782" s="2"/>
    </row>
    <row r="783" spans="2:3" x14ac:dyDescent="0.25">
      <c r="B783" s="2"/>
      <c r="C783" s="2"/>
    </row>
    <row r="784" spans="2:3" x14ac:dyDescent="0.25">
      <c r="B784" s="2"/>
      <c r="C784" s="2"/>
    </row>
    <row r="785" spans="2:3" x14ac:dyDescent="0.25">
      <c r="B785" s="2"/>
      <c r="C785" s="2"/>
    </row>
    <row r="786" spans="2:3" x14ac:dyDescent="0.25">
      <c r="B786" s="2"/>
      <c r="C786" s="2"/>
    </row>
    <row r="787" spans="2:3" x14ac:dyDescent="0.25">
      <c r="B787" s="2"/>
      <c r="C787" s="2"/>
    </row>
    <row r="788" spans="2:3" x14ac:dyDescent="0.25">
      <c r="B788" s="2"/>
      <c r="C788" s="2"/>
    </row>
    <row r="789" spans="2:3" x14ac:dyDescent="0.25">
      <c r="B789" s="2"/>
      <c r="C789" s="2"/>
    </row>
    <row r="790" spans="2:3" x14ac:dyDescent="0.25">
      <c r="B790" s="2"/>
      <c r="C790" s="2"/>
    </row>
    <row r="791" spans="2:3" x14ac:dyDescent="0.25">
      <c r="B791" s="2"/>
      <c r="C791" s="2"/>
    </row>
    <row r="792" spans="2:3" x14ac:dyDescent="0.25">
      <c r="B792" s="2"/>
      <c r="C792" s="2"/>
    </row>
    <row r="793" spans="2:3" x14ac:dyDescent="0.25">
      <c r="B793" s="2"/>
      <c r="C793" s="2"/>
    </row>
    <row r="794" spans="2:3" x14ac:dyDescent="0.25">
      <c r="B794" s="2"/>
      <c r="C794" s="2"/>
    </row>
    <row r="795" spans="2:3" x14ac:dyDescent="0.25">
      <c r="B795" s="2"/>
      <c r="C795" s="2"/>
    </row>
    <row r="796" spans="2:3" x14ac:dyDescent="0.25">
      <c r="B796" s="2"/>
      <c r="C796" s="2"/>
    </row>
    <row r="797" spans="2:3" x14ac:dyDescent="0.25">
      <c r="B797" s="2"/>
      <c r="C797" s="2"/>
    </row>
    <row r="798" spans="2:3" x14ac:dyDescent="0.25">
      <c r="B798" s="2"/>
      <c r="C798" s="2"/>
    </row>
    <row r="799" spans="2:3" x14ac:dyDescent="0.25">
      <c r="B799" s="2"/>
      <c r="C799" s="2"/>
    </row>
    <row r="800" spans="2:3" x14ac:dyDescent="0.25">
      <c r="B800" s="2"/>
      <c r="C800" s="2"/>
    </row>
    <row r="801" spans="2:3" x14ac:dyDescent="0.25">
      <c r="B801" s="2"/>
      <c r="C801" s="2"/>
    </row>
    <row r="802" spans="2:3" x14ac:dyDescent="0.25">
      <c r="B802" s="2"/>
      <c r="C802" s="2"/>
    </row>
    <row r="803" spans="2:3" x14ac:dyDescent="0.25">
      <c r="B803" s="2"/>
      <c r="C803" s="2"/>
    </row>
    <row r="804" spans="2:3" x14ac:dyDescent="0.25">
      <c r="B804" s="2"/>
      <c r="C804" s="2"/>
    </row>
    <row r="805" spans="2:3" x14ac:dyDescent="0.25">
      <c r="B805" s="2"/>
      <c r="C805" s="2"/>
    </row>
    <row r="806" spans="2:3" x14ac:dyDescent="0.25">
      <c r="B806" s="2"/>
      <c r="C806" s="2"/>
    </row>
    <row r="807" spans="2:3" x14ac:dyDescent="0.25">
      <c r="B807" s="2"/>
      <c r="C807" s="2"/>
    </row>
    <row r="808" spans="2:3" x14ac:dyDescent="0.25">
      <c r="B808" s="2"/>
      <c r="C808" s="2"/>
    </row>
    <row r="809" spans="2:3" x14ac:dyDescent="0.25">
      <c r="B809" s="2"/>
      <c r="C809" s="2"/>
    </row>
    <row r="810" spans="2:3" x14ac:dyDescent="0.25">
      <c r="B810" s="2"/>
      <c r="C810" s="2"/>
    </row>
    <row r="811" spans="2:3" x14ac:dyDescent="0.25">
      <c r="B811" s="2"/>
      <c r="C811" s="2"/>
    </row>
    <row r="812" spans="2:3" x14ac:dyDescent="0.25">
      <c r="B812" s="2"/>
      <c r="C812" s="2"/>
    </row>
    <row r="813" spans="2:3" x14ac:dyDescent="0.25">
      <c r="B813" s="2"/>
      <c r="C813" s="2"/>
    </row>
    <row r="814" spans="2:3" x14ac:dyDescent="0.25">
      <c r="B814" s="2"/>
      <c r="C814" s="2"/>
    </row>
    <row r="815" spans="2:3" x14ac:dyDescent="0.25">
      <c r="B815" s="2"/>
      <c r="C815" s="2"/>
    </row>
    <row r="816" spans="2:3" x14ac:dyDescent="0.25">
      <c r="B816" s="2"/>
      <c r="C816" s="2"/>
    </row>
    <row r="817" spans="2:3" x14ac:dyDescent="0.25">
      <c r="B817" s="2"/>
      <c r="C817" s="2"/>
    </row>
    <row r="818" spans="2:3" x14ac:dyDescent="0.25">
      <c r="B818" s="2"/>
      <c r="C818" s="2"/>
    </row>
    <row r="819" spans="2:3" x14ac:dyDescent="0.25">
      <c r="B819" s="2"/>
      <c r="C819" s="2"/>
    </row>
    <row r="820" spans="2:3" x14ac:dyDescent="0.25">
      <c r="B820" s="2"/>
      <c r="C820" s="2"/>
    </row>
    <row r="821" spans="2:3" x14ac:dyDescent="0.25">
      <c r="B821" s="2"/>
      <c r="C821" s="2"/>
    </row>
    <row r="822" spans="2:3" x14ac:dyDescent="0.25">
      <c r="B822" s="2"/>
      <c r="C822" s="2"/>
    </row>
    <row r="823" spans="2:3" x14ac:dyDescent="0.25">
      <c r="B823" s="2"/>
      <c r="C823" s="2"/>
    </row>
    <row r="824" spans="2:3" x14ac:dyDescent="0.25">
      <c r="B824" s="2"/>
      <c r="C824" s="2"/>
    </row>
    <row r="825" spans="2:3" x14ac:dyDescent="0.25">
      <c r="B825" s="2"/>
      <c r="C825" s="2"/>
    </row>
    <row r="826" spans="2:3" x14ac:dyDescent="0.25">
      <c r="B826" s="2"/>
      <c r="C826" s="2"/>
    </row>
    <row r="827" spans="2:3" x14ac:dyDescent="0.25">
      <c r="B827" s="2"/>
      <c r="C827" s="2"/>
    </row>
    <row r="828" spans="2:3" x14ac:dyDescent="0.25">
      <c r="B828" s="2"/>
      <c r="C828" s="2"/>
    </row>
    <row r="829" spans="2:3" x14ac:dyDescent="0.25">
      <c r="B829" s="2"/>
      <c r="C829" s="2"/>
    </row>
    <row r="830" spans="2:3" x14ac:dyDescent="0.25">
      <c r="B830" s="2"/>
      <c r="C830" s="2"/>
    </row>
    <row r="831" spans="2:3" x14ac:dyDescent="0.25">
      <c r="B831" s="2"/>
      <c r="C831" s="2"/>
    </row>
    <row r="832" spans="2:3" x14ac:dyDescent="0.25">
      <c r="B832" s="2"/>
      <c r="C832" s="2"/>
    </row>
    <row r="833" spans="2:3" x14ac:dyDescent="0.25">
      <c r="B833" s="2"/>
      <c r="C833" s="2"/>
    </row>
    <row r="834" spans="2:3" x14ac:dyDescent="0.25">
      <c r="B834" s="2"/>
      <c r="C834" s="2"/>
    </row>
    <row r="835" spans="2:3" x14ac:dyDescent="0.25">
      <c r="B835" s="2"/>
      <c r="C835" s="2"/>
    </row>
    <row r="836" spans="2:3" x14ac:dyDescent="0.25">
      <c r="B836" s="2"/>
      <c r="C836" s="2"/>
    </row>
    <row r="837" spans="2:3" x14ac:dyDescent="0.25">
      <c r="B837" s="2"/>
      <c r="C837" s="2"/>
    </row>
    <row r="838" spans="2:3" x14ac:dyDescent="0.25">
      <c r="B838" s="2"/>
      <c r="C838" s="2"/>
    </row>
    <row r="839" spans="2:3" x14ac:dyDescent="0.25">
      <c r="B839" s="2"/>
      <c r="C839" s="2"/>
    </row>
    <row r="840" spans="2:3" x14ac:dyDescent="0.25">
      <c r="B840" s="2"/>
      <c r="C840" s="2"/>
    </row>
    <row r="841" spans="2:3" x14ac:dyDescent="0.25">
      <c r="B841" s="2"/>
      <c r="C841" s="2"/>
    </row>
    <row r="842" spans="2:3" x14ac:dyDescent="0.25">
      <c r="B842" s="2"/>
      <c r="C842" s="2"/>
    </row>
    <row r="843" spans="2:3" x14ac:dyDescent="0.25">
      <c r="B843" s="2"/>
      <c r="C843" s="2"/>
    </row>
    <row r="844" spans="2:3" x14ac:dyDescent="0.25">
      <c r="B844" s="2"/>
      <c r="C844" s="2"/>
    </row>
    <row r="845" spans="2:3" x14ac:dyDescent="0.25">
      <c r="B845" s="2"/>
      <c r="C845" s="2"/>
    </row>
    <row r="846" spans="2:3" x14ac:dyDescent="0.25">
      <c r="B846" s="2"/>
      <c r="C846" s="2"/>
    </row>
    <row r="847" spans="2:3" x14ac:dyDescent="0.25">
      <c r="B847" s="2"/>
      <c r="C847" s="2"/>
    </row>
    <row r="848" spans="2:3" x14ac:dyDescent="0.25">
      <c r="B848" s="2"/>
      <c r="C848" s="2"/>
    </row>
    <row r="849" spans="2:3" x14ac:dyDescent="0.25">
      <c r="B849" s="2"/>
      <c r="C849" s="2"/>
    </row>
    <row r="850" spans="2:3" x14ac:dyDescent="0.25">
      <c r="B850" s="2"/>
      <c r="C850" s="2"/>
    </row>
    <row r="851" spans="2:3" x14ac:dyDescent="0.25">
      <c r="B851" s="2"/>
      <c r="C851" s="2"/>
    </row>
    <row r="852" spans="2:3" x14ac:dyDescent="0.25">
      <c r="B852" s="2"/>
      <c r="C852" s="2"/>
    </row>
    <row r="853" spans="2:3" x14ac:dyDescent="0.25">
      <c r="B853" s="2"/>
      <c r="C853" s="2"/>
    </row>
    <row r="854" spans="2:3" x14ac:dyDescent="0.25">
      <c r="B854" s="2"/>
      <c r="C854" s="2"/>
    </row>
    <row r="855" spans="2:3" x14ac:dyDescent="0.25">
      <c r="B855" s="2"/>
      <c r="C855" s="2"/>
    </row>
    <row r="856" spans="2:3" x14ac:dyDescent="0.25">
      <c r="B856" s="2"/>
      <c r="C856" s="2"/>
    </row>
    <row r="857" spans="2:3" x14ac:dyDescent="0.25">
      <c r="B857" s="2"/>
      <c r="C857" s="2"/>
    </row>
    <row r="858" spans="2:3" x14ac:dyDescent="0.25">
      <c r="B858" s="2"/>
      <c r="C858" s="2"/>
    </row>
    <row r="859" spans="2:3" x14ac:dyDescent="0.25">
      <c r="B859" s="2"/>
      <c r="C859" s="2"/>
    </row>
    <row r="860" spans="2:3" x14ac:dyDescent="0.25">
      <c r="B860" s="2"/>
      <c r="C860" s="2"/>
    </row>
    <row r="861" spans="2:3" x14ac:dyDescent="0.25">
      <c r="B861" s="2"/>
      <c r="C861" s="2"/>
    </row>
    <row r="862" spans="2:3" x14ac:dyDescent="0.25">
      <c r="B862" s="2"/>
      <c r="C862" s="2"/>
    </row>
    <row r="863" spans="2:3" x14ac:dyDescent="0.25">
      <c r="B863" s="2"/>
      <c r="C863" s="2"/>
    </row>
    <row r="864" spans="2:3" x14ac:dyDescent="0.25">
      <c r="B864" s="2"/>
      <c r="C864" s="2"/>
    </row>
    <row r="865" spans="2:3" x14ac:dyDescent="0.25">
      <c r="B865" s="2"/>
      <c r="C865" s="2"/>
    </row>
    <row r="866" spans="2:3" x14ac:dyDescent="0.25">
      <c r="B866" s="2"/>
      <c r="C866" s="2"/>
    </row>
    <row r="867" spans="2:3" x14ac:dyDescent="0.25">
      <c r="B867" s="2"/>
      <c r="C867" s="2"/>
    </row>
    <row r="868" spans="2:3" x14ac:dyDescent="0.25">
      <c r="B868" s="2"/>
      <c r="C868" s="2"/>
    </row>
    <row r="869" spans="2:3" x14ac:dyDescent="0.25">
      <c r="B869" s="2"/>
      <c r="C869" s="2"/>
    </row>
    <row r="870" spans="2:3" x14ac:dyDescent="0.25">
      <c r="B870" s="2"/>
      <c r="C870" s="2"/>
    </row>
    <row r="871" spans="2:3" x14ac:dyDescent="0.25">
      <c r="B871" s="2"/>
      <c r="C871" s="2"/>
    </row>
    <row r="872" spans="2:3" x14ac:dyDescent="0.25">
      <c r="B872" s="2"/>
      <c r="C872" s="2"/>
    </row>
    <row r="873" spans="2:3" x14ac:dyDescent="0.25">
      <c r="B873" s="2"/>
      <c r="C873" s="2"/>
    </row>
    <row r="874" spans="2:3" x14ac:dyDescent="0.25">
      <c r="B874" s="2"/>
      <c r="C874" s="2"/>
    </row>
    <row r="875" spans="2:3" x14ac:dyDescent="0.25">
      <c r="B875" s="2"/>
      <c r="C875" s="2"/>
    </row>
    <row r="876" spans="2:3" x14ac:dyDescent="0.25">
      <c r="B876" s="2"/>
      <c r="C876" s="2"/>
    </row>
    <row r="877" spans="2:3" x14ac:dyDescent="0.25">
      <c r="B877" s="2"/>
      <c r="C877" s="2"/>
    </row>
    <row r="878" spans="2:3" x14ac:dyDescent="0.25">
      <c r="B878" s="2"/>
      <c r="C878" s="2"/>
    </row>
    <row r="879" spans="2:3" x14ac:dyDescent="0.25">
      <c r="B879" s="2"/>
      <c r="C879" s="2"/>
    </row>
    <row r="880" spans="2:3" x14ac:dyDescent="0.25">
      <c r="B880" s="2"/>
      <c r="C880" s="2"/>
    </row>
    <row r="881" spans="2:3" x14ac:dyDescent="0.25">
      <c r="B881" s="2"/>
      <c r="C881" s="2"/>
    </row>
    <row r="882" spans="2:3" x14ac:dyDescent="0.25">
      <c r="B882" s="2"/>
      <c r="C882" s="2"/>
    </row>
    <row r="883" spans="2:3" x14ac:dyDescent="0.25">
      <c r="B883" s="2"/>
      <c r="C883" s="2"/>
    </row>
    <row r="884" spans="2:3" x14ac:dyDescent="0.25">
      <c r="B884" s="2"/>
      <c r="C884" s="2"/>
    </row>
    <row r="885" spans="2:3" x14ac:dyDescent="0.25">
      <c r="B885" s="2"/>
      <c r="C885" s="2"/>
    </row>
    <row r="886" spans="2:3" x14ac:dyDescent="0.25">
      <c r="B886" s="2"/>
      <c r="C886" s="2"/>
    </row>
    <row r="887" spans="2:3" x14ac:dyDescent="0.25">
      <c r="B887" s="2"/>
      <c r="C887" s="2"/>
    </row>
    <row r="888" spans="2:3" x14ac:dyDescent="0.25">
      <c r="B888" s="2"/>
      <c r="C888" s="2"/>
    </row>
    <row r="889" spans="2:3" x14ac:dyDescent="0.25">
      <c r="B889" s="2"/>
      <c r="C889" s="2"/>
    </row>
    <row r="890" spans="2:3" x14ac:dyDescent="0.25">
      <c r="B890" s="2"/>
      <c r="C890" s="2"/>
    </row>
    <row r="891" spans="2:3" x14ac:dyDescent="0.25">
      <c r="B891" s="2"/>
      <c r="C891" s="2"/>
    </row>
    <row r="892" spans="2:3" x14ac:dyDescent="0.25">
      <c r="B892" s="2"/>
      <c r="C892" s="2"/>
    </row>
    <row r="893" spans="2:3" x14ac:dyDescent="0.25">
      <c r="B893" s="2"/>
      <c r="C893" s="2"/>
    </row>
    <row r="894" spans="2:3" x14ac:dyDescent="0.25">
      <c r="B894" s="2"/>
      <c r="C894" s="2"/>
    </row>
    <row r="895" spans="2:3" x14ac:dyDescent="0.25">
      <c r="B895" s="2"/>
      <c r="C895" s="2"/>
    </row>
    <row r="896" spans="2:3" x14ac:dyDescent="0.25">
      <c r="B896" s="2"/>
      <c r="C896" s="2"/>
    </row>
    <row r="897" spans="2:3" x14ac:dyDescent="0.25">
      <c r="B897" s="2"/>
      <c r="C897" s="2"/>
    </row>
    <row r="898" spans="2:3" x14ac:dyDescent="0.25">
      <c r="B898" s="2"/>
      <c r="C898" s="2"/>
    </row>
    <row r="899" spans="2:3" x14ac:dyDescent="0.25">
      <c r="B899" s="2"/>
      <c r="C899" s="2"/>
    </row>
    <row r="900" spans="2:3" x14ac:dyDescent="0.25">
      <c r="B900" s="2"/>
      <c r="C900" s="2"/>
    </row>
    <row r="901" spans="2:3" x14ac:dyDescent="0.25">
      <c r="B901" s="2"/>
      <c r="C901" s="2"/>
    </row>
    <row r="902" spans="2:3" x14ac:dyDescent="0.25">
      <c r="B902" s="2"/>
      <c r="C902" s="2"/>
    </row>
    <row r="903" spans="2:3" x14ac:dyDescent="0.25">
      <c r="B903" s="2"/>
      <c r="C903" s="2"/>
    </row>
    <row r="904" spans="2:3" x14ac:dyDescent="0.25">
      <c r="B904" s="2"/>
      <c r="C904" s="2"/>
    </row>
    <row r="905" spans="2:3" x14ac:dyDescent="0.25">
      <c r="B905" s="2"/>
      <c r="C905" s="2"/>
    </row>
    <row r="906" spans="2:3" x14ac:dyDescent="0.25">
      <c r="B906" s="2"/>
      <c r="C906" s="2"/>
    </row>
    <row r="907" spans="2:3" x14ac:dyDescent="0.25">
      <c r="B907" s="2"/>
      <c r="C907" s="2"/>
    </row>
    <row r="908" spans="2:3" x14ac:dyDescent="0.25">
      <c r="B908" s="2"/>
      <c r="C908" s="2"/>
    </row>
    <row r="909" spans="2:3" x14ac:dyDescent="0.25">
      <c r="B909" s="2"/>
      <c r="C909" s="2"/>
    </row>
    <row r="910" spans="2:3" x14ac:dyDescent="0.25">
      <c r="B910" s="2"/>
      <c r="C910" s="2"/>
    </row>
    <row r="911" spans="2:3" x14ac:dyDescent="0.25">
      <c r="B911" s="2"/>
      <c r="C911" s="2"/>
    </row>
    <row r="912" spans="2:3" x14ac:dyDescent="0.25">
      <c r="B912" s="2"/>
      <c r="C912" s="2"/>
    </row>
    <row r="913" spans="2:3" x14ac:dyDescent="0.25">
      <c r="B913" s="2"/>
      <c r="C913" s="2"/>
    </row>
    <row r="914" spans="2:3" x14ac:dyDescent="0.25">
      <c r="B914" s="2"/>
      <c r="C914" s="2"/>
    </row>
    <row r="915" spans="2:3" x14ac:dyDescent="0.25">
      <c r="B915" s="2"/>
      <c r="C915" s="2"/>
    </row>
    <row r="916" spans="2:3" x14ac:dyDescent="0.25">
      <c r="B916" s="2"/>
      <c r="C916" s="2"/>
    </row>
    <row r="917" spans="2:3" x14ac:dyDescent="0.25">
      <c r="B917" s="2"/>
      <c r="C917" s="2"/>
    </row>
    <row r="918" spans="2:3" x14ac:dyDescent="0.25">
      <c r="B918" s="2"/>
      <c r="C918" s="2"/>
    </row>
    <row r="919" spans="2:3" x14ac:dyDescent="0.25">
      <c r="B919" s="2"/>
      <c r="C919" s="2"/>
    </row>
    <row r="920" spans="2:3" x14ac:dyDescent="0.25">
      <c r="B920" s="2"/>
      <c r="C920" s="2"/>
    </row>
    <row r="921" spans="2:3" x14ac:dyDescent="0.25">
      <c r="B921" s="2"/>
      <c r="C921" s="2"/>
    </row>
    <row r="922" spans="2:3" x14ac:dyDescent="0.25">
      <c r="B922" s="2"/>
      <c r="C922" s="2"/>
    </row>
    <row r="923" spans="2:3" x14ac:dyDescent="0.25">
      <c r="B923" s="2"/>
      <c r="C923" s="2"/>
    </row>
    <row r="924" spans="2:3" x14ac:dyDescent="0.25">
      <c r="B924" s="2"/>
      <c r="C924" s="2"/>
    </row>
    <row r="925" spans="2:3" x14ac:dyDescent="0.25">
      <c r="B925" s="2"/>
      <c r="C925" s="2"/>
    </row>
    <row r="926" spans="2:3" x14ac:dyDescent="0.25">
      <c r="B926" s="2"/>
      <c r="C926" s="2"/>
    </row>
    <row r="927" spans="2:3" x14ac:dyDescent="0.25">
      <c r="B927" s="2"/>
      <c r="C927" s="2"/>
    </row>
    <row r="928" spans="2:3" x14ac:dyDescent="0.25">
      <c r="B928" s="2"/>
      <c r="C928" s="2"/>
    </row>
    <row r="929" spans="2:3" x14ac:dyDescent="0.25">
      <c r="B929" s="2"/>
      <c r="C929" s="2"/>
    </row>
    <row r="930" spans="2:3" x14ac:dyDescent="0.25">
      <c r="B930" s="2"/>
      <c r="C930" s="2"/>
    </row>
    <row r="931" spans="2:3" x14ac:dyDescent="0.25">
      <c r="B931" s="2"/>
      <c r="C931" s="2"/>
    </row>
    <row r="932" spans="2:3" x14ac:dyDescent="0.25">
      <c r="B932" s="2"/>
      <c r="C932" s="2"/>
    </row>
    <row r="933" spans="2:3" x14ac:dyDescent="0.25">
      <c r="B933" s="2"/>
      <c r="C933" s="2"/>
    </row>
    <row r="934" spans="2:3" x14ac:dyDescent="0.25">
      <c r="B934" s="2"/>
      <c r="C934" s="2"/>
    </row>
    <row r="935" spans="2:3" x14ac:dyDescent="0.25">
      <c r="B935" s="2"/>
      <c r="C935" s="2"/>
    </row>
    <row r="936" spans="2:3" x14ac:dyDescent="0.25">
      <c r="B936" s="2"/>
      <c r="C936" s="2"/>
    </row>
    <row r="937" spans="2:3" x14ac:dyDescent="0.25">
      <c r="B937" s="2"/>
      <c r="C937" s="2"/>
    </row>
    <row r="938" spans="2:3" x14ac:dyDescent="0.25">
      <c r="B938" s="2"/>
      <c r="C938" s="2"/>
    </row>
    <row r="939" spans="2:3" x14ac:dyDescent="0.25">
      <c r="B939" s="2"/>
      <c r="C939" s="2"/>
    </row>
    <row r="940" spans="2:3" x14ac:dyDescent="0.25">
      <c r="B940" s="2"/>
      <c r="C940" s="2"/>
    </row>
    <row r="941" spans="2:3" x14ac:dyDescent="0.25">
      <c r="B941" s="2"/>
      <c r="C941" s="2"/>
    </row>
    <row r="942" spans="2:3" x14ac:dyDescent="0.25">
      <c r="B942" s="2"/>
      <c r="C942" s="2"/>
    </row>
    <row r="943" spans="2:3" x14ac:dyDescent="0.25">
      <c r="B943" s="2"/>
      <c r="C943" s="2"/>
    </row>
    <row r="944" spans="2:3" x14ac:dyDescent="0.25">
      <c r="B944" s="2"/>
      <c r="C944" s="2"/>
    </row>
    <row r="945" spans="2:3" x14ac:dyDescent="0.25">
      <c r="B945" s="2"/>
      <c r="C945" s="2"/>
    </row>
    <row r="946" spans="2:3" x14ac:dyDescent="0.25">
      <c r="B946" s="2"/>
      <c r="C946" s="2"/>
    </row>
    <row r="947" spans="2:3" x14ac:dyDescent="0.25">
      <c r="B947" s="2"/>
      <c r="C947" s="2"/>
    </row>
    <row r="948" spans="2:3" x14ac:dyDescent="0.25">
      <c r="B948" s="2"/>
      <c r="C948" s="2"/>
    </row>
    <row r="949" spans="2:3" x14ac:dyDescent="0.25">
      <c r="B949" s="2"/>
      <c r="C949" s="2"/>
    </row>
    <row r="950" spans="2:3" x14ac:dyDescent="0.25">
      <c r="B950" s="2"/>
      <c r="C950" s="2"/>
    </row>
    <row r="951" spans="2:3" x14ac:dyDescent="0.25">
      <c r="B951" s="2"/>
      <c r="C951" s="2"/>
    </row>
    <row r="952" spans="2:3" x14ac:dyDescent="0.25">
      <c r="B952" s="2"/>
      <c r="C952" s="2"/>
    </row>
    <row r="953" spans="2:3" x14ac:dyDescent="0.25">
      <c r="B953" s="2"/>
      <c r="C953" s="2"/>
    </row>
    <row r="954" spans="2:3" x14ac:dyDescent="0.25">
      <c r="B954" s="2"/>
      <c r="C954" s="2"/>
    </row>
    <row r="955" spans="2:3" x14ac:dyDescent="0.25">
      <c r="B955" s="2"/>
      <c r="C955" s="2"/>
    </row>
    <row r="956" spans="2:3" x14ac:dyDescent="0.25">
      <c r="B956" s="2"/>
      <c r="C956" s="2"/>
    </row>
    <row r="957" spans="2:3" x14ac:dyDescent="0.25">
      <c r="B957" s="2"/>
      <c r="C957" s="2"/>
    </row>
    <row r="958" spans="2:3" x14ac:dyDescent="0.25">
      <c r="B958" s="2"/>
      <c r="C958" s="2"/>
    </row>
    <row r="959" spans="2:3" x14ac:dyDescent="0.25">
      <c r="B959" s="2"/>
      <c r="C959" s="2"/>
    </row>
    <row r="960" spans="2:3" x14ac:dyDescent="0.25">
      <c r="B960" s="2"/>
      <c r="C960" s="2"/>
    </row>
    <row r="961" spans="2:3" x14ac:dyDescent="0.25">
      <c r="B961" s="2"/>
      <c r="C961" s="2"/>
    </row>
    <row r="962" spans="2:3" x14ac:dyDescent="0.25">
      <c r="B962" s="2"/>
      <c r="C962" s="2"/>
    </row>
    <row r="963" spans="2:3" x14ac:dyDescent="0.25">
      <c r="B963" s="2"/>
      <c r="C963" s="2"/>
    </row>
    <row r="964" spans="2:3" x14ac:dyDescent="0.25">
      <c r="B964" s="2"/>
      <c r="C964" s="2"/>
    </row>
    <row r="965" spans="2:3" x14ac:dyDescent="0.25">
      <c r="B965" s="2"/>
      <c r="C965" s="2"/>
    </row>
    <row r="966" spans="2:3" x14ac:dyDescent="0.25">
      <c r="B966" s="2"/>
      <c r="C966" s="2"/>
    </row>
    <row r="967" spans="2:3" x14ac:dyDescent="0.25">
      <c r="B967" s="2"/>
      <c r="C967" s="2"/>
    </row>
    <row r="968" spans="2:3" x14ac:dyDescent="0.25">
      <c r="B968" s="2"/>
      <c r="C968" s="2"/>
    </row>
    <row r="969" spans="2:3" x14ac:dyDescent="0.25">
      <c r="B969" s="2"/>
      <c r="C969" s="2"/>
    </row>
    <row r="970" spans="2:3" x14ac:dyDescent="0.25">
      <c r="B970" s="2"/>
      <c r="C970" s="2"/>
    </row>
    <row r="971" spans="2:3" x14ac:dyDescent="0.25">
      <c r="B971" s="2"/>
      <c r="C971" s="2"/>
    </row>
    <row r="972" spans="2:3" x14ac:dyDescent="0.25">
      <c r="B972" s="2"/>
      <c r="C972" s="2"/>
    </row>
    <row r="973" spans="2:3" x14ac:dyDescent="0.25">
      <c r="B973" s="2"/>
      <c r="C973" s="2"/>
    </row>
    <row r="974" spans="2:3" x14ac:dyDescent="0.25">
      <c r="B974" s="2"/>
      <c r="C974" s="2"/>
    </row>
    <row r="975" spans="2:3" x14ac:dyDescent="0.25">
      <c r="B975" s="2"/>
      <c r="C975" s="2"/>
    </row>
    <row r="976" spans="2:3" x14ac:dyDescent="0.25">
      <c r="B976" s="2"/>
      <c r="C976" s="2"/>
    </row>
    <row r="977" spans="2:3" x14ac:dyDescent="0.25">
      <c r="B977" s="2"/>
      <c r="C977" s="2"/>
    </row>
    <row r="978" spans="2:3" x14ac:dyDescent="0.25">
      <c r="B978" s="2"/>
      <c r="C978" s="2"/>
    </row>
    <row r="979" spans="2:3" x14ac:dyDescent="0.25">
      <c r="B979" s="2"/>
      <c r="C979" s="2"/>
    </row>
    <row r="980" spans="2:3" x14ac:dyDescent="0.25">
      <c r="B980" s="2"/>
      <c r="C980" s="2"/>
    </row>
    <row r="981" spans="2:3" x14ac:dyDescent="0.25">
      <c r="B981" s="2"/>
      <c r="C981" s="2"/>
    </row>
    <row r="982" spans="2:3" x14ac:dyDescent="0.25">
      <c r="B982" s="2"/>
      <c r="C982" s="2"/>
    </row>
    <row r="983" spans="2:3" x14ac:dyDescent="0.25">
      <c r="B983" s="2"/>
      <c r="C983" s="2"/>
    </row>
    <row r="984" spans="2:3" x14ac:dyDescent="0.25">
      <c r="B984" s="2"/>
      <c r="C984" s="2"/>
    </row>
    <row r="985" spans="2:3" x14ac:dyDescent="0.25">
      <c r="B985" s="2"/>
      <c r="C985" s="2"/>
    </row>
    <row r="986" spans="2:3" x14ac:dyDescent="0.25">
      <c r="B986" s="2"/>
      <c r="C986" s="2"/>
    </row>
    <row r="987" spans="2:3" x14ac:dyDescent="0.25">
      <c r="B987" s="2"/>
      <c r="C987" s="2"/>
    </row>
    <row r="988" spans="2:3" x14ac:dyDescent="0.25">
      <c r="B988" s="2"/>
      <c r="C988" s="2"/>
    </row>
    <row r="989" spans="2:3" x14ac:dyDescent="0.25">
      <c r="B989" s="2"/>
      <c r="C989" s="2"/>
    </row>
    <row r="990" spans="2:3" x14ac:dyDescent="0.25">
      <c r="B990" s="2"/>
      <c r="C990" s="2"/>
    </row>
    <row r="991" spans="2:3" x14ac:dyDescent="0.25">
      <c r="B991" s="2"/>
      <c r="C991" s="2"/>
    </row>
    <row r="992" spans="2:3" x14ac:dyDescent="0.25">
      <c r="B992" s="2"/>
      <c r="C992" s="2"/>
    </row>
    <row r="993" spans="2:3" x14ac:dyDescent="0.25">
      <c r="B993" s="2"/>
      <c r="C993" s="2"/>
    </row>
    <row r="994" spans="2:3" x14ac:dyDescent="0.25">
      <c r="B994" s="2"/>
      <c r="C994" s="2"/>
    </row>
    <row r="995" spans="2:3" x14ac:dyDescent="0.25">
      <c r="B995" s="2"/>
      <c r="C995" s="2"/>
    </row>
    <row r="996" spans="2:3" x14ac:dyDescent="0.25">
      <c r="B996" s="2"/>
      <c r="C996" s="2"/>
    </row>
    <row r="997" spans="2:3" x14ac:dyDescent="0.25">
      <c r="B997" s="2"/>
      <c r="C997" s="2"/>
    </row>
    <row r="998" spans="2:3" x14ac:dyDescent="0.25">
      <c r="B998" s="2"/>
      <c r="C998" s="2"/>
    </row>
    <row r="999" spans="2:3" x14ac:dyDescent="0.25">
      <c r="B999" s="2"/>
      <c r="C999" s="2"/>
    </row>
    <row r="1000" spans="2:3" x14ac:dyDescent="0.25">
      <c r="B1000" s="2"/>
      <c r="C1000" s="2"/>
    </row>
    <row r="1001" spans="2:3" x14ac:dyDescent="0.25">
      <c r="B1001" s="2"/>
      <c r="C1001" s="2"/>
    </row>
    <row r="1002" spans="2:3" x14ac:dyDescent="0.25">
      <c r="B1002" s="2"/>
      <c r="C1002" s="2"/>
    </row>
    <row r="1003" spans="2:3" x14ac:dyDescent="0.25">
      <c r="B1003" s="2"/>
      <c r="C1003" s="2"/>
    </row>
    <row r="1004" spans="2:3" x14ac:dyDescent="0.25">
      <c r="B1004" s="2"/>
      <c r="C1004" s="2"/>
    </row>
    <row r="1005" spans="2:3" x14ac:dyDescent="0.25">
      <c r="B1005" s="2"/>
      <c r="C1005" s="2"/>
    </row>
    <row r="1006" spans="2:3" x14ac:dyDescent="0.25">
      <c r="B1006" s="2"/>
      <c r="C1006" s="2"/>
    </row>
    <row r="1007" spans="2:3" x14ac:dyDescent="0.25">
      <c r="B1007" s="2"/>
      <c r="C1007" s="2"/>
    </row>
    <row r="1008" spans="2:3" x14ac:dyDescent="0.25">
      <c r="B1008" s="2"/>
      <c r="C1008" s="2"/>
    </row>
    <row r="1009" spans="2:3" x14ac:dyDescent="0.25">
      <c r="B1009" s="2"/>
      <c r="C1009" s="2"/>
    </row>
    <row r="1010" spans="2:3" x14ac:dyDescent="0.25">
      <c r="B1010" s="2"/>
      <c r="C1010" s="2"/>
    </row>
    <row r="1011" spans="2:3" x14ac:dyDescent="0.25">
      <c r="B1011" s="2"/>
      <c r="C1011" s="2"/>
    </row>
    <row r="1012" spans="2:3" x14ac:dyDescent="0.25">
      <c r="B1012" s="2"/>
      <c r="C1012" s="2"/>
    </row>
    <row r="1013" spans="2:3" x14ac:dyDescent="0.25">
      <c r="B1013" s="2"/>
      <c r="C1013" s="2"/>
    </row>
    <row r="1014" spans="2:3" x14ac:dyDescent="0.25">
      <c r="B1014" s="2"/>
      <c r="C1014" s="2"/>
    </row>
    <row r="1015" spans="2:3" x14ac:dyDescent="0.25">
      <c r="B1015" s="2"/>
      <c r="C1015" s="2"/>
    </row>
    <row r="1016" spans="2:3" x14ac:dyDescent="0.25">
      <c r="B1016" s="2"/>
      <c r="C1016" s="2"/>
    </row>
    <row r="1017" spans="2:3" x14ac:dyDescent="0.25">
      <c r="B1017" s="2"/>
      <c r="C1017" s="2"/>
    </row>
    <row r="1018" spans="2:3" x14ac:dyDescent="0.25">
      <c r="B1018" s="2"/>
      <c r="C1018" s="2"/>
    </row>
    <row r="1019" spans="2:3" x14ac:dyDescent="0.25">
      <c r="B1019" s="2"/>
      <c r="C1019" s="2"/>
    </row>
    <row r="1020" spans="2:3" x14ac:dyDescent="0.25">
      <c r="B1020" s="2"/>
      <c r="C1020" s="2"/>
    </row>
    <row r="1021" spans="2:3" x14ac:dyDescent="0.25">
      <c r="B1021" s="2"/>
      <c r="C1021" s="2"/>
    </row>
    <row r="1022" spans="2:3" x14ac:dyDescent="0.25">
      <c r="B1022" s="2"/>
      <c r="C1022" s="2"/>
    </row>
    <row r="1023" spans="2:3" x14ac:dyDescent="0.25">
      <c r="B1023" s="2"/>
      <c r="C1023" s="2"/>
    </row>
    <row r="1024" spans="2:3" x14ac:dyDescent="0.25">
      <c r="B1024" s="2"/>
      <c r="C1024" s="2"/>
    </row>
    <row r="1025" spans="2:3" x14ac:dyDescent="0.25">
      <c r="B1025" s="2"/>
      <c r="C1025" s="2"/>
    </row>
    <row r="1026" spans="2:3" x14ac:dyDescent="0.25">
      <c r="B1026" s="2"/>
      <c r="C1026" s="2"/>
    </row>
    <row r="1027" spans="2:3" x14ac:dyDescent="0.25">
      <c r="B1027" s="2"/>
      <c r="C1027" s="2"/>
    </row>
    <row r="1028" spans="2:3" x14ac:dyDescent="0.25">
      <c r="B1028" s="2"/>
      <c r="C1028" s="2"/>
    </row>
    <row r="1029" spans="2:3" x14ac:dyDescent="0.25">
      <c r="B1029" s="2"/>
      <c r="C1029" s="2"/>
    </row>
    <row r="1030" spans="2:3" x14ac:dyDescent="0.25">
      <c r="B1030" s="2"/>
      <c r="C1030" s="2"/>
    </row>
    <row r="1031" spans="2:3" x14ac:dyDescent="0.25">
      <c r="B1031" s="2"/>
      <c r="C1031" s="2"/>
    </row>
    <row r="1032" spans="2:3" x14ac:dyDescent="0.25">
      <c r="B1032" s="2"/>
      <c r="C1032" s="2"/>
    </row>
    <row r="1033" spans="2:3" x14ac:dyDescent="0.25">
      <c r="B1033" s="2"/>
      <c r="C1033" s="2"/>
    </row>
    <row r="1034" spans="2:3" x14ac:dyDescent="0.25">
      <c r="B1034" s="2"/>
      <c r="C1034" s="2"/>
    </row>
    <row r="1035" spans="2:3" x14ac:dyDescent="0.25">
      <c r="B1035" s="2"/>
      <c r="C1035" s="2"/>
    </row>
    <row r="1036" spans="2:3" x14ac:dyDescent="0.25">
      <c r="B1036" s="2"/>
      <c r="C1036" s="2"/>
    </row>
    <row r="1037" spans="2:3" x14ac:dyDescent="0.25">
      <c r="B1037" s="2"/>
      <c r="C1037" s="2"/>
    </row>
    <row r="1038" spans="2:3" x14ac:dyDescent="0.25">
      <c r="B1038" s="2"/>
      <c r="C1038" s="2"/>
    </row>
    <row r="1039" spans="2:3" x14ac:dyDescent="0.25">
      <c r="B1039" s="2"/>
      <c r="C1039" s="2"/>
    </row>
    <row r="1040" spans="2:3" x14ac:dyDescent="0.25">
      <c r="B1040" s="2"/>
      <c r="C1040" s="2"/>
    </row>
    <row r="1041" spans="2:3" x14ac:dyDescent="0.25">
      <c r="B1041" s="2"/>
      <c r="C1041" s="2"/>
    </row>
    <row r="1042" spans="2:3" x14ac:dyDescent="0.25">
      <c r="B1042" s="2"/>
      <c r="C1042" s="2"/>
    </row>
    <row r="1043" spans="2:3" x14ac:dyDescent="0.25">
      <c r="B1043" s="2"/>
      <c r="C1043" s="2"/>
    </row>
    <row r="1044" spans="2:3" x14ac:dyDescent="0.25">
      <c r="B1044" s="2"/>
      <c r="C1044" s="2"/>
    </row>
    <row r="1045" spans="2:3" x14ac:dyDescent="0.25">
      <c r="B1045" s="2"/>
      <c r="C1045" s="2"/>
    </row>
    <row r="1046" spans="2:3" x14ac:dyDescent="0.25">
      <c r="B1046" s="2"/>
      <c r="C1046" s="2"/>
    </row>
    <row r="1047" spans="2:3" x14ac:dyDescent="0.25">
      <c r="B1047" s="2"/>
      <c r="C1047" s="2"/>
    </row>
    <row r="1048" spans="2:3" x14ac:dyDescent="0.25">
      <c r="B1048" s="2"/>
      <c r="C1048" s="2"/>
    </row>
    <row r="1049" spans="2:3" x14ac:dyDescent="0.25">
      <c r="B1049" s="2"/>
      <c r="C1049" s="2"/>
    </row>
    <row r="1050" spans="2:3" x14ac:dyDescent="0.25">
      <c r="B1050" s="2"/>
      <c r="C1050" s="2"/>
    </row>
    <row r="1051" spans="2:3" x14ac:dyDescent="0.25">
      <c r="B1051" s="2"/>
      <c r="C1051" s="2"/>
    </row>
    <row r="1052" spans="2:3" x14ac:dyDescent="0.25">
      <c r="B1052" s="2"/>
      <c r="C1052" s="2"/>
    </row>
    <row r="1053" spans="2:3" x14ac:dyDescent="0.25">
      <c r="B1053" s="2"/>
      <c r="C1053" s="2"/>
    </row>
    <row r="1054" spans="2:3" x14ac:dyDescent="0.25">
      <c r="B1054" s="2"/>
      <c r="C1054" s="2"/>
    </row>
    <row r="1055" spans="2:3" x14ac:dyDescent="0.25">
      <c r="B1055" s="2"/>
      <c r="C1055" s="2"/>
    </row>
    <row r="1056" spans="2:3" x14ac:dyDescent="0.25">
      <c r="B1056" s="2"/>
      <c r="C1056" s="2"/>
    </row>
    <row r="1057" spans="2:3" x14ac:dyDescent="0.25">
      <c r="B1057" s="2"/>
      <c r="C1057" s="2"/>
    </row>
    <row r="1058" spans="2:3" x14ac:dyDescent="0.25">
      <c r="B1058" s="2"/>
      <c r="C1058" s="2"/>
    </row>
    <row r="1059" spans="2:3" x14ac:dyDescent="0.25">
      <c r="B1059" s="2"/>
      <c r="C1059" s="2"/>
    </row>
    <row r="1060" spans="2:3" x14ac:dyDescent="0.25">
      <c r="B1060" s="2"/>
      <c r="C1060" s="2"/>
    </row>
  </sheetData>
  <hyperlinks>
    <hyperlink ref="A4:IV4" location="'15.1.1'!A1" display="15.1.1." xr:uid="{00000000-0004-0000-0000-000000000000}"/>
    <hyperlink ref="A5:IV5" location="'15.1.3'!A1" display="15.1.3." xr:uid="{00000000-0004-0000-0000-000001000000}"/>
    <hyperlink ref="A6:IV6" location="'15.1.4'!A1" display="15.1.4." xr:uid="{00000000-0004-0000-0000-000002000000}"/>
    <hyperlink ref="A7:IV7" location="'15.1.5'!A1" display="15.1.5." xr:uid="{00000000-0004-0000-0000-000003000000}"/>
    <hyperlink ref="A9:IV9" location="'15.2.1'!A1" display="15.2.1." xr:uid="{00000000-0004-0000-0000-000004000000}"/>
    <hyperlink ref="A10:IV10" location="'15.2.3'!A1" display="15.2.3." xr:uid="{00000000-0004-0000-0000-000005000000}"/>
    <hyperlink ref="A11:IV11" location="'15.2.4'!A1" display="15.2.4." xr:uid="{00000000-0004-0000-0000-000006000000}"/>
    <hyperlink ref="A14:IV14" location="'15.2.5'!A1" display="15.2.5." xr:uid="{00000000-0004-0000-0000-000007000000}"/>
    <hyperlink ref="A13:IV13" location="'15.2.4'!A1" display="15.2.4." xr:uid="{00000000-0004-0000-0000-000008000000}"/>
    <hyperlink ref="A12:IV12" location="'15.2.4'!A1" display="15.2.4." xr:uid="{00000000-0004-0000-0000-000009000000}"/>
    <hyperlink ref="C4" location="'15.1.1'!A1" display="Accidents sur le lieu de travail selon l'arrondissement administratif de la victime :  évolution 2012 - 2016" xr:uid="{00000000-0004-0000-0000-00000A000000}"/>
    <hyperlink ref="C5" location="'15.1.2'!A1" display="Accidents sur le lieu de travail selon l'arrondissement administratif de la victime : distribution distribution selon le genre - 2016" xr:uid="{00000000-0004-0000-0000-00000B000000}"/>
    <hyperlink ref="C6" location="'15.1.3'!A1" display="Accidents sur le lieu de travail selon l'arrondissement administratif de la victime : distribution selon la catégorie d'âge - 2016" xr:uid="{00000000-0004-0000-0000-00000C000000}"/>
    <hyperlink ref="C7" location="'15.1.4'!A1" display="Accidents sur le lieu de travail selon l'arrondissement administratif de la victime : distribution selon la durée de l’incapacité temporaire - 2016" xr:uid="{00000000-0004-0000-0000-00000D000000}"/>
    <hyperlink ref="C9" location="'15.2.1'!A1" display="Accidents sur le lieu de travail selon l'arrondissement administratif du lieu de l'accident : évolution 2012-2016" xr:uid="{00000000-0004-0000-0000-00000E000000}"/>
    <hyperlink ref="C10" location="'15.2.2'!A1" display="Accidents sur le lieu de travail selon l'arrondissement administratif du lieu de l'accident : distribution distribution selon le genre - 2016" xr:uid="{00000000-0004-0000-0000-00000F000000}"/>
    <hyperlink ref="C11" location="'15.2.3'!A1" display="Accidents sur le lieu de travail selon l'arrondissement administratif du lieu de l'accident : distribution selon la catégorie d'âge - hommes et femmes - 2016" xr:uid="{00000000-0004-0000-0000-000010000000}"/>
    <hyperlink ref="C12" location="'15.2.3.1'!A1" display="Accidents sur le lieu de travail selon l'arrondissement administratif du lieu de l'accident : distribution selon la catégorie d'âge - femmes - 2016" xr:uid="{00000000-0004-0000-0000-000011000000}"/>
    <hyperlink ref="C13" location="'15.2.3.2'!A1" display="Accidents sur le lieu de travail selon l'arrondissement administratif du lieu de l'accident : distribution selon la catégorie d'âge - hommes - 2016" xr:uid="{00000000-0004-0000-0000-000012000000}"/>
    <hyperlink ref="C14" location="'15.2.4'!A1" display="Accidents sur le lieu de travail selon l'arrondissement administratif du lieu de l'accident : distribution selon la durée de l’incapacité temporaire - 2016" xr:uid="{00000000-0004-0000-0000-000013000000}"/>
  </hyperlinks>
  <printOptions horizontalCentered="1"/>
  <pageMargins left="0.7" right="0.7" top="0.75" bottom="0.75" header="0.3" footer="0.3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DA675"/>
  <sheetViews>
    <sheetView zoomScale="60" zoomScaleNormal="60" workbookViewId="0">
      <selection activeCell="C6" sqref="C6:P52"/>
    </sheetView>
  </sheetViews>
  <sheetFormatPr defaultColWidth="8.85546875" defaultRowHeight="15" x14ac:dyDescent="0.25"/>
  <cols>
    <col min="1" max="1" width="2.7109375" style="13" customWidth="1"/>
    <col min="2" max="2" width="65.42578125" style="1" customWidth="1"/>
    <col min="3" max="16" width="10.7109375" style="1" customWidth="1"/>
    <col min="17" max="105" width="8.85546875" style="13"/>
    <col min="106" max="16384" width="8.85546875" style="1"/>
  </cols>
  <sheetData>
    <row r="1" spans="2:16" s="13" customFormat="1" ht="15.75" thickBot="1" x14ac:dyDescent="0.3"/>
    <row r="2" spans="2:16" ht="22.15" customHeight="1" thickTop="1" thickBot="1" x14ac:dyDescent="0.3">
      <c r="B2" s="62" t="s">
        <v>165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</row>
    <row r="3" spans="2:16" ht="22.15" customHeight="1" thickTop="1" thickBot="1" x14ac:dyDescent="0.3">
      <c r="B3" s="65" t="s">
        <v>137</v>
      </c>
      <c r="C3" s="99" t="s">
        <v>131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80" t="s">
        <v>58</v>
      </c>
      <c r="P3" s="81"/>
    </row>
    <row r="4" spans="2:16" ht="22.15" customHeight="1" thickTop="1" x14ac:dyDescent="0.25">
      <c r="B4" s="66"/>
      <c r="C4" s="101" t="s">
        <v>70</v>
      </c>
      <c r="D4" s="102"/>
      <c r="E4" s="101" t="s">
        <v>71</v>
      </c>
      <c r="F4" s="102"/>
      <c r="G4" s="101" t="s">
        <v>72</v>
      </c>
      <c r="H4" s="102"/>
      <c r="I4" s="101" t="s">
        <v>73</v>
      </c>
      <c r="J4" s="102"/>
      <c r="K4" s="101" t="s">
        <v>74</v>
      </c>
      <c r="L4" s="102"/>
      <c r="M4" s="103" t="s">
        <v>75</v>
      </c>
      <c r="N4" s="102"/>
      <c r="O4" s="84"/>
      <c r="P4" s="85"/>
    </row>
    <row r="5" spans="2:16" ht="22.15" customHeight="1" thickBot="1" x14ac:dyDescent="0.3">
      <c r="B5" s="67"/>
      <c r="C5" s="55" t="s">
        <v>11</v>
      </c>
      <c r="D5" s="49" t="s">
        <v>12</v>
      </c>
      <c r="E5" s="55" t="s">
        <v>11</v>
      </c>
      <c r="F5" s="49" t="s">
        <v>12</v>
      </c>
      <c r="G5" s="55" t="s">
        <v>11</v>
      </c>
      <c r="H5" s="49" t="s">
        <v>12</v>
      </c>
      <c r="I5" s="55" t="s">
        <v>11</v>
      </c>
      <c r="J5" s="49" t="s">
        <v>12</v>
      </c>
      <c r="K5" s="55" t="s">
        <v>11</v>
      </c>
      <c r="L5" s="49" t="s">
        <v>12</v>
      </c>
      <c r="M5" s="55" t="s">
        <v>11</v>
      </c>
      <c r="N5" s="52" t="s">
        <v>12</v>
      </c>
      <c r="O5" s="55" t="s">
        <v>11</v>
      </c>
      <c r="P5" s="49" t="s">
        <v>12</v>
      </c>
    </row>
    <row r="6" spans="2:16" ht="22.15" customHeight="1" thickTop="1" x14ac:dyDescent="0.25">
      <c r="B6" s="36" t="s">
        <v>86</v>
      </c>
      <c r="C6" s="15">
        <v>14</v>
      </c>
      <c r="D6" s="16">
        <v>0.14736842105263157</v>
      </c>
      <c r="E6" s="15">
        <v>518</v>
      </c>
      <c r="F6" s="16">
        <v>0.2021069059695669</v>
      </c>
      <c r="G6" s="15">
        <v>719</v>
      </c>
      <c r="H6" s="16">
        <v>0.18836782813728059</v>
      </c>
      <c r="I6" s="15">
        <v>533</v>
      </c>
      <c r="J6" s="16">
        <v>0.13315013739695228</v>
      </c>
      <c r="K6" s="15">
        <v>414</v>
      </c>
      <c r="L6" s="16">
        <v>0.1122255353754405</v>
      </c>
      <c r="M6" s="15">
        <v>61</v>
      </c>
      <c r="N6" s="25">
        <v>0.11776061776061776</v>
      </c>
      <c r="O6" s="15">
        <v>2259</v>
      </c>
      <c r="P6" s="16">
        <v>0.15383043922369766</v>
      </c>
    </row>
    <row r="7" spans="2:16" ht="22.15" customHeight="1" x14ac:dyDescent="0.25">
      <c r="B7" s="36" t="s">
        <v>87</v>
      </c>
      <c r="C7" s="15">
        <v>10</v>
      </c>
      <c r="D7" s="16">
        <v>0.10526315789473684</v>
      </c>
      <c r="E7" s="15">
        <v>295</v>
      </c>
      <c r="F7" s="16">
        <v>0.11509949278189621</v>
      </c>
      <c r="G7" s="15">
        <v>277</v>
      </c>
      <c r="H7" s="16">
        <v>7.2570081215614354E-2</v>
      </c>
      <c r="I7" s="15">
        <v>293</v>
      </c>
      <c r="J7" s="16">
        <v>7.3195103672245812E-2</v>
      </c>
      <c r="K7" s="15">
        <v>227</v>
      </c>
      <c r="L7" s="16">
        <v>6.153429113580916E-2</v>
      </c>
      <c r="M7" s="15">
        <v>51</v>
      </c>
      <c r="N7" s="25">
        <v>9.8455598455598453E-2</v>
      </c>
      <c r="O7" s="15">
        <v>1153</v>
      </c>
      <c r="P7" s="16">
        <v>7.8515491998638068E-2</v>
      </c>
    </row>
    <row r="8" spans="2:16" ht="22.15" customHeight="1" x14ac:dyDescent="0.25">
      <c r="B8" s="36" t="s">
        <v>88</v>
      </c>
      <c r="C8" s="15">
        <v>1</v>
      </c>
      <c r="D8" s="16">
        <v>1.0526315789473684E-2</v>
      </c>
      <c r="E8" s="15">
        <v>56</v>
      </c>
      <c r="F8" s="16">
        <v>2.1849395239953179E-2</v>
      </c>
      <c r="G8" s="15">
        <v>54</v>
      </c>
      <c r="H8" s="16">
        <v>1.414723604925334E-2</v>
      </c>
      <c r="I8" s="15">
        <v>71</v>
      </c>
      <c r="J8" s="16">
        <v>1.773669747689233E-2</v>
      </c>
      <c r="K8" s="15">
        <v>71</v>
      </c>
      <c r="L8" s="16">
        <v>1.9246408240715641E-2</v>
      </c>
      <c r="M8" s="15">
        <v>5</v>
      </c>
      <c r="N8" s="25">
        <v>9.6525096525096523E-3</v>
      </c>
      <c r="O8" s="15">
        <v>258</v>
      </c>
      <c r="P8" s="16">
        <v>1.7568947906026557E-2</v>
      </c>
    </row>
    <row r="9" spans="2:16" ht="22.15" customHeight="1" x14ac:dyDescent="0.25">
      <c r="B9" s="36" t="s">
        <v>89</v>
      </c>
      <c r="C9" s="15">
        <v>4</v>
      </c>
      <c r="D9" s="16">
        <v>4.2105263157894736E-2</v>
      </c>
      <c r="E9" s="15">
        <v>33</v>
      </c>
      <c r="F9" s="16">
        <v>1.2875536480686695E-2</v>
      </c>
      <c r="G9" s="15">
        <v>75</v>
      </c>
      <c r="H9" s="16">
        <v>1.9648938957296306E-2</v>
      </c>
      <c r="I9" s="15">
        <v>105</v>
      </c>
      <c r="J9" s="16">
        <v>2.623032725455908E-2</v>
      </c>
      <c r="K9" s="15">
        <v>85</v>
      </c>
      <c r="L9" s="16">
        <v>2.3041474654377881E-2</v>
      </c>
      <c r="M9" s="15">
        <v>10</v>
      </c>
      <c r="N9" s="25">
        <v>1.9305019305019305E-2</v>
      </c>
      <c r="O9" s="15">
        <v>312</v>
      </c>
      <c r="P9" s="16">
        <v>2.1246169560776303E-2</v>
      </c>
    </row>
    <row r="10" spans="2:16" ht="22.15" customHeight="1" x14ac:dyDescent="0.25">
      <c r="B10" s="36" t="s">
        <v>90</v>
      </c>
      <c r="C10" s="15">
        <v>2</v>
      </c>
      <c r="D10" s="16">
        <v>2.1052631578947368E-2</v>
      </c>
      <c r="E10" s="15">
        <v>51</v>
      </c>
      <c r="F10" s="16">
        <v>1.9898556379243076E-2</v>
      </c>
      <c r="G10" s="15">
        <v>86</v>
      </c>
      <c r="H10" s="16">
        <v>2.2530783337699763E-2</v>
      </c>
      <c r="I10" s="15">
        <v>117</v>
      </c>
      <c r="J10" s="16">
        <v>2.9228078940794405E-2</v>
      </c>
      <c r="K10" s="15">
        <v>99</v>
      </c>
      <c r="L10" s="16">
        <v>2.6836541068040121E-2</v>
      </c>
      <c r="M10" s="15">
        <v>11</v>
      </c>
      <c r="N10" s="25">
        <v>2.1235521235521235E-2</v>
      </c>
      <c r="O10" s="15">
        <v>366</v>
      </c>
      <c r="P10" s="16">
        <v>2.4923391215526048E-2</v>
      </c>
    </row>
    <row r="11" spans="2:16" ht="22.15" customHeight="1" x14ac:dyDescent="0.25">
      <c r="B11" s="36" t="s">
        <v>91</v>
      </c>
      <c r="C11" s="15">
        <v>0</v>
      </c>
      <c r="D11" s="16">
        <v>0</v>
      </c>
      <c r="E11" s="15">
        <v>13</v>
      </c>
      <c r="F11" s="16">
        <v>5.0721810378462741E-3</v>
      </c>
      <c r="G11" s="15">
        <v>44</v>
      </c>
      <c r="H11" s="16">
        <v>1.1527377521613832E-2</v>
      </c>
      <c r="I11" s="15">
        <v>41</v>
      </c>
      <c r="J11" s="16">
        <v>1.0242318261304022E-2</v>
      </c>
      <c r="K11" s="15">
        <v>33</v>
      </c>
      <c r="L11" s="16">
        <v>8.9455136893467069E-3</v>
      </c>
      <c r="M11" s="15">
        <v>4</v>
      </c>
      <c r="N11" s="25">
        <v>7.7220077220077222E-3</v>
      </c>
      <c r="O11" s="15">
        <v>135</v>
      </c>
      <c r="P11" s="16">
        <v>9.1930541368743617E-3</v>
      </c>
    </row>
    <row r="12" spans="2:16" ht="22.15" customHeight="1" x14ac:dyDescent="0.25">
      <c r="B12" s="36" t="s">
        <v>92</v>
      </c>
      <c r="C12" s="15">
        <v>0</v>
      </c>
      <c r="D12" s="16">
        <v>0</v>
      </c>
      <c r="E12" s="15">
        <v>20</v>
      </c>
      <c r="F12" s="16">
        <v>7.8033554428404211E-3</v>
      </c>
      <c r="G12" s="15">
        <v>32</v>
      </c>
      <c r="H12" s="16">
        <v>8.3835472884464246E-3</v>
      </c>
      <c r="I12" s="15">
        <v>42</v>
      </c>
      <c r="J12" s="16">
        <v>1.0492130901823632E-2</v>
      </c>
      <c r="K12" s="15">
        <v>44</v>
      </c>
      <c r="L12" s="16">
        <v>1.1927351585795609E-2</v>
      </c>
      <c r="M12" s="15">
        <v>5</v>
      </c>
      <c r="N12" s="25">
        <v>9.6525096525096523E-3</v>
      </c>
      <c r="O12" s="15">
        <v>143</v>
      </c>
      <c r="P12" s="16">
        <v>9.7378277153558051E-3</v>
      </c>
    </row>
    <row r="13" spans="2:16" ht="22.15" customHeight="1" x14ac:dyDescent="0.25">
      <c r="B13" s="36" t="s">
        <v>93</v>
      </c>
      <c r="C13" s="15">
        <v>2</v>
      </c>
      <c r="D13" s="16">
        <v>2.1052631578947368E-2</v>
      </c>
      <c r="E13" s="15">
        <v>38</v>
      </c>
      <c r="F13" s="16">
        <v>1.4826375341396801E-2</v>
      </c>
      <c r="G13" s="15">
        <v>55</v>
      </c>
      <c r="H13" s="16">
        <v>1.4409221902017291E-2</v>
      </c>
      <c r="I13" s="15">
        <v>61</v>
      </c>
      <c r="J13" s="16">
        <v>1.5238571071696228E-2</v>
      </c>
      <c r="K13" s="15">
        <v>58</v>
      </c>
      <c r="L13" s="16">
        <v>1.5722417999457849E-2</v>
      </c>
      <c r="M13" s="15">
        <v>3</v>
      </c>
      <c r="N13" s="25">
        <v>5.7915057915057912E-3</v>
      </c>
      <c r="O13" s="15">
        <v>217</v>
      </c>
      <c r="P13" s="16">
        <v>1.4776983316309158E-2</v>
      </c>
    </row>
    <row r="14" spans="2:16" ht="22.15" customHeight="1" x14ac:dyDescent="0.25">
      <c r="B14" s="36" t="s">
        <v>94</v>
      </c>
      <c r="C14" s="15">
        <v>0</v>
      </c>
      <c r="D14" s="16">
        <v>0</v>
      </c>
      <c r="E14" s="15">
        <v>29</v>
      </c>
      <c r="F14" s="16">
        <v>1.131486539211861E-2</v>
      </c>
      <c r="G14" s="15">
        <v>35</v>
      </c>
      <c r="H14" s="16">
        <v>9.1695048467382769E-3</v>
      </c>
      <c r="I14" s="15">
        <v>21</v>
      </c>
      <c r="J14" s="16">
        <v>5.246065450911816E-3</v>
      </c>
      <c r="K14" s="15">
        <v>35</v>
      </c>
      <c r="L14" s="16">
        <v>9.4876660341555973E-3</v>
      </c>
      <c r="M14" s="15">
        <v>2</v>
      </c>
      <c r="N14" s="25">
        <v>3.8610038610038611E-3</v>
      </c>
      <c r="O14" s="15">
        <v>122</v>
      </c>
      <c r="P14" s="16">
        <v>8.3077970718420154E-3</v>
      </c>
    </row>
    <row r="15" spans="2:16" ht="22.15" customHeight="1" x14ac:dyDescent="0.25">
      <c r="B15" s="36" t="s">
        <v>95</v>
      </c>
      <c r="C15" s="15">
        <v>0</v>
      </c>
      <c r="D15" s="16">
        <v>0</v>
      </c>
      <c r="E15" s="15">
        <v>7</v>
      </c>
      <c r="F15" s="16">
        <v>2.7311744049941474E-3</v>
      </c>
      <c r="G15" s="15">
        <v>7</v>
      </c>
      <c r="H15" s="16">
        <v>1.8339009693476552E-3</v>
      </c>
      <c r="I15" s="15">
        <v>9</v>
      </c>
      <c r="J15" s="16">
        <v>2.2483137646764927E-3</v>
      </c>
      <c r="K15" s="15">
        <v>12</v>
      </c>
      <c r="L15" s="16">
        <v>3.2529140688533479E-3</v>
      </c>
      <c r="M15" s="15">
        <v>2</v>
      </c>
      <c r="N15" s="25">
        <v>3.8610038610038611E-3</v>
      </c>
      <c r="O15" s="15">
        <v>37</v>
      </c>
      <c r="P15" s="16">
        <v>2.519577800476677E-3</v>
      </c>
    </row>
    <row r="16" spans="2:16" ht="22.15" customHeight="1" x14ac:dyDescent="0.25">
      <c r="B16" s="36" t="s">
        <v>96</v>
      </c>
      <c r="C16" s="15">
        <v>4</v>
      </c>
      <c r="D16" s="16">
        <v>4.2105263157894736E-2</v>
      </c>
      <c r="E16" s="15">
        <v>115</v>
      </c>
      <c r="F16" s="16">
        <v>4.4869293796332421E-2</v>
      </c>
      <c r="G16" s="15">
        <v>170</v>
      </c>
      <c r="H16" s="16">
        <v>4.4537594969871627E-2</v>
      </c>
      <c r="I16" s="15">
        <v>153</v>
      </c>
      <c r="J16" s="16">
        <v>3.8221333999500375E-2</v>
      </c>
      <c r="K16" s="15">
        <v>148</v>
      </c>
      <c r="L16" s="16">
        <v>4.0119273515857957E-2</v>
      </c>
      <c r="M16" s="15">
        <v>26</v>
      </c>
      <c r="N16" s="25">
        <v>5.019305019305019E-2</v>
      </c>
      <c r="O16" s="15">
        <v>616</v>
      </c>
      <c r="P16" s="16">
        <v>4.1947565543071164E-2</v>
      </c>
    </row>
    <row r="17" spans="2:16" ht="22.15" customHeight="1" x14ac:dyDescent="0.25">
      <c r="B17" s="36" t="s">
        <v>97</v>
      </c>
      <c r="C17" s="15">
        <v>2</v>
      </c>
      <c r="D17" s="16">
        <v>2.1052631578947368E-2</v>
      </c>
      <c r="E17" s="15">
        <v>5</v>
      </c>
      <c r="F17" s="16">
        <v>1.9508388607101053E-3</v>
      </c>
      <c r="G17" s="15">
        <v>11</v>
      </c>
      <c r="H17" s="16">
        <v>2.881844380403458E-3</v>
      </c>
      <c r="I17" s="15">
        <v>16</v>
      </c>
      <c r="J17" s="16">
        <v>3.9970022483137649E-3</v>
      </c>
      <c r="K17" s="15">
        <v>32</v>
      </c>
      <c r="L17" s="16">
        <v>8.67443751694226E-3</v>
      </c>
      <c r="M17" s="15">
        <v>1</v>
      </c>
      <c r="N17" s="25">
        <v>1.9305019305019305E-3</v>
      </c>
      <c r="O17" s="15">
        <v>67</v>
      </c>
      <c r="P17" s="16">
        <v>4.5624787197820907E-3</v>
      </c>
    </row>
    <row r="18" spans="2:16" ht="22.15" customHeight="1" x14ac:dyDescent="0.25">
      <c r="B18" s="36" t="s">
        <v>98</v>
      </c>
      <c r="C18" s="15">
        <v>1</v>
      </c>
      <c r="D18" s="16">
        <v>1.0526315789473684E-2</v>
      </c>
      <c r="E18" s="15">
        <v>47</v>
      </c>
      <c r="F18" s="16">
        <v>1.8337885290674989E-2</v>
      </c>
      <c r="G18" s="15">
        <v>44</v>
      </c>
      <c r="H18" s="16">
        <v>1.1527377521613832E-2</v>
      </c>
      <c r="I18" s="15">
        <v>42</v>
      </c>
      <c r="J18" s="16">
        <v>1.0492130901823632E-2</v>
      </c>
      <c r="K18" s="15">
        <v>43</v>
      </c>
      <c r="L18" s="16">
        <v>1.1656275413391162E-2</v>
      </c>
      <c r="M18" s="15">
        <v>6</v>
      </c>
      <c r="N18" s="25">
        <v>1.1583011583011582E-2</v>
      </c>
      <c r="O18" s="15">
        <v>183</v>
      </c>
      <c r="P18" s="16">
        <v>1.2461695607763024E-2</v>
      </c>
    </row>
    <row r="19" spans="2:16" ht="22.15" customHeight="1" x14ac:dyDescent="0.25">
      <c r="B19" s="36" t="s">
        <v>99</v>
      </c>
      <c r="C19" s="15">
        <v>5</v>
      </c>
      <c r="D19" s="16">
        <v>5.2631578947368418E-2</v>
      </c>
      <c r="E19" s="15">
        <v>105</v>
      </c>
      <c r="F19" s="16">
        <v>4.0967616074912214E-2</v>
      </c>
      <c r="G19" s="15">
        <v>122</v>
      </c>
      <c r="H19" s="16">
        <v>3.196227403720199E-2</v>
      </c>
      <c r="I19" s="15">
        <v>115</v>
      </c>
      <c r="J19" s="16">
        <v>2.8728453659755182E-2</v>
      </c>
      <c r="K19" s="15">
        <v>137</v>
      </c>
      <c r="L19" s="16">
        <v>3.7137435619409055E-2</v>
      </c>
      <c r="M19" s="15">
        <v>8</v>
      </c>
      <c r="N19" s="25">
        <v>1.5444015444015444E-2</v>
      </c>
      <c r="O19" s="15">
        <v>492</v>
      </c>
      <c r="P19" s="16">
        <v>3.3503575076608783E-2</v>
      </c>
    </row>
    <row r="20" spans="2:16" ht="22.15" customHeight="1" x14ac:dyDescent="0.25">
      <c r="B20" s="36" t="s">
        <v>100</v>
      </c>
      <c r="C20" s="15">
        <v>4</v>
      </c>
      <c r="D20" s="16">
        <v>4.2105263157894736E-2</v>
      </c>
      <c r="E20" s="15">
        <v>58</v>
      </c>
      <c r="F20" s="16">
        <v>2.2629730784237221E-2</v>
      </c>
      <c r="G20" s="15">
        <v>88</v>
      </c>
      <c r="H20" s="16">
        <v>2.3054755043227664E-2</v>
      </c>
      <c r="I20" s="15">
        <v>96</v>
      </c>
      <c r="J20" s="16">
        <v>2.3982013489882589E-2</v>
      </c>
      <c r="K20" s="15">
        <v>94</v>
      </c>
      <c r="L20" s="16">
        <v>2.5481160206017889E-2</v>
      </c>
      <c r="M20" s="15">
        <v>17</v>
      </c>
      <c r="N20" s="25">
        <v>3.2818532818532815E-2</v>
      </c>
      <c r="O20" s="15">
        <v>357</v>
      </c>
      <c r="P20" s="16">
        <v>2.4310520939734424E-2</v>
      </c>
    </row>
    <row r="21" spans="2:16" ht="22.15" customHeight="1" x14ac:dyDescent="0.25">
      <c r="B21" s="36" t="s">
        <v>101</v>
      </c>
      <c r="C21" s="15">
        <v>5</v>
      </c>
      <c r="D21" s="16">
        <v>5.2631578947368418E-2</v>
      </c>
      <c r="E21" s="15">
        <v>65</v>
      </c>
      <c r="F21" s="16">
        <v>2.536090518923137E-2</v>
      </c>
      <c r="G21" s="15">
        <v>85</v>
      </c>
      <c r="H21" s="16">
        <v>2.2268797484935814E-2</v>
      </c>
      <c r="I21" s="15">
        <v>92</v>
      </c>
      <c r="J21" s="16">
        <v>2.2982762927804146E-2</v>
      </c>
      <c r="K21" s="15">
        <v>94</v>
      </c>
      <c r="L21" s="16">
        <v>2.5481160206017889E-2</v>
      </c>
      <c r="M21" s="15">
        <v>19</v>
      </c>
      <c r="N21" s="25">
        <v>3.6679536679536683E-2</v>
      </c>
      <c r="O21" s="15">
        <v>360</v>
      </c>
      <c r="P21" s="16">
        <v>2.4514811031664963E-2</v>
      </c>
    </row>
    <row r="22" spans="2:16" ht="22.15" customHeight="1" x14ac:dyDescent="0.25">
      <c r="B22" s="36" t="s">
        <v>102</v>
      </c>
      <c r="C22" s="15">
        <v>1</v>
      </c>
      <c r="D22" s="16">
        <v>1.0526315789473684E-2</v>
      </c>
      <c r="E22" s="15">
        <v>10</v>
      </c>
      <c r="F22" s="16">
        <v>3.9016777214202106E-3</v>
      </c>
      <c r="G22" s="15">
        <v>8</v>
      </c>
      <c r="H22" s="16">
        <v>2.0958868221116062E-3</v>
      </c>
      <c r="I22" s="15">
        <v>11</v>
      </c>
      <c r="J22" s="16">
        <v>2.7479390457157134E-3</v>
      </c>
      <c r="K22" s="15">
        <v>6</v>
      </c>
      <c r="L22" s="16">
        <v>1.626457034426674E-3</v>
      </c>
      <c r="M22" s="15">
        <v>1</v>
      </c>
      <c r="N22" s="25">
        <v>1.9305019305019305E-3</v>
      </c>
      <c r="O22" s="15">
        <v>37</v>
      </c>
      <c r="P22" s="16">
        <v>2.519577800476677E-3</v>
      </c>
    </row>
    <row r="23" spans="2:16" ht="22.15" customHeight="1" x14ac:dyDescent="0.25">
      <c r="B23" s="36" t="s">
        <v>103</v>
      </c>
      <c r="C23" s="15">
        <v>1</v>
      </c>
      <c r="D23" s="16">
        <v>1.0526315789473684E-2</v>
      </c>
      <c r="E23" s="15">
        <v>14</v>
      </c>
      <c r="F23" s="16">
        <v>5.4623488099882949E-3</v>
      </c>
      <c r="G23" s="15">
        <v>9</v>
      </c>
      <c r="H23" s="16">
        <v>2.3578726748755569E-3</v>
      </c>
      <c r="I23" s="15">
        <v>13</v>
      </c>
      <c r="J23" s="16">
        <v>3.247564326754934E-3</v>
      </c>
      <c r="K23" s="15">
        <v>21</v>
      </c>
      <c r="L23" s="16">
        <v>5.6925996204933585E-3</v>
      </c>
      <c r="M23" s="15">
        <v>2</v>
      </c>
      <c r="N23" s="25">
        <v>3.8610038610038611E-3</v>
      </c>
      <c r="O23" s="15">
        <v>60</v>
      </c>
      <c r="P23" s="16">
        <v>4.0858018386108275E-3</v>
      </c>
    </row>
    <row r="24" spans="2:16" ht="22.15" customHeight="1" x14ac:dyDescent="0.25">
      <c r="B24" s="36" t="s">
        <v>104</v>
      </c>
      <c r="C24" s="15">
        <v>2</v>
      </c>
      <c r="D24" s="16">
        <v>2.1052631578947368E-2</v>
      </c>
      <c r="E24" s="15">
        <v>33</v>
      </c>
      <c r="F24" s="16">
        <v>1.2875536480686695E-2</v>
      </c>
      <c r="G24" s="15">
        <v>64</v>
      </c>
      <c r="H24" s="16">
        <v>1.6767094576892849E-2</v>
      </c>
      <c r="I24" s="15">
        <v>50</v>
      </c>
      <c r="J24" s="16">
        <v>1.2490632025980514E-2</v>
      </c>
      <c r="K24" s="15">
        <v>70</v>
      </c>
      <c r="L24" s="16">
        <v>1.8975332068311195E-2</v>
      </c>
      <c r="M24" s="15">
        <v>6</v>
      </c>
      <c r="N24" s="25">
        <v>1.1583011583011582E-2</v>
      </c>
      <c r="O24" s="15">
        <v>225</v>
      </c>
      <c r="P24" s="16">
        <v>1.5321756894790603E-2</v>
      </c>
    </row>
    <row r="25" spans="2:16" ht="22.15" customHeight="1" x14ac:dyDescent="0.25">
      <c r="B25" s="36" t="s">
        <v>105</v>
      </c>
      <c r="C25" s="15">
        <v>7</v>
      </c>
      <c r="D25" s="16">
        <v>7.3684210526315783E-2</v>
      </c>
      <c r="E25" s="15">
        <v>32</v>
      </c>
      <c r="F25" s="16">
        <v>1.2485368708544674E-2</v>
      </c>
      <c r="G25" s="15">
        <v>52</v>
      </c>
      <c r="H25" s="16">
        <v>1.3623264343725438E-2</v>
      </c>
      <c r="I25" s="15">
        <v>50</v>
      </c>
      <c r="J25" s="16">
        <v>1.2490632025980514E-2</v>
      </c>
      <c r="K25" s="15">
        <v>48</v>
      </c>
      <c r="L25" s="16">
        <v>1.3011656275413392E-2</v>
      </c>
      <c r="M25" s="15">
        <v>8</v>
      </c>
      <c r="N25" s="25">
        <v>1.5444015444015444E-2</v>
      </c>
      <c r="O25" s="15">
        <v>197</v>
      </c>
      <c r="P25" s="16">
        <v>1.341504937010555E-2</v>
      </c>
    </row>
    <row r="26" spans="2:16" ht="22.15" customHeight="1" x14ac:dyDescent="0.25">
      <c r="B26" s="36" t="s">
        <v>106</v>
      </c>
      <c r="C26" s="15">
        <v>0</v>
      </c>
      <c r="D26" s="16">
        <v>0</v>
      </c>
      <c r="E26" s="15">
        <v>23</v>
      </c>
      <c r="F26" s="16">
        <v>8.9738587592664842E-3</v>
      </c>
      <c r="G26" s="15">
        <v>19</v>
      </c>
      <c r="H26" s="16">
        <v>4.9777312025150646E-3</v>
      </c>
      <c r="I26" s="15">
        <v>38</v>
      </c>
      <c r="J26" s="16">
        <v>9.4928803397451907E-3</v>
      </c>
      <c r="K26" s="15">
        <v>41</v>
      </c>
      <c r="L26" s="16">
        <v>1.1114123068582272E-2</v>
      </c>
      <c r="M26" s="15">
        <v>1</v>
      </c>
      <c r="N26" s="25">
        <v>1.9305019305019305E-3</v>
      </c>
      <c r="O26" s="15">
        <v>122</v>
      </c>
      <c r="P26" s="16">
        <v>8.3077970718420154E-3</v>
      </c>
    </row>
    <row r="27" spans="2:16" ht="22.15" customHeight="1" x14ac:dyDescent="0.25">
      <c r="B27" s="36" t="s">
        <v>107</v>
      </c>
      <c r="C27" s="15">
        <v>0</v>
      </c>
      <c r="D27" s="16">
        <v>0</v>
      </c>
      <c r="E27" s="15">
        <v>6</v>
      </c>
      <c r="F27" s="16">
        <v>2.3410066328521262E-3</v>
      </c>
      <c r="G27" s="15">
        <v>8</v>
      </c>
      <c r="H27" s="16">
        <v>2.0958868221116062E-3</v>
      </c>
      <c r="I27" s="15">
        <v>8</v>
      </c>
      <c r="J27" s="16">
        <v>1.9985011241568824E-3</v>
      </c>
      <c r="K27" s="15">
        <v>14</v>
      </c>
      <c r="L27" s="16">
        <v>3.7950664136622392E-3</v>
      </c>
      <c r="M27" s="15">
        <v>4</v>
      </c>
      <c r="N27" s="25">
        <v>7.7220077220077222E-3</v>
      </c>
      <c r="O27" s="15">
        <v>40</v>
      </c>
      <c r="P27" s="16">
        <v>2.723867892407218E-3</v>
      </c>
    </row>
    <row r="28" spans="2:16" ht="22.15" customHeight="1" x14ac:dyDescent="0.25">
      <c r="B28" s="36" t="s">
        <v>108</v>
      </c>
      <c r="C28" s="15">
        <v>4</v>
      </c>
      <c r="D28" s="16">
        <v>4.2105263157894736E-2</v>
      </c>
      <c r="E28" s="15">
        <v>11</v>
      </c>
      <c r="F28" s="16">
        <v>4.2918454935622317E-3</v>
      </c>
      <c r="G28" s="15">
        <v>19</v>
      </c>
      <c r="H28" s="16">
        <v>4.9777312025150646E-3</v>
      </c>
      <c r="I28" s="15">
        <v>26</v>
      </c>
      <c r="J28" s="16">
        <v>6.4951286535098679E-3</v>
      </c>
      <c r="K28" s="15">
        <v>25</v>
      </c>
      <c r="L28" s="16">
        <v>6.776904310111141E-3</v>
      </c>
      <c r="M28" s="15">
        <v>4</v>
      </c>
      <c r="N28" s="25">
        <v>7.7220077220077222E-3</v>
      </c>
      <c r="O28" s="15">
        <v>89</v>
      </c>
      <c r="P28" s="16">
        <v>6.0606060606060606E-3</v>
      </c>
    </row>
    <row r="29" spans="2:16" ht="22.15" customHeight="1" x14ac:dyDescent="0.25">
      <c r="B29" s="36" t="s">
        <v>109</v>
      </c>
      <c r="C29" s="15">
        <v>2</v>
      </c>
      <c r="D29" s="16">
        <v>2.1052631578947368E-2</v>
      </c>
      <c r="E29" s="15">
        <v>49</v>
      </c>
      <c r="F29" s="16">
        <v>1.9118220834959031E-2</v>
      </c>
      <c r="G29" s="15">
        <v>106</v>
      </c>
      <c r="H29" s="16">
        <v>2.7770500392978778E-2</v>
      </c>
      <c r="I29" s="15">
        <v>96</v>
      </c>
      <c r="J29" s="16">
        <v>2.3982013489882589E-2</v>
      </c>
      <c r="K29" s="15">
        <v>88</v>
      </c>
      <c r="L29" s="16">
        <v>2.3854703171591218E-2</v>
      </c>
      <c r="M29" s="15">
        <v>6</v>
      </c>
      <c r="N29" s="25">
        <v>1.1583011583011582E-2</v>
      </c>
      <c r="O29" s="15">
        <v>347</v>
      </c>
      <c r="P29" s="16">
        <v>2.3629553966632619E-2</v>
      </c>
    </row>
    <row r="30" spans="2:16" ht="22.15" customHeight="1" x14ac:dyDescent="0.25">
      <c r="B30" s="36" t="s">
        <v>110</v>
      </c>
      <c r="C30" s="15">
        <v>1</v>
      </c>
      <c r="D30" s="16">
        <v>1.0526315789473684E-2</v>
      </c>
      <c r="E30" s="15">
        <v>12</v>
      </c>
      <c r="F30" s="16">
        <v>4.6820132657042525E-3</v>
      </c>
      <c r="G30" s="15">
        <v>18</v>
      </c>
      <c r="H30" s="16">
        <v>4.7157453497511138E-3</v>
      </c>
      <c r="I30" s="15">
        <v>36</v>
      </c>
      <c r="J30" s="16">
        <v>8.993255058705971E-3</v>
      </c>
      <c r="K30" s="15">
        <v>31</v>
      </c>
      <c r="L30" s="16">
        <v>8.4033613445378148E-3</v>
      </c>
      <c r="M30" s="15">
        <v>3</v>
      </c>
      <c r="N30" s="25">
        <v>5.7915057915057912E-3</v>
      </c>
      <c r="O30" s="15">
        <v>101</v>
      </c>
      <c r="P30" s="16">
        <v>6.8777664283282258E-3</v>
      </c>
    </row>
    <row r="31" spans="2:16" ht="22.15" customHeight="1" x14ac:dyDescent="0.25">
      <c r="B31" s="36" t="s">
        <v>111</v>
      </c>
      <c r="C31" s="15">
        <v>1</v>
      </c>
      <c r="D31" s="16">
        <v>1.0526315789473684E-2</v>
      </c>
      <c r="E31" s="15">
        <v>123</v>
      </c>
      <c r="F31" s="16">
        <v>4.7990635973468594E-2</v>
      </c>
      <c r="G31" s="15">
        <v>180</v>
      </c>
      <c r="H31" s="16">
        <v>4.7157453497511131E-2</v>
      </c>
      <c r="I31" s="15">
        <v>190</v>
      </c>
      <c r="J31" s="16">
        <v>4.7464401698725955E-2</v>
      </c>
      <c r="K31" s="15">
        <v>154</v>
      </c>
      <c r="L31" s="16">
        <v>4.1745730550284632E-2</v>
      </c>
      <c r="M31" s="15">
        <v>12</v>
      </c>
      <c r="N31" s="25">
        <v>2.3166023166023165E-2</v>
      </c>
      <c r="O31" s="15">
        <v>660</v>
      </c>
      <c r="P31" s="16">
        <v>4.49438202247191E-2</v>
      </c>
    </row>
    <row r="32" spans="2:16" ht="22.15" customHeight="1" x14ac:dyDescent="0.25">
      <c r="B32" s="36" t="s">
        <v>112</v>
      </c>
      <c r="C32" s="15">
        <v>3</v>
      </c>
      <c r="D32" s="16">
        <v>3.1578947368421054E-2</v>
      </c>
      <c r="E32" s="15">
        <v>86</v>
      </c>
      <c r="F32" s="16">
        <v>3.3554428404213812E-2</v>
      </c>
      <c r="G32" s="15">
        <v>98</v>
      </c>
      <c r="H32" s="16">
        <v>2.5674613570867172E-2</v>
      </c>
      <c r="I32" s="15">
        <v>118</v>
      </c>
      <c r="J32" s="16">
        <v>2.9477891581314013E-2</v>
      </c>
      <c r="K32" s="15">
        <v>103</v>
      </c>
      <c r="L32" s="16">
        <v>2.7920845757657901E-2</v>
      </c>
      <c r="M32" s="15">
        <v>14</v>
      </c>
      <c r="N32" s="25">
        <v>2.7027027027027029E-2</v>
      </c>
      <c r="O32" s="15">
        <v>422</v>
      </c>
      <c r="P32" s="16">
        <v>2.8736806264896154E-2</v>
      </c>
    </row>
    <row r="33" spans="2:16" ht="22.15" customHeight="1" x14ac:dyDescent="0.25">
      <c r="B33" s="36" t="s">
        <v>143</v>
      </c>
      <c r="C33" s="15">
        <v>0</v>
      </c>
      <c r="D33" s="16">
        <v>0</v>
      </c>
      <c r="E33" s="15">
        <v>26</v>
      </c>
      <c r="F33" s="16">
        <v>1.0144362075692548E-2</v>
      </c>
      <c r="G33" s="15">
        <v>24</v>
      </c>
      <c r="H33" s="16">
        <v>6.2876604663348176E-3</v>
      </c>
      <c r="I33" s="15">
        <v>22</v>
      </c>
      <c r="J33" s="16">
        <v>5.4958780914314267E-3</v>
      </c>
      <c r="K33" s="15">
        <v>19</v>
      </c>
      <c r="L33" s="16">
        <v>5.1504472756844673E-3</v>
      </c>
      <c r="M33" s="15">
        <v>0</v>
      </c>
      <c r="N33" s="25">
        <v>0</v>
      </c>
      <c r="O33" s="15">
        <v>91</v>
      </c>
      <c r="P33" s="16">
        <v>6.1967994552264219E-3</v>
      </c>
    </row>
    <row r="34" spans="2:16" ht="22.15" customHeight="1" x14ac:dyDescent="0.25">
      <c r="B34" s="36" t="s">
        <v>114</v>
      </c>
      <c r="C34" s="15">
        <v>0</v>
      </c>
      <c r="D34" s="16">
        <v>0</v>
      </c>
      <c r="E34" s="15">
        <v>13</v>
      </c>
      <c r="F34" s="16">
        <v>5.0721810378462741E-3</v>
      </c>
      <c r="G34" s="15">
        <v>11</v>
      </c>
      <c r="H34" s="16">
        <v>2.881844380403458E-3</v>
      </c>
      <c r="I34" s="15">
        <v>13</v>
      </c>
      <c r="J34" s="16">
        <v>3.247564326754934E-3</v>
      </c>
      <c r="K34" s="15">
        <v>16</v>
      </c>
      <c r="L34" s="16">
        <v>4.33721875847113E-3</v>
      </c>
      <c r="M34" s="15">
        <v>2</v>
      </c>
      <c r="N34" s="25">
        <v>3.8610038610038611E-3</v>
      </c>
      <c r="O34" s="15">
        <v>55</v>
      </c>
      <c r="P34" s="16">
        <v>3.7453183520599251E-3</v>
      </c>
    </row>
    <row r="35" spans="2:16" ht="22.15" customHeight="1" x14ac:dyDescent="0.25">
      <c r="B35" s="36" t="s">
        <v>115</v>
      </c>
      <c r="C35" s="15">
        <v>1</v>
      </c>
      <c r="D35" s="16">
        <v>1.0526315789473684E-2</v>
      </c>
      <c r="E35" s="15">
        <v>28</v>
      </c>
      <c r="F35" s="16">
        <v>1.092469761997659E-2</v>
      </c>
      <c r="G35" s="15">
        <v>43</v>
      </c>
      <c r="H35" s="16">
        <v>1.1265391668849881E-2</v>
      </c>
      <c r="I35" s="15">
        <v>56</v>
      </c>
      <c r="J35" s="16">
        <v>1.3989507869098177E-2</v>
      </c>
      <c r="K35" s="15">
        <v>43</v>
      </c>
      <c r="L35" s="16">
        <v>1.1656275413391162E-2</v>
      </c>
      <c r="M35" s="15">
        <v>7</v>
      </c>
      <c r="N35" s="25">
        <v>1.3513513513513514E-2</v>
      </c>
      <c r="O35" s="15">
        <v>178</v>
      </c>
      <c r="P35" s="16">
        <v>1.2121212121212121E-2</v>
      </c>
    </row>
    <row r="36" spans="2:16" ht="22.15" customHeight="1" x14ac:dyDescent="0.25">
      <c r="B36" s="36" t="s">
        <v>142</v>
      </c>
      <c r="C36" s="15">
        <v>1</v>
      </c>
      <c r="D36" s="16">
        <v>1.0526315789473684E-2</v>
      </c>
      <c r="E36" s="15">
        <v>66</v>
      </c>
      <c r="F36" s="16">
        <v>2.575107296137339E-2</v>
      </c>
      <c r="G36" s="15">
        <v>101</v>
      </c>
      <c r="H36" s="16">
        <v>2.6460571129159026E-2</v>
      </c>
      <c r="I36" s="15">
        <v>94</v>
      </c>
      <c r="J36" s="16">
        <v>2.3482388208843366E-2</v>
      </c>
      <c r="K36" s="15">
        <v>58</v>
      </c>
      <c r="L36" s="16">
        <v>1.5722417999457849E-2</v>
      </c>
      <c r="M36" s="15">
        <v>9</v>
      </c>
      <c r="N36" s="25">
        <v>1.7374517374517374E-2</v>
      </c>
      <c r="O36" s="15">
        <v>329</v>
      </c>
      <c r="P36" s="16">
        <v>2.2403813415049371E-2</v>
      </c>
    </row>
    <row r="37" spans="2:16" ht="22.15" customHeight="1" x14ac:dyDescent="0.25">
      <c r="B37" s="36" t="s">
        <v>116</v>
      </c>
      <c r="C37" s="15">
        <v>0</v>
      </c>
      <c r="D37" s="16">
        <v>0</v>
      </c>
      <c r="E37" s="15">
        <v>16</v>
      </c>
      <c r="F37" s="16">
        <v>6.2426843542723372E-3</v>
      </c>
      <c r="G37" s="15">
        <v>35</v>
      </c>
      <c r="H37" s="16">
        <v>9.1695048467382769E-3</v>
      </c>
      <c r="I37" s="15">
        <v>44</v>
      </c>
      <c r="J37" s="16">
        <v>1.0991756182862853E-2</v>
      </c>
      <c r="K37" s="15">
        <v>53</v>
      </c>
      <c r="L37" s="16">
        <v>1.4367037137435619E-2</v>
      </c>
      <c r="M37" s="15">
        <v>5</v>
      </c>
      <c r="N37" s="25">
        <v>9.6525096525096523E-3</v>
      </c>
      <c r="O37" s="15">
        <v>153</v>
      </c>
      <c r="P37" s="16">
        <v>1.0418794688457609E-2</v>
      </c>
    </row>
    <row r="38" spans="2:16" ht="22.15" customHeight="1" x14ac:dyDescent="0.25">
      <c r="B38" s="36" t="s">
        <v>117</v>
      </c>
      <c r="C38" s="15">
        <v>2</v>
      </c>
      <c r="D38" s="16">
        <v>2.1052631578947368E-2</v>
      </c>
      <c r="E38" s="15">
        <v>129</v>
      </c>
      <c r="F38" s="16">
        <v>5.0331642606320719E-2</v>
      </c>
      <c r="G38" s="15">
        <v>271</v>
      </c>
      <c r="H38" s="16">
        <v>7.0998166099030646E-2</v>
      </c>
      <c r="I38" s="15">
        <v>255</v>
      </c>
      <c r="J38" s="16">
        <v>6.3702223332500627E-2</v>
      </c>
      <c r="K38" s="15">
        <v>196</v>
      </c>
      <c r="L38" s="16">
        <v>5.3130929791271347E-2</v>
      </c>
      <c r="M38" s="15">
        <v>41</v>
      </c>
      <c r="N38" s="25">
        <v>7.9150579150579145E-2</v>
      </c>
      <c r="O38" s="15">
        <v>894</v>
      </c>
      <c r="P38" s="16">
        <v>6.0878447395301329E-2</v>
      </c>
    </row>
    <row r="39" spans="2:16" ht="22.15" customHeight="1" x14ac:dyDescent="0.25">
      <c r="B39" s="36" t="s">
        <v>118</v>
      </c>
      <c r="C39" s="15">
        <v>0</v>
      </c>
      <c r="D39" s="16">
        <v>0</v>
      </c>
      <c r="E39" s="15">
        <v>7</v>
      </c>
      <c r="F39" s="16">
        <v>2.7311744049941474E-3</v>
      </c>
      <c r="G39" s="15">
        <v>12</v>
      </c>
      <c r="H39" s="16">
        <v>3.1438302331674088E-3</v>
      </c>
      <c r="I39" s="15">
        <v>18</v>
      </c>
      <c r="J39" s="16">
        <v>4.4966275293529855E-3</v>
      </c>
      <c r="K39" s="15">
        <v>19</v>
      </c>
      <c r="L39" s="16">
        <v>5.1504472756844673E-3</v>
      </c>
      <c r="M39" s="15">
        <v>3</v>
      </c>
      <c r="N39" s="25">
        <v>5.7915057915057912E-3</v>
      </c>
      <c r="O39" s="15">
        <v>59</v>
      </c>
      <c r="P39" s="16">
        <v>4.0177051413006473E-3</v>
      </c>
    </row>
    <row r="40" spans="2:16" ht="22.15" customHeight="1" x14ac:dyDescent="0.25">
      <c r="B40" s="36" t="s">
        <v>119</v>
      </c>
      <c r="C40" s="15">
        <v>1</v>
      </c>
      <c r="D40" s="16">
        <v>1.0526315789473684E-2</v>
      </c>
      <c r="E40" s="15">
        <v>38</v>
      </c>
      <c r="F40" s="16">
        <v>1.4826375341396801E-2</v>
      </c>
      <c r="G40" s="15">
        <v>47</v>
      </c>
      <c r="H40" s="16">
        <v>1.2313335079905684E-2</v>
      </c>
      <c r="I40" s="15">
        <v>60</v>
      </c>
      <c r="J40" s="16">
        <v>1.4988758431176618E-2</v>
      </c>
      <c r="K40" s="15">
        <v>64</v>
      </c>
      <c r="L40" s="16">
        <v>1.734887503388452E-2</v>
      </c>
      <c r="M40" s="15">
        <v>12</v>
      </c>
      <c r="N40" s="25">
        <v>2.3166023166023165E-2</v>
      </c>
      <c r="O40" s="15">
        <v>222</v>
      </c>
      <c r="P40" s="16">
        <v>1.5117466802860061E-2</v>
      </c>
    </row>
    <row r="41" spans="2:16" ht="22.15" customHeight="1" x14ac:dyDescent="0.25">
      <c r="B41" s="36" t="s">
        <v>120</v>
      </c>
      <c r="C41" s="15">
        <v>3</v>
      </c>
      <c r="D41" s="16">
        <v>3.1578947368421054E-2</v>
      </c>
      <c r="E41" s="15">
        <v>9</v>
      </c>
      <c r="F41" s="16">
        <v>3.5115099492781898E-3</v>
      </c>
      <c r="G41" s="15">
        <v>20</v>
      </c>
      <c r="H41" s="16">
        <v>5.2397170552790145E-3</v>
      </c>
      <c r="I41" s="15">
        <v>20</v>
      </c>
      <c r="J41" s="16">
        <v>4.9962528103922061E-3</v>
      </c>
      <c r="K41" s="15">
        <v>19</v>
      </c>
      <c r="L41" s="16">
        <v>5.1504472756844673E-3</v>
      </c>
      <c r="M41" s="15">
        <v>4</v>
      </c>
      <c r="N41" s="25">
        <v>7.7220077220077222E-3</v>
      </c>
      <c r="O41" s="15">
        <v>75</v>
      </c>
      <c r="P41" s="16">
        <v>5.1072522982635342E-3</v>
      </c>
    </row>
    <row r="42" spans="2:16" ht="22.15" customHeight="1" x14ac:dyDescent="0.25">
      <c r="B42" s="36" t="s">
        <v>121</v>
      </c>
      <c r="C42" s="15">
        <v>0</v>
      </c>
      <c r="D42" s="16">
        <v>0</v>
      </c>
      <c r="E42" s="15">
        <v>12</v>
      </c>
      <c r="F42" s="16">
        <v>4.6820132657042525E-3</v>
      </c>
      <c r="G42" s="15">
        <v>23</v>
      </c>
      <c r="H42" s="16">
        <v>6.0256746135708668E-3</v>
      </c>
      <c r="I42" s="15">
        <v>18</v>
      </c>
      <c r="J42" s="16">
        <v>4.4966275293529855E-3</v>
      </c>
      <c r="K42" s="15">
        <v>17</v>
      </c>
      <c r="L42" s="16">
        <v>4.608294930875576E-3</v>
      </c>
      <c r="M42" s="15">
        <v>2</v>
      </c>
      <c r="N42" s="25">
        <v>3.8610038610038611E-3</v>
      </c>
      <c r="O42" s="15">
        <v>72</v>
      </c>
      <c r="P42" s="16">
        <v>4.9029622063329927E-3</v>
      </c>
    </row>
    <row r="43" spans="2:16" ht="22.15" customHeight="1" x14ac:dyDescent="0.25">
      <c r="B43" s="36" t="s">
        <v>122</v>
      </c>
      <c r="C43" s="15">
        <v>1</v>
      </c>
      <c r="D43" s="16">
        <v>1.0526315789473684E-2</v>
      </c>
      <c r="E43" s="15">
        <v>7</v>
      </c>
      <c r="F43" s="16">
        <v>2.7311744049941474E-3</v>
      </c>
      <c r="G43" s="15">
        <v>7</v>
      </c>
      <c r="H43" s="16">
        <v>1.8339009693476552E-3</v>
      </c>
      <c r="I43" s="15">
        <v>10</v>
      </c>
      <c r="J43" s="16">
        <v>2.4981264051961031E-3</v>
      </c>
      <c r="K43" s="15">
        <v>8</v>
      </c>
      <c r="L43" s="16">
        <v>2.168609379235565E-3</v>
      </c>
      <c r="M43" s="15">
        <v>3</v>
      </c>
      <c r="N43" s="25">
        <v>5.7915057915057912E-3</v>
      </c>
      <c r="O43" s="15">
        <v>36</v>
      </c>
      <c r="P43" s="16">
        <v>2.4514811031664963E-3</v>
      </c>
    </row>
    <row r="44" spans="2:16" ht="22.15" customHeight="1" x14ac:dyDescent="0.25">
      <c r="B44" s="36" t="s">
        <v>123</v>
      </c>
      <c r="C44" s="15">
        <v>0</v>
      </c>
      <c r="D44" s="16">
        <v>0</v>
      </c>
      <c r="E44" s="15">
        <v>7</v>
      </c>
      <c r="F44" s="16">
        <v>2.7311744049941474E-3</v>
      </c>
      <c r="G44" s="15">
        <v>17</v>
      </c>
      <c r="H44" s="16">
        <v>4.4537594969871631E-3</v>
      </c>
      <c r="I44" s="15">
        <v>25</v>
      </c>
      <c r="J44" s="16">
        <v>6.2453160129902572E-3</v>
      </c>
      <c r="K44" s="15">
        <v>22</v>
      </c>
      <c r="L44" s="16">
        <v>5.9636757928978046E-3</v>
      </c>
      <c r="M44" s="15">
        <v>4</v>
      </c>
      <c r="N44" s="25">
        <v>7.7220077220077222E-3</v>
      </c>
      <c r="O44" s="15">
        <v>75</v>
      </c>
      <c r="P44" s="16">
        <v>5.1072522982635342E-3</v>
      </c>
    </row>
    <row r="45" spans="2:16" ht="22.15" customHeight="1" x14ac:dyDescent="0.25">
      <c r="B45" s="36" t="s">
        <v>124</v>
      </c>
      <c r="C45" s="15">
        <v>0</v>
      </c>
      <c r="D45" s="16">
        <v>0</v>
      </c>
      <c r="E45" s="15">
        <v>16</v>
      </c>
      <c r="F45" s="16">
        <v>6.2426843542723372E-3</v>
      </c>
      <c r="G45" s="15">
        <v>21</v>
      </c>
      <c r="H45" s="16">
        <v>5.5017029080429653E-3</v>
      </c>
      <c r="I45" s="15">
        <v>26</v>
      </c>
      <c r="J45" s="16">
        <v>6.4951286535098679E-3</v>
      </c>
      <c r="K45" s="15">
        <v>23</v>
      </c>
      <c r="L45" s="16">
        <v>6.2347519653022498E-3</v>
      </c>
      <c r="M45" s="15">
        <v>3</v>
      </c>
      <c r="N45" s="25">
        <v>5.7915057915057912E-3</v>
      </c>
      <c r="O45" s="15">
        <v>89</v>
      </c>
      <c r="P45" s="16">
        <v>6.0606060606060606E-3</v>
      </c>
    </row>
    <row r="46" spans="2:16" ht="22.15" customHeight="1" x14ac:dyDescent="0.25">
      <c r="B46" s="36" t="s">
        <v>125</v>
      </c>
      <c r="C46" s="15">
        <v>0</v>
      </c>
      <c r="D46" s="16">
        <v>0</v>
      </c>
      <c r="E46" s="15">
        <v>9</v>
      </c>
      <c r="F46" s="16">
        <v>3.5115099492781898E-3</v>
      </c>
      <c r="G46" s="15">
        <v>14</v>
      </c>
      <c r="H46" s="16">
        <v>3.6678019386953103E-3</v>
      </c>
      <c r="I46" s="15">
        <v>11</v>
      </c>
      <c r="J46" s="16">
        <v>2.7479390457157134E-3</v>
      </c>
      <c r="K46" s="15">
        <v>14</v>
      </c>
      <c r="L46" s="16">
        <v>3.7950664136622392E-3</v>
      </c>
      <c r="M46" s="15">
        <v>1</v>
      </c>
      <c r="N46" s="25">
        <v>1.9305019305019305E-3</v>
      </c>
      <c r="O46" s="15">
        <v>49</v>
      </c>
      <c r="P46" s="16">
        <v>3.3367381681988426E-3</v>
      </c>
    </row>
    <row r="47" spans="2:16" ht="22.15" customHeight="1" x14ac:dyDescent="0.25">
      <c r="B47" s="36" t="s">
        <v>126</v>
      </c>
      <c r="C47" s="15">
        <v>1</v>
      </c>
      <c r="D47" s="16">
        <v>1.0526315789473684E-2</v>
      </c>
      <c r="E47" s="15">
        <v>18</v>
      </c>
      <c r="F47" s="16">
        <v>7.0230198985563796E-3</v>
      </c>
      <c r="G47" s="15">
        <v>31</v>
      </c>
      <c r="H47" s="16">
        <v>8.1215614356824738E-3</v>
      </c>
      <c r="I47" s="15">
        <v>34</v>
      </c>
      <c r="J47" s="16">
        <v>8.4936297776667495E-3</v>
      </c>
      <c r="K47" s="15">
        <v>46</v>
      </c>
      <c r="L47" s="16">
        <v>1.24695039306045E-2</v>
      </c>
      <c r="M47" s="15">
        <v>4</v>
      </c>
      <c r="N47" s="25">
        <v>7.7220077220077222E-3</v>
      </c>
      <c r="O47" s="15">
        <v>134</v>
      </c>
      <c r="P47" s="16">
        <v>9.1249574395641814E-3</v>
      </c>
    </row>
    <row r="48" spans="2:16" ht="22.15" customHeight="1" x14ac:dyDescent="0.25">
      <c r="B48" s="36" t="s">
        <v>127</v>
      </c>
      <c r="C48" s="15">
        <v>2</v>
      </c>
      <c r="D48" s="16">
        <v>2.1052631578947368E-2</v>
      </c>
      <c r="E48" s="15">
        <v>71</v>
      </c>
      <c r="F48" s="16">
        <v>2.7701911822083494E-2</v>
      </c>
      <c r="G48" s="15">
        <v>118</v>
      </c>
      <c r="H48" s="16">
        <v>3.0914330626146187E-2</v>
      </c>
      <c r="I48" s="15">
        <v>113</v>
      </c>
      <c r="J48" s="16">
        <v>2.8228828378715962E-2</v>
      </c>
      <c r="K48" s="15">
        <v>115</v>
      </c>
      <c r="L48" s="16">
        <v>3.1173759826511251E-2</v>
      </c>
      <c r="M48" s="15">
        <v>11</v>
      </c>
      <c r="N48" s="25">
        <v>2.1235521235521235E-2</v>
      </c>
      <c r="O48" s="15">
        <v>430</v>
      </c>
      <c r="P48" s="16">
        <v>2.9281579843377595E-2</v>
      </c>
    </row>
    <row r="49" spans="2:16" ht="22.15" customHeight="1" x14ac:dyDescent="0.25">
      <c r="B49" s="36" t="s">
        <v>128</v>
      </c>
      <c r="C49" s="15">
        <v>1</v>
      </c>
      <c r="D49" s="16">
        <v>1.0526315789473684E-2</v>
      </c>
      <c r="E49" s="15">
        <v>7</v>
      </c>
      <c r="F49" s="16">
        <v>2.7311744049941474E-3</v>
      </c>
      <c r="G49" s="15">
        <v>8</v>
      </c>
      <c r="H49" s="16">
        <v>2.0958868221116062E-3</v>
      </c>
      <c r="I49" s="15">
        <v>27</v>
      </c>
      <c r="J49" s="16">
        <v>6.7449412940294778E-3</v>
      </c>
      <c r="K49" s="15">
        <v>24</v>
      </c>
      <c r="L49" s="16">
        <v>6.5058281377066958E-3</v>
      </c>
      <c r="M49" s="15">
        <v>2</v>
      </c>
      <c r="N49" s="25">
        <v>3.8610038610038611E-3</v>
      </c>
      <c r="O49" s="15">
        <v>69</v>
      </c>
      <c r="P49" s="16">
        <v>4.6986721144024511E-3</v>
      </c>
    </row>
    <row r="50" spans="2:16" ht="22.15" customHeight="1" x14ac:dyDescent="0.25">
      <c r="B50" s="36" t="s">
        <v>129</v>
      </c>
      <c r="C50" s="15">
        <v>0</v>
      </c>
      <c r="D50" s="16">
        <v>0</v>
      </c>
      <c r="E50" s="15">
        <v>5</v>
      </c>
      <c r="F50" s="16">
        <v>1.9508388607101053E-3</v>
      </c>
      <c r="G50" s="15">
        <v>1</v>
      </c>
      <c r="H50" s="16">
        <v>2.6198585276395077E-4</v>
      </c>
      <c r="I50" s="15">
        <v>2</v>
      </c>
      <c r="J50" s="16">
        <v>4.9962528103922061E-4</v>
      </c>
      <c r="K50" s="15">
        <v>3</v>
      </c>
      <c r="L50" s="16">
        <v>8.1322851721333698E-4</v>
      </c>
      <c r="M50" s="15">
        <v>2</v>
      </c>
      <c r="N50" s="25">
        <v>3.8610038610038611E-3</v>
      </c>
      <c r="O50" s="15">
        <v>13</v>
      </c>
      <c r="P50" s="16">
        <v>8.8525706503234591E-4</v>
      </c>
    </row>
    <row r="51" spans="2:16" ht="22.15" customHeight="1" thickBot="1" x14ac:dyDescent="0.3">
      <c r="B51" s="36" t="s">
        <v>66</v>
      </c>
      <c r="C51" s="15">
        <v>6</v>
      </c>
      <c r="D51" s="16">
        <v>6.3157894736842107E-2</v>
      </c>
      <c r="E51" s="15">
        <v>225</v>
      </c>
      <c r="F51" s="16">
        <v>8.7787748731954746E-2</v>
      </c>
      <c r="G51" s="15">
        <v>528</v>
      </c>
      <c r="H51" s="16">
        <v>0.13832853025936601</v>
      </c>
      <c r="I51" s="15">
        <v>712</v>
      </c>
      <c r="J51" s="16">
        <v>0.17786660004996252</v>
      </c>
      <c r="K51" s="15">
        <v>703</v>
      </c>
      <c r="L51" s="16">
        <v>0.19056654920032529</v>
      </c>
      <c r="M51" s="15">
        <v>111</v>
      </c>
      <c r="N51" s="25">
        <v>0.21428571428571427</v>
      </c>
      <c r="O51" s="15">
        <v>2285</v>
      </c>
      <c r="P51" s="16">
        <v>0.15560095335376234</v>
      </c>
    </row>
    <row r="52" spans="2:16" ht="22.15" customHeight="1" thickTop="1" thickBot="1" x14ac:dyDescent="0.3">
      <c r="B52" s="17" t="s">
        <v>58</v>
      </c>
      <c r="C52" s="18">
        <v>95</v>
      </c>
      <c r="D52" s="19">
        <v>1.0000000000000002</v>
      </c>
      <c r="E52" s="18">
        <v>2563</v>
      </c>
      <c r="F52" s="19">
        <v>1.0000000000000002</v>
      </c>
      <c r="G52" s="18">
        <v>3817</v>
      </c>
      <c r="H52" s="19">
        <v>1</v>
      </c>
      <c r="I52" s="18">
        <v>4003</v>
      </c>
      <c r="J52" s="19">
        <v>0.99999999999999978</v>
      </c>
      <c r="K52" s="18">
        <v>3689</v>
      </c>
      <c r="L52" s="19">
        <v>1</v>
      </c>
      <c r="M52" s="18">
        <v>518</v>
      </c>
      <c r="N52" s="29">
        <v>0.99999999999999944</v>
      </c>
      <c r="O52" s="18">
        <v>14685</v>
      </c>
      <c r="P52" s="19">
        <v>1.0000000000000004</v>
      </c>
    </row>
    <row r="53" spans="2:16" s="13" customFormat="1" ht="15.75" thickTop="1" x14ac:dyDescent="0.25">
      <c r="B53" s="53" t="s">
        <v>144</v>
      </c>
      <c r="C53" s="53">
        <f>IFERROR(VLOOKUP($B53,[1]Sheet1!$A$474:$AE$519,16,FALSE),0)</f>
        <v>6</v>
      </c>
      <c r="D53" s="53">
        <f t="shared" ref="D53" si="0">C53/$C$52</f>
        <v>6.3157894736842107E-2</v>
      </c>
      <c r="E53" s="53">
        <f>IFERROR(VLOOKUP($B53,[1]Sheet1!$A$474:$AE$519,18,FALSE),0)</f>
        <v>223</v>
      </c>
      <c r="F53" s="53">
        <f t="shared" ref="F53" si="1">E53/$E$52</f>
        <v>8.7007413187670704E-2</v>
      </c>
      <c r="G53" s="53">
        <f>IFERROR(VLOOKUP($B53,[1]Sheet1!$A$474:$AE$519,20,FALSE),0)</f>
        <v>517</v>
      </c>
      <c r="H53" s="53">
        <f t="shared" ref="H53" si="2">G53/$G$52</f>
        <v>0.13544668587896252</v>
      </c>
      <c r="I53" s="53">
        <f>IFERROR(VLOOKUP($B53,[1]Sheet1!$A$474:$AE$519,22,FALSE),0)</f>
        <v>701</v>
      </c>
      <c r="J53" s="53">
        <f t="shared" ref="J53" si="3">I53/$I$52</f>
        <v>0.17511866100424681</v>
      </c>
      <c r="K53" s="53">
        <f>IFERROR(VLOOKUP($B53,[1]Sheet1!$A$474:$AE$519,24,FALSE),0)</f>
        <v>698</v>
      </c>
      <c r="L53" s="53">
        <f t="shared" ref="L53" si="4">K53/$K$52</f>
        <v>0.18921116833830307</v>
      </c>
      <c r="M53" s="53">
        <f>IFERROR(VLOOKUP($B53,[1]Sheet1!$A$474:$AE$519,26,FALSE),0)</f>
        <v>111</v>
      </c>
      <c r="N53" s="53">
        <f t="shared" ref="N53" si="5">M53/$M$52</f>
        <v>0.21428571428571427</v>
      </c>
      <c r="O53" s="54">
        <f t="shared" ref="O53" si="6">SUM(C53,E53,G53,I53,K53,M53)</f>
        <v>2256</v>
      </c>
      <c r="P53" s="53">
        <f t="shared" ref="P53" si="7">O53/$O$52</f>
        <v>0.15362614913176711</v>
      </c>
    </row>
    <row r="54" spans="2:16" s="13" customFormat="1" x14ac:dyDescent="0.25">
      <c r="O54" s="21"/>
      <c r="P54" s="39"/>
    </row>
    <row r="55" spans="2:16" s="13" customFormat="1" x14ac:dyDescent="0.25"/>
    <row r="56" spans="2:16" s="13" customFormat="1" x14ac:dyDescent="0.25"/>
    <row r="57" spans="2:16" s="13" customFormat="1" x14ac:dyDescent="0.25"/>
    <row r="58" spans="2:16" s="13" customFormat="1" x14ac:dyDescent="0.25"/>
    <row r="59" spans="2:16" s="13" customFormat="1" x14ac:dyDescent="0.25"/>
    <row r="60" spans="2:16" s="13" customFormat="1" x14ac:dyDescent="0.25"/>
    <row r="61" spans="2:16" s="13" customFormat="1" x14ac:dyDescent="0.25"/>
    <row r="62" spans="2:16" s="13" customFormat="1" x14ac:dyDescent="0.25"/>
    <row r="63" spans="2:16" s="13" customFormat="1" x14ac:dyDescent="0.25"/>
    <row r="64" spans="2:16" s="13" customFormat="1" x14ac:dyDescent="0.25"/>
    <row r="65" s="13" customFormat="1" x14ac:dyDescent="0.25"/>
    <row r="66" s="13" customFormat="1" x14ac:dyDescent="0.25"/>
    <row r="67" s="13" customFormat="1" x14ac:dyDescent="0.25"/>
    <row r="68" s="13" customFormat="1" x14ac:dyDescent="0.25"/>
    <row r="69" s="13" customFormat="1" x14ac:dyDescent="0.25"/>
    <row r="70" s="13" customFormat="1" x14ac:dyDescent="0.25"/>
    <row r="71" s="13" customFormat="1" x14ac:dyDescent="0.25"/>
    <row r="72" s="13" customFormat="1" x14ac:dyDescent="0.25"/>
    <row r="73" s="13" customFormat="1" x14ac:dyDescent="0.25"/>
    <row r="74" s="13" customFormat="1" x14ac:dyDescent="0.25"/>
    <row r="75" s="13" customFormat="1" x14ac:dyDescent="0.25"/>
    <row r="76" s="13" customFormat="1" x14ac:dyDescent="0.25"/>
    <row r="77" s="13" customFormat="1" x14ac:dyDescent="0.25"/>
    <row r="78" s="13" customFormat="1" x14ac:dyDescent="0.25"/>
    <row r="79" s="13" customFormat="1" x14ac:dyDescent="0.25"/>
    <row r="80" s="13" customFormat="1" x14ac:dyDescent="0.25"/>
    <row r="81" s="13" customFormat="1" x14ac:dyDescent="0.25"/>
    <row r="82" s="13" customFormat="1" x14ac:dyDescent="0.25"/>
    <row r="83" s="13" customFormat="1" x14ac:dyDescent="0.25"/>
    <row r="84" s="13" customFormat="1" x14ac:dyDescent="0.25"/>
    <row r="85" s="13" customFormat="1" x14ac:dyDescent="0.25"/>
    <row r="86" s="13" customFormat="1" x14ac:dyDescent="0.25"/>
    <row r="87" s="13" customFormat="1" x14ac:dyDescent="0.25"/>
    <row r="88" s="13" customFormat="1" x14ac:dyDescent="0.25"/>
    <row r="89" s="13" customFormat="1" x14ac:dyDescent="0.25"/>
    <row r="90" s="13" customFormat="1" x14ac:dyDescent="0.25"/>
    <row r="91" s="13" customFormat="1" x14ac:dyDescent="0.25"/>
    <row r="92" s="13" customFormat="1" x14ac:dyDescent="0.25"/>
    <row r="93" s="13" customFormat="1" x14ac:dyDescent="0.25"/>
    <row r="94" s="13" customFormat="1" x14ac:dyDescent="0.25"/>
    <row r="95" s="13" customFormat="1" x14ac:dyDescent="0.25"/>
    <row r="96" s="13" customFormat="1" x14ac:dyDescent="0.25"/>
    <row r="97" s="13" customFormat="1" x14ac:dyDescent="0.25"/>
    <row r="98" s="13" customFormat="1" x14ac:dyDescent="0.25"/>
    <row r="99" s="13" customFormat="1" x14ac:dyDescent="0.25"/>
    <row r="100" s="13" customFormat="1" x14ac:dyDescent="0.25"/>
    <row r="101" s="13" customFormat="1" x14ac:dyDescent="0.25"/>
    <row r="102" s="13" customFormat="1" x14ac:dyDescent="0.25"/>
    <row r="103" s="13" customFormat="1" x14ac:dyDescent="0.25"/>
    <row r="104" s="13" customFormat="1" x14ac:dyDescent="0.25"/>
    <row r="105" s="13" customFormat="1" x14ac:dyDescent="0.25"/>
    <row r="106" s="13" customFormat="1" x14ac:dyDescent="0.25"/>
    <row r="107" s="13" customFormat="1" x14ac:dyDescent="0.25"/>
    <row r="108" s="13" customFormat="1" x14ac:dyDescent="0.25"/>
    <row r="109" s="13" customFormat="1" x14ac:dyDescent="0.25"/>
    <row r="110" s="13" customFormat="1" x14ac:dyDescent="0.25"/>
    <row r="111" s="13" customFormat="1" x14ac:dyDescent="0.25"/>
    <row r="112" s="13" customFormat="1" x14ac:dyDescent="0.25"/>
    <row r="113" s="13" customFormat="1" x14ac:dyDescent="0.25"/>
    <row r="114" s="13" customFormat="1" x14ac:dyDescent="0.25"/>
    <row r="115" s="13" customFormat="1" x14ac:dyDescent="0.25"/>
    <row r="116" s="13" customFormat="1" x14ac:dyDescent="0.25"/>
    <row r="117" s="13" customFormat="1" x14ac:dyDescent="0.25"/>
    <row r="118" s="13" customFormat="1" x14ac:dyDescent="0.25"/>
    <row r="119" s="13" customFormat="1" x14ac:dyDescent="0.25"/>
    <row r="120" s="13" customFormat="1" x14ac:dyDescent="0.25"/>
    <row r="121" s="13" customFormat="1" x14ac:dyDescent="0.25"/>
    <row r="122" s="13" customFormat="1" x14ac:dyDescent="0.25"/>
    <row r="123" s="13" customFormat="1" x14ac:dyDescent="0.25"/>
    <row r="124" s="13" customFormat="1" x14ac:dyDescent="0.25"/>
    <row r="125" s="13" customFormat="1" x14ac:dyDescent="0.25"/>
    <row r="126" s="13" customFormat="1" x14ac:dyDescent="0.25"/>
    <row r="127" s="13" customFormat="1" x14ac:dyDescent="0.25"/>
    <row r="128" s="13" customFormat="1" x14ac:dyDescent="0.25"/>
    <row r="129" s="13" customFormat="1" x14ac:dyDescent="0.25"/>
    <row r="130" s="13" customFormat="1" x14ac:dyDescent="0.25"/>
    <row r="131" s="13" customFormat="1" x14ac:dyDescent="0.25"/>
    <row r="132" s="13" customFormat="1" x14ac:dyDescent="0.25"/>
    <row r="133" s="13" customFormat="1" x14ac:dyDescent="0.25"/>
    <row r="134" s="13" customFormat="1" x14ac:dyDescent="0.25"/>
    <row r="135" s="13" customFormat="1" x14ac:dyDescent="0.25"/>
    <row r="136" s="13" customFormat="1" x14ac:dyDescent="0.25"/>
    <row r="137" s="13" customFormat="1" x14ac:dyDescent="0.25"/>
    <row r="138" s="13" customFormat="1" x14ac:dyDescent="0.25"/>
    <row r="139" s="13" customFormat="1" x14ac:dyDescent="0.25"/>
    <row r="140" s="13" customFormat="1" x14ac:dyDescent="0.25"/>
    <row r="141" s="13" customFormat="1" x14ac:dyDescent="0.25"/>
    <row r="142" s="13" customFormat="1" x14ac:dyDescent="0.25"/>
    <row r="143" s="13" customFormat="1" x14ac:dyDescent="0.25"/>
    <row r="144" s="13" customFormat="1" x14ac:dyDescent="0.25"/>
    <row r="145" s="13" customFormat="1" x14ac:dyDescent="0.25"/>
    <row r="146" s="13" customFormat="1" x14ac:dyDescent="0.25"/>
    <row r="147" s="13" customFormat="1" x14ac:dyDescent="0.25"/>
    <row r="148" s="13" customFormat="1" x14ac:dyDescent="0.25"/>
    <row r="149" s="13" customFormat="1" x14ac:dyDescent="0.25"/>
    <row r="150" s="13" customFormat="1" x14ac:dyDescent="0.25"/>
    <row r="151" s="13" customFormat="1" x14ac:dyDescent="0.25"/>
    <row r="152" s="13" customFormat="1" x14ac:dyDescent="0.25"/>
    <row r="153" s="13" customFormat="1" x14ac:dyDescent="0.25"/>
    <row r="154" s="13" customFormat="1" x14ac:dyDescent="0.25"/>
    <row r="155" s="13" customFormat="1" x14ac:dyDescent="0.25"/>
    <row r="156" s="13" customFormat="1" x14ac:dyDescent="0.25"/>
    <row r="157" s="13" customFormat="1" x14ac:dyDescent="0.25"/>
    <row r="158" s="13" customFormat="1" x14ac:dyDescent="0.25"/>
    <row r="159" s="13" customFormat="1" x14ac:dyDescent="0.25"/>
    <row r="160" s="13" customFormat="1" x14ac:dyDescent="0.25"/>
    <row r="161" s="13" customFormat="1" x14ac:dyDescent="0.25"/>
    <row r="162" s="13" customFormat="1" x14ac:dyDescent="0.25"/>
    <row r="163" s="13" customFormat="1" x14ac:dyDescent="0.25"/>
    <row r="164" s="13" customFormat="1" x14ac:dyDescent="0.25"/>
    <row r="165" s="13" customFormat="1" x14ac:dyDescent="0.25"/>
    <row r="166" s="13" customFormat="1" x14ac:dyDescent="0.25"/>
    <row r="167" s="13" customFormat="1" x14ac:dyDescent="0.25"/>
    <row r="168" s="13" customFormat="1" x14ac:dyDescent="0.25"/>
    <row r="169" s="13" customFormat="1" x14ac:dyDescent="0.25"/>
    <row r="170" s="13" customFormat="1" x14ac:dyDescent="0.25"/>
    <row r="171" s="13" customFormat="1" x14ac:dyDescent="0.25"/>
    <row r="172" s="13" customFormat="1" x14ac:dyDescent="0.25"/>
    <row r="173" s="13" customFormat="1" x14ac:dyDescent="0.25"/>
    <row r="174" s="13" customFormat="1" x14ac:dyDescent="0.25"/>
    <row r="175" s="13" customFormat="1" x14ac:dyDescent="0.25"/>
    <row r="176" s="13" customFormat="1" x14ac:dyDescent="0.25"/>
    <row r="177" s="13" customFormat="1" x14ac:dyDescent="0.25"/>
    <row r="178" s="13" customFormat="1" x14ac:dyDescent="0.25"/>
    <row r="179" s="13" customFormat="1" x14ac:dyDescent="0.25"/>
    <row r="180" s="13" customFormat="1" x14ac:dyDescent="0.25"/>
    <row r="181" s="13" customFormat="1" x14ac:dyDescent="0.25"/>
    <row r="182" s="13" customFormat="1" x14ac:dyDescent="0.25"/>
    <row r="183" s="13" customFormat="1" x14ac:dyDescent="0.25"/>
    <row r="184" s="13" customFormat="1" x14ac:dyDescent="0.25"/>
    <row r="185" s="13" customFormat="1" x14ac:dyDescent="0.25"/>
    <row r="186" s="13" customFormat="1" x14ac:dyDescent="0.25"/>
    <row r="187" s="13" customFormat="1" x14ac:dyDescent="0.25"/>
    <row r="188" s="13" customFormat="1" x14ac:dyDescent="0.25"/>
    <row r="189" s="13" customFormat="1" x14ac:dyDescent="0.25"/>
    <row r="190" s="13" customFormat="1" x14ac:dyDescent="0.25"/>
    <row r="191" s="13" customFormat="1" x14ac:dyDescent="0.25"/>
    <row r="192" s="13" customFormat="1" x14ac:dyDescent="0.25"/>
    <row r="193" s="13" customFormat="1" x14ac:dyDescent="0.25"/>
    <row r="194" s="13" customFormat="1" x14ac:dyDescent="0.25"/>
    <row r="195" s="13" customFormat="1" x14ac:dyDescent="0.25"/>
    <row r="196" s="13" customFormat="1" x14ac:dyDescent="0.25"/>
    <row r="197" s="13" customFormat="1" x14ac:dyDescent="0.25"/>
    <row r="198" s="13" customFormat="1" x14ac:dyDescent="0.25"/>
    <row r="199" s="13" customFormat="1" x14ac:dyDescent="0.25"/>
    <row r="200" s="13" customFormat="1" x14ac:dyDescent="0.25"/>
    <row r="201" s="13" customFormat="1" x14ac:dyDescent="0.25"/>
    <row r="202" s="13" customFormat="1" x14ac:dyDescent="0.25"/>
    <row r="203" s="13" customFormat="1" x14ac:dyDescent="0.25"/>
    <row r="204" s="13" customFormat="1" x14ac:dyDescent="0.25"/>
    <row r="205" s="13" customFormat="1" x14ac:dyDescent="0.25"/>
    <row r="206" s="13" customFormat="1" x14ac:dyDescent="0.25"/>
    <row r="207" s="13" customFormat="1" x14ac:dyDescent="0.25"/>
    <row r="208" s="13" customFormat="1" x14ac:dyDescent="0.25"/>
    <row r="209" s="13" customFormat="1" x14ac:dyDescent="0.25"/>
    <row r="210" s="13" customFormat="1" x14ac:dyDescent="0.25"/>
    <row r="211" s="13" customFormat="1" x14ac:dyDescent="0.25"/>
    <row r="212" s="13" customFormat="1" x14ac:dyDescent="0.25"/>
    <row r="213" s="13" customFormat="1" x14ac:dyDescent="0.25"/>
    <row r="214" s="13" customFormat="1" x14ac:dyDescent="0.25"/>
    <row r="215" s="13" customFormat="1" x14ac:dyDescent="0.25"/>
    <row r="216" s="13" customFormat="1" x14ac:dyDescent="0.25"/>
    <row r="217" s="13" customFormat="1" x14ac:dyDescent="0.25"/>
    <row r="218" s="13" customFormat="1" x14ac:dyDescent="0.25"/>
    <row r="219" s="13" customFormat="1" x14ac:dyDescent="0.25"/>
    <row r="220" s="13" customFormat="1" x14ac:dyDescent="0.25"/>
    <row r="221" s="13" customFormat="1" x14ac:dyDescent="0.25"/>
    <row r="222" s="13" customFormat="1" x14ac:dyDescent="0.25"/>
    <row r="223" s="13" customFormat="1" x14ac:dyDescent="0.25"/>
    <row r="224" s="13" customFormat="1" x14ac:dyDescent="0.25"/>
    <row r="225" s="13" customFormat="1" x14ac:dyDescent="0.25"/>
    <row r="226" s="13" customFormat="1" x14ac:dyDescent="0.25"/>
    <row r="227" s="13" customFormat="1" x14ac:dyDescent="0.25"/>
    <row r="228" s="13" customFormat="1" x14ac:dyDescent="0.25"/>
    <row r="229" s="13" customFormat="1" x14ac:dyDescent="0.25"/>
    <row r="230" s="13" customFormat="1" x14ac:dyDescent="0.25"/>
    <row r="231" s="13" customFormat="1" x14ac:dyDescent="0.25"/>
    <row r="232" s="13" customFormat="1" x14ac:dyDescent="0.25"/>
    <row r="233" s="13" customFormat="1" x14ac:dyDescent="0.25"/>
    <row r="234" s="13" customFormat="1" x14ac:dyDescent="0.25"/>
    <row r="235" s="13" customFormat="1" x14ac:dyDescent="0.25"/>
    <row r="236" s="13" customFormat="1" x14ac:dyDescent="0.25"/>
    <row r="237" s="13" customFormat="1" x14ac:dyDescent="0.25"/>
    <row r="238" s="13" customFormat="1" x14ac:dyDescent="0.25"/>
    <row r="239" s="13" customFormat="1" x14ac:dyDescent="0.25"/>
    <row r="240" s="13" customFormat="1" x14ac:dyDescent="0.25"/>
    <row r="241" s="13" customFormat="1" x14ac:dyDescent="0.25"/>
    <row r="242" s="13" customFormat="1" x14ac:dyDescent="0.25"/>
    <row r="243" s="13" customFormat="1" x14ac:dyDescent="0.25"/>
    <row r="244" s="13" customFormat="1" x14ac:dyDescent="0.25"/>
    <row r="245" s="13" customFormat="1" x14ac:dyDescent="0.25"/>
    <row r="246" s="13" customFormat="1" x14ac:dyDescent="0.25"/>
    <row r="247" s="13" customFormat="1" x14ac:dyDescent="0.25"/>
    <row r="248" s="13" customFormat="1" x14ac:dyDescent="0.25"/>
    <row r="249" s="13" customFormat="1" x14ac:dyDescent="0.25"/>
    <row r="250" s="13" customFormat="1" x14ac:dyDescent="0.25"/>
    <row r="251" s="13" customFormat="1" x14ac:dyDescent="0.25"/>
    <row r="252" s="13" customFormat="1" x14ac:dyDescent="0.25"/>
    <row r="253" s="13" customFormat="1" x14ac:dyDescent="0.25"/>
    <row r="254" s="13" customFormat="1" x14ac:dyDescent="0.25"/>
    <row r="255" s="13" customFormat="1" x14ac:dyDescent="0.25"/>
    <row r="256" s="13" customFormat="1" x14ac:dyDescent="0.25"/>
    <row r="257" s="13" customFormat="1" x14ac:dyDescent="0.25"/>
    <row r="258" s="13" customFormat="1" x14ac:dyDescent="0.25"/>
    <row r="259" s="13" customFormat="1" x14ac:dyDescent="0.25"/>
    <row r="260" s="13" customFormat="1" x14ac:dyDescent="0.25"/>
    <row r="261" s="13" customFormat="1" x14ac:dyDescent="0.25"/>
    <row r="262" s="13" customFormat="1" x14ac:dyDescent="0.25"/>
    <row r="263" s="13" customFormat="1" x14ac:dyDescent="0.25"/>
    <row r="264" s="13" customFormat="1" x14ac:dyDescent="0.25"/>
    <row r="265" s="13" customFormat="1" x14ac:dyDescent="0.25"/>
    <row r="266" s="13" customFormat="1" x14ac:dyDescent="0.25"/>
    <row r="267" s="13" customFormat="1" x14ac:dyDescent="0.25"/>
    <row r="268" s="13" customFormat="1" x14ac:dyDescent="0.25"/>
    <row r="269" s="13" customFormat="1" x14ac:dyDescent="0.25"/>
    <row r="270" s="13" customFormat="1" x14ac:dyDescent="0.25"/>
    <row r="271" s="13" customFormat="1" x14ac:dyDescent="0.25"/>
    <row r="272" s="13" customFormat="1" x14ac:dyDescent="0.25"/>
    <row r="273" s="13" customFormat="1" x14ac:dyDescent="0.25"/>
    <row r="274" s="13" customFormat="1" x14ac:dyDescent="0.25"/>
    <row r="275" s="13" customFormat="1" x14ac:dyDescent="0.25"/>
    <row r="276" s="13" customFormat="1" x14ac:dyDescent="0.25"/>
    <row r="277" s="13" customFormat="1" x14ac:dyDescent="0.25"/>
    <row r="278" s="13" customFormat="1" x14ac:dyDescent="0.25"/>
    <row r="279" s="13" customFormat="1" x14ac:dyDescent="0.25"/>
    <row r="280" s="13" customFormat="1" x14ac:dyDescent="0.25"/>
    <row r="281" s="13" customFormat="1" x14ac:dyDescent="0.25"/>
    <row r="282" s="13" customFormat="1" x14ac:dyDescent="0.25"/>
    <row r="283" s="13" customFormat="1" x14ac:dyDescent="0.25"/>
    <row r="284" s="13" customFormat="1" x14ac:dyDescent="0.25"/>
    <row r="285" s="13" customFormat="1" x14ac:dyDescent="0.25"/>
    <row r="286" s="13" customFormat="1" x14ac:dyDescent="0.25"/>
    <row r="287" s="13" customFormat="1" x14ac:dyDescent="0.25"/>
    <row r="288" s="13" customFormat="1" x14ac:dyDescent="0.25"/>
    <row r="289" s="13" customFormat="1" x14ac:dyDescent="0.25"/>
    <row r="290" s="13" customFormat="1" x14ac:dyDescent="0.25"/>
    <row r="291" s="13" customFormat="1" x14ac:dyDescent="0.25"/>
    <row r="292" s="13" customFormat="1" x14ac:dyDescent="0.25"/>
    <row r="293" s="13" customFormat="1" x14ac:dyDescent="0.25"/>
    <row r="294" s="13" customFormat="1" x14ac:dyDescent="0.25"/>
    <row r="295" s="13" customFormat="1" x14ac:dyDescent="0.25"/>
    <row r="296" s="13" customFormat="1" x14ac:dyDescent="0.25"/>
    <row r="297" s="13" customFormat="1" x14ac:dyDescent="0.25"/>
    <row r="298" s="13" customFormat="1" x14ac:dyDescent="0.25"/>
    <row r="299" s="13" customFormat="1" x14ac:dyDescent="0.25"/>
    <row r="300" s="13" customFormat="1" x14ac:dyDescent="0.25"/>
    <row r="301" s="13" customFormat="1" x14ac:dyDescent="0.25"/>
    <row r="302" s="13" customFormat="1" x14ac:dyDescent="0.25"/>
    <row r="303" s="13" customFormat="1" x14ac:dyDescent="0.25"/>
    <row r="304" s="13" customFormat="1" x14ac:dyDescent="0.25"/>
    <row r="305" s="13" customFormat="1" x14ac:dyDescent="0.25"/>
    <row r="306" s="13" customFormat="1" x14ac:dyDescent="0.25"/>
    <row r="307" s="13" customFormat="1" x14ac:dyDescent="0.25"/>
    <row r="308" s="13" customFormat="1" x14ac:dyDescent="0.25"/>
    <row r="309" s="13" customFormat="1" x14ac:dyDescent="0.25"/>
    <row r="310" s="13" customFormat="1" x14ac:dyDescent="0.25"/>
    <row r="311" s="13" customFormat="1" x14ac:dyDescent="0.25"/>
    <row r="312" s="13" customFormat="1" x14ac:dyDescent="0.25"/>
    <row r="313" s="13" customFormat="1" x14ac:dyDescent="0.25"/>
    <row r="314" s="13" customFormat="1" x14ac:dyDescent="0.25"/>
    <row r="315" s="13" customFormat="1" x14ac:dyDescent="0.25"/>
    <row r="316" s="13" customFormat="1" x14ac:dyDescent="0.25"/>
    <row r="317" s="13" customFormat="1" x14ac:dyDescent="0.25"/>
    <row r="318" s="13" customFormat="1" x14ac:dyDescent="0.25"/>
    <row r="319" s="13" customFormat="1" x14ac:dyDescent="0.25"/>
    <row r="320" s="13" customFormat="1" x14ac:dyDescent="0.25"/>
    <row r="321" s="13" customFormat="1" x14ac:dyDescent="0.25"/>
    <row r="322" s="13" customFormat="1" x14ac:dyDescent="0.25"/>
    <row r="323" s="13" customFormat="1" x14ac:dyDescent="0.25"/>
    <row r="324" s="13" customFormat="1" x14ac:dyDescent="0.25"/>
    <row r="325" s="13" customFormat="1" x14ac:dyDescent="0.25"/>
    <row r="326" s="13" customFormat="1" x14ac:dyDescent="0.25"/>
    <row r="327" s="13" customFormat="1" x14ac:dyDescent="0.25"/>
    <row r="328" s="13" customFormat="1" x14ac:dyDescent="0.25"/>
    <row r="329" s="13" customFormat="1" x14ac:dyDescent="0.25"/>
    <row r="330" s="13" customFormat="1" x14ac:dyDescent="0.25"/>
    <row r="331" s="13" customFormat="1" x14ac:dyDescent="0.25"/>
    <row r="332" s="13" customFormat="1" x14ac:dyDescent="0.25"/>
    <row r="333" s="13" customFormat="1" x14ac:dyDescent="0.25"/>
    <row r="334" s="13" customFormat="1" x14ac:dyDescent="0.25"/>
    <row r="335" s="13" customFormat="1" x14ac:dyDescent="0.25"/>
    <row r="336" s="13" customFormat="1" x14ac:dyDescent="0.25"/>
    <row r="337" s="13" customFormat="1" x14ac:dyDescent="0.25"/>
    <row r="338" s="13" customFormat="1" x14ac:dyDescent="0.25"/>
    <row r="339" s="13" customFormat="1" x14ac:dyDescent="0.25"/>
    <row r="340" s="13" customFormat="1" x14ac:dyDescent="0.25"/>
    <row r="341" s="13" customFormat="1" x14ac:dyDescent="0.25"/>
    <row r="342" s="13" customFormat="1" x14ac:dyDescent="0.25"/>
    <row r="343" s="13" customFormat="1" x14ac:dyDescent="0.25"/>
    <row r="344" s="13" customFormat="1" x14ac:dyDescent="0.25"/>
    <row r="345" s="13" customFormat="1" x14ac:dyDescent="0.25"/>
    <row r="346" s="13" customFormat="1" x14ac:dyDescent="0.25"/>
    <row r="347" s="13" customFormat="1" x14ac:dyDescent="0.25"/>
    <row r="348" s="13" customFormat="1" x14ac:dyDescent="0.25"/>
    <row r="349" s="13" customFormat="1" x14ac:dyDescent="0.25"/>
    <row r="350" s="13" customFormat="1" x14ac:dyDescent="0.25"/>
    <row r="351" s="13" customFormat="1" x14ac:dyDescent="0.25"/>
    <row r="352" s="13" customFormat="1" x14ac:dyDescent="0.25"/>
    <row r="353" s="13" customFormat="1" x14ac:dyDescent="0.25"/>
    <row r="354" s="13" customFormat="1" x14ac:dyDescent="0.25"/>
    <row r="355" s="13" customFormat="1" x14ac:dyDescent="0.25"/>
    <row r="356" s="13" customFormat="1" x14ac:dyDescent="0.25"/>
    <row r="357" s="13" customFormat="1" x14ac:dyDescent="0.25"/>
    <row r="358" s="13" customFormat="1" x14ac:dyDescent="0.25"/>
    <row r="359" s="13" customFormat="1" x14ac:dyDescent="0.25"/>
    <row r="360" s="13" customFormat="1" x14ac:dyDescent="0.25"/>
    <row r="361" s="13" customFormat="1" x14ac:dyDescent="0.25"/>
    <row r="362" s="13" customFormat="1" x14ac:dyDescent="0.25"/>
    <row r="363" s="13" customFormat="1" x14ac:dyDescent="0.25"/>
    <row r="364" s="13" customFormat="1" x14ac:dyDescent="0.25"/>
    <row r="365" s="13" customFormat="1" x14ac:dyDescent="0.25"/>
    <row r="366" s="13" customFormat="1" x14ac:dyDescent="0.25"/>
    <row r="367" s="13" customFormat="1" x14ac:dyDescent="0.25"/>
    <row r="368" s="13" customFormat="1" x14ac:dyDescent="0.25"/>
    <row r="369" s="13" customFormat="1" x14ac:dyDescent="0.25"/>
    <row r="370" s="13" customFormat="1" x14ac:dyDescent="0.25"/>
    <row r="371" s="13" customFormat="1" x14ac:dyDescent="0.25"/>
    <row r="372" s="13" customFormat="1" x14ac:dyDescent="0.25"/>
    <row r="373" s="13" customFormat="1" x14ac:dyDescent="0.25"/>
    <row r="374" s="13" customFormat="1" x14ac:dyDescent="0.25"/>
    <row r="375" s="13" customFormat="1" x14ac:dyDescent="0.25"/>
    <row r="376" s="13" customFormat="1" x14ac:dyDescent="0.25"/>
    <row r="377" s="13" customFormat="1" x14ac:dyDescent="0.25"/>
    <row r="378" s="13" customFormat="1" x14ac:dyDescent="0.25"/>
    <row r="379" s="13" customFormat="1" x14ac:dyDescent="0.25"/>
    <row r="380" s="13" customFormat="1" x14ac:dyDescent="0.25"/>
    <row r="381" s="13" customFormat="1" x14ac:dyDescent="0.25"/>
    <row r="382" s="13" customFormat="1" x14ac:dyDescent="0.25"/>
    <row r="383" s="13" customFormat="1" x14ac:dyDescent="0.25"/>
    <row r="384" s="13" customFormat="1" x14ac:dyDescent="0.25"/>
    <row r="385" s="13" customFormat="1" x14ac:dyDescent="0.25"/>
    <row r="386" s="13" customFormat="1" x14ac:dyDescent="0.25"/>
    <row r="387" s="13" customFormat="1" x14ac:dyDescent="0.25"/>
    <row r="388" s="13" customFormat="1" x14ac:dyDescent="0.25"/>
    <row r="389" s="13" customFormat="1" x14ac:dyDescent="0.25"/>
    <row r="390" s="13" customFormat="1" x14ac:dyDescent="0.25"/>
    <row r="391" s="13" customFormat="1" x14ac:dyDescent="0.25"/>
    <row r="392" s="13" customFormat="1" x14ac:dyDescent="0.25"/>
    <row r="393" s="13" customFormat="1" x14ac:dyDescent="0.25"/>
    <row r="394" s="13" customFormat="1" x14ac:dyDescent="0.25"/>
    <row r="395" s="13" customFormat="1" x14ac:dyDescent="0.25"/>
    <row r="396" s="13" customFormat="1" x14ac:dyDescent="0.25"/>
    <row r="397" s="13" customFormat="1" x14ac:dyDescent="0.25"/>
    <row r="398" s="13" customFormat="1" x14ac:dyDescent="0.25"/>
    <row r="399" s="13" customFormat="1" x14ac:dyDescent="0.25"/>
    <row r="400" s="13" customFormat="1" x14ac:dyDescent="0.25"/>
    <row r="401" s="13" customFormat="1" x14ac:dyDescent="0.25"/>
    <row r="402" s="13" customFormat="1" x14ac:dyDescent="0.25"/>
    <row r="403" s="13" customFormat="1" x14ac:dyDescent="0.25"/>
    <row r="404" s="13" customFormat="1" x14ac:dyDescent="0.25"/>
    <row r="405" s="13" customFormat="1" x14ac:dyDescent="0.25"/>
    <row r="406" s="13" customFormat="1" x14ac:dyDescent="0.25"/>
    <row r="407" s="13" customFormat="1" x14ac:dyDescent="0.25"/>
    <row r="408" s="13" customFormat="1" x14ac:dyDescent="0.25"/>
    <row r="409" s="13" customFormat="1" x14ac:dyDescent="0.25"/>
    <row r="410" s="13" customFormat="1" x14ac:dyDescent="0.25"/>
    <row r="411" s="13" customFormat="1" x14ac:dyDescent="0.25"/>
    <row r="412" s="13" customFormat="1" x14ac:dyDescent="0.25"/>
    <row r="413" s="13" customFormat="1" x14ac:dyDescent="0.25"/>
    <row r="414" s="13" customFormat="1" x14ac:dyDescent="0.25"/>
    <row r="415" s="13" customFormat="1" x14ac:dyDescent="0.25"/>
    <row r="416" s="13" customFormat="1" x14ac:dyDescent="0.25"/>
    <row r="417" s="13" customFormat="1" x14ac:dyDescent="0.25"/>
    <row r="418" s="13" customFormat="1" x14ac:dyDescent="0.25"/>
    <row r="419" s="13" customFormat="1" x14ac:dyDescent="0.25"/>
    <row r="420" s="13" customFormat="1" x14ac:dyDescent="0.25"/>
    <row r="421" s="13" customFormat="1" x14ac:dyDescent="0.25"/>
    <row r="422" s="13" customFormat="1" x14ac:dyDescent="0.25"/>
    <row r="423" s="13" customFormat="1" x14ac:dyDescent="0.25"/>
    <row r="424" s="13" customFormat="1" x14ac:dyDescent="0.25"/>
    <row r="425" s="13" customFormat="1" x14ac:dyDescent="0.25"/>
    <row r="426" s="13" customFormat="1" x14ac:dyDescent="0.25"/>
    <row r="427" s="13" customFormat="1" x14ac:dyDescent="0.25"/>
    <row r="428" s="13" customFormat="1" x14ac:dyDescent="0.25"/>
    <row r="429" s="13" customFormat="1" x14ac:dyDescent="0.25"/>
    <row r="430" s="13" customFormat="1" x14ac:dyDescent="0.25"/>
    <row r="431" s="13" customFormat="1" x14ac:dyDescent="0.25"/>
    <row r="432" s="13" customFormat="1" x14ac:dyDescent="0.25"/>
    <row r="433" s="13" customFormat="1" x14ac:dyDescent="0.25"/>
    <row r="434" s="13" customFormat="1" x14ac:dyDescent="0.25"/>
    <row r="435" s="13" customFormat="1" x14ac:dyDescent="0.25"/>
    <row r="436" s="13" customFormat="1" x14ac:dyDescent="0.25"/>
    <row r="437" s="13" customFormat="1" x14ac:dyDescent="0.25"/>
    <row r="438" s="13" customFormat="1" x14ac:dyDescent="0.25"/>
    <row r="439" s="13" customFormat="1" x14ac:dyDescent="0.25"/>
    <row r="440" s="13" customFormat="1" x14ac:dyDescent="0.25"/>
    <row r="441" s="13" customFormat="1" x14ac:dyDescent="0.25"/>
    <row r="442" s="13" customFormat="1" x14ac:dyDescent="0.25"/>
    <row r="443" s="13" customFormat="1" x14ac:dyDescent="0.25"/>
    <row r="444" s="13" customFormat="1" x14ac:dyDescent="0.25"/>
    <row r="445" s="13" customFormat="1" x14ac:dyDescent="0.25"/>
    <row r="446" s="13" customFormat="1" x14ac:dyDescent="0.25"/>
    <row r="447" s="13" customFormat="1" x14ac:dyDescent="0.25"/>
    <row r="448" s="13" customFormat="1" x14ac:dyDescent="0.25"/>
    <row r="449" s="13" customFormat="1" x14ac:dyDescent="0.25"/>
    <row r="450" s="13" customFormat="1" x14ac:dyDescent="0.25"/>
    <row r="451" s="13" customFormat="1" x14ac:dyDescent="0.25"/>
    <row r="452" s="13" customFormat="1" x14ac:dyDescent="0.25"/>
    <row r="453" s="13" customFormat="1" x14ac:dyDescent="0.25"/>
    <row r="454" s="13" customFormat="1" x14ac:dyDescent="0.25"/>
    <row r="455" s="13" customFormat="1" x14ac:dyDescent="0.25"/>
    <row r="456" s="13" customFormat="1" x14ac:dyDescent="0.25"/>
    <row r="457" s="13" customFormat="1" x14ac:dyDescent="0.25"/>
    <row r="458" s="13" customFormat="1" x14ac:dyDescent="0.25"/>
    <row r="459" s="13" customFormat="1" x14ac:dyDescent="0.25"/>
    <row r="460" s="13" customFormat="1" x14ac:dyDescent="0.25"/>
    <row r="461" s="13" customFormat="1" x14ac:dyDescent="0.25"/>
    <row r="462" s="13" customFormat="1" x14ac:dyDescent="0.25"/>
    <row r="463" s="13" customFormat="1" x14ac:dyDescent="0.25"/>
    <row r="464" s="13" customFormat="1" x14ac:dyDescent="0.25"/>
    <row r="465" s="13" customFormat="1" x14ac:dyDescent="0.25"/>
    <row r="466" s="13" customFormat="1" x14ac:dyDescent="0.25"/>
    <row r="467" s="13" customFormat="1" x14ac:dyDescent="0.25"/>
    <row r="468" s="13" customFormat="1" x14ac:dyDescent="0.25"/>
    <row r="469" s="13" customFormat="1" x14ac:dyDescent="0.25"/>
    <row r="470" s="13" customFormat="1" x14ac:dyDescent="0.25"/>
    <row r="471" s="13" customFormat="1" x14ac:dyDescent="0.25"/>
    <row r="472" s="13" customFormat="1" x14ac:dyDescent="0.25"/>
    <row r="473" s="13" customFormat="1" x14ac:dyDescent="0.25"/>
    <row r="474" s="13" customFormat="1" x14ac:dyDescent="0.25"/>
    <row r="475" s="13" customFormat="1" x14ac:dyDescent="0.25"/>
    <row r="476" s="13" customFormat="1" x14ac:dyDescent="0.25"/>
    <row r="477" s="13" customFormat="1" x14ac:dyDescent="0.25"/>
    <row r="478" s="13" customFormat="1" x14ac:dyDescent="0.25"/>
    <row r="479" s="13" customFormat="1" x14ac:dyDescent="0.25"/>
    <row r="480" s="13" customFormat="1" x14ac:dyDescent="0.25"/>
    <row r="481" s="13" customFormat="1" x14ac:dyDescent="0.25"/>
    <row r="482" s="13" customFormat="1" x14ac:dyDescent="0.25"/>
    <row r="483" s="13" customFormat="1" x14ac:dyDescent="0.25"/>
    <row r="484" s="13" customFormat="1" x14ac:dyDescent="0.25"/>
    <row r="485" s="13" customFormat="1" x14ac:dyDescent="0.25"/>
    <row r="486" s="13" customFormat="1" x14ac:dyDescent="0.25"/>
    <row r="487" s="13" customFormat="1" x14ac:dyDescent="0.25"/>
    <row r="488" s="13" customFormat="1" x14ac:dyDescent="0.25"/>
    <row r="489" s="13" customFormat="1" x14ac:dyDescent="0.25"/>
    <row r="490" s="13" customFormat="1" x14ac:dyDescent="0.25"/>
    <row r="491" s="13" customFormat="1" x14ac:dyDescent="0.25"/>
    <row r="492" s="13" customFormat="1" x14ac:dyDescent="0.25"/>
    <row r="493" s="13" customFormat="1" x14ac:dyDescent="0.25"/>
    <row r="494" s="13" customFormat="1" x14ac:dyDescent="0.25"/>
    <row r="495" s="13" customFormat="1" x14ac:dyDescent="0.25"/>
    <row r="496" s="13" customFormat="1" x14ac:dyDescent="0.25"/>
    <row r="497" s="13" customFormat="1" x14ac:dyDescent="0.25"/>
    <row r="498" s="13" customFormat="1" x14ac:dyDescent="0.25"/>
    <row r="499" s="13" customFormat="1" x14ac:dyDescent="0.25"/>
    <row r="500" s="13" customFormat="1" x14ac:dyDescent="0.25"/>
    <row r="501" s="13" customFormat="1" x14ac:dyDescent="0.25"/>
    <row r="502" s="13" customFormat="1" x14ac:dyDescent="0.25"/>
    <row r="503" s="13" customFormat="1" x14ac:dyDescent="0.25"/>
    <row r="504" s="13" customFormat="1" x14ac:dyDescent="0.25"/>
    <row r="505" s="13" customFormat="1" x14ac:dyDescent="0.25"/>
    <row r="506" s="13" customFormat="1" x14ac:dyDescent="0.25"/>
    <row r="507" s="13" customFormat="1" x14ac:dyDescent="0.25"/>
    <row r="508" s="13" customFormat="1" x14ac:dyDescent="0.25"/>
    <row r="509" s="13" customFormat="1" x14ac:dyDescent="0.25"/>
    <row r="510" s="13" customFormat="1" x14ac:dyDescent="0.25"/>
    <row r="511" s="13" customFormat="1" x14ac:dyDescent="0.25"/>
    <row r="512" s="13" customFormat="1" x14ac:dyDescent="0.25"/>
    <row r="513" s="13" customFormat="1" x14ac:dyDescent="0.25"/>
    <row r="514" s="13" customFormat="1" x14ac:dyDescent="0.25"/>
    <row r="515" s="13" customFormat="1" x14ac:dyDescent="0.25"/>
    <row r="516" s="13" customFormat="1" x14ac:dyDescent="0.25"/>
    <row r="517" s="13" customFormat="1" x14ac:dyDescent="0.25"/>
    <row r="518" s="13" customFormat="1" x14ac:dyDescent="0.25"/>
    <row r="519" s="13" customFormat="1" x14ac:dyDescent="0.25"/>
    <row r="520" s="13" customFormat="1" x14ac:dyDescent="0.25"/>
    <row r="521" s="13" customFormat="1" x14ac:dyDescent="0.25"/>
    <row r="522" s="13" customFormat="1" x14ac:dyDescent="0.25"/>
    <row r="523" s="13" customFormat="1" x14ac:dyDescent="0.25"/>
    <row r="524" s="13" customFormat="1" x14ac:dyDescent="0.25"/>
    <row r="525" s="13" customFormat="1" x14ac:dyDescent="0.25"/>
    <row r="526" s="13" customFormat="1" x14ac:dyDescent="0.25"/>
    <row r="527" s="13" customFormat="1" x14ac:dyDescent="0.25"/>
    <row r="528" s="13" customFormat="1" x14ac:dyDescent="0.25"/>
    <row r="529" s="13" customFormat="1" x14ac:dyDescent="0.25"/>
    <row r="530" s="13" customFormat="1" x14ac:dyDescent="0.25"/>
    <row r="531" s="13" customFormat="1" x14ac:dyDescent="0.25"/>
    <row r="532" s="13" customFormat="1" x14ac:dyDescent="0.25"/>
    <row r="533" s="13" customFormat="1" x14ac:dyDescent="0.25"/>
    <row r="534" s="13" customFormat="1" x14ac:dyDescent="0.25"/>
    <row r="535" s="13" customFormat="1" x14ac:dyDescent="0.25"/>
    <row r="536" s="13" customFormat="1" x14ac:dyDescent="0.25"/>
    <row r="537" s="13" customFormat="1" x14ac:dyDescent="0.25"/>
    <row r="538" s="13" customFormat="1" x14ac:dyDescent="0.25"/>
    <row r="539" s="13" customFormat="1" x14ac:dyDescent="0.25"/>
    <row r="540" s="13" customFormat="1" x14ac:dyDescent="0.25"/>
    <row r="541" s="13" customFormat="1" x14ac:dyDescent="0.25"/>
    <row r="542" s="13" customFormat="1" x14ac:dyDescent="0.25"/>
    <row r="543" s="13" customFormat="1" x14ac:dyDescent="0.25"/>
    <row r="544" s="13" customFormat="1" x14ac:dyDescent="0.25"/>
    <row r="545" s="13" customFormat="1" x14ac:dyDescent="0.25"/>
    <row r="546" s="13" customFormat="1" x14ac:dyDescent="0.25"/>
    <row r="547" s="13" customFormat="1" x14ac:dyDescent="0.25"/>
    <row r="548" s="13" customFormat="1" x14ac:dyDescent="0.25"/>
    <row r="549" s="13" customFormat="1" x14ac:dyDescent="0.25"/>
    <row r="550" s="13" customFormat="1" x14ac:dyDescent="0.25"/>
    <row r="551" s="13" customFormat="1" x14ac:dyDescent="0.25"/>
    <row r="552" s="13" customFormat="1" x14ac:dyDescent="0.25"/>
    <row r="553" s="13" customFormat="1" x14ac:dyDescent="0.25"/>
    <row r="554" s="13" customFormat="1" x14ac:dyDescent="0.25"/>
    <row r="555" s="13" customFormat="1" x14ac:dyDescent="0.25"/>
    <row r="556" s="13" customFormat="1" x14ac:dyDescent="0.25"/>
    <row r="557" s="13" customFormat="1" x14ac:dyDescent="0.25"/>
    <row r="558" s="13" customFormat="1" x14ac:dyDescent="0.25"/>
    <row r="559" s="13" customFormat="1" x14ac:dyDescent="0.25"/>
    <row r="560" s="13" customFormat="1" x14ac:dyDescent="0.25"/>
    <row r="561" s="13" customFormat="1" x14ac:dyDescent="0.25"/>
    <row r="562" s="13" customFormat="1" x14ac:dyDescent="0.25"/>
    <row r="563" s="13" customFormat="1" x14ac:dyDescent="0.25"/>
    <row r="564" s="13" customFormat="1" x14ac:dyDescent="0.25"/>
    <row r="565" s="13" customFormat="1" x14ac:dyDescent="0.25"/>
    <row r="566" s="13" customFormat="1" x14ac:dyDescent="0.25"/>
    <row r="567" s="13" customFormat="1" x14ac:dyDescent="0.25"/>
    <row r="568" s="13" customFormat="1" x14ac:dyDescent="0.25"/>
    <row r="569" s="13" customFormat="1" x14ac:dyDescent="0.25"/>
    <row r="570" s="13" customFormat="1" x14ac:dyDescent="0.25"/>
    <row r="571" s="13" customFormat="1" x14ac:dyDescent="0.25"/>
    <row r="572" s="13" customFormat="1" x14ac:dyDescent="0.25"/>
    <row r="573" s="13" customFormat="1" x14ac:dyDescent="0.25"/>
    <row r="574" s="13" customFormat="1" x14ac:dyDescent="0.25"/>
    <row r="575" s="13" customFormat="1" x14ac:dyDescent="0.25"/>
    <row r="576" s="13" customFormat="1" x14ac:dyDescent="0.25"/>
    <row r="577" s="13" customFormat="1" x14ac:dyDescent="0.25"/>
    <row r="578" s="13" customFormat="1" x14ac:dyDescent="0.25"/>
    <row r="579" s="13" customFormat="1" x14ac:dyDescent="0.25"/>
    <row r="580" s="13" customFormat="1" x14ac:dyDescent="0.25"/>
    <row r="581" s="13" customFormat="1" x14ac:dyDescent="0.25"/>
    <row r="582" s="13" customFormat="1" x14ac:dyDescent="0.25"/>
    <row r="583" s="13" customFormat="1" x14ac:dyDescent="0.25"/>
    <row r="584" s="13" customFormat="1" x14ac:dyDescent="0.25"/>
    <row r="585" s="13" customFormat="1" x14ac:dyDescent="0.25"/>
    <row r="586" s="13" customFormat="1" x14ac:dyDescent="0.25"/>
    <row r="587" s="13" customFormat="1" x14ac:dyDescent="0.25"/>
    <row r="588" s="13" customFormat="1" x14ac:dyDescent="0.25"/>
    <row r="589" s="13" customFormat="1" x14ac:dyDescent="0.25"/>
    <row r="590" s="13" customFormat="1" x14ac:dyDescent="0.25"/>
    <row r="591" s="13" customFormat="1" x14ac:dyDescent="0.25"/>
    <row r="592" s="13" customFormat="1" x14ac:dyDescent="0.25"/>
    <row r="593" s="13" customFormat="1" x14ac:dyDescent="0.25"/>
    <row r="594" s="13" customFormat="1" x14ac:dyDescent="0.25"/>
    <row r="595" s="13" customFormat="1" x14ac:dyDescent="0.25"/>
    <row r="596" s="13" customFormat="1" x14ac:dyDescent="0.25"/>
    <row r="597" s="13" customFormat="1" x14ac:dyDescent="0.25"/>
    <row r="598" s="13" customFormat="1" x14ac:dyDescent="0.25"/>
    <row r="599" s="13" customFormat="1" x14ac:dyDescent="0.25"/>
    <row r="600" s="13" customFormat="1" x14ac:dyDescent="0.25"/>
    <row r="601" s="13" customFormat="1" x14ac:dyDescent="0.25"/>
    <row r="602" s="13" customFormat="1" x14ac:dyDescent="0.25"/>
    <row r="603" s="13" customFormat="1" x14ac:dyDescent="0.25"/>
    <row r="604" s="13" customFormat="1" x14ac:dyDescent="0.25"/>
    <row r="605" s="13" customFormat="1" x14ac:dyDescent="0.25"/>
    <row r="606" s="13" customFormat="1" x14ac:dyDescent="0.25"/>
    <row r="607" s="13" customFormat="1" x14ac:dyDescent="0.25"/>
    <row r="608" s="13" customFormat="1" x14ac:dyDescent="0.25"/>
    <row r="609" s="13" customFormat="1" x14ac:dyDescent="0.25"/>
    <row r="610" s="13" customFormat="1" x14ac:dyDescent="0.25"/>
    <row r="611" s="13" customFormat="1" x14ac:dyDescent="0.25"/>
    <row r="612" s="13" customFormat="1" x14ac:dyDescent="0.25"/>
    <row r="613" s="13" customFormat="1" x14ac:dyDescent="0.25"/>
    <row r="614" s="13" customFormat="1" x14ac:dyDescent="0.25"/>
    <row r="615" s="13" customFormat="1" x14ac:dyDescent="0.25"/>
    <row r="616" s="13" customFormat="1" x14ac:dyDescent="0.25"/>
    <row r="617" s="13" customFormat="1" x14ac:dyDescent="0.25"/>
    <row r="618" s="13" customFormat="1" x14ac:dyDescent="0.25"/>
    <row r="619" s="13" customFormat="1" x14ac:dyDescent="0.25"/>
    <row r="620" s="13" customFormat="1" x14ac:dyDescent="0.25"/>
    <row r="621" s="13" customFormat="1" x14ac:dyDescent="0.25"/>
    <row r="622" s="13" customFormat="1" x14ac:dyDescent="0.25"/>
    <row r="623" s="13" customFormat="1" x14ac:dyDescent="0.25"/>
    <row r="624" s="13" customFormat="1" x14ac:dyDescent="0.25"/>
    <row r="625" s="13" customFormat="1" x14ac:dyDescent="0.25"/>
    <row r="626" s="13" customFormat="1" x14ac:dyDescent="0.25"/>
    <row r="627" s="13" customFormat="1" x14ac:dyDescent="0.25"/>
    <row r="628" s="13" customFormat="1" x14ac:dyDescent="0.25"/>
    <row r="629" s="13" customFormat="1" x14ac:dyDescent="0.25"/>
    <row r="630" s="13" customFormat="1" x14ac:dyDescent="0.25"/>
    <row r="631" s="13" customFormat="1" x14ac:dyDescent="0.25"/>
    <row r="632" s="13" customFormat="1" x14ac:dyDescent="0.25"/>
    <row r="633" s="13" customFormat="1" x14ac:dyDescent="0.25"/>
    <row r="634" s="13" customFormat="1" x14ac:dyDescent="0.25"/>
    <row r="635" s="13" customFormat="1" x14ac:dyDescent="0.25"/>
    <row r="636" s="13" customFormat="1" x14ac:dyDescent="0.25"/>
    <row r="637" s="13" customFormat="1" x14ac:dyDescent="0.25"/>
    <row r="638" s="13" customFormat="1" x14ac:dyDescent="0.25"/>
    <row r="639" s="13" customFormat="1" x14ac:dyDescent="0.25"/>
    <row r="640" s="13" customFormat="1" x14ac:dyDescent="0.25"/>
    <row r="641" s="13" customFormat="1" x14ac:dyDescent="0.25"/>
    <row r="642" s="13" customFormat="1" x14ac:dyDescent="0.25"/>
    <row r="643" s="13" customFormat="1" x14ac:dyDescent="0.25"/>
    <row r="644" s="13" customFormat="1" x14ac:dyDescent="0.25"/>
    <row r="645" s="13" customFormat="1" x14ac:dyDescent="0.25"/>
    <row r="646" s="13" customFormat="1" x14ac:dyDescent="0.25"/>
    <row r="647" s="13" customFormat="1" x14ac:dyDescent="0.25"/>
    <row r="648" s="13" customFormat="1" x14ac:dyDescent="0.25"/>
    <row r="649" s="13" customFormat="1" x14ac:dyDescent="0.25"/>
    <row r="650" s="13" customFormat="1" x14ac:dyDescent="0.25"/>
    <row r="651" s="13" customFormat="1" x14ac:dyDescent="0.25"/>
    <row r="652" s="13" customFormat="1" x14ac:dyDescent="0.25"/>
    <row r="653" s="13" customFormat="1" x14ac:dyDescent="0.25"/>
    <row r="654" s="13" customFormat="1" x14ac:dyDescent="0.25"/>
    <row r="655" s="13" customFormat="1" x14ac:dyDescent="0.25"/>
    <row r="656" s="13" customFormat="1" x14ac:dyDescent="0.25"/>
    <row r="657" s="13" customFormat="1" x14ac:dyDescent="0.25"/>
    <row r="658" s="13" customFormat="1" x14ac:dyDescent="0.25"/>
    <row r="659" s="13" customFormat="1" x14ac:dyDescent="0.25"/>
    <row r="660" s="13" customFormat="1" x14ac:dyDescent="0.25"/>
    <row r="661" s="13" customFormat="1" x14ac:dyDescent="0.25"/>
    <row r="662" s="13" customFormat="1" x14ac:dyDescent="0.25"/>
    <row r="663" s="13" customFormat="1" x14ac:dyDescent="0.25"/>
    <row r="664" s="13" customFormat="1" x14ac:dyDescent="0.25"/>
    <row r="665" s="13" customFormat="1" x14ac:dyDescent="0.25"/>
    <row r="666" s="13" customFormat="1" x14ac:dyDescent="0.25"/>
    <row r="667" s="13" customFormat="1" x14ac:dyDescent="0.25"/>
    <row r="668" s="13" customFormat="1" x14ac:dyDescent="0.25"/>
    <row r="669" s="13" customFormat="1" x14ac:dyDescent="0.25"/>
    <row r="670" s="13" customFormat="1" x14ac:dyDescent="0.25"/>
    <row r="671" s="13" customFormat="1" x14ac:dyDescent="0.25"/>
    <row r="672" s="13" customFormat="1" x14ac:dyDescent="0.25"/>
    <row r="673" s="13" customFormat="1" x14ac:dyDescent="0.25"/>
    <row r="674" s="13" customFormat="1" x14ac:dyDescent="0.25"/>
    <row r="675" s="13" customFormat="1" x14ac:dyDescent="0.25"/>
  </sheetData>
  <mergeCells count="10">
    <mergeCell ref="B2:P2"/>
    <mergeCell ref="B3:B5"/>
    <mergeCell ref="C3:N3"/>
    <mergeCell ref="O3:P4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A1:DA583"/>
  <sheetViews>
    <sheetView tabSelected="1" topLeftCell="A4" zoomScale="60" zoomScaleNormal="60" workbookViewId="0">
      <selection activeCell="Q31" sqref="Q31"/>
    </sheetView>
  </sheetViews>
  <sheetFormatPr defaultColWidth="8.85546875" defaultRowHeight="15" x14ac:dyDescent="0.25"/>
  <cols>
    <col min="1" max="1" width="2.7109375" style="13" customWidth="1"/>
    <col min="2" max="2" width="63.7109375" style="1" customWidth="1"/>
    <col min="3" max="20" width="10.7109375" style="1" customWidth="1"/>
    <col min="21" max="105" width="8.85546875" style="13"/>
    <col min="106" max="16384" width="8.85546875" style="1"/>
  </cols>
  <sheetData>
    <row r="1" spans="2:20" s="13" customFormat="1" ht="15.75" thickBot="1" x14ac:dyDescent="0.3"/>
    <row r="2" spans="2:20" ht="22.15" customHeight="1" thickTop="1" thickBot="1" x14ac:dyDescent="0.3">
      <c r="B2" s="62" t="s">
        <v>166</v>
      </c>
      <c r="C2" s="63"/>
      <c r="D2" s="63"/>
      <c r="E2" s="63"/>
      <c r="F2" s="63"/>
      <c r="G2" s="63"/>
      <c r="H2" s="63"/>
      <c r="I2" s="63"/>
      <c r="J2" s="63"/>
      <c r="K2" s="63"/>
      <c r="L2" s="97"/>
      <c r="M2" s="106"/>
      <c r="N2" s="106"/>
      <c r="O2" s="106"/>
      <c r="P2" s="106"/>
      <c r="Q2" s="106"/>
      <c r="R2" s="106"/>
      <c r="S2" s="106"/>
      <c r="T2" s="107"/>
    </row>
    <row r="3" spans="2:20" ht="22.15" customHeight="1" thickTop="1" thickBot="1" x14ac:dyDescent="0.3">
      <c r="B3" s="65" t="s">
        <v>137</v>
      </c>
      <c r="C3" s="77" t="s">
        <v>76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7"/>
    </row>
    <row r="4" spans="2:20" ht="22.15" customHeight="1" thickTop="1" x14ac:dyDescent="0.25">
      <c r="B4" s="66"/>
      <c r="C4" s="72" t="s">
        <v>77</v>
      </c>
      <c r="D4" s="73"/>
      <c r="E4" s="72" t="s">
        <v>78</v>
      </c>
      <c r="F4" s="73"/>
      <c r="G4" s="72" t="s">
        <v>79</v>
      </c>
      <c r="H4" s="73"/>
      <c r="I4" s="72" t="s">
        <v>80</v>
      </c>
      <c r="J4" s="73"/>
      <c r="K4" s="72" t="s">
        <v>81</v>
      </c>
      <c r="L4" s="73"/>
      <c r="M4" s="72" t="s">
        <v>82</v>
      </c>
      <c r="N4" s="73"/>
      <c r="O4" s="72" t="s">
        <v>83</v>
      </c>
      <c r="P4" s="73"/>
      <c r="Q4" s="72" t="s">
        <v>84</v>
      </c>
      <c r="R4" s="73"/>
      <c r="S4" s="112" t="s">
        <v>58</v>
      </c>
      <c r="T4" s="105"/>
    </row>
    <row r="5" spans="2:20" ht="22.15" customHeight="1" thickBot="1" x14ac:dyDescent="0.3">
      <c r="B5" s="67"/>
      <c r="C5" s="58" t="s">
        <v>11</v>
      </c>
      <c r="D5" s="34" t="s">
        <v>12</v>
      </c>
      <c r="E5" s="58" t="s">
        <v>11</v>
      </c>
      <c r="F5" s="34" t="s">
        <v>12</v>
      </c>
      <c r="G5" s="58" t="s">
        <v>11</v>
      </c>
      <c r="H5" s="34" t="s">
        <v>12</v>
      </c>
      <c r="I5" s="58" t="s">
        <v>11</v>
      </c>
      <c r="J5" s="34" t="s">
        <v>12</v>
      </c>
      <c r="K5" s="58" t="s">
        <v>11</v>
      </c>
      <c r="L5" s="34" t="s">
        <v>12</v>
      </c>
      <c r="M5" s="58" t="s">
        <v>11</v>
      </c>
      <c r="N5" s="34" t="s">
        <v>12</v>
      </c>
      <c r="O5" s="58" t="s">
        <v>11</v>
      </c>
      <c r="P5" s="34" t="s">
        <v>12</v>
      </c>
      <c r="Q5" s="58" t="s">
        <v>11</v>
      </c>
      <c r="R5" s="34" t="s">
        <v>12</v>
      </c>
      <c r="S5" s="58" t="s">
        <v>11</v>
      </c>
      <c r="T5" s="34" t="s">
        <v>12</v>
      </c>
    </row>
    <row r="6" spans="2:20" ht="22.15" customHeight="1" thickTop="1" x14ac:dyDescent="0.25">
      <c r="B6" s="36" t="s">
        <v>86</v>
      </c>
      <c r="C6" s="15">
        <v>907</v>
      </c>
      <c r="D6" s="16">
        <v>9.8501303214596006E-2</v>
      </c>
      <c r="E6" s="15">
        <v>410</v>
      </c>
      <c r="F6" s="16">
        <v>0.12375490492001208</v>
      </c>
      <c r="G6" s="15">
        <v>496</v>
      </c>
      <c r="H6" s="16">
        <v>0.14102928632357123</v>
      </c>
      <c r="I6" s="15">
        <v>558</v>
      </c>
      <c r="J6" s="16">
        <v>0.14569190600522194</v>
      </c>
      <c r="K6" s="15">
        <v>327</v>
      </c>
      <c r="L6" s="16">
        <v>0.14716471647164717</v>
      </c>
      <c r="M6" s="15">
        <v>386</v>
      </c>
      <c r="N6" s="16">
        <v>0.13805436337625179</v>
      </c>
      <c r="O6" s="15">
        <v>175</v>
      </c>
      <c r="P6" s="16">
        <v>0.16025641025641027</v>
      </c>
      <c r="Q6" s="15">
        <v>110</v>
      </c>
      <c r="R6" s="16">
        <v>0.11066398390342053</v>
      </c>
      <c r="S6" s="15">
        <v>3369</v>
      </c>
      <c r="T6" s="16">
        <v>0.12490731128577784</v>
      </c>
    </row>
    <row r="7" spans="2:20" ht="22.15" customHeight="1" x14ac:dyDescent="0.25">
      <c r="B7" s="36" t="s">
        <v>87</v>
      </c>
      <c r="C7" s="15">
        <v>421</v>
      </c>
      <c r="D7" s="16">
        <v>4.5721112076455253E-2</v>
      </c>
      <c r="E7" s="15">
        <v>347</v>
      </c>
      <c r="F7" s="16">
        <v>0.10473890733474192</v>
      </c>
      <c r="G7" s="15">
        <v>279</v>
      </c>
      <c r="H7" s="16">
        <v>7.9328973557008811E-2</v>
      </c>
      <c r="I7" s="15">
        <v>246</v>
      </c>
      <c r="J7" s="16">
        <v>6.4229765013054829E-2</v>
      </c>
      <c r="K7" s="15">
        <v>143</v>
      </c>
      <c r="L7" s="16">
        <v>6.4356435643564358E-2</v>
      </c>
      <c r="M7" s="15">
        <v>172</v>
      </c>
      <c r="N7" s="16">
        <v>6.1516452074391992E-2</v>
      </c>
      <c r="O7" s="15">
        <v>52</v>
      </c>
      <c r="P7" s="16">
        <v>4.7619047619047616E-2</v>
      </c>
      <c r="Q7" s="15">
        <v>40</v>
      </c>
      <c r="R7" s="16">
        <v>4.0241448692152917E-2</v>
      </c>
      <c r="S7" s="15">
        <v>1700</v>
      </c>
      <c r="T7" s="16">
        <v>6.3028325671066296E-2</v>
      </c>
    </row>
    <row r="8" spans="2:20" ht="22.15" customHeight="1" x14ac:dyDescent="0.25">
      <c r="B8" s="36" t="s">
        <v>88</v>
      </c>
      <c r="C8" s="15">
        <v>114</v>
      </c>
      <c r="D8" s="16">
        <v>1.2380538662033015E-2</v>
      </c>
      <c r="E8" s="15">
        <v>76</v>
      </c>
      <c r="F8" s="16">
        <v>2.2939933594929067E-2</v>
      </c>
      <c r="G8" s="15">
        <v>63</v>
      </c>
      <c r="H8" s="16">
        <v>1.791299402900199E-2</v>
      </c>
      <c r="I8" s="15">
        <v>52</v>
      </c>
      <c r="J8" s="16">
        <v>1.3577023498694517E-2</v>
      </c>
      <c r="K8" s="15">
        <v>17</v>
      </c>
      <c r="L8" s="16">
        <v>7.6507650765076504E-3</v>
      </c>
      <c r="M8" s="15">
        <v>32</v>
      </c>
      <c r="N8" s="16">
        <v>1.1444921316165951E-2</v>
      </c>
      <c r="O8" s="15">
        <v>11</v>
      </c>
      <c r="P8" s="16">
        <v>1.0073260073260074E-2</v>
      </c>
      <c r="Q8" s="15">
        <v>8</v>
      </c>
      <c r="R8" s="16">
        <v>8.0482897384305842E-3</v>
      </c>
      <c r="S8" s="15">
        <v>373</v>
      </c>
      <c r="T8" s="16">
        <v>1.3829156161945721E-2</v>
      </c>
    </row>
    <row r="9" spans="2:20" ht="22.15" customHeight="1" x14ac:dyDescent="0.25">
      <c r="B9" s="36" t="s">
        <v>89</v>
      </c>
      <c r="C9" s="15">
        <v>198</v>
      </c>
      <c r="D9" s="16">
        <v>2.1503040834057342E-2</v>
      </c>
      <c r="E9" s="15">
        <v>62</v>
      </c>
      <c r="F9" s="16">
        <v>1.8714156353757925E-2</v>
      </c>
      <c r="G9" s="15">
        <v>67</v>
      </c>
      <c r="H9" s="16">
        <v>1.9050326983224338E-2</v>
      </c>
      <c r="I9" s="15">
        <v>74</v>
      </c>
      <c r="J9" s="16">
        <v>1.9321148825065273E-2</v>
      </c>
      <c r="K9" s="15">
        <v>47</v>
      </c>
      <c r="L9" s="16">
        <v>2.115211521152115E-2</v>
      </c>
      <c r="M9" s="15">
        <v>70</v>
      </c>
      <c r="N9" s="16">
        <v>2.503576537911302E-2</v>
      </c>
      <c r="O9" s="15">
        <v>21</v>
      </c>
      <c r="P9" s="16">
        <v>1.9230769230769232E-2</v>
      </c>
      <c r="Q9" s="15">
        <v>12</v>
      </c>
      <c r="R9" s="16">
        <v>1.2072434607645875E-2</v>
      </c>
      <c r="S9" s="15">
        <v>551</v>
      </c>
      <c r="T9" s="16">
        <v>2.042859261456325E-2</v>
      </c>
    </row>
    <row r="10" spans="2:20" ht="22.15" customHeight="1" x14ac:dyDescent="0.25">
      <c r="B10" s="36" t="s">
        <v>90</v>
      </c>
      <c r="C10" s="15">
        <v>268</v>
      </c>
      <c r="D10" s="16">
        <v>2.9105125977410946E-2</v>
      </c>
      <c r="E10" s="15">
        <v>77</v>
      </c>
      <c r="F10" s="16">
        <v>2.324177482644129E-2</v>
      </c>
      <c r="G10" s="15">
        <v>99</v>
      </c>
      <c r="H10" s="16">
        <v>2.8148990617003128E-2</v>
      </c>
      <c r="I10" s="15">
        <v>85</v>
      </c>
      <c r="J10" s="16">
        <v>2.2193211488250653E-2</v>
      </c>
      <c r="K10" s="15">
        <v>58</v>
      </c>
      <c r="L10" s="16">
        <v>2.6102610261026102E-2</v>
      </c>
      <c r="M10" s="15">
        <v>57</v>
      </c>
      <c r="N10" s="16">
        <v>2.03862660944206E-2</v>
      </c>
      <c r="O10" s="15">
        <v>18</v>
      </c>
      <c r="P10" s="16">
        <v>1.6483516483516484E-2</v>
      </c>
      <c r="Q10" s="15">
        <v>14</v>
      </c>
      <c r="R10" s="16">
        <v>1.4084507042253521E-2</v>
      </c>
      <c r="S10" s="15">
        <v>676</v>
      </c>
      <c r="T10" s="16">
        <v>2.5063028325671068E-2</v>
      </c>
    </row>
    <row r="11" spans="2:20" ht="22.15" customHeight="1" x14ac:dyDescent="0.25">
      <c r="B11" s="36" t="s">
        <v>91</v>
      </c>
      <c r="C11" s="15">
        <v>75</v>
      </c>
      <c r="D11" s="16">
        <v>8.1450912250217201E-3</v>
      </c>
      <c r="E11" s="15">
        <v>37</v>
      </c>
      <c r="F11" s="16">
        <v>1.1168125565952309E-2</v>
      </c>
      <c r="G11" s="15">
        <v>21</v>
      </c>
      <c r="H11" s="16">
        <v>5.9709980096673302E-3</v>
      </c>
      <c r="I11" s="15">
        <v>29</v>
      </c>
      <c r="J11" s="16">
        <v>7.5718015665796343E-3</v>
      </c>
      <c r="K11" s="15">
        <v>15</v>
      </c>
      <c r="L11" s="16">
        <v>6.7506750675067504E-3</v>
      </c>
      <c r="M11" s="15">
        <v>24</v>
      </c>
      <c r="N11" s="16">
        <v>8.5836909871244635E-3</v>
      </c>
      <c r="O11" s="15">
        <v>5</v>
      </c>
      <c r="P11" s="16">
        <v>4.578754578754579E-3</v>
      </c>
      <c r="Q11" s="15">
        <v>5</v>
      </c>
      <c r="R11" s="16">
        <v>5.0301810865191147E-3</v>
      </c>
      <c r="S11" s="15">
        <v>211</v>
      </c>
      <c r="T11" s="16">
        <v>7.8229274803499928E-3</v>
      </c>
    </row>
    <row r="12" spans="2:20" ht="22.15" customHeight="1" x14ac:dyDescent="0.25">
      <c r="B12" s="36" t="s">
        <v>92</v>
      </c>
      <c r="C12" s="15">
        <v>97</v>
      </c>
      <c r="D12" s="16">
        <v>1.0534317984361425E-2</v>
      </c>
      <c r="E12" s="15">
        <v>29</v>
      </c>
      <c r="F12" s="16">
        <v>8.7533957138545126E-3</v>
      </c>
      <c r="G12" s="15">
        <v>33</v>
      </c>
      <c r="H12" s="16">
        <v>9.382996872334376E-3</v>
      </c>
      <c r="I12" s="15">
        <v>28</v>
      </c>
      <c r="J12" s="16">
        <v>7.3107049608355087E-3</v>
      </c>
      <c r="K12" s="15">
        <v>18</v>
      </c>
      <c r="L12" s="16">
        <v>8.1008100810081012E-3</v>
      </c>
      <c r="M12" s="15">
        <v>19</v>
      </c>
      <c r="N12" s="16">
        <v>6.7954220314735336E-3</v>
      </c>
      <c r="O12" s="15">
        <v>5</v>
      </c>
      <c r="P12" s="16">
        <v>4.578754578754579E-3</v>
      </c>
      <c r="Q12" s="15">
        <v>1</v>
      </c>
      <c r="R12" s="16">
        <v>1.006036217303823E-3</v>
      </c>
      <c r="S12" s="15">
        <v>230</v>
      </c>
      <c r="T12" s="16">
        <v>8.5273617084383798E-3</v>
      </c>
    </row>
    <row r="13" spans="2:20" ht="22.15" customHeight="1" x14ac:dyDescent="0.25">
      <c r="B13" s="36" t="s">
        <v>93</v>
      </c>
      <c r="C13" s="15">
        <v>95</v>
      </c>
      <c r="D13" s="16">
        <v>1.0317115551694178E-2</v>
      </c>
      <c r="E13" s="15">
        <v>45</v>
      </c>
      <c r="F13" s="16">
        <v>1.3582855418050106E-2</v>
      </c>
      <c r="G13" s="15">
        <v>57</v>
      </c>
      <c r="H13" s="16">
        <v>1.6206994597668469E-2</v>
      </c>
      <c r="I13" s="15">
        <v>43</v>
      </c>
      <c r="J13" s="16">
        <v>1.1227154046997388E-2</v>
      </c>
      <c r="K13" s="15">
        <v>38</v>
      </c>
      <c r="L13" s="16">
        <v>1.7101710171017102E-2</v>
      </c>
      <c r="M13" s="15">
        <v>38</v>
      </c>
      <c r="N13" s="16">
        <v>1.3590844062947067E-2</v>
      </c>
      <c r="O13" s="15">
        <v>14</v>
      </c>
      <c r="P13" s="16">
        <v>1.282051282051282E-2</v>
      </c>
      <c r="Q13" s="15">
        <v>13</v>
      </c>
      <c r="R13" s="16">
        <v>1.3078470824949699E-2</v>
      </c>
      <c r="S13" s="15">
        <v>343</v>
      </c>
      <c r="T13" s="16">
        <v>1.2716891591279846E-2</v>
      </c>
    </row>
    <row r="14" spans="2:20" ht="22.15" customHeight="1" x14ac:dyDescent="0.25">
      <c r="B14" s="36" t="s">
        <v>94</v>
      </c>
      <c r="C14" s="15">
        <v>62</v>
      </c>
      <c r="D14" s="16">
        <v>6.7332754126846221E-3</v>
      </c>
      <c r="E14" s="15">
        <v>44</v>
      </c>
      <c r="F14" s="16">
        <v>1.3281014186537881E-2</v>
      </c>
      <c r="G14" s="15">
        <v>26</v>
      </c>
      <c r="H14" s="16">
        <v>7.3926642024452656E-3</v>
      </c>
      <c r="I14" s="15">
        <v>27</v>
      </c>
      <c r="J14" s="16">
        <v>7.049608355091384E-3</v>
      </c>
      <c r="K14" s="15">
        <v>21</v>
      </c>
      <c r="L14" s="16">
        <v>9.4509450945094511E-3</v>
      </c>
      <c r="M14" s="15">
        <v>18</v>
      </c>
      <c r="N14" s="16">
        <v>6.4377682403433476E-3</v>
      </c>
      <c r="O14" s="15">
        <v>4</v>
      </c>
      <c r="P14" s="16">
        <v>3.663003663003663E-3</v>
      </c>
      <c r="Q14" s="15">
        <v>5</v>
      </c>
      <c r="R14" s="16">
        <v>5.0301810865191147E-3</v>
      </c>
      <c r="S14" s="15">
        <v>207</v>
      </c>
      <c r="T14" s="16">
        <v>7.6746255375945427E-3</v>
      </c>
    </row>
    <row r="15" spans="2:20" ht="22.15" customHeight="1" x14ac:dyDescent="0.25">
      <c r="B15" s="36" t="s">
        <v>95</v>
      </c>
      <c r="C15" s="15">
        <v>25</v>
      </c>
      <c r="D15" s="16">
        <v>2.7150304083405734E-3</v>
      </c>
      <c r="E15" s="15">
        <v>6</v>
      </c>
      <c r="F15" s="16">
        <v>1.8110473890733474E-3</v>
      </c>
      <c r="G15" s="15">
        <v>7</v>
      </c>
      <c r="H15" s="16">
        <v>1.9903326698891099E-3</v>
      </c>
      <c r="I15" s="15">
        <v>12</v>
      </c>
      <c r="J15" s="16">
        <v>3.133159268929504E-3</v>
      </c>
      <c r="K15" s="15">
        <v>7</v>
      </c>
      <c r="L15" s="16">
        <v>3.1503150315031502E-3</v>
      </c>
      <c r="M15" s="15">
        <v>8</v>
      </c>
      <c r="N15" s="16">
        <v>2.8612303290414878E-3</v>
      </c>
      <c r="O15" s="15">
        <v>1</v>
      </c>
      <c r="P15" s="16">
        <v>9.1575091575091575E-4</v>
      </c>
      <c r="Q15" s="15">
        <v>0</v>
      </c>
      <c r="R15" s="16">
        <v>0</v>
      </c>
      <c r="S15" s="15">
        <v>66</v>
      </c>
      <c r="T15" s="16">
        <v>2.4469820554649264E-3</v>
      </c>
    </row>
    <row r="16" spans="2:20" ht="22.15" customHeight="1" x14ac:dyDescent="0.25">
      <c r="B16" s="36" t="s">
        <v>96</v>
      </c>
      <c r="C16" s="15">
        <v>455</v>
      </c>
      <c r="D16" s="16">
        <v>4.9413553431798436E-2</v>
      </c>
      <c r="E16" s="15">
        <v>170</v>
      </c>
      <c r="F16" s="16">
        <v>5.1313009357078179E-2</v>
      </c>
      <c r="G16" s="15">
        <v>129</v>
      </c>
      <c r="H16" s="16">
        <v>3.6678987773670742E-2</v>
      </c>
      <c r="I16" s="15">
        <v>144</v>
      </c>
      <c r="J16" s="16">
        <v>3.759791122715405E-2</v>
      </c>
      <c r="K16" s="15">
        <v>70</v>
      </c>
      <c r="L16" s="16">
        <v>3.1503150315031501E-2</v>
      </c>
      <c r="M16" s="15">
        <v>95</v>
      </c>
      <c r="N16" s="16">
        <v>3.3977110157367665E-2</v>
      </c>
      <c r="O16" s="15">
        <v>31</v>
      </c>
      <c r="P16" s="16">
        <v>2.8388278388278388E-2</v>
      </c>
      <c r="Q16" s="15">
        <v>27</v>
      </c>
      <c r="R16" s="16">
        <v>2.716297786720322E-2</v>
      </c>
      <c r="S16" s="15">
        <v>1121</v>
      </c>
      <c r="T16" s="16">
        <v>4.1561619457214892E-2</v>
      </c>
    </row>
    <row r="17" spans="2:20" ht="22.15" customHeight="1" x14ac:dyDescent="0.25">
      <c r="B17" s="36" t="s">
        <v>97</v>
      </c>
      <c r="C17" s="15">
        <v>39</v>
      </c>
      <c r="D17" s="16">
        <v>4.2354474370112942E-3</v>
      </c>
      <c r="E17" s="15">
        <v>21</v>
      </c>
      <c r="F17" s="16">
        <v>6.3386658617567157E-3</v>
      </c>
      <c r="G17" s="15">
        <v>16</v>
      </c>
      <c r="H17" s="16">
        <v>4.549331816889394E-3</v>
      </c>
      <c r="I17" s="15">
        <v>12</v>
      </c>
      <c r="J17" s="16">
        <v>3.133159268929504E-3</v>
      </c>
      <c r="K17" s="15">
        <v>6</v>
      </c>
      <c r="L17" s="16">
        <v>2.7002700270027003E-3</v>
      </c>
      <c r="M17" s="15">
        <v>15</v>
      </c>
      <c r="N17" s="16">
        <v>5.3648068669527897E-3</v>
      </c>
      <c r="O17" s="15">
        <v>8</v>
      </c>
      <c r="P17" s="16">
        <v>7.326007326007326E-3</v>
      </c>
      <c r="Q17" s="15">
        <v>1</v>
      </c>
      <c r="R17" s="16">
        <v>1.006036217303823E-3</v>
      </c>
      <c r="S17" s="15">
        <v>118</v>
      </c>
      <c r="T17" s="16">
        <v>4.3749073112857775E-3</v>
      </c>
    </row>
    <row r="18" spans="2:20" ht="22.15" customHeight="1" x14ac:dyDescent="0.25">
      <c r="B18" s="36" t="s">
        <v>98</v>
      </c>
      <c r="C18" s="15">
        <v>108</v>
      </c>
      <c r="D18" s="16">
        <v>1.1728931364031277E-2</v>
      </c>
      <c r="E18" s="15">
        <v>65</v>
      </c>
      <c r="F18" s="16">
        <v>1.9619680048294598E-2</v>
      </c>
      <c r="G18" s="15">
        <v>53</v>
      </c>
      <c r="H18" s="16">
        <v>1.5069661643446119E-2</v>
      </c>
      <c r="I18" s="15">
        <v>48</v>
      </c>
      <c r="J18" s="16">
        <v>1.2532637075718016E-2</v>
      </c>
      <c r="K18" s="15">
        <v>23</v>
      </c>
      <c r="L18" s="16">
        <v>1.0351035103510351E-2</v>
      </c>
      <c r="M18" s="15">
        <v>25</v>
      </c>
      <c r="N18" s="16">
        <v>8.9413447782546503E-3</v>
      </c>
      <c r="O18" s="15">
        <v>13</v>
      </c>
      <c r="P18" s="16">
        <v>1.1904761904761904E-2</v>
      </c>
      <c r="Q18" s="15">
        <v>4</v>
      </c>
      <c r="R18" s="16">
        <v>4.0241448692152921E-3</v>
      </c>
      <c r="S18" s="15">
        <v>339</v>
      </c>
      <c r="T18" s="16">
        <v>1.2568589648524395E-2</v>
      </c>
    </row>
    <row r="19" spans="2:20" ht="22.15" customHeight="1" x14ac:dyDescent="0.25">
      <c r="B19" s="36" t="s">
        <v>99</v>
      </c>
      <c r="C19" s="15">
        <v>163</v>
      </c>
      <c r="D19" s="16">
        <v>1.7701998262380537E-2</v>
      </c>
      <c r="E19" s="15">
        <v>117</v>
      </c>
      <c r="F19" s="16">
        <v>3.5315424086930274E-2</v>
      </c>
      <c r="G19" s="15">
        <v>126</v>
      </c>
      <c r="H19" s="16">
        <v>3.582598805800398E-2</v>
      </c>
      <c r="I19" s="15">
        <v>97</v>
      </c>
      <c r="J19" s="16">
        <v>2.5326370757180156E-2</v>
      </c>
      <c r="K19" s="15">
        <v>68</v>
      </c>
      <c r="L19" s="16">
        <v>3.0603060306030602E-2</v>
      </c>
      <c r="M19" s="15">
        <v>65</v>
      </c>
      <c r="N19" s="16">
        <v>2.3247496423462088E-2</v>
      </c>
      <c r="O19" s="15">
        <v>26</v>
      </c>
      <c r="P19" s="16">
        <v>2.3809523809523808E-2</v>
      </c>
      <c r="Q19" s="15">
        <v>21</v>
      </c>
      <c r="R19" s="16">
        <v>2.1126760563380281E-2</v>
      </c>
      <c r="S19" s="15">
        <v>683</v>
      </c>
      <c r="T19" s="16">
        <v>2.5322556725493103E-2</v>
      </c>
    </row>
    <row r="20" spans="2:20" ht="22.15" customHeight="1" x14ac:dyDescent="0.25">
      <c r="B20" s="36" t="s">
        <v>100</v>
      </c>
      <c r="C20" s="15">
        <v>150</v>
      </c>
      <c r="D20" s="16">
        <v>1.629018245004344E-2</v>
      </c>
      <c r="E20" s="15">
        <v>87</v>
      </c>
      <c r="F20" s="16">
        <v>2.6260187141563536E-2</v>
      </c>
      <c r="G20" s="15">
        <v>82</v>
      </c>
      <c r="H20" s="16">
        <v>2.3315325561558145E-2</v>
      </c>
      <c r="I20" s="15">
        <v>92</v>
      </c>
      <c r="J20" s="16">
        <v>2.402088772845953E-2</v>
      </c>
      <c r="K20" s="15">
        <v>45</v>
      </c>
      <c r="L20" s="16">
        <v>2.025202520252025E-2</v>
      </c>
      <c r="M20" s="15">
        <v>53</v>
      </c>
      <c r="N20" s="16">
        <v>1.8955650929899856E-2</v>
      </c>
      <c r="O20" s="15">
        <v>20</v>
      </c>
      <c r="P20" s="16">
        <v>1.8315018315018316E-2</v>
      </c>
      <c r="Q20" s="15">
        <v>11</v>
      </c>
      <c r="R20" s="16">
        <v>1.1066398390342052E-2</v>
      </c>
      <c r="S20" s="15">
        <v>540</v>
      </c>
      <c r="T20" s="16">
        <v>2.0020762271985765E-2</v>
      </c>
    </row>
    <row r="21" spans="2:20" ht="22.15" customHeight="1" x14ac:dyDescent="0.25">
      <c r="B21" s="36" t="s">
        <v>101</v>
      </c>
      <c r="C21" s="15">
        <v>263</v>
      </c>
      <c r="D21" s="16">
        <v>2.8562119895742831E-2</v>
      </c>
      <c r="E21" s="15">
        <v>69</v>
      </c>
      <c r="F21" s="16">
        <v>2.0827044974343494E-2</v>
      </c>
      <c r="G21" s="15">
        <v>84</v>
      </c>
      <c r="H21" s="16">
        <v>2.3883992038669321E-2</v>
      </c>
      <c r="I21" s="15">
        <v>87</v>
      </c>
      <c r="J21" s="16">
        <v>2.2715404699738904E-2</v>
      </c>
      <c r="K21" s="15">
        <v>45</v>
      </c>
      <c r="L21" s="16">
        <v>2.025202520252025E-2</v>
      </c>
      <c r="M21" s="15">
        <v>63</v>
      </c>
      <c r="N21" s="16">
        <v>2.2532188841201718E-2</v>
      </c>
      <c r="O21" s="15">
        <v>15</v>
      </c>
      <c r="P21" s="16">
        <v>1.3736263736263736E-2</v>
      </c>
      <c r="Q21" s="15">
        <v>12</v>
      </c>
      <c r="R21" s="16">
        <v>1.2072434607645875E-2</v>
      </c>
      <c r="S21" s="15">
        <v>638</v>
      </c>
      <c r="T21" s="16">
        <v>2.365415986949429E-2</v>
      </c>
    </row>
    <row r="22" spans="2:20" ht="22.15" customHeight="1" x14ac:dyDescent="0.25">
      <c r="B22" s="36" t="s">
        <v>102</v>
      </c>
      <c r="C22" s="15">
        <v>19</v>
      </c>
      <c r="D22" s="16">
        <v>2.0634231103388357E-3</v>
      </c>
      <c r="E22" s="15">
        <v>14</v>
      </c>
      <c r="F22" s="16">
        <v>4.2257772411711438E-3</v>
      </c>
      <c r="G22" s="15">
        <v>7</v>
      </c>
      <c r="H22" s="16">
        <v>1.9903326698891099E-3</v>
      </c>
      <c r="I22" s="15">
        <v>9</v>
      </c>
      <c r="J22" s="16">
        <v>2.3498694516971281E-3</v>
      </c>
      <c r="K22" s="15">
        <v>7</v>
      </c>
      <c r="L22" s="16">
        <v>3.1503150315031502E-3</v>
      </c>
      <c r="M22" s="15">
        <v>6</v>
      </c>
      <c r="N22" s="16">
        <v>2.1459227467811159E-3</v>
      </c>
      <c r="O22" s="15">
        <v>0</v>
      </c>
      <c r="P22" s="16">
        <v>0</v>
      </c>
      <c r="Q22" s="15">
        <v>1</v>
      </c>
      <c r="R22" s="16">
        <v>1.006036217303823E-3</v>
      </c>
      <c r="S22" s="15">
        <v>63</v>
      </c>
      <c r="T22" s="16">
        <v>2.3357555983983388E-3</v>
      </c>
    </row>
    <row r="23" spans="2:20" ht="22.15" customHeight="1" x14ac:dyDescent="0.25">
      <c r="B23" s="36" t="s">
        <v>103</v>
      </c>
      <c r="C23" s="15">
        <v>47</v>
      </c>
      <c r="D23" s="16">
        <v>5.1042571676802777E-3</v>
      </c>
      <c r="E23" s="15">
        <v>18</v>
      </c>
      <c r="F23" s="16">
        <v>5.4331421672200427E-3</v>
      </c>
      <c r="G23" s="15">
        <v>13</v>
      </c>
      <c r="H23" s="16">
        <v>3.6963321012226328E-3</v>
      </c>
      <c r="I23" s="15">
        <v>15</v>
      </c>
      <c r="J23" s="16">
        <v>3.9164490861618795E-3</v>
      </c>
      <c r="K23" s="15">
        <v>9</v>
      </c>
      <c r="L23" s="16">
        <v>4.0504050405040506E-3</v>
      </c>
      <c r="M23" s="15">
        <v>12</v>
      </c>
      <c r="N23" s="16">
        <v>4.2918454935622317E-3</v>
      </c>
      <c r="O23" s="15">
        <v>1</v>
      </c>
      <c r="P23" s="16">
        <v>9.1575091575091575E-4</v>
      </c>
      <c r="Q23" s="15">
        <v>0</v>
      </c>
      <c r="R23" s="16">
        <v>0</v>
      </c>
      <c r="S23" s="15">
        <v>115</v>
      </c>
      <c r="T23" s="16">
        <v>4.2636808542191899E-3</v>
      </c>
    </row>
    <row r="24" spans="2:20" ht="22.15" customHeight="1" x14ac:dyDescent="0.25">
      <c r="B24" s="36" t="s">
        <v>104</v>
      </c>
      <c r="C24" s="15">
        <v>133</v>
      </c>
      <c r="D24" s="16">
        <v>1.444396177237185E-2</v>
      </c>
      <c r="E24" s="15">
        <v>53</v>
      </c>
      <c r="F24" s="16">
        <v>1.5997585270147902E-2</v>
      </c>
      <c r="G24" s="15">
        <v>47</v>
      </c>
      <c r="H24" s="16">
        <v>1.3363662212112597E-2</v>
      </c>
      <c r="I24" s="15">
        <v>48</v>
      </c>
      <c r="J24" s="16">
        <v>1.2532637075718016E-2</v>
      </c>
      <c r="K24" s="15">
        <v>29</v>
      </c>
      <c r="L24" s="16">
        <v>1.3051305130513051E-2</v>
      </c>
      <c r="M24" s="15">
        <v>22</v>
      </c>
      <c r="N24" s="16">
        <v>7.8683834048640915E-3</v>
      </c>
      <c r="O24" s="15">
        <v>13</v>
      </c>
      <c r="P24" s="16">
        <v>1.1904761904761904E-2</v>
      </c>
      <c r="Q24" s="15">
        <v>8</v>
      </c>
      <c r="R24" s="16">
        <v>8.0482897384305842E-3</v>
      </c>
      <c r="S24" s="15">
        <v>353</v>
      </c>
      <c r="T24" s="16">
        <v>1.3087646448168471E-2</v>
      </c>
    </row>
    <row r="25" spans="2:20" ht="22.15" customHeight="1" x14ac:dyDescent="0.25">
      <c r="B25" s="36" t="s">
        <v>105</v>
      </c>
      <c r="C25" s="15">
        <v>132</v>
      </c>
      <c r="D25" s="16">
        <v>1.4335360556038228E-2</v>
      </c>
      <c r="E25" s="15">
        <v>47</v>
      </c>
      <c r="F25" s="16">
        <v>1.4186537881074554E-2</v>
      </c>
      <c r="G25" s="15">
        <v>43</v>
      </c>
      <c r="H25" s="16">
        <v>1.2226329257890247E-2</v>
      </c>
      <c r="I25" s="15">
        <v>30</v>
      </c>
      <c r="J25" s="16">
        <v>7.832898172323759E-3</v>
      </c>
      <c r="K25" s="15">
        <v>25</v>
      </c>
      <c r="L25" s="16">
        <v>1.1251125112511251E-2</v>
      </c>
      <c r="M25" s="15">
        <v>30</v>
      </c>
      <c r="N25" s="16">
        <v>1.0729613733905579E-2</v>
      </c>
      <c r="O25" s="15">
        <v>8</v>
      </c>
      <c r="P25" s="16">
        <v>7.326007326007326E-3</v>
      </c>
      <c r="Q25" s="15">
        <v>3</v>
      </c>
      <c r="R25" s="16">
        <v>3.0181086519114686E-3</v>
      </c>
      <c r="S25" s="15">
        <v>318</v>
      </c>
      <c r="T25" s="16">
        <v>1.1790004449058283E-2</v>
      </c>
    </row>
    <row r="26" spans="2:20" ht="22.15" customHeight="1" x14ac:dyDescent="0.25">
      <c r="B26" s="36" t="s">
        <v>106</v>
      </c>
      <c r="C26" s="15">
        <v>79</v>
      </c>
      <c r="D26" s="16">
        <v>8.5794960903562128E-3</v>
      </c>
      <c r="E26" s="15">
        <v>37</v>
      </c>
      <c r="F26" s="16">
        <v>1.1168125565952309E-2</v>
      </c>
      <c r="G26" s="15">
        <v>30</v>
      </c>
      <c r="H26" s="16">
        <v>8.5299971566676139E-3</v>
      </c>
      <c r="I26" s="15">
        <v>22</v>
      </c>
      <c r="J26" s="16">
        <v>5.7441253263707569E-3</v>
      </c>
      <c r="K26" s="15">
        <v>17</v>
      </c>
      <c r="L26" s="16">
        <v>7.6507650765076504E-3</v>
      </c>
      <c r="M26" s="15">
        <v>12</v>
      </c>
      <c r="N26" s="16">
        <v>4.2918454935622317E-3</v>
      </c>
      <c r="O26" s="15">
        <v>8</v>
      </c>
      <c r="P26" s="16">
        <v>7.326007326007326E-3</v>
      </c>
      <c r="Q26" s="15">
        <v>2</v>
      </c>
      <c r="R26" s="16">
        <v>2.012072434607646E-3</v>
      </c>
      <c r="S26" s="15">
        <v>207</v>
      </c>
      <c r="T26" s="16">
        <v>7.6746255375945427E-3</v>
      </c>
    </row>
    <row r="27" spans="2:20" ht="22.15" customHeight="1" x14ac:dyDescent="0.25">
      <c r="B27" s="36" t="s">
        <v>107</v>
      </c>
      <c r="C27" s="15">
        <v>21</v>
      </c>
      <c r="D27" s="16">
        <v>2.2806255430060816E-3</v>
      </c>
      <c r="E27" s="15">
        <v>14</v>
      </c>
      <c r="F27" s="16">
        <v>4.2257772411711438E-3</v>
      </c>
      <c r="G27" s="15">
        <v>7</v>
      </c>
      <c r="H27" s="16">
        <v>1.9903326698891099E-3</v>
      </c>
      <c r="I27" s="15">
        <v>10</v>
      </c>
      <c r="J27" s="16">
        <v>2.6109660574412533E-3</v>
      </c>
      <c r="K27" s="15">
        <v>4</v>
      </c>
      <c r="L27" s="16">
        <v>1.8001800180018001E-3</v>
      </c>
      <c r="M27" s="15">
        <v>9</v>
      </c>
      <c r="N27" s="16">
        <v>3.2188841201716738E-3</v>
      </c>
      <c r="O27" s="15">
        <v>5</v>
      </c>
      <c r="P27" s="16">
        <v>4.578754578754579E-3</v>
      </c>
      <c r="Q27" s="15">
        <v>2</v>
      </c>
      <c r="R27" s="16">
        <v>2.012072434607646E-3</v>
      </c>
      <c r="S27" s="15">
        <v>72</v>
      </c>
      <c r="T27" s="16">
        <v>2.6694349695981019E-3</v>
      </c>
    </row>
    <row r="28" spans="2:20" ht="22.15" customHeight="1" x14ac:dyDescent="0.25">
      <c r="B28" s="36" t="s">
        <v>108</v>
      </c>
      <c r="C28" s="15">
        <v>44</v>
      </c>
      <c r="D28" s="16">
        <v>4.7784535186794095E-3</v>
      </c>
      <c r="E28" s="15">
        <v>27</v>
      </c>
      <c r="F28" s="16">
        <v>8.1497132508300627E-3</v>
      </c>
      <c r="G28" s="15">
        <v>27</v>
      </c>
      <c r="H28" s="16">
        <v>7.6769974410008527E-3</v>
      </c>
      <c r="I28" s="15">
        <v>15</v>
      </c>
      <c r="J28" s="16">
        <v>3.9164490861618795E-3</v>
      </c>
      <c r="K28" s="15">
        <v>5</v>
      </c>
      <c r="L28" s="16">
        <v>2.2502250225022503E-3</v>
      </c>
      <c r="M28" s="15">
        <v>13</v>
      </c>
      <c r="N28" s="16">
        <v>4.6494992846924177E-3</v>
      </c>
      <c r="O28" s="15">
        <v>5</v>
      </c>
      <c r="P28" s="16">
        <v>4.578754578754579E-3</v>
      </c>
      <c r="Q28" s="15">
        <v>1</v>
      </c>
      <c r="R28" s="16">
        <v>1.006036217303823E-3</v>
      </c>
      <c r="S28" s="15">
        <v>137</v>
      </c>
      <c r="T28" s="16">
        <v>5.0793415393741662E-3</v>
      </c>
    </row>
    <row r="29" spans="2:20" ht="22.15" customHeight="1" x14ac:dyDescent="0.25">
      <c r="B29" s="36" t="s">
        <v>109</v>
      </c>
      <c r="C29" s="15">
        <v>141</v>
      </c>
      <c r="D29" s="16">
        <v>1.5312771503040834E-2</v>
      </c>
      <c r="E29" s="15">
        <v>76</v>
      </c>
      <c r="F29" s="16">
        <v>2.2939933594929067E-2</v>
      </c>
      <c r="G29" s="15">
        <v>104</v>
      </c>
      <c r="H29" s="16">
        <v>2.9570656809781062E-2</v>
      </c>
      <c r="I29" s="15">
        <v>122</v>
      </c>
      <c r="J29" s="16">
        <v>3.1853785900783291E-2</v>
      </c>
      <c r="K29" s="15">
        <v>46</v>
      </c>
      <c r="L29" s="16">
        <v>2.0702070207020702E-2</v>
      </c>
      <c r="M29" s="15">
        <v>56</v>
      </c>
      <c r="N29" s="16">
        <v>2.0028612303290415E-2</v>
      </c>
      <c r="O29" s="15">
        <v>23</v>
      </c>
      <c r="P29" s="16">
        <v>2.1062271062271064E-2</v>
      </c>
      <c r="Q29" s="15">
        <v>20</v>
      </c>
      <c r="R29" s="16">
        <v>2.0120724346076459E-2</v>
      </c>
      <c r="S29" s="15">
        <v>588</v>
      </c>
      <c r="T29" s="16">
        <v>2.1800385585051166E-2</v>
      </c>
    </row>
    <row r="30" spans="2:20" ht="22.15" customHeight="1" x14ac:dyDescent="0.25">
      <c r="B30" s="36" t="s">
        <v>110</v>
      </c>
      <c r="C30" s="15">
        <v>39</v>
      </c>
      <c r="D30" s="16">
        <v>4.2354474370112942E-3</v>
      </c>
      <c r="E30" s="15">
        <v>23</v>
      </c>
      <c r="F30" s="16">
        <v>6.9423483247811647E-3</v>
      </c>
      <c r="G30" s="15">
        <v>37</v>
      </c>
      <c r="H30" s="16">
        <v>1.0520329826556724E-2</v>
      </c>
      <c r="I30" s="15">
        <v>27</v>
      </c>
      <c r="J30" s="16">
        <v>7.049608355091384E-3</v>
      </c>
      <c r="K30" s="15">
        <v>15</v>
      </c>
      <c r="L30" s="16">
        <v>6.7506750675067504E-3</v>
      </c>
      <c r="M30" s="15">
        <v>23</v>
      </c>
      <c r="N30" s="16">
        <v>8.2260371959942784E-3</v>
      </c>
      <c r="O30" s="15">
        <v>11</v>
      </c>
      <c r="P30" s="16">
        <v>1.0073260073260074E-2</v>
      </c>
      <c r="Q30" s="15">
        <v>3</v>
      </c>
      <c r="R30" s="16">
        <v>3.0181086519114686E-3</v>
      </c>
      <c r="S30" s="15">
        <v>178</v>
      </c>
      <c r="T30" s="16">
        <v>6.5994364526175296E-3</v>
      </c>
    </row>
    <row r="31" spans="2:20" ht="22.15" customHeight="1" x14ac:dyDescent="0.25">
      <c r="B31" s="36" t="s">
        <v>111</v>
      </c>
      <c r="C31" s="15">
        <v>245</v>
      </c>
      <c r="D31" s="16">
        <v>2.6607298001737618E-2</v>
      </c>
      <c r="E31" s="15">
        <v>150</v>
      </c>
      <c r="F31" s="16">
        <v>4.5276184726833688E-2</v>
      </c>
      <c r="G31" s="15">
        <v>171</v>
      </c>
      <c r="H31" s="16">
        <v>4.8620983793005404E-2</v>
      </c>
      <c r="I31" s="15">
        <v>161</v>
      </c>
      <c r="J31" s="16">
        <v>4.2036553524804177E-2</v>
      </c>
      <c r="K31" s="15">
        <v>99</v>
      </c>
      <c r="L31" s="16">
        <v>4.4554455445544552E-2</v>
      </c>
      <c r="M31" s="15">
        <v>132</v>
      </c>
      <c r="N31" s="16">
        <v>4.7210300429184553E-2</v>
      </c>
      <c r="O31" s="15">
        <v>44</v>
      </c>
      <c r="P31" s="16">
        <v>4.0293040293040296E-2</v>
      </c>
      <c r="Q31" s="15">
        <v>45</v>
      </c>
      <c r="R31" s="16">
        <v>4.527162977867203E-2</v>
      </c>
      <c r="S31" s="15">
        <v>1047</v>
      </c>
      <c r="T31" s="16">
        <v>3.881803351623906E-2</v>
      </c>
    </row>
    <row r="32" spans="2:20" ht="22.15" customHeight="1" x14ac:dyDescent="0.25">
      <c r="B32" s="36" t="s">
        <v>112</v>
      </c>
      <c r="C32" s="15">
        <v>174</v>
      </c>
      <c r="D32" s="16">
        <v>1.8896611642050393E-2</v>
      </c>
      <c r="E32" s="15">
        <v>67</v>
      </c>
      <c r="F32" s="16">
        <v>2.0223362511319048E-2</v>
      </c>
      <c r="G32" s="15">
        <v>93</v>
      </c>
      <c r="H32" s="16">
        <v>2.6442991185669604E-2</v>
      </c>
      <c r="I32" s="15">
        <v>117</v>
      </c>
      <c r="J32" s="16">
        <v>3.0548302872062665E-2</v>
      </c>
      <c r="K32" s="15">
        <v>69</v>
      </c>
      <c r="L32" s="16">
        <v>3.1053105310531053E-2</v>
      </c>
      <c r="M32" s="15">
        <v>98</v>
      </c>
      <c r="N32" s="16">
        <v>3.5050071530758224E-2</v>
      </c>
      <c r="O32" s="15">
        <v>41</v>
      </c>
      <c r="P32" s="16">
        <v>3.7545787545787544E-2</v>
      </c>
      <c r="Q32" s="15">
        <v>41</v>
      </c>
      <c r="R32" s="16">
        <v>4.124748490945674E-2</v>
      </c>
      <c r="S32" s="15">
        <v>700</v>
      </c>
      <c r="T32" s="16">
        <v>2.5952839982203768E-2</v>
      </c>
    </row>
    <row r="33" spans="2:20" ht="22.15" customHeight="1" x14ac:dyDescent="0.25">
      <c r="B33" s="36" t="s">
        <v>143</v>
      </c>
      <c r="C33" s="15">
        <v>23</v>
      </c>
      <c r="D33" s="16">
        <v>2.4978279756733275E-3</v>
      </c>
      <c r="E33" s="15">
        <v>18</v>
      </c>
      <c r="F33" s="16">
        <v>5.4331421672200427E-3</v>
      </c>
      <c r="G33" s="15">
        <v>20</v>
      </c>
      <c r="H33" s="16">
        <v>5.6866647711117432E-3</v>
      </c>
      <c r="I33" s="15">
        <v>28</v>
      </c>
      <c r="J33" s="16">
        <v>7.3107049608355087E-3</v>
      </c>
      <c r="K33" s="15">
        <v>13</v>
      </c>
      <c r="L33" s="16">
        <v>5.8505850585058505E-3</v>
      </c>
      <c r="M33" s="15">
        <v>13</v>
      </c>
      <c r="N33" s="16">
        <v>4.6494992846924177E-3</v>
      </c>
      <c r="O33" s="15">
        <v>4</v>
      </c>
      <c r="P33" s="16">
        <v>3.663003663003663E-3</v>
      </c>
      <c r="Q33" s="15">
        <v>8</v>
      </c>
      <c r="R33" s="16">
        <v>8.0482897384305842E-3</v>
      </c>
      <c r="S33" s="15">
        <v>127</v>
      </c>
      <c r="T33" s="16">
        <v>4.7085866824855402E-3</v>
      </c>
    </row>
    <row r="34" spans="2:20" ht="22.15" customHeight="1" x14ac:dyDescent="0.25">
      <c r="B34" s="36" t="s">
        <v>114</v>
      </c>
      <c r="C34" s="15">
        <v>28</v>
      </c>
      <c r="D34" s="16">
        <v>3.0408340573414424E-3</v>
      </c>
      <c r="E34" s="15">
        <v>16</v>
      </c>
      <c r="F34" s="16">
        <v>4.8294597041955928E-3</v>
      </c>
      <c r="G34" s="15">
        <v>13</v>
      </c>
      <c r="H34" s="16">
        <v>3.6963321012226328E-3</v>
      </c>
      <c r="I34" s="15">
        <v>19</v>
      </c>
      <c r="J34" s="16">
        <v>4.960835509138381E-3</v>
      </c>
      <c r="K34" s="15">
        <v>11</v>
      </c>
      <c r="L34" s="16">
        <v>4.9504950495049506E-3</v>
      </c>
      <c r="M34" s="15">
        <v>23</v>
      </c>
      <c r="N34" s="16">
        <v>8.2260371959942784E-3</v>
      </c>
      <c r="O34" s="15">
        <v>5</v>
      </c>
      <c r="P34" s="16">
        <v>4.578754578754579E-3</v>
      </c>
      <c r="Q34" s="15">
        <v>6</v>
      </c>
      <c r="R34" s="16">
        <v>6.0362173038229373E-3</v>
      </c>
      <c r="S34" s="15">
        <v>121</v>
      </c>
      <c r="T34" s="16">
        <v>4.486133768352365E-3</v>
      </c>
    </row>
    <row r="35" spans="2:20" ht="22.15" customHeight="1" x14ac:dyDescent="0.25">
      <c r="B35" s="36" t="s">
        <v>115</v>
      </c>
      <c r="C35" s="15">
        <v>87</v>
      </c>
      <c r="D35" s="16">
        <v>9.4483058210251963E-3</v>
      </c>
      <c r="E35" s="15">
        <v>26</v>
      </c>
      <c r="F35" s="16">
        <v>7.8478720193178395E-3</v>
      </c>
      <c r="G35" s="15">
        <v>39</v>
      </c>
      <c r="H35" s="16">
        <v>1.1088996303667898E-2</v>
      </c>
      <c r="I35" s="15">
        <v>46</v>
      </c>
      <c r="J35" s="16">
        <v>1.2010443864229765E-2</v>
      </c>
      <c r="K35" s="15">
        <v>30</v>
      </c>
      <c r="L35" s="16">
        <v>1.3501350135013501E-2</v>
      </c>
      <c r="M35" s="15">
        <v>30</v>
      </c>
      <c r="N35" s="16">
        <v>1.0729613733905579E-2</v>
      </c>
      <c r="O35" s="15">
        <v>13</v>
      </c>
      <c r="P35" s="16">
        <v>1.1904761904761904E-2</v>
      </c>
      <c r="Q35" s="15">
        <v>15</v>
      </c>
      <c r="R35" s="16">
        <v>1.5090543259557344E-2</v>
      </c>
      <c r="S35" s="15">
        <v>286</v>
      </c>
      <c r="T35" s="16">
        <v>1.0603588907014683E-2</v>
      </c>
    </row>
    <row r="36" spans="2:20" ht="22.15" customHeight="1" x14ac:dyDescent="0.25">
      <c r="B36" s="36" t="s">
        <v>142</v>
      </c>
      <c r="C36" s="15">
        <v>125</v>
      </c>
      <c r="D36" s="16">
        <v>1.3575152041702867E-2</v>
      </c>
      <c r="E36" s="15">
        <v>46</v>
      </c>
      <c r="F36" s="16">
        <v>1.3884696649562329E-2</v>
      </c>
      <c r="G36" s="15">
        <v>71</v>
      </c>
      <c r="H36" s="16">
        <v>2.0187659937446686E-2</v>
      </c>
      <c r="I36" s="15">
        <v>107</v>
      </c>
      <c r="J36" s="16">
        <v>2.7937336814621409E-2</v>
      </c>
      <c r="K36" s="15">
        <v>50</v>
      </c>
      <c r="L36" s="16">
        <v>2.2502250225022502E-2</v>
      </c>
      <c r="M36" s="15">
        <v>63</v>
      </c>
      <c r="N36" s="16">
        <v>2.2532188841201718E-2</v>
      </c>
      <c r="O36" s="15">
        <v>35</v>
      </c>
      <c r="P36" s="16">
        <v>3.2051282051282048E-2</v>
      </c>
      <c r="Q36" s="15">
        <v>15</v>
      </c>
      <c r="R36" s="16">
        <v>1.5090543259557344E-2</v>
      </c>
      <c r="S36" s="15">
        <v>512</v>
      </c>
      <c r="T36" s="16">
        <v>1.8982648672697611E-2</v>
      </c>
    </row>
    <row r="37" spans="2:20" ht="22.15" customHeight="1" x14ac:dyDescent="0.25">
      <c r="B37" s="36" t="s">
        <v>116</v>
      </c>
      <c r="C37" s="15">
        <v>90</v>
      </c>
      <c r="D37" s="16">
        <v>9.7741094700260645E-3</v>
      </c>
      <c r="E37" s="15">
        <v>36</v>
      </c>
      <c r="F37" s="16">
        <v>1.0866284334440085E-2</v>
      </c>
      <c r="G37" s="15">
        <v>26</v>
      </c>
      <c r="H37" s="16">
        <v>7.3926642024452656E-3</v>
      </c>
      <c r="I37" s="15">
        <v>42</v>
      </c>
      <c r="J37" s="16">
        <v>1.0966057441253264E-2</v>
      </c>
      <c r="K37" s="15">
        <v>26</v>
      </c>
      <c r="L37" s="16">
        <v>1.1701170117011701E-2</v>
      </c>
      <c r="M37" s="15">
        <v>28</v>
      </c>
      <c r="N37" s="16">
        <v>1.0014306151645207E-2</v>
      </c>
      <c r="O37" s="15">
        <v>15</v>
      </c>
      <c r="P37" s="16">
        <v>1.3736263736263736E-2</v>
      </c>
      <c r="Q37" s="15">
        <v>9</v>
      </c>
      <c r="R37" s="16">
        <v>9.0543259557344068E-3</v>
      </c>
      <c r="S37" s="15">
        <v>272</v>
      </c>
      <c r="T37" s="16">
        <v>1.0084532107370607E-2</v>
      </c>
    </row>
    <row r="38" spans="2:20" ht="22.15" customHeight="1" x14ac:dyDescent="0.25">
      <c r="B38" s="36" t="s">
        <v>117</v>
      </c>
      <c r="C38" s="15">
        <v>615</v>
      </c>
      <c r="D38" s="16">
        <v>6.6789748045178107E-2</v>
      </c>
      <c r="E38" s="15">
        <v>182</v>
      </c>
      <c r="F38" s="16">
        <v>5.4935104135224871E-2</v>
      </c>
      <c r="G38" s="15">
        <v>205</v>
      </c>
      <c r="H38" s="16">
        <v>5.8288313903895363E-2</v>
      </c>
      <c r="I38" s="15">
        <v>260</v>
      </c>
      <c r="J38" s="16">
        <v>6.7885117493472591E-2</v>
      </c>
      <c r="K38" s="15">
        <v>159</v>
      </c>
      <c r="L38" s="16">
        <v>7.1557155715571558E-2</v>
      </c>
      <c r="M38" s="15">
        <v>180</v>
      </c>
      <c r="N38" s="16">
        <v>6.4377682403433473E-2</v>
      </c>
      <c r="O38" s="15">
        <v>67</v>
      </c>
      <c r="P38" s="16">
        <v>6.1355311355311352E-2</v>
      </c>
      <c r="Q38" s="15">
        <v>76</v>
      </c>
      <c r="R38" s="16">
        <v>7.6458752515090544E-2</v>
      </c>
      <c r="S38" s="15">
        <v>1744</v>
      </c>
      <c r="T38" s="16">
        <v>6.4659647041376236E-2</v>
      </c>
    </row>
    <row r="39" spans="2:20" ht="22.15" customHeight="1" x14ac:dyDescent="0.25">
      <c r="B39" s="36" t="s">
        <v>118</v>
      </c>
      <c r="C39" s="15">
        <v>20</v>
      </c>
      <c r="D39" s="16">
        <v>2.1720243266724589E-3</v>
      </c>
      <c r="E39" s="15">
        <v>11</v>
      </c>
      <c r="F39" s="16">
        <v>3.3202535466344703E-3</v>
      </c>
      <c r="G39" s="15">
        <v>17</v>
      </c>
      <c r="H39" s="16">
        <v>4.8336650554449819E-3</v>
      </c>
      <c r="I39" s="15">
        <v>23</v>
      </c>
      <c r="J39" s="16">
        <v>6.0052219321148825E-3</v>
      </c>
      <c r="K39" s="15">
        <v>13</v>
      </c>
      <c r="L39" s="16">
        <v>5.8505850585058505E-3</v>
      </c>
      <c r="M39" s="15">
        <v>16</v>
      </c>
      <c r="N39" s="16">
        <v>5.7224606580829757E-3</v>
      </c>
      <c r="O39" s="15">
        <v>4</v>
      </c>
      <c r="P39" s="16">
        <v>3.663003663003663E-3</v>
      </c>
      <c r="Q39" s="15">
        <v>3</v>
      </c>
      <c r="R39" s="16">
        <v>3.0181086519114686E-3</v>
      </c>
      <c r="S39" s="15">
        <v>107</v>
      </c>
      <c r="T39" s="16">
        <v>3.9670769687082897E-3</v>
      </c>
    </row>
    <row r="40" spans="2:20" ht="22.15" customHeight="1" x14ac:dyDescent="0.25">
      <c r="B40" s="36" t="s">
        <v>119</v>
      </c>
      <c r="C40" s="15">
        <v>169</v>
      </c>
      <c r="D40" s="16">
        <v>1.8353605560382277E-2</v>
      </c>
      <c r="E40" s="15">
        <v>44</v>
      </c>
      <c r="F40" s="16">
        <v>1.3281014186537881E-2</v>
      </c>
      <c r="G40" s="15">
        <v>54</v>
      </c>
      <c r="H40" s="16">
        <v>1.5353994882001705E-2</v>
      </c>
      <c r="I40" s="15">
        <v>75</v>
      </c>
      <c r="J40" s="16">
        <v>1.95822454308094E-2</v>
      </c>
      <c r="K40" s="15">
        <v>37</v>
      </c>
      <c r="L40" s="16">
        <v>1.6651665166516651E-2</v>
      </c>
      <c r="M40" s="15">
        <v>44</v>
      </c>
      <c r="N40" s="16">
        <v>1.5736766809728183E-2</v>
      </c>
      <c r="O40" s="15">
        <v>13</v>
      </c>
      <c r="P40" s="16">
        <v>1.1904761904761904E-2</v>
      </c>
      <c r="Q40" s="15">
        <v>15</v>
      </c>
      <c r="R40" s="16">
        <v>1.5090543259557344E-2</v>
      </c>
      <c r="S40" s="15">
        <v>451</v>
      </c>
      <c r="T40" s="16">
        <v>1.6721044045676998E-2</v>
      </c>
    </row>
    <row r="41" spans="2:20" ht="22.15" customHeight="1" x14ac:dyDescent="0.25">
      <c r="B41" s="36" t="s">
        <v>120</v>
      </c>
      <c r="C41" s="15">
        <v>25</v>
      </c>
      <c r="D41" s="16">
        <v>2.7150304083405734E-3</v>
      </c>
      <c r="E41" s="15">
        <v>20</v>
      </c>
      <c r="F41" s="16">
        <v>6.0368246302444917E-3</v>
      </c>
      <c r="G41" s="15">
        <v>18</v>
      </c>
      <c r="H41" s="16">
        <v>5.117998294000569E-3</v>
      </c>
      <c r="I41" s="15">
        <v>23</v>
      </c>
      <c r="J41" s="16">
        <v>6.0052219321148825E-3</v>
      </c>
      <c r="K41" s="15">
        <v>12</v>
      </c>
      <c r="L41" s="16">
        <v>5.4005400540054005E-3</v>
      </c>
      <c r="M41" s="15">
        <v>15</v>
      </c>
      <c r="N41" s="16">
        <v>5.3648068669527897E-3</v>
      </c>
      <c r="O41" s="15">
        <v>4</v>
      </c>
      <c r="P41" s="16">
        <v>3.663003663003663E-3</v>
      </c>
      <c r="Q41" s="15">
        <v>4</v>
      </c>
      <c r="R41" s="16">
        <v>4.0241448692152921E-3</v>
      </c>
      <c r="S41" s="15">
        <v>121</v>
      </c>
      <c r="T41" s="16">
        <v>4.486133768352365E-3</v>
      </c>
    </row>
    <row r="42" spans="2:20" ht="22.15" customHeight="1" x14ac:dyDescent="0.25">
      <c r="B42" s="36" t="s">
        <v>121</v>
      </c>
      <c r="C42" s="15">
        <v>59</v>
      </c>
      <c r="D42" s="16">
        <v>6.407471763683753E-3</v>
      </c>
      <c r="E42" s="15">
        <v>15</v>
      </c>
      <c r="F42" s="16">
        <v>4.5276184726833688E-3</v>
      </c>
      <c r="G42" s="15">
        <v>23</v>
      </c>
      <c r="H42" s="16">
        <v>6.5396644867785044E-3</v>
      </c>
      <c r="I42" s="15">
        <v>24</v>
      </c>
      <c r="J42" s="16">
        <v>6.2663185378590081E-3</v>
      </c>
      <c r="K42" s="15">
        <v>12</v>
      </c>
      <c r="L42" s="16">
        <v>5.4005400540054005E-3</v>
      </c>
      <c r="M42" s="15">
        <v>5</v>
      </c>
      <c r="N42" s="16">
        <v>1.7882689556509299E-3</v>
      </c>
      <c r="O42" s="15">
        <v>5</v>
      </c>
      <c r="P42" s="16">
        <v>4.578754578754579E-3</v>
      </c>
      <c r="Q42" s="15">
        <v>9</v>
      </c>
      <c r="R42" s="16">
        <v>9.0543259557344068E-3</v>
      </c>
      <c r="S42" s="15">
        <v>152</v>
      </c>
      <c r="T42" s="16">
        <v>5.635473824707104E-3</v>
      </c>
    </row>
    <row r="43" spans="2:20" ht="22.15" customHeight="1" x14ac:dyDescent="0.25">
      <c r="B43" s="36" t="s">
        <v>122</v>
      </c>
      <c r="C43" s="15">
        <v>35</v>
      </c>
      <c r="D43" s="16">
        <v>3.8010425716768028E-3</v>
      </c>
      <c r="E43" s="15">
        <v>12</v>
      </c>
      <c r="F43" s="16">
        <v>3.6220947781466948E-3</v>
      </c>
      <c r="G43" s="15">
        <v>8</v>
      </c>
      <c r="H43" s="16">
        <v>2.274665908444697E-3</v>
      </c>
      <c r="I43" s="15">
        <v>15</v>
      </c>
      <c r="J43" s="16">
        <v>3.9164490861618795E-3</v>
      </c>
      <c r="K43" s="15">
        <v>4</v>
      </c>
      <c r="L43" s="16">
        <v>1.8001800180018001E-3</v>
      </c>
      <c r="M43" s="15">
        <v>5</v>
      </c>
      <c r="N43" s="16">
        <v>1.7882689556509299E-3</v>
      </c>
      <c r="O43" s="15">
        <v>2</v>
      </c>
      <c r="P43" s="16">
        <v>1.8315018315018315E-3</v>
      </c>
      <c r="Q43" s="15">
        <v>2</v>
      </c>
      <c r="R43" s="16">
        <v>2.012072434607646E-3</v>
      </c>
      <c r="S43" s="15">
        <v>83</v>
      </c>
      <c r="T43" s="16">
        <v>3.0772653121755897E-3</v>
      </c>
    </row>
    <row r="44" spans="2:20" ht="22.15" customHeight="1" x14ac:dyDescent="0.25">
      <c r="B44" s="36" t="s">
        <v>123</v>
      </c>
      <c r="C44" s="15">
        <v>41</v>
      </c>
      <c r="D44" s="16">
        <v>4.4526498696785405E-3</v>
      </c>
      <c r="E44" s="15">
        <v>10</v>
      </c>
      <c r="F44" s="16">
        <v>3.0184123151222458E-3</v>
      </c>
      <c r="G44" s="15">
        <v>9</v>
      </c>
      <c r="H44" s="16">
        <v>2.5589991470002845E-3</v>
      </c>
      <c r="I44" s="15">
        <v>15</v>
      </c>
      <c r="J44" s="16">
        <v>3.9164490861618795E-3</v>
      </c>
      <c r="K44" s="15">
        <v>13</v>
      </c>
      <c r="L44" s="16">
        <v>5.8505850585058505E-3</v>
      </c>
      <c r="M44" s="15">
        <v>16</v>
      </c>
      <c r="N44" s="16">
        <v>5.7224606580829757E-3</v>
      </c>
      <c r="O44" s="15">
        <v>12</v>
      </c>
      <c r="P44" s="16">
        <v>1.098901098901099E-2</v>
      </c>
      <c r="Q44" s="15">
        <v>9</v>
      </c>
      <c r="R44" s="16">
        <v>9.0543259557344068E-3</v>
      </c>
      <c r="S44" s="15">
        <v>125</v>
      </c>
      <c r="T44" s="16">
        <v>4.6344357111078151E-3</v>
      </c>
    </row>
    <row r="45" spans="2:20" ht="22.15" customHeight="1" x14ac:dyDescent="0.25">
      <c r="B45" s="36" t="s">
        <v>124</v>
      </c>
      <c r="C45" s="15">
        <v>48</v>
      </c>
      <c r="D45" s="16">
        <v>5.2128583840139013E-3</v>
      </c>
      <c r="E45" s="15">
        <v>18</v>
      </c>
      <c r="F45" s="16">
        <v>5.4331421672200427E-3</v>
      </c>
      <c r="G45" s="15">
        <v>20</v>
      </c>
      <c r="H45" s="16">
        <v>5.6866647711117432E-3</v>
      </c>
      <c r="I45" s="15">
        <v>23</v>
      </c>
      <c r="J45" s="16">
        <v>6.0052219321148825E-3</v>
      </c>
      <c r="K45" s="15">
        <v>11</v>
      </c>
      <c r="L45" s="16">
        <v>4.9504950495049506E-3</v>
      </c>
      <c r="M45" s="15">
        <v>18</v>
      </c>
      <c r="N45" s="16">
        <v>6.4377682403433476E-3</v>
      </c>
      <c r="O45" s="15">
        <v>6</v>
      </c>
      <c r="P45" s="16">
        <v>5.4945054945054949E-3</v>
      </c>
      <c r="Q45" s="15">
        <v>9</v>
      </c>
      <c r="R45" s="16">
        <v>9.0543259557344068E-3</v>
      </c>
      <c r="S45" s="15">
        <v>153</v>
      </c>
      <c r="T45" s="16">
        <v>5.6725493103959666E-3</v>
      </c>
    </row>
    <row r="46" spans="2:20" ht="22.15" customHeight="1" x14ac:dyDescent="0.25">
      <c r="B46" s="36" t="s">
        <v>125</v>
      </c>
      <c r="C46" s="15">
        <v>22</v>
      </c>
      <c r="D46" s="16">
        <v>2.3892267593397048E-3</v>
      </c>
      <c r="E46" s="15">
        <v>4</v>
      </c>
      <c r="F46" s="16">
        <v>1.2073649260488982E-3</v>
      </c>
      <c r="G46" s="15">
        <v>8</v>
      </c>
      <c r="H46" s="16">
        <v>2.274665908444697E-3</v>
      </c>
      <c r="I46" s="15">
        <v>11</v>
      </c>
      <c r="J46" s="16">
        <v>2.8720626631853785E-3</v>
      </c>
      <c r="K46" s="15">
        <v>7</v>
      </c>
      <c r="L46" s="16">
        <v>3.1503150315031502E-3</v>
      </c>
      <c r="M46" s="15">
        <v>12</v>
      </c>
      <c r="N46" s="16">
        <v>4.2918454935622317E-3</v>
      </c>
      <c r="O46" s="15">
        <v>4</v>
      </c>
      <c r="P46" s="16">
        <v>3.663003663003663E-3</v>
      </c>
      <c r="Q46" s="15">
        <v>1</v>
      </c>
      <c r="R46" s="16">
        <v>1.006036217303823E-3</v>
      </c>
      <c r="S46" s="15">
        <v>69</v>
      </c>
      <c r="T46" s="16">
        <v>2.5582085125315144E-3</v>
      </c>
    </row>
    <row r="47" spans="2:20" ht="22.15" customHeight="1" x14ac:dyDescent="0.25">
      <c r="B47" s="36" t="s">
        <v>126</v>
      </c>
      <c r="C47" s="15">
        <v>43</v>
      </c>
      <c r="D47" s="16">
        <v>4.6698523023457859E-3</v>
      </c>
      <c r="E47" s="15">
        <v>20</v>
      </c>
      <c r="F47" s="16">
        <v>6.0368246302444917E-3</v>
      </c>
      <c r="G47" s="15">
        <v>25</v>
      </c>
      <c r="H47" s="16">
        <v>7.1083309638896785E-3</v>
      </c>
      <c r="I47" s="15">
        <v>29</v>
      </c>
      <c r="J47" s="16">
        <v>7.5718015665796343E-3</v>
      </c>
      <c r="K47" s="15">
        <v>15</v>
      </c>
      <c r="L47" s="16">
        <v>6.7506750675067504E-3</v>
      </c>
      <c r="M47" s="15">
        <v>25</v>
      </c>
      <c r="N47" s="16">
        <v>8.9413447782546503E-3</v>
      </c>
      <c r="O47" s="15">
        <v>13</v>
      </c>
      <c r="P47" s="16">
        <v>1.1904761904761904E-2</v>
      </c>
      <c r="Q47" s="15">
        <v>9</v>
      </c>
      <c r="R47" s="16">
        <v>9.0543259557344068E-3</v>
      </c>
      <c r="S47" s="15">
        <v>179</v>
      </c>
      <c r="T47" s="16">
        <v>6.6365119383063921E-3</v>
      </c>
    </row>
    <row r="48" spans="2:20" ht="22.15" customHeight="1" x14ac:dyDescent="0.25">
      <c r="B48" s="36" t="s">
        <v>127</v>
      </c>
      <c r="C48" s="15">
        <v>233</v>
      </c>
      <c r="D48" s="16">
        <v>2.5304083405734146E-2</v>
      </c>
      <c r="E48" s="15">
        <v>69</v>
      </c>
      <c r="F48" s="16">
        <v>2.0827044974343494E-2</v>
      </c>
      <c r="G48" s="15">
        <v>102</v>
      </c>
      <c r="H48" s="16">
        <v>2.900199033266989E-2</v>
      </c>
      <c r="I48" s="15">
        <v>116</v>
      </c>
      <c r="J48" s="16">
        <v>3.0287206266318537E-2</v>
      </c>
      <c r="K48" s="15">
        <v>71</v>
      </c>
      <c r="L48" s="16">
        <v>3.1953195319531953E-2</v>
      </c>
      <c r="M48" s="15">
        <v>89</v>
      </c>
      <c r="N48" s="16">
        <v>3.1831187410586555E-2</v>
      </c>
      <c r="O48" s="15">
        <v>21</v>
      </c>
      <c r="P48" s="16">
        <v>1.9230769230769232E-2</v>
      </c>
      <c r="Q48" s="15">
        <v>33</v>
      </c>
      <c r="R48" s="16">
        <v>3.3199195171026159E-2</v>
      </c>
      <c r="S48" s="15">
        <v>734</v>
      </c>
      <c r="T48" s="16">
        <v>2.7213406495625092E-2</v>
      </c>
    </row>
    <row r="49" spans="2:20" ht="22.15" customHeight="1" x14ac:dyDescent="0.25">
      <c r="B49" s="36" t="s">
        <v>128</v>
      </c>
      <c r="C49" s="15">
        <v>25</v>
      </c>
      <c r="D49" s="16">
        <v>2.7150304083405734E-3</v>
      </c>
      <c r="E49" s="15">
        <v>12</v>
      </c>
      <c r="F49" s="16">
        <v>3.6220947781466948E-3</v>
      </c>
      <c r="G49" s="15">
        <v>14</v>
      </c>
      <c r="H49" s="16">
        <v>3.9806653397782199E-3</v>
      </c>
      <c r="I49" s="15">
        <v>17</v>
      </c>
      <c r="J49" s="16">
        <v>4.4386422976501307E-3</v>
      </c>
      <c r="K49" s="15">
        <v>6</v>
      </c>
      <c r="L49" s="16">
        <v>2.7002700270027003E-3</v>
      </c>
      <c r="M49" s="15">
        <v>20</v>
      </c>
      <c r="N49" s="16">
        <v>7.1530758226037196E-3</v>
      </c>
      <c r="O49" s="15">
        <v>6</v>
      </c>
      <c r="P49" s="16">
        <v>5.4945054945054949E-3</v>
      </c>
      <c r="Q49" s="15">
        <v>4</v>
      </c>
      <c r="R49" s="16">
        <v>4.0241448692152921E-3</v>
      </c>
      <c r="S49" s="15">
        <v>104</v>
      </c>
      <c r="T49" s="16">
        <v>3.8558505116417026E-3</v>
      </c>
    </row>
    <row r="50" spans="2:20" ht="22.15" customHeight="1" x14ac:dyDescent="0.25">
      <c r="B50" s="36" t="s">
        <v>129</v>
      </c>
      <c r="C50" s="15">
        <v>9</v>
      </c>
      <c r="D50" s="16">
        <v>9.774109470026065E-4</v>
      </c>
      <c r="E50" s="15">
        <v>0</v>
      </c>
      <c r="F50" s="16">
        <v>0</v>
      </c>
      <c r="G50" s="15">
        <v>1</v>
      </c>
      <c r="H50" s="16">
        <v>2.8433323855558713E-4</v>
      </c>
      <c r="I50" s="15">
        <v>2</v>
      </c>
      <c r="J50" s="16">
        <v>5.2219321148825064E-4</v>
      </c>
      <c r="K50" s="15">
        <v>1</v>
      </c>
      <c r="L50" s="16">
        <v>4.5004500450045003E-4</v>
      </c>
      <c r="M50" s="15">
        <v>2</v>
      </c>
      <c r="N50" s="16">
        <v>7.1530758226037196E-4</v>
      </c>
      <c r="O50" s="15">
        <v>1</v>
      </c>
      <c r="P50" s="16">
        <v>9.1575091575091575E-4</v>
      </c>
      <c r="Q50" s="15">
        <v>1</v>
      </c>
      <c r="R50" s="16">
        <v>1.006036217303823E-3</v>
      </c>
      <c r="S50" s="15">
        <v>17</v>
      </c>
      <c r="T50" s="16">
        <v>6.3028325671066296E-4</v>
      </c>
    </row>
    <row r="51" spans="2:20" ht="22.15" customHeight="1" thickBot="1" x14ac:dyDescent="0.3">
      <c r="B51" s="36" t="s">
        <v>66</v>
      </c>
      <c r="C51" s="15">
        <v>2997</v>
      </c>
      <c r="D51" s="16">
        <v>0.32547784535186797</v>
      </c>
      <c r="E51" s="15">
        <v>566</v>
      </c>
      <c r="F51" s="16">
        <v>0.17084213703591911</v>
      </c>
      <c r="G51" s="15">
        <v>627</v>
      </c>
      <c r="H51" s="16">
        <v>0.17827694057435314</v>
      </c>
      <c r="I51" s="15">
        <v>745</v>
      </c>
      <c r="J51" s="16">
        <v>0.19451697127937337</v>
      </c>
      <c r="K51" s="15">
        <v>458</v>
      </c>
      <c r="L51" s="16">
        <v>0.20612061206120613</v>
      </c>
      <c r="M51" s="15">
        <v>639</v>
      </c>
      <c r="N51" s="16">
        <v>0.22854077253218885</v>
      </c>
      <c r="O51" s="15">
        <v>284</v>
      </c>
      <c r="P51" s="16">
        <v>0.26007326007326009</v>
      </c>
      <c r="Q51" s="15">
        <v>356</v>
      </c>
      <c r="R51" s="16">
        <v>0.35814889336016098</v>
      </c>
      <c r="S51" s="15">
        <v>6672</v>
      </c>
      <c r="T51" s="16">
        <v>0.24736764051609075</v>
      </c>
    </row>
    <row r="52" spans="2:20" ht="22.15" customHeight="1" thickTop="1" thickBot="1" x14ac:dyDescent="0.3">
      <c r="B52" s="17" t="s">
        <v>58</v>
      </c>
      <c r="C52" s="18">
        <v>9208</v>
      </c>
      <c r="D52" s="19">
        <v>0.99999999999999989</v>
      </c>
      <c r="E52" s="18">
        <v>3313</v>
      </c>
      <c r="F52" s="19">
        <v>0.99999999999999978</v>
      </c>
      <c r="G52" s="18">
        <v>3517</v>
      </c>
      <c r="H52" s="19">
        <v>1</v>
      </c>
      <c r="I52" s="18">
        <v>3830</v>
      </c>
      <c r="J52" s="19">
        <v>0.99999999999999989</v>
      </c>
      <c r="K52" s="18">
        <v>2222</v>
      </c>
      <c r="L52" s="19">
        <v>0.99999999999999989</v>
      </c>
      <c r="M52" s="18">
        <v>2796</v>
      </c>
      <c r="N52" s="19">
        <v>1</v>
      </c>
      <c r="O52" s="18">
        <v>1092</v>
      </c>
      <c r="P52" s="19">
        <v>0.99999999999999956</v>
      </c>
      <c r="Q52" s="18">
        <v>994</v>
      </c>
      <c r="R52" s="19">
        <v>1.0000000000000002</v>
      </c>
      <c r="S52" s="18">
        <v>26972</v>
      </c>
      <c r="T52" s="19">
        <v>0.99999999999999978</v>
      </c>
    </row>
    <row r="53" spans="2:20" s="13" customFormat="1" ht="15.75" thickTop="1" x14ac:dyDescent="0.25">
      <c r="B53" s="53" t="s">
        <v>144</v>
      </c>
      <c r="C53" s="53">
        <f>IFERROR(VLOOKUP($B53,[1]Sheet1!$A$527:$S$572,2,FALSE),0)</f>
        <v>5665</v>
      </c>
      <c r="D53" s="53">
        <f t="shared" ref="D53" si="0">C53/$C$52</f>
        <v>0.6152258905299739</v>
      </c>
      <c r="E53" s="53">
        <f>IFERROR(VLOOKUP($B53,[1]Sheet1!$A$527:$S$572,4,FALSE),0)</f>
        <v>185</v>
      </c>
      <c r="F53" s="53">
        <f t="shared" ref="F53" si="1">E53/$E$52</f>
        <v>5.5840627829761548E-2</v>
      </c>
      <c r="G53" s="53">
        <f>IFERROR(VLOOKUP($B53,[1]Sheet1!$A$527:$S$572,6,FALSE),0)</f>
        <v>206</v>
      </c>
      <c r="H53" s="53">
        <f t="shared" ref="H53" si="2">G53/$G$52</f>
        <v>5.8572647142450952E-2</v>
      </c>
      <c r="I53" s="53">
        <f>IFERROR(VLOOKUP($B53,[1]Sheet1!$A$527:$S$572,8,FALSE),0)</f>
        <v>257</v>
      </c>
      <c r="J53" s="53">
        <f t="shared" ref="J53" si="3">I53/$I$52</f>
        <v>6.7101827676240206E-2</v>
      </c>
      <c r="K53" s="53">
        <f>IFERROR(VLOOKUP($B53,[1]Sheet1!$A$527:$S$572,10,FALSE),0)</f>
        <v>138</v>
      </c>
      <c r="L53" s="53">
        <f t="shared" ref="L53" si="4">K53/$K$52</f>
        <v>6.2106210621062106E-2</v>
      </c>
      <c r="M53" s="53">
        <f>IFERROR(VLOOKUP($B53,[1]Sheet1!$A$527:$S$572,12,FALSE),0)</f>
        <v>111</v>
      </c>
      <c r="N53" s="53">
        <f t="shared" ref="N53" si="5">M53/$M$52</f>
        <v>3.9699570815450641E-2</v>
      </c>
      <c r="O53" s="53">
        <f>IFERROR(VLOOKUP($B53,[1]Sheet1!$A$527:$S$572,14,FALSE),0)</f>
        <v>27</v>
      </c>
      <c r="P53" s="53">
        <f t="shared" ref="P53" si="6">O53/$O$52</f>
        <v>2.4725274725274724E-2</v>
      </c>
      <c r="Q53" s="53">
        <f>IFERROR(VLOOKUP($B53,[1]Sheet1!$A$527:$S$572,16,FALSE),0)</f>
        <v>34</v>
      </c>
      <c r="R53" s="53">
        <f t="shared" ref="R53" si="7">Q53/$Q$52</f>
        <v>3.4205231388329982E-2</v>
      </c>
      <c r="S53" s="53">
        <f t="shared" ref="S53" si="8">SUM(C53,E53,G53,I53,K53,M53,O53,Q53)</f>
        <v>6623</v>
      </c>
      <c r="T53" s="53">
        <f t="shared" ref="T53" si="9">S53/$S$52</f>
        <v>0.24555094171733649</v>
      </c>
    </row>
    <row r="54" spans="2:20" s="13" customFormat="1" x14ac:dyDescent="0.25">
      <c r="C54" s="21"/>
      <c r="S54" s="21"/>
    </row>
    <row r="55" spans="2:20" s="13" customFormat="1" x14ac:dyDescent="0.25"/>
    <row r="56" spans="2:20" s="13" customFormat="1" x14ac:dyDescent="0.25"/>
    <row r="57" spans="2:20" s="13" customFormat="1" x14ac:dyDescent="0.25"/>
    <row r="58" spans="2:20" s="13" customFormat="1" x14ac:dyDescent="0.25"/>
    <row r="59" spans="2:20" s="13" customFormat="1" x14ac:dyDescent="0.25"/>
    <row r="60" spans="2:20" s="13" customFormat="1" x14ac:dyDescent="0.25"/>
    <row r="61" spans="2:20" s="13" customFormat="1" x14ac:dyDescent="0.25"/>
    <row r="62" spans="2:20" s="13" customFormat="1" x14ac:dyDescent="0.25"/>
    <row r="63" spans="2:20" s="13" customFormat="1" x14ac:dyDescent="0.25"/>
    <row r="64" spans="2:20" s="13" customFormat="1" x14ac:dyDescent="0.25"/>
    <row r="65" s="13" customFormat="1" x14ac:dyDescent="0.25"/>
    <row r="66" s="13" customFormat="1" x14ac:dyDescent="0.25"/>
    <row r="67" s="13" customFormat="1" x14ac:dyDescent="0.25"/>
    <row r="68" s="13" customFormat="1" x14ac:dyDescent="0.25"/>
    <row r="69" s="13" customFormat="1" x14ac:dyDescent="0.25"/>
    <row r="70" s="13" customFormat="1" x14ac:dyDescent="0.25"/>
    <row r="71" s="13" customFormat="1" x14ac:dyDescent="0.25"/>
    <row r="72" s="13" customFormat="1" x14ac:dyDescent="0.25"/>
    <row r="73" s="13" customFormat="1" x14ac:dyDescent="0.25"/>
    <row r="74" s="13" customFormat="1" x14ac:dyDescent="0.25"/>
    <row r="75" s="13" customFormat="1" x14ac:dyDescent="0.25"/>
    <row r="76" s="13" customFormat="1" x14ac:dyDescent="0.25"/>
    <row r="77" s="13" customFormat="1" x14ac:dyDescent="0.25"/>
    <row r="78" s="13" customFormat="1" x14ac:dyDescent="0.25"/>
    <row r="79" s="13" customFormat="1" x14ac:dyDescent="0.25"/>
    <row r="80" s="13" customFormat="1" x14ac:dyDescent="0.25"/>
    <row r="81" s="13" customFormat="1" x14ac:dyDescent="0.25"/>
    <row r="82" s="13" customFormat="1" x14ac:dyDescent="0.25"/>
    <row r="83" s="13" customFormat="1" x14ac:dyDescent="0.25"/>
    <row r="84" s="13" customFormat="1" x14ac:dyDescent="0.25"/>
    <row r="85" s="13" customFormat="1" x14ac:dyDescent="0.25"/>
    <row r="86" s="13" customFormat="1" x14ac:dyDescent="0.25"/>
    <row r="87" s="13" customFormat="1" x14ac:dyDescent="0.25"/>
    <row r="88" s="13" customFormat="1" x14ac:dyDescent="0.25"/>
    <row r="89" s="13" customFormat="1" x14ac:dyDescent="0.25"/>
    <row r="90" s="13" customFormat="1" x14ac:dyDescent="0.25"/>
    <row r="91" s="13" customFormat="1" x14ac:dyDescent="0.25"/>
    <row r="92" s="13" customFormat="1" x14ac:dyDescent="0.25"/>
    <row r="93" s="13" customFormat="1" x14ac:dyDescent="0.25"/>
    <row r="94" s="13" customFormat="1" x14ac:dyDescent="0.25"/>
    <row r="95" s="13" customFormat="1" x14ac:dyDescent="0.25"/>
    <row r="96" s="13" customFormat="1" x14ac:dyDescent="0.25"/>
    <row r="97" s="13" customFormat="1" x14ac:dyDescent="0.25"/>
    <row r="98" s="13" customFormat="1" x14ac:dyDescent="0.25"/>
    <row r="99" s="13" customFormat="1" x14ac:dyDescent="0.25"/>
    <row r="100" s="13" customFormat="1" x14ac:dyDescent="0.25"/>
    <row r="101" s="13" customFormat="1" x14ac:dyDescent="0.25"/>
    <row r="102" s="13" customFormat="1" x14ac:dyDescent="0.25"/>
    <row r="103" s="13" customFormat="1" x14ac:dyDescent="0.25"/>
    <row r="104" s="13" customFormat="1" x14ac:dyDescent="0.25"/>
    <row r="105" s="13" customFormat="1" x14ac:dyDescent="0.25"/>
    <row r="106" s="13" customFormat="1" x14ac:dyDescent="0.25"/>
    <row r="107" s="13" customFormat="1" x14ac:dyDescent="0.25"/>
    <row r="108" s="13" customFormat="1" x14ac:dyDescent="0.25"/>
    <row r="109" s="13" customFormat="1" x14ac:dyDescent="0.25"/>
    <row r="110" s="13" customFormat="1" x14ac:dyDescent="0.25"/>
    <row r="111" s="13" customFormat="1" x14ac:dyDescent="0.25"/>
    <row r="112" s="13" customFormat="1" x14ac:dyDescent="0.25"/>
    <row r="113" s="13" customFormat="1" x14ac:dyDescent="0.25"/>
    <row r="114" s="13" customFormat="1" x14ac:dyDescent="0.25"/>
    <row r="115" s="13" customFormat="1" x14ac:dyDescent="0.25"/>
    <row r="116" s="13" customFormat="1" x14ac:dyDescent="0.25"/>
    <row r="117" s="13" customFormat="1" x14ac:dyDescent="0.25"/>
    <row r="118" s="13" customFormat="1" x14ac:dyDescent="0.25"/>
    <row r="119" s="13" customFormat="1" x14ac:dyDescent="0.25"/>
    <row r="120" s="13" customFormat="1" x14ac:dyDescent="0.25"/>
    <row r="121" s="13" customFormat="1" x14ac:dyDescent="0.25"/>
    <row r="122" s="13" customFormat="1" x14ac:dyDescent="0.25"/>
    <row r="123" s="13" customFormat="1" x14ac:dyDescent="0.25"/>
    <row r="124" s="13" customFormat="1" x14ac:dyDescent="0.25"/>
    <row r="125" s="13" customFormat="1" x14ac:dyDescent="0.25"/>
    <row r="126" s="13" customFormat="1" x14ac:dyDescent="0.25"/>
    <row r="127" s="13" customFormat="1" x14ac:dyDescent="0.25"/>
    <row r="128" s="13" customFormat="1" x14ac:dyDescent="0.25"/>
    <row r="129" s="13" customFormat="1" x14ac:dyDescent="0.25"/>
    <row r="130" s="13" customFormat="1" x14ac:dyDescent="0.25"/>
    <row r="131" s="13" customFormat="1" x14ac:dyDescent="0.25"/>
    <row r="132" s="13" customFormat="1" x14ac:dyDescent="0.25"/>
    <row r="133" s="13" customFormat="1" x14ac:dyDescent="0.25"/>
    <row r="134" s="13" customFormat="1" x14ac:dyDescent="0.25"/>
    <row r="135" s="13" customFormat="1" x14ac:dyDescent="0.25"/>
    <row r="136" s="13" customFormat="1" x14ac:dyDescent="0.25"/>
    <row r="137" s="13" customFormat="1" x14ac:dyDescent="0.25"/>
    <row r="138" s="13" customFormat="1" x14ac:dyDescent="0.25"/>
    <row r="139" s="13" customFormat="1" x14ac:dyDescent="0.25"/>
    <row r="140" s="13" customFormat="1" x14ac:dyDescent="0.25"/>
    <row r="141" s="13" customFormat="1" x14ac:dyDescent="0.25"/>
    <row r="142" s="13" customFormat="1" x14ac:dyDescent="0.25"/>
    <row r="143" s="13" customFormat="1" x14ac:dyDescent="0.25"/>
    <row r="144" s="13" customFormat="1" x14ac:dyDescent="0.25"/>
    <row r="145" s="13" customFormat="1" x14ac:dyDescent="0.25"/>
    <row r="146" s="13" customFormat="1" x14ac:dyDescent="0.25"/>
    <row r="147" s="13" customFormat="1" x14ac:dyDescent="0.25"/>
    <row r="148" s="13" customFormat="1" x14ac:dyDescent="0.25"/>
    <row r="149" s="13" customFormat="1" x14ac:dyDescent="0.25"/>
    <row r="150" s="13" customFormat="1" x14ac:dyDescent="0.25"/>
    <row r="151" s="13" customFormat="1" x14ac:dyDescent="0.25"/>
    <row r="152" s="13" customFormat="1" x14ac:dyDescent="0.25"/>
    <row r="153" s="13" customFormat="1" x14ac:dyDescent="0.25"/>
    <row r="154" s="13" customFormat="1" x14ac:dyDescent="0.25"/>
    <row r="155" s="13" customFormat="1" x14ac:dyDescent="0.25"/>
    <row r="156" s="13" customFormat="1" x14ac:dyDescent="0.25"/>
    <row r="157" s="13" customFormat="1" x14ac:dyDescent="0.25"/>
    <row r="158" s="13" customFormat="1" x14ac:dyDescent="0.25"/>
    <row r="159" s="13" customFormat="1" x14ac:dyDescent="0.25"/>
    <row r="160" s="13" customFormat="1" x14ac:dyDescent="0.25"/>
    <row r="161" s="13" customFormat="1" x14ac:dyDescent="0.25"/>
    <row r="162" s="13" customFormat="1" x14ac:dyDescent="0.25"/>
    <row r="163" s="13" customFormat="1" x14ac:dyDescent="0.25"/>
    <row r="164" s="13" customFormat="1" x14ac:dyDescent="0.25"/>
    <row r="165" s="13" customFormat="1" x14ac:dyDescent="0.25"/>
    <row r="166" s="13" customFormat="1" x14ac:dyDescent="0.25"/>
    <row r="167" s="13" customFormat="1" x14ac:dyDescent="0.25"/>
    <row r="168" s="13" customFormat="1" x14ac:dyDescent="0.25"/>
    <row r="169" s="13" customFormat="1" x14ac:dyDescent="0.25"/>
    <row r="170" s="13" customFormat="1" x14ac:dyDescent="0.25"/>
    <row r="171" s="13" customFormat="1" x14ac:dyDescent="0.25"/>
    <row r="172" s="13" customFormat="1" x14ac:dyDescent="0.25"/>
    <row r="173" s="13" customFormat="1" x14ac:dyDescent="0.25"/>
    <row r="174" s="13" customFormat="1" x14ac:dyDescent="0.25"/>
    <row r="175" s="13" customFormat="1" x14ac:dyDescent="0.25"/>
    <row r="176" s="13" customFormat="1" x14ac:dyDescent="0.25"/>
    <row r="177" s="13" customFormat="1" x14ac:dyDescent="0.25"/>
    <row r="178" s="13" customFormat="1" x14ac:dyDescent="0.25"/>
    <row r="179" s="13" customFormat="1" x14ac:dyDescent="0.25"/>
    <row r="180" s="13" customFormat="1" x14ac:dyDescent="0.25"/>
    <row r="181" s="13" customFormat="1" x14ac:dyDescent="0.25"/>
    <row r="182" s="13" customFormat="1" x14ac:dyDescent="0.25"/>
    <row r="183" s="13" customFormat="1" x14ac:dyDescent="0.25"/>
    <row r="184" s="13" customFormat="1" x14ac:dyDescent="0.25"/>
    <row r="185" s="13" customFormat="1" x14ac:dyDescent="0.25"/>
    <row r="186" s="13" customFormat="1" x14ac:dyDescent="0.25"/>
    <row r="187" s="13" customFormat="1" x14ac:dyDescent="0.25"/>
    <row r="188" s="13" customFormat="1" x14ac:dyDescent="0.25"/>
    <row r="189" s="13" customFormat="1" x14ac:dyDescent="0.25"/>
    <row r="190" s="13" customFormat="1" x14ac:dyDescent="0.25"/>
    <row r="191" s="13" customFormat="1" x14ac:dyDescent="0.25"/>
    <row r="192" s="13" customFormat="1" x14ac:dyDescent="0.25"/>
    <row r="193" s="13" customFormat="1" x14ac:dyDescent="0.25"/>
    <row r="194" s="13" customFormat="1" x14ac:dyDescent="0.25"/>
    <row r="195" s="13" customFormat="1" x14ac:dyDescent="0.25"/>
    <row r="196" s="13" customFormat="1" x14ac:dyDescent="0.25"/>
    <row r="197" s="13" customFormat="1" x14ac:dyDescent="0.25"/>
    <row r="198" s="13" customFormat="1" x14ac:dyDescent="0.25"/>
    <row r="199" s="13" customFormat="1" x14ac:dyDescent="0.25"/>
    <row r="200" s="13" customFormat="1" x14ac:dyDescent="0.25"/>
    <row r="201" s="13" customFormat="1" x14ac:dyDescent="0.25"/>
    <row r="202" s="13" customFormat="1" x14ac:dyDescent="0.25"/>
    <row r="203" s="13" customFormat="1" x14ac:dyDescent="0.25"/>
    <row r="204" s="13" customFormat="1" x14ac:dyDescent="0.25"/>
    <row r="205" s="13" customFormat="1" x14ac:dyDescent="0.25"/>
    <row r="206" s="13" customFormat="1" x14ac:dyDescent="0.25"/>
    <row r="207" s="13" customFormat="1" x14ac:dyDescent="0.25"/>
    <row r="208" s="13" customFormat="1" x14ac:dyDescent="0.25"/>
    <row r="209" s="13" customFormat="1" x14ac:dyDescent="0.25"/>
    <row r="210" s="13" customFormat="1" x14ac:dyDescent="0.25"/>
    <row r="211" s="13" customFormat="1" x14ac:dyDescent="0.25"/>
    <row r="212" s="13" customFormat="1" x14ac:dyDescent="0.25"/>
    <row r="213" s="13" customFormat="1" x14ac:dyDescent="0.25"/>
    <row r="214" s="13" customFormat="1" x14ac:dyDescent="0.25"/>
    <row r="215" s="13" customFormat="1" x14ac:dyDescent="0.25"/>
    <row r="216" s="13" customFormat="1" x14ac:dyDescent="0.25"/>
    <row r="217" s="13" customFormat="1" x14ac:dyDescent="0.25"/>
    <row r="218" s="13" customFormat="1" x14ac:dyDescent="0.25"/>
    <row r="219" s="13" customFormat="1" x14ac:dyDescent="0.25"/>
    <row r="220" s="13" customFormat="1" x14ac:dyDescent="0.25"/>
    <row r="221" s="13" customFormat="1" x14ac:dyDescent="0.25"/>
    <row r="222" s="13" customFormat="1" x14ac:dyDescent="0.25"/>
    <row r="223" s="13" customFormat="1" x14ac:dyDescent="0.25"/>
    <row r="224" s="13" customFormat="1" x14ac:dyDescent="0.25"/>
    <row r="225" s="13" customFormat="1" x14ac:dyDescent="0.25"/>
    <row r="226" s="13" customFormat="1" x14ac:dyDescent="0.25"/>
    <row r="227" s="13" customFormat="1" x14ac:dyDescent="0.25"/>
    <row r="228" s="13" customFormat="1" x14ac:dyDescent="0.25"/>
    <row r="229" s="13" customFormat="1" x14ac:dyDescent="0.25"/>
    <row r="230" s="13" customFormat="1" x14ac:dyDescent="0.25"/>
    <row r="231" s="13" customFormat="1" x14ac:dyDescent="0.25"/>
    <row r="232" s="13" customFormat="1" x14ac:dyDescent="0.25"/>
    <row r="233" s="13" customFormat="1" x14ac:dyDescent="0.25"/>
    <row r="234" s="13" customFormat="1" x14ac:dyDescent="0.25"/>
    <row r="235" s="13" customFormat="1" x14ac:dyDescent="0.25"/>
    <row r="236" s="13" customFormat="1" x14ac:dyDescent="0.25"/>
    <row r="237" s="13" customFormat="1" x14ac:dyDescent="0.25"/>
    <row r="238" s="13" customFormat="1" x14ac:dyDescent="0.25"/>
    <row r="239" s="13" customFormat="1" x14ac:dyDescent="0.25"/>
    <row r="240" s="13" customFormat="1" x14ac:dyDescent="0.25"/>
    <row r="241" s="13" customFormat="1" x14ac:dyDescent="0.25"/>
    <row r="242" s="13" customFormat="1" x14ac:dyDescent="0.25"/>
    <row r="243" s="13" customFormat="1" x14ac:dyDescent="0.25"/>
    <row r="244" s="13" customFormat="1" x14ac:dyDescent="0.25"/>
    <row r="245" s="13" customFormat="1" x14ac:dyDescent="0.25"/>
    <row r="246" s="13" customFormat="1" x14ac:dyDescent="0.25"/>
    <row r="247" s="13" customFormat="1" x14ac:dyDescent="0.25"/>
    <row r="248" s="13" customFormat="1" x14ac:dyDescent="0.25"/>
    <row r="249" s="13" customFormat="1" x14ac:dyDescent="0.25"/>
    <row r="250" s="13" customFormat="1" x14ac:dyDescent="0.25"/>
    <row r="251" s="13" customFormat="1" x14ac:dyDescent="0.25"/>
    <row r="252" s="13" customFormat="1" x14ac:dyDescent="0.25"/>
    <row r="253" s="13" customFormat="1" x14ac:dyDescent="0.25"/>
    <row r="254" s="13" customFormat="1" x14ac:dyDescent="0.25"/>
    <row r="255" s="13" customFormat="1" x14ac:dyDescent="0.25"/>
    <row r="256" s="13" customFormat="1" x14ac:dyDescent="0.25"/>
    <row r="257" s="13" customFormat="1" x14ac:dyDescent="0.25"/>
    <row r="258" s="13" customFormat="1" x14ac:dyDescent="0.25"/>
    <row r="259" s="13" customFormat="1" x14ac:dyDescent="0.25"/>
    <row r="260" s="13" customFormat="1" x14ac:dyDescent="0.25"/>
    <row r="261" s="13" customFormat="1" x14ac:dyDescent="0.25"/>
    <row r="262" s="13" customFormat="1" x14ac:dyDescent="0.25"/>
    <row r="263" s="13" customFormat="1" x14ac:dyDescent="0.25"/>
    <row r="264" s="13" customFormat="1" x14ac:dyDescent="0.25"/>
    <row r="265" s="13" customFormat="1" x14ac:dyDescent="0.25"/>
    <row r="266" s="13" customFormat="1" x14ac:dyDescent="0.25"/>
    <row r="267" s="13" customFormat="1" x14ac:dyDescent="0.25"/>
    <row r="268" s="13" customFormat="1" x14ac:dyDescent="0.25"/>
    <row r="269" s="13" customFormat="1" x14ac:dyDescent="0.25"/>
    <row r="270" s="13" customFormat="1" x14ac:dyDescent="0.25"/>
    <row r="271" s="13" customFormat="1" x14ac:dyDescent="0.25"/>
    <row r="272" s="13" customFormat="1" x14ac:dyDescent="0.25"/>
    <row r="273" s="13" customFormat="1" x14ac:dyDescent="0.25"/>
    <row r="274" s="13" customFormat="1" x14ac:dyDescent="0.25"/>
    <row r="275" s="13" customFormat="1" x14ac:dyDescent="0.25"/>
    <row r="276" s="13" customFormat="1" x14ac:dyDescent="0.25"/>
    <row r="277" s="13" customFormat="1" x14ac:dyDescent="0.25"/>
    <row r="278" s="13" customFormat="1" x14ac:dyDescent="0.25"/>
    <row r="279" s="13" customFormat="1" x14ac:dyDescent="0.25"/>
    <row r="280" s="13" customFormat="1" x14ac:dyDescent="0.25"/>
    <row r="281" s="13" customFormat="1" x14ac:dyDescent="0.25"/>
    <row r="282" s="13" customFormat="1" x14ac:dyDescent="0.25"/>
    <row r="283" s="13" customFormat="1" x14ac:dyDescent="0.25"/>
    <row r="284" s="13" customFormat="1" x14ac:dyDescent="0.25"/>
    <row r="285" s="13" customFormat="1" x14ac:dyDescent="0.25"/>
    <row r="286" s="13" customFormat="1" x14ac:dyDescent="0.25"/>
    <row r="287" s="13" customFormat="1" x14ac:dyDescent="0.25"/>
    <row r="288" s="13" customFormat="1" x14ac:dyDescent="0.25"/>
    <row r="289" s="13" customFormat="1" x14ac:dyDescent="0.25"/>
    <row r="290" s="13" customFormat="1" x14ac:dyDescent="0.25"/>
    <row r="291" s="13" customFormat="1" x14ac:dyDescent="0.25"/>
    <row r="292" s="13" customFormat="1" x14ac:dyDescent="0.25"/>
    <row r="293" s="13" customFormat="1" x14ac:dyDescent="0.25"/>
    <row r="294" s="13" customFormat="1" x14ac:dyDescent="0.25"/>
    <row r="295" s="13" customFormat="1" x14ac:dyDescent="0.25"/>
    <row r="296" s="13" customFormat="1" x14ac:dyDescent="0.25"/>
    <row r="297" s="13" customFormat="1" x14ac:dyDescent="0.25"/>
    <row r="298" s="13" customFormat="1" x14ac:dyDescent="0.25"/>
    <row r="299" s="13" customFormat="1" x14ac:dyDescent="0.25"/>
    <row r="300" s="13" customFormat="1" x14ac:dyDescent="0.25"/>
    <row r="301" s="13" customFormat="1" x14ac:dyDescent="0.25"/>
    <row r="302" s="13" customFormat="1" x14ac:dyDescent="0.25"/>
    <row r="303" s="13" customFormat="1" x14ac:dyDescent="0.25"/>
    <row r="304" s="13" customFormat="1" x14ac:dyDescent="0.25"/>
    <row r="305" s="13" customFormat="1" x14ac:dyDescent="0.25"/>
    <row r="306" s="13" customFormat="1" x14ac:dyDescent="0.25"/>
    <row r="307" s="13" customFormat="1" x14ac:dyDescent="0.25"/>
    <row r="308" s="13" customFormat="1" x14ac:dyDescent="0.25"/>
    <row r="309" s="13" customFormat="1" x14ac:dyDescent="0.25"/>
    <row r="310" s="13" customFormat="1" x14ac:dyDescent="0.25"/>
    <row r="311" s="13" customFormat="1" x14ac:dyDescent="0.25"/>
    <row r="312" s="13" customFormat="1" x14ac:dyDescent="0.25"/>
    <row r="313" s="13" customFormat="1" x14ac:dyDescent="0.25"/>
    <row r="314" s="13" customFormat="1" x14ac:dyDescent="0.25"/>
    <row r="315" s="13" customFormat="1" x14ac:dyDescent="0.25"/>
    <row r="316" s="13" customFormat="1" x14ac:dyDescent="0.25"/>
    <row r="317" s="13" customFormat="1" x14ac:dyDescent="0.25"/>
    <row r="318" s="13" customFormat="1" x14ac:dyDescent="0.25"/>
    <row r="319" s="13" customFormat="1" x14ac:dyDescent="0.25"/>
    <row r="320" s="13" customFormat="1" x14ac:dyDescent="0.25"/>
    <row r="321" s="13" customFormat="1" x14ac:dyDescent="0.25"/>
    <row r="322" s="13" customFormat="1" x14ac:dyDescent="0.25"/>
    <row r="323" s="13" customFormat="1" x14ac:dyDescent="0.25"/>
    <row r="324" s="13" customFormat="1" x14ac:dyDescent="0.25"/>
    <row r="325" s="13" customFormat="1" x14ac:dyDescent="0.25"/>
    <row r="326" s="13" customFormat="1" x14ac:dyDescent="0.25"/>
    <row r="327" s="13" customFormat="1" x14ac:dyDescent="0.25"/>
    <row r="328" s="13" customFormat="1" x14ac:dyDescent="0.25"/>
    <row r="329" s="13" customFormat="1" x14ac:dyDescent="0.25"/>
    <row r="330" s="13" customFormat="1" x14ac:dyDescent="0.25"/>
    <row r="331" s="13" customFormat="1" x14ac:dyDescent="0.25"/>
    <row r="332" s="13" customFormat="1" x14ac:dyDescent="0.25"/>
    <row r="333" s="13" customFormat="1" x14ac:dyDescent="0.25"/>
    <row r="334" s="13" customFormat="1" x14ac:dyDescent="0.25"/>
    <row r="335" s="13" customFormat="1" x14ac:dyDescent="0.25"/>
    <row r="336" s="13" customFormat="1" x14ac:dyDescent="0.25"/>
    <row r="337" s="13" customFormat="1" x14ac:dyDescent="0.25"/>
    <row r="338" s="13" customFormat="1" x14ac:dyDescent="0.25"/>
    <row r="339" s="13" customFormat="1" x14ac:dyDescent="0.25"/>
    <row r="340" s="13" customFormat="1" x14ac:dyDescent="0.25"/>
    <row r="341" s="13" customFormat="1" x14ac:dyDescent="0.25"/>
    <row r="342" s="13" customFormat="1" x14ac:dyDescent="0.25"/>
    <row r="343" s="13" customFormat="1" x14ac:dyDescent="0.25"/>
    <row r="344" s="13" customFormat="1" x14ac:dyDescent="0.25"/>
    <row r="345" s="13" customFormat="1" x14ac:dyDescent="0.25"/>
    <row r="346" s="13" customFormat="1" x14ac:dyDescent="0.25"/>
    <row r="347" s="13" customFormat="1" x14ac:dyDescent="0.25"/>
    <row r="348" s="13" customFormat="1" x14ac:dyDescent="0.25"/>
    <row r="349" s="13" customFormat="1" x14ac:dyDescent="0.25"/>
    <row r="350" s="13" customFormat="1" x14ac:dyDescent="0.25"/>
    <row r="351" s="13" customFormat="1" x14ac:dyDescent="0.25"/>
    <row r="352" s="13" customFormat="1" x14ac:dyDescent="0.25"/>
    <row r="353" s="13" customFormat="1" x14ac:dyDescent="0.25"/>
    <row r="354" s="13" customFormat="1" x14ac:dyDescent="0.25"/>
    <row r="355" s="13" customFormat="1" x14ac:dyDescent="0.25"/>
    <row r="356" s="13" customFormat="1" x14ac:dyDescent="0.25"/>
    <row r="357" s="13" customFormat="1" x14ac:dyDescent="0.25"/>
    <row r="358" s="13" customFormat="1" x14ac:dyDescent="0.25"/>
    <row r="359" s="13" customFormat="1" x14ac:dyDescent="0.25"/>
    <row r="360" s="13" customFormat="1" x14ac:dyDescent="0.25"/>
    <row r="361" s="13" customFormat="1" x14ac:dyDescent="0.25"/>
    <row r="362" s="13" customFormat="1" x14ac:dyDescent="0.25"/>
    <row r="363" s="13" customFormat="1" x14ac:dyDescent="0.25"/>
    <row r="364" s="13" customFormat="1" x14ac:dyDescent="0.25"/>
    <row r="365" s="13" customFormat="1" x14ac:dyDescent="0.25"/>
    <row r="366" s="13" customFormat="1" x14ac:dyDescent="0.25"/>
    <row r="367" s="13" customFormat="1" x14ac:dyDescent="0.25"/>
    <row r="368" s="13" customFormat="1" x14ac:dyDescent="0.25"/>
    <row r="369" s="13" customFormat="1" x14ac:dyDescent="0.25"/>
    <row r="370" s="13" customFormat="1" x14ac:dyDescent="0.25"/>
    <row r="371" s="13" customFormat="1" x14ac:dyDescent="0.25"/>
    <row r="372" s="13" customFormat="1" x14ac:dyDescent="0.25"/>
    <row r="373" s="13" customFormat="1" x14ac:dyDescent="0.25"/>
    <row r="374" s="13" customFormat="1" x14ac:dyDescent="0.25"/>
    <row r="375" s="13" customFormat="1" x14ac:dyDescent="0.25"/>
    <row r="376" s="13" customFormat="1" x14ac:dyDescent="0.25"/>
    <row r="377" s="13" customFormat="1" x14ac:dyDescent="0.25"/>
    <row r="378" s="13" customFormat="1" x14ac:dyDescent="0.25"/>
    <row r="379" s="13" customFormat="1" x14ac:dyDescent="0.25"/>
    <row r="380" s="13" customFormat="1" x14ac:dyDescent="0.25"/>
    <row r="381" s="13" customFormat="1" x14ac:dyDescent="0.25"/>
    <row r="382" s="13" customFormat="1" x14ac:dyDescent="0.25"/>
    <row r="383" s="13" customFormat="1" x14ac:dyDescent="0.25"/>
    <row r="384" s="13" customFormat="1" x14ac:dyDescent="0.25"/>
    <row r="385" s="13" customFormat="1" x14ac:dyDescent="0.25"/>
    <row r="386" s="13" customFormat="1" x14ac:dyDescent="0.25"/>
    <row r="387" s="13" customFormat="1" x14ac:dyDescent="0.25"/>
    <row r="388" s="13" customFormat="1" x14ac:dyDescent="0.25"/>
    <row r="389" s="13" customFormat="1" x14ac:dyDescent="0.25"/>
    <row r="390" s="13" customFormat="1" x14ac:dyDescent="0.25"/>
    <row r="391" s="13" customFormat="1" x14ac:dyDescent="0.25"/>
    <row r="392" s="13" customFormat="1" x14ac:dyDescent="0.25"/>
    <row r="393" s="13" customFormat="1" x14ac:dyDescent="0.25"/>
    <row r="394" s="13" customFormat="1" x14ac:dyDescent="0.25"/>
    <row r="395" s="13" customFormat="1" x14ac:dyDescent="0.25"/>
    <row r="396" s="13" customFormat="1" x14ac:dyDescent="0.25"/>
    <row r="397" s="13" customFormat="1" x14ac:dyDescent="0.25"/>
    <row r="398" s="13" customFormat="1" x14ac:dyDescent="0.25"/>
    <row r="399" s="13" customFormat="1" x14ac:dyDescent="0.25"/>
    <row r="400" s="13" customFormat="1" x14ac:dyDescent="0.25"/>
    <row r="401" s="13" customFormat="1" x14ac:dyDescent="0.25"/>
    <row r="402" s="13" customFormat="1" x14ac:dyDescent="0.25"/>
    <row r="403" s="13" customFormat="1" x14ac:dyDescent="0.25"/>
    <row r="404" s="13" customFormat="1" x14ac:dyDescent="0.25"/>
    <row r="405" s="13" customFormat="1" x14ac:dyDescent="0.25"/>
    <row r="406" s="13" customFormat="1" x14ac:dyDescent="0.25"/>
    <row r="407" s="13" customFormat="1" x14ac:dyDescent="0.25"/>
    <row r="408" s="13" customFormat="1" x14ac:dyDescent="0.25"/>
    <row r="409" s="13" customFormat="1" x14ac:dyDescent="0.25"/>
    <row r="410" s="13" customFormat="1" x14ac:dyDescent="0.25"/>
    <row r="411" s="13" customFormat="1" x14ac:dyDescent="0.25"/>
    <row r="412" s="13" customFormat="1" x14ac:dyDescent="0.25"/>
    <row r="413" s="13" customFormat="1" x14ac:dyDescent="0.25"/>
    <row r="414" s="13" customFormat="1" x14ac:dyDescent="0.25"/>
    <row r="415" s="13" customFormat="1" x14ac:dyDescent="0.25"/>
    <row r="416" s="13" customFormat="1" x14ac:dyDescent="0.25"/>
    <row r="417" s="13" customFormat="1" x14ac:dyDescent="0.25"/>
    <row r="418" s="13" customFormat="1" x14ac:dyDescent="0.25"/>
    <row r="419" s="13" customFormat="1" x14ac:dyDescent="0.25"/>
    <row r="420" s="13" customFormat="1" x14ac:dyDescent="0.25"/>
    <row r="421" s="13" customFormat="1" x14ac:dyDescent="0.25"/>
    <row r="422" s="13" customFormat="1" x14ac:dyDescent="0.25"/>
    <row r="423" s="13" customFormat="1" x14ac:dyDescent="0.25"/>
    <row r="424" s="13" customFormat="1" x14ac:dyDescent="0.25"/>
    <row r="425" s="13" customFormat="1" x14ac:dyDescent="0.25"/>
    <row r="426" s="13" customFormat="1" x14ac:dyDescent="0.25"/>
    <row r="427" s="13" customFormat="1" x14ac:dyDescent="0.25"/>
    <row r="428" s="13" customFormat="1" x14ac:dyDescent="0.25"/>
    <row r="429" s="13" customFormat="1" x14ac:dyDescent="0.25"/>
    <row r="430" s="13" customFormat="1" x14ac:dyDescent="0.25"/>
    <row r="431" s="13" customFormat="1" x14ac:dyDescent="0.25"/>
    <row r="432" s="13" customFormat="1" x14ac:dyDescent="0.25"/>
    <row r="433" s="13" customFormat="1" x14ac:dyDescent="0.25"/>
    <row r="434" s="13" customFormat="1" x14ac:dyDescent="0.25"/>
    <row r="435" s="13" customFormat="1" x14ac:dyDescent="0.25"/>
    <row r="436" s="13" customFormat="1" x14ac:dyDescent="0.25"/>
    <row r="437" s="13" customFormat="1" x14ac:dyDescent="0.25"/>
    <row r="438" s="13" customFormat="1" x14ac:dyDescent="0.25"/>
    <row r="439" s="13" customFormat="1" x14ac:dyDescent="0.25"/>
    <row r="440" s="13" customFormat="1" x14ac:dyDescent="0.25"/>
    <row r="441" s="13" customFormat="1" x14ac:dyDescent="0.25"/>
    <row r="442" s="13" customFormat="1" x14ac:dyDescent="0.25"/>
    <row r="443" s="13" customFormat="1" x14ac:dyDescent="0.25"/>
    <row r="444" s="13" customFormat="1" x14ac:dyDescent="0.25"/>
    <row r="445" s="13" customFormat="1" x14ac:dyDescent="0.25"/>
    <row r="446" s="13" customFormat="1" x14ac:dyDescent="0.25"/>
    <row r="447" s="13" customFormat="1" x14ac:dyDescent="0.25"/>
    <row r="448" s="13" customFormat="1" x14ac:dyDescent="0.25"/>
    <row r="449" s="13" customFormat="1" x14ac:dyDescent="0.25"/>
    <row r="450" s="13" customFormat="1" x14ac:dyDescent="0.25"/>
    <row r="451" s="13" customFormat="1" x14ac:dyDescent="0.25"/>
    <row r="452" s="13" customFormat="1" x14ac:dyDescent="0.25"/>
    <row r="453" s="13" customFormat="1" x14ac:dyDescent="0.25"/>
    <row r="454" s="13" customFormat="1" x14ac:dyDescent="0.25"/>
    <row r="455" s="13" customFormat="1" x14ac:dyDescent="0.25"/>
    <row r="456" s="13" customFormat="1" x14ac:dyDescent="0.25"/>
    <row r="457" s="13" customFormat="1" x14ac:dyDescent="0.25"/>
    <row r="458" s="13" customFormat="1" x14ac:dyDescent="0.25"/>
    <row r="459" s="13" customFormat="1" x14ac:dyDescent="0.25"/>
    <row r="460" s="13" customFormat="1" x14ac:dyDescent="0.25"/>
    <row r="461" s="13" customFormat="1" x14ac:dyDescent="0.25"/>
    <row r="462" s="13" customFormat="1" x14ac:dyDescent="0.25"/>
    <row r="463" s="13" customFormat="1" x14ac:dyDescent="0.25"/>
    <row r="464" s="13" customFormat="1" x14ac:dyDescent="0.25"/>
    <row r="465" s="13" customFormat="1" x14ac:dyDescent="0.25"/>
    <row r="466" s="13" customFormat="1" x14ac:dyDescent="0.25"/>
    <row r="467" s="13" customFormat="1" x14ac:dyDescent="0.25"/>
    <row r="468" s="13" customFormat="1" x14ac:dyDescent="0.25"/>
    <row r="469" s="13" customFormat="1" x14ac:dyDescent="0.25"/>
    <row r="470" s="13" customFormat="1" x14ac:dyDescent="0.25"/>
    <row r="471" s="13" customFormat="1" x14ac:dyDescent="0.25"/>
    <row r="472" s="13" customFormat="1" x14ac:dyDescent="0.25"/>
    <row r="473" s="13" customFormat="1" x14ac:dyDescent="0.25"/>
    <row r="474" s="13" customFormat="1" x14ac:dyDescent="0.25"/>
    <row r="475" s="13" customFormat="1" x14ac:dyDescent="0.25"/>
    <row r="476" s="13" customFormat="1" x14ac:dyDescent="0.25"/>
    <row r="477" s="13" customFormat="1" x14ac:dyDescent="0.25"/>
    <row r="478" s="13" customFormat="1" x14ac:dyDescent="0.25"/>
    <row r="479" s="13" customFormat="1" x14ac:dyDescent="0.25"/>
    <row r="480" s="13" customFormat="1" x14ac:dyDescent="0.25"/>
    <row r="481" s="13" customFormat="1" x14ac:dyDescent="0.25"/>
    <row r="482" s="13" customFormat="1" x14ac:dyDescent="0.25"/>
    <row r="483" s="13" customFormat="1" x14ac:dyDescent="0.25"/>
    <row r="484" s="13" customFormat="1" x14ac:dyDescent="0.25"/>
    <row r="485" s="13" customFormat="1" x14ac:dyDescent="0.25"/>
    <row r="486" s="13" customFormat="1" x14ac:dyDescent="0.25"/>
    <row r="487" s="13" customFormat="1" x14ac:dyDescent="0.25"/>
    <row r="488" s="13" customFormat="1" x14ac:dyDescent="0.25"/>
    <row r="489" s="13" customFormat="1" x14ac:dyDescent="0.25"/>
    <row r="490" s="13" customFormat="1" x14ac:dyDescent="0.25"/>
    <row r="491" s="13" customFormat="1" x14ac:dyDescent="0.25"/>
    <row r="492" s="13" customFormat="1" x14ac:dyDescent="0.25"/>
    <row r="493" s="13" customFormat="1" x14ac:dyDescent="0.25"/>
    <row r="494" s="13" customFormat="1" x14ac:dyDescent="0.25"/>
    <row r="495" s="13" customFormat="1" x14ac:dyDescent="0.25"/>
    <row r="496" s="13" customFormat="1" x14ac:dyDescent="0.25"/>
    <row r="497" s="13" customFormat="1" x14ac:dyDescent="0.25"/>
    <row r="498" s="13" customFormat="1" x14ac:dyDescent="0.25"/>
    <row r="499" s="13" customFormat="1" x14ac:dyDescent="0.25"/>
    <row r="500" s="13" customFormat="1" x14ac:dyDescent="0.25"/>
    <row r="501" s="13" customFormat="1" x14ac:dyDescent="0.25"/>
    <row r="502" s="13" customFormat="1" x14ac:dyDescent="0.25"/>
    <row r="503" s="13" customFormat="1" x14ac:dyDescent="0.25"/>
    <row r="504" s="13" customFormat="1" x14ac:dyDescent="0.25"/>
    <row r="505" s="13" customFormat="1" x14ac:dyDescent="0.25"/>
    <row r="506" s="13" customFormat="1" x14ac:dyDescent="0.25"/>
    <row r="507" s="13" customFormat="1" x14ac:dyDescent="0.25"/>
    <row r="508" s="13" customFormat="1" x14ac:dyDescent="0.25"/>
    <row r="509" s="13" customFormat="1" x14ac:dyDescent="0.25"/>
    <row r="510" s="13" customFormat="1" x14ac:dyDescent="0.25"/>
    <row r="511" s="13" customFormat="1" x14ac:dyDescent="0.25"/>
    <row r="512" s="13" customFormat="1" x14ac:dyDescent="0.25"/>
    <row r="513" s="13" customFormat="1" x14ac:dyDescent="0.25"/>
    <row r="514" s="13" customFormat="1" x14ac:dyDescent="0.25"/>
    <row r="515" s="13" customFormat="1" x14ac:dyDescent="0.25"/>
    <row r="516" s="13" customFormat="1" x14ac:dyDescent="0.25"/>
    <row r="517" s="13" customFormat="1" x14ac:dyDescent="0.25"/>
    <row r="518" s="13" customFormat="1" x14ac:dyDescent="0.25"/>
    <row r="519" s="13" customFormat="1" x14ac:dyDescent="0.25"/>
    <row r="520" s="13" customFormat="1" x14ac:dyDescent="0.25"/>
    <row r="521" s="13" customFormat="1" x14ac:dyDescent="0.25"/>
    <row r="522" s="13" customFormat="1" x14ac:dyDescent="0.25"/>
    <row r="523" s="13" customFormat="1" x14ac:dyDescent="0.25"/>
    <row r="524" s="13" customFormat="1" x14ac:dyDescent="0.25"/>
    <row r="525" s="13" customFormat="1" x14ac:dyDescent="0.25"/>
    <row r="526" s="13" customFormat="1" x14ac:dyDescent="0.25"/>
    <row r="527" s="13" customFormat="1" x14ac:dyDescent="0.25"/>
    <row r="528" s="13" customFormat="1" x14ac:dyDescent="0.25"/>
    <row r="529" s="13" customFormat="1" x14ac:dyDescent="0.25"/>
    <row r="530" s="13" customFormat="1" x14ac:dyDescent="0.25"/>
    <row r="531" s="13" customFormat="1" x14ac:dyDescent="0.25"/>
    <row r="532" s="13" customFormat="1" x14ac:dyDescent="0.25"/>
    <row r="533" s="13" customFormat="1" x14ac:dyDescent="0.25"/>
    <row r="534" s="13" customFormat="1" x14ac:dyDescent="0.25"/>
    <row r="535" s="13" customFormat="1" x14ac:dyDescent="0.25"/>
    <row r="536" s="13" customFormat="1" x14ac:dyDescent="0.25"/>
    <row r="537" s="13" customFormat="1" x14ac:dyDescent="0.25"/>
    <row r="538" s="13" customFormat="1" x14ac:dyDescent="0.25"/>
    <row r="539" s="13" customFormat="1" x14ac:dyDescent="0.25"/>
    <row r="540" s="13" customFormat="1" x14ac:dyDescent="0.25"/>
    <row r="541" s="13" customFormat="1" x14ac:dyDescent="0.25"/>
    <row r="542" s="13" customFormat="1" x14ac:dyDescent="0.25"/>
    <row r="543" s="13" customFormat="1" x14ac:dyDescent="0.25"/>
    <row r="544" s="13" customFormat="1" x14ac:dyDescent="0.25"/>
    <row r="545" s="13" customFormat="1" x14ac:dyDescent="0.25"/>
    <row r="546" s="13" customFormat="1" x14ac:dyDescent="0.25"/>
    <row r="547" s="13" customFormat="1" x14ac:dyDescent="0.25"/>
    <row r="548" s="13" customFormat="1" x14ac:dyDescent="0.25"/>
    <row r="549" s="13" customFormat="1" x14ac:dyDescent="0.25"/>
    <row r="550" s="13" customFormat="1" x14ac:dyDescent="0.25"/>
    <row r="551" s="13" customFormat="1" x14ac:dyDescent="0.25"/>
    <row r="552" s="13" customFormat="1" x14ac:dyDescent="0.25"/>
    <row r="553" s="13" customFormat="1" x14ac:dyDescent="0.25"/>
    <row r="554" s="13" customFormat="1" x14ac:dyDescent="0.25"/>
    <row r="555" s="13" customFormat="1" x14ac:dyDescent="0.25"/>
    <row r="556" s="13" customFormat="1" x14ac:dyDescent="0.25"/>
    <row r="557" s="13" customFormat="1" x14ac:dyDescent="0.25"/>
    <row r="558" s="13" customFormat="1" x14ac:dyDescent="0.25"/>
    <row r="559" s="13" customFormat="1" x14ac:dyDescent="0.25"/>
    <row r="560" s="13" customFormat="1" x14ac:dyDescent="0.25"/>
    <row r="561" s="13" customFormat="1" x14ac:dyDescent="0.25"/>
    <row r="562" s="13" customFormat="1" x14ac:dyDescent="0.25"/>
    <row r="563" s="13" customFormat="1" x14ac:dyDescent="0.25"/>
    <row r="564" s="13" customFormat="1" x14ac:dyDescent="0.25"/>
    <row r="565" s="13" customFormat="1" x14ac:dyDescent="0.25"/>
    <row r="566" s="13" customFormat="1" x14ac:dyDescent="0.25"/>
    <row r="567" s="13" customFormat="1" x14ac:dyDescent="0.25"/>
    <row r="568" s="13" customFormat="1" x14ac:dyDescent="0.25"/>
    <row r="569" s="13" customFormat="1" x14ac:dyDescent="0.25"/>
    <row r="570" s="13" customFormat="1" x14ac:dyDescent="0.25"/>
    <row r="571" s="13" customFormat="1" x14ac:dyDescent="0.25"/>
    <row r="572" s="13" customFormat="1" x14ac:dyDescent="0.25"/>
    <row r="573" s="13" customFormat="1" x14ac:dyDescent="0.25"/>
    <row r="574" s="13" customFormat="1" x14ac:dyDescent="0.25"/>
    <row r="575" s="13" customFormat="1" x14ac:dyDescent="0.25"/>
    <row r="576" s="13" customFormat="1" x14ac:dyDescent="0.25"/>
    <row r="577" s="13" customFormat="1" x14ac:dyDescent="0.25"/>
    <row r="578" s="13" customFormat="1" x14ac:dyDescent="0.25"/>
    <row r="579" s="13" customFormat="1" x14ac:dyDescent="0.25"/>
    <row r="580" s="13" customFormat="1" x14ac:dyDescent="0.25"/>
    <row r="581" s="13" customFormat="1" x14ac:dyDescent="0.25"/>
    <row r="582" s="13" customFormat="1" x14ac:dyDescent="0.25"/>
    <row r="583" s="13" customFormat="1" x14ac:dyDescent="0.25"/>
  </sheetData>
  <mergeCells count="12">
    <mergeCell ref="M4:N4"/>
    <mergeCell ref="O4:P4"/>
    <mergeCell ref="Q4:R4"/>
    <mergeCell ref="S4:T4"/>
    <mergeCell ref="B2:T2"/>
    <mergeCell ref="B3:B5"/>
    <mergeCell ref="C3:T3"/>
    <mergeCell ref="C4:D4"/>
    <mergeCell ref="E4:F4"/>
    <mergeCell ref="G4:H4"/>
    <mergeCell ref="I4:J4"/>
    <mergeCell ref="K4:L4"/>
  </mergeCells>
  <printOptions horizontalCentered="1"/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B1:N794"/>
  <sheetViews>
    <sheetView zoomScale="70" zoomScaleNormal="70" workbookViewId="0">
      <selection activeCell="C7" sqref="C7:N55"/>
    </sheetView>
  </sheetViews>
  <sheetFormatPr defaultColWidth="8.85546875" defaultRowHeight="15" x14ac:dyDescent="0.25"/>
  <cols>
    <col min="1" max="1" width="2.7109375" style="13" customWidth="1"/>
    <col min="2" max="2" width="46.28515625" style="1" customWidth="1"/>
    <col min="3" max="14" width="12.7109375" style="1" customWidth="1"/>
    <col min="15" max="16384" width="8.85546875" style="13"/>
  </cols>
  <sheetData>
    <row r="1" spans="2:14" ht="15.75" thickBot="1" x14ac:dyDescent="0.3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2:14" ht="22.15" customHeight="1" thickTop="1" thickBot="1" x14ac:dyDescent="0.3">
      <c r="B2" s="59" t="s">
        <v>135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</row>
    <row r="3" spans="2:14" ht="22.15" customHeight="1" thickTop="1" thickBot="1" x14ac:dyDescent="0.3">
      <c r="B3" s="62" t="s">
        <v>157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</row>
    <row r="4" spans="2:14" ht="22.15" customHeight="1" thickTop="1" x14ac:dyDescent="0.25">
      <c r="B4" s="65" t="s">
        <v>136</v>
      </c>
      <c r="C4" s="68">
        <v>2015</v>
      </c>
      <c r="D4" s="69"/>
      <c r="E4" s="68">
        <v>2016</v>
      </c>
      <c r="F4" s="69"/>
      <c r="G4" s="68">
        <v>2017</v>
      </c>
      <c r="H4" s="69"/>
      <c r="I4" s="68">
        <v>2018</v>
      </c>
      <c r="J4" s="69"/>
      <c r="K4" s="68">
        <v>2019</v>
      </c>
      <c r="L4" s="69"/>
      <c r="M4" s="68">
        <v>2020</v>
      </c>
      <c r="N4" s="69"/>
    </row>
    <row r="5" spans="2:14" ht="22.15" customHeight="1" x14ac:dyDescent="0.25">
      <c r="B5" s="66"/>
      <c r="C5" s="70">
        <v>2015</v>
      </c>
      <c r="D5" s="71"/>
      <c r="E5" s="70">
        <v>2016</v>
      </c>
      <c r="F5" s="71"/>
      <c r="G5" s="70">
        <v>2017</v>
      </c>
      <c r="H5" s="71"/>
      <c r="I5" s="70">
        <v>2017</v>
      </c>
      <c r="J5" s="71"/>
      <c r="K5" s="70">
        <v>2017</v>
      </c>
      <c r="L5" s="71"/>
      <c r="M5" s="70">
        <v>2017</v>
      </c>
      <c r="N5" s="71"/>
    </row>
    <row r="6" spans="2:14" ht="22.15" customHeight="1" thickBot="1" x14ac:dyDescent="0.3">
      <c r="B6" s="67"/>
      <c r="C6" s="55" t="s">
        <v>11</v>
      </c>
      <c r="D6" s="49" t="s">
        <v>12</v>
      </c>
      <c r="E6" s="55" t="s">
        <v>11</v>
      </c>
      <c r="F6" s="49" t="s">
        <v>12</v>
      </c>
      <c r="G6" s="55" t="s">
        <v>11</v>
      </c>
      <c r="H6" s="49" t="s">
        <v>12</v>
      </c>
      <c r="I6" s="55" t="s">
        <v>11</v>
      </c>
      <c r="J6" s="49" t="s">
        <v>12</v>
      </c>
      <c r="K6" s="55" t="s">
        <v>11</v>
      </c>
      <c r="L6" s="49" t="s">
        <v>12</v>
      </c>
      <c r="M6" s="55" t="s">
        <v>11</v>
      </c>
      <c r="N6" s="49" t="s">
        <v>12</v>
      </c>
    </row>
    <row r="7" spans="2:14" ht="22.15" customHeight="1" thickTop="1" x14ac:dyDescent="0.25">
      <c r="B7" s="14" t="s">
        <v>13</v>
      </c>
      <c r="C7" s="15">
        <v>2491</v>
      </c>
      <c r="D7" s="16">
        <v>6.8306460458484153E-2</v>
      </c>
      <c r="E7" s="15">
        <v>2690</v>
      </c>
      <c r="F7" s="16">
        <v>7.1601586414330967E-2</v>
      </c>
      <c r="G7" s="15">
        <v>2527</v>
      </c>
      <c r="H7" s="16">
        <v>6.8419342611144199E-2</v>
      </c>
      <c r="I7" s="15">
        <v>2622</v>
      </c>
      <c r="J7" s="16">
        <v>7.0752044037885528E-2</v>
      </c>
      <c r="K7" s="15">
        <v>2578</v>
      </c>
      <c r="L7" s="16">
        <v>7.031228692213283E-2</v>
      </c>
      <c r="M7" s="15">
        <v>1881</v>
      </c>
      <c r="N7" s="16">
        <v>6.9738988580750408E-2</v>
      </c>
    </row>
    <row r="8" spans="2:14" ht="22.15" customHeight="1" x14ac:dyDescent="0.25">
      <c r="B8" s="14" t="s">
        <v>14</v>
      </c>
      <c r="C8" s="15">
        <v>665</v>
      </c>
      <c r="D8" s="16">
        <v>1.8235165076231217E-2</v>
      </c>
      <c r="E8" s="15">
        <v>823</v>
      </c>
      <c r="F8" s="16">
        <v>2.1906358966168916E-2</v>
      </c>
      <c r="G8" s="15">
        <v>764</v>
      </c>
      <c r="H8" s="16">
        <v>2.0685547192288947E-2</v>
      </c>
      <c r="I8" s="15">
        <v>752</v>
      </c>
      <c r="J8" s="16">
        <v>2.0291966863649855E-2</v>
      </c>
      <c r="K8" s="15">
        <v>744</v>
      </c>
      <c r="L8" s="16">
        <v>2.029183144688395E-2</v>
      </c>
      <c r="M8" s="15">
        <v>508</v>
      </c>
      <c r="N8" s="16">
        <v>1.8834346729942161E-2</v>
      </c>
    </row>
    <row r="9" spans="2:14" ht="22.15" customHeight="1" x14ac:dyDescent="0.25">
      <c r="B9" s="14" t="s">
        <v>15</v>
      </c>
      <c r="C9" s="15">
        <v>1216</v>
      </c>
      <c r="D9" s="16">
        <v>3.3344301853679939E-2</v>
      </c>
      <c r="E9" s="15">
        <v>1202</v>
      </c>
      <c r="F9" s="16">
        <v>3.1994463520455693E-2</v>
      </c>
      <c r="G9" s="15">
        <v>1195</v>
      </c>
      <c r="H9" s="16">
        <v>3.2355011642389124E-2</v>
      </c>
      <c r="I9" s="15">
        <v>1242</v>
      </c>
      <c r="J9" s="16">
        <v>3.3514126123208934E-2</v>
      </c>
      <c r="K9" s="15">
        <v>1196</v>
      </c>
      <c r="L9" s="16">
        <v>3.261966453020592E-2</v>
      </c>
      <c r="M9" s="15">
        <v>875</v>
      </c>
      <c r="N9" s="16">
        <v>3.244104997775471E-2</v>
      </c>
    </row>
    <row r="10" spans="2:14" ht="22.15" customHeight="1" x14ac:dyDescent="0.25">
      <c r="B10" s="14" t="s">
        <v>16</v>
      </c>
      <c r="C10" s="15">
        <v>2531</v>
      </c>
      <c r="D10" s="16">
        <v>6.9403312493144673E-2</v>
      </c>
      <c r="E10" s="15">
        <v>2524</v>
      </c>
      <c r="F10" s="16">
        <v>6.7183049854933591E-2</v>
      </c>
      <c r="G10" s="15">
        <v>2605</v>
      </c>
      <c r="H10" s="16">
        <v>7.0531217848053288E-2</v>
      </c>
      <c r="I10" s="15">
        <v>2621</v>
      </c>
      <c r="J10" s="16">
        <v>7.0725060039396631E-2</v>
      </c>
      <c r="K10" s="15">
        <v>2588</v>
      </c>
      <c r="L10" s="16">
        <v>7.0585026592117822E-2</v>
      </c>
      <c r="M10" s="15">
        <v>1969</v>
      </c>
      <c r="N10" s="16">
        <v>7.3001631321370317E-2</v>
      </c>
    </row>
    <row r="11" spans="2:14" ht="22.15" customHeight="1" x14ac:dyDescent="0.25">
      <c r="B11" s="14" t="s">
        <v>17</v>
      </c>
      <c r="C11" s="15">
        <v>1694</v>
      </c>
      <c r="D11" s="16">
        <v>4.6451683667873202E-2</v>
      </c>
      <c r="E11" s="15">
        <v>1765</v>
      </c>
      <c r="F11" s="16">
        <v>4.6980223056243178E-2</v>
      </c>
      <c r="G11" s="15">
        <v>1696</v>
      </c>
      <c r="H11" s="16">
        <v>4.5919748740997454E-2</v>
      </c>
      <c r="I11" s="15">
        <v>1762</v>
      </c>
      <c r="J11" s="16">
        <v>4.7545805337434903E-2</v>
      </c>
      <c r="K11" s="15">
        <v>1745</v>
      </c>
      <c r="L11" s="16">
        <v>4.7593072412382378E-2</v>
      </c>
      <c r="M11" s="15">
        <v>1352</v>
      </c>
      <c r="N11" s="16">
        <v>5.0126056651342135E-2</v>
      </c>
    </row>
    <row r="12" spans="2:14" ht="22.15" customHeight="1" x14ac:dyDescent="0.25">
      <c r="B12" s="14" t="s">
        <v>18</v>
      </c>
      <c r="C12" s="15">
        <v>1159</v>
      </c>
      <c r="D12" s="16">
        <v>3.1781287704288688E-2</v>
      </c>
      <c r="E12" s="15">
        <v>1184</v>
      </c>
      <c r="F12" s="16">
        <v>3.1515345098352368E-2</v>
      </c>
      <c r="G12" s="15">
        <v>1238</v>
      </c>
      <c r="H12" s="16">
        <v>3.3519250555044136E-2</v>
      </c>
      <c r="I12" s="15">
        <v>1116</v>
      </c>
      <c r="J12" s="16">
        <v>3.0114142313608032E-2</v>
      </c>
      <c r="K12" s="15">
        <v>1223</v>
      </c>
      <c r="L12" s="16">
        <v>3.3356061639165414E-2</v>
      </c>
      <c r="M12" s="15">
        <v>840</v>
      </c>
      <c r="N12" s="16">
        <v>3.1143407978644521E-2</v>
      </c>
    </row>
    <row r="13" spans="2:14" ht="22.15" customHeight="1" x14ac:dyDescent="0.25">
      <c r="B13" s="14" t="s">
        <v>19</v>
      </c>
      <c r="C13" s="15">
        <v>1187</v>
      </c>
      <c r="D13" s="16">
        <v>3.2549084128551058E-2</v>
      </c>
      <c r="E13" s="15">
        <v>1145</v>
      </c>
      <c r="F13" s="16">
        <v>3.0477255183795151E-2</v>
      </c>
      <c r="G13" s="15">
        <v>1146</v>
      </c>
      <c r="H13" s="16">
        <v>3.1028320788433421E-2</v>
      </c>
      <c r="I13" s="15">
        <v>1230</v>
      </c>
      <c r="J13" s="16">
        <v>3.3190318141342184E-2</v>
      </c>
      <c r="K13" s="15">
        <v>1115</v>
      </c>
      <c r="L13" s="16">
        <v>3.0410473203327425E-2</v>
      </c>
      <c r="M13" s="15">
        <v>798</v>
      </c>
      <c r="N13" s="16">
        <v>2.9586237579712293E-2</v>
      </c>
    </row>
    <row r="14" spans="2:14" ht="22.15" customHeight="1" x14ac:dyDescent="0.25">
      <c r="B14" s="14" t="s">
        <v>20</v>
      </c>
      <c r="C14" s="15">
        <v>996</v>
      </c>
      <c r="D14" s="16">
        <v>2.7311615663047056E-2</v>
      </c>
      <c r="E14" s="15">
        <v>1033</v>
      </c>
      <c r="F14" s="16">
        <v>2.7496073890707764E-2</v>
      </c>
      <c r="G14" s="15">
        <v>993</v>
      </c>
      <c r="H14" s="16">
        <v>2.688579628526561E-2</v>
      </c>
      <c r="I14" s="15">
        <v>1027</v>
      </c>
      <c r="J14" s="16">
        <v>2.771256644809628E-2</v>
      </c>
      <c r="K14" s="15">
        <v>939</v>
      </c>
      <c r="L14" s="16">
        <v>2.5610255011591435E-2</v>
      </c>
      <c r="M14" s="15">
        <v>741</v>
      </c>
      <c r="N14" s="16">
        <v>2.7472934895447131E-2</v>
      </c>
    </row>
    <row r="15" spans="2:14" ht="22.15" customHeight="1" x14ac:dyDescent="0.25">
      <c r="B15" s="14" t="s">
        <v>21</v>
      </c>
      <c r="C15" s="15">
        <v>126</v>
      </c>
      <c r="D15" s="16">
        <v>3.4550839091806516E-3</v>
      </c>
      <c r="E15" s="15">
        <v>140</v>
      </c>
      <c r="F15" s="16">
        <v>3.7264766163592321E-3</v>
      </c>
      <c r="G15" s="15">
        <v>143</v>
      </c>
      <c r="H15" s="16">
        <v>3.8717712676666488E-3</v>
      </c>
      <c r="I15" s="15">
        <v>154</v>
      </c>
      <c r="J15" s="16">
        <v>4.1555357672899973E-3</v>
      </c>
      <c r="K15" s="15">
        <v>138</v>
      </c>
      <c r="L15" s="16">
        <v>3.7638074457929907E-3</v>
      </c>
      <c r="M15" s="15">
        <v>121</v>
      </c>
      <c r="N15" s="16">
        <v>4.486133768352365E-3</v>
      </c>
    </row>
    <row r="16" spans="2:14" ht="22.15" customHeight="1" x14ac:dyDescent="0.25">
      <c r="B16" s="14" t="s">
        <v>22</v>
      </c>
      <c r="C16" s="15">
        <v>253</v>
      </c>
      <c r="D16" s="16">
        <v>6.9375891192278161E-3</v>
      </c>
      <c r="E16" s="15">
        <v>251</v>
      </c>
      <c r="F16" s="16">
        <v>6.6810402193297662E-3</v>
      </c>
      <c r="G16" s="15">
        <v>283</v>
      </c>
      <c r="H16" s="16">
        <v>7.6623165646829477E-3</v>
      </c>
      <c r="I16" s="15">
        <v>286</v>
      </c>
      <c r="J16" s="16">
        <v>7.7174235678242799E-3</v>
      </c>
      <c r="K16" s="15">
        <v>263</v>
      </c>
      <c r="L16" s="16">
        <v>7.1730533206054818E-3</v>
      </c>
      <c r="M16" s="15">
        <v>204</v>
      </c>
      <c r="N16" s="16">
        <v>7.5633990805279551E-3</v>
      </c>
    </row>
    <row r="17" spans="2:14" ht="22.15" customHeight="1" x14ac:dyDescent="0.25">
      <c r="B17" s="14" t="s">
        <v>23</v>
      </c>
      <c r="C17" s="15">
        <v>706</v>
      </c>
      <c r="D17" s="16">
        <v>1.9359438411758252E-2</v>
      </c>
      <c r="E17" s="15">
        <v>666</v>
      </c>
      <c r="F17" s="16">
        <v>1.7727381617823206E-2</v>
      </c>
      <c r="G17" s="15">
        <v>714</v>
      </c>
      <c r="H17" s="16">
        <v>1.9331781014783125E-2</v>
      </c>
      <c r="I17" s="15">
        <v>689</v>
      </c>
      <c r="J17" s="16">
        <v>1.8591974958849403E-2</v>
      </c>
      <c r="K17" s="15">
        <v>683</v>
      </c>
      <c r="L17" s="16">
        <v>1.8628119459975452E-2</v>
      </c>
      <c r="M17" s="15">
        <v>497</v>
      </c>
      <c r="N17" s="16">
        <v>1.8426516387364675E-2</v>
      </c>
    </row>
    <row r="18" spans="2:14" ht="22.15" customHeight="1" x14ac:dyDescent="0.25">
      <c r="B18" s="14" t="s">
        <v>24</v>
      </c>
      <c r="C18" s="15">
        <v>595</v>
      </c>
      <c r="D18" s="16">
        <v>1.63156740155753E-2</v>
      </c>
      <c r="E18" s="15">
        <v>629</v>
      </c>
      <c r="F18" s="16">
        <v>1.6742527083499693E-2</v>
      </c>
      <c r="G18" s="15">
        <v>592</v>
      </c>
      <c r="H18" s="16">
        <v>1.6028591541668923E-2</v>
      </c>
      <c r="I18" s="15">
        <v>582</v>
      </c>
      <c r="J18" s="16">
        <v>1.5704687120537523E-2</v>
      </c>
      <c r="K18" s="15">
        <v>577</v>
      </c>
      <c r="L18" s="16">
        <v>1.5737078958134462E-2</v>
      </c>
      <c r="M18" s="15">
        <v>483</v>
      </c>
      <c r="N18" s="16">
        <v>1.7907459587720598E-2</v>
      </c>
    </row>
    <row r="19" spans="2:14" ht="22.15" customHeight="1" x14ac:dyDescent="0.25">
      <c r="B19" s="14" t="s">
        <v>25</v>
      </c>
      <c r="C19" s="15">
        <v>350</v>
      </c>
      <c r="D19" s="16">
        <v>9.5974553032795867E-3</v>
      </c>
      <c r="E19" s="15">
        <v>349</v>
      </c>
      <c r="F19" s="16">
        <v>9.2895738507812291E-3</v>
      </c>
      <c r="G19" s="15">
        <v>394</v>
      </c>
      <c r="H19" s="16">
        <v>1.0667677478745871E-2</v>
      </c>
      <c r="I19" s="15">
        <v>405</v>
      </c>
      <c r="J19" s="16">
        <v>1.0928519388002914E-2</v>
      </c>
      <c r="K19" s="15">
        <v>399</v>
      </c>
      <c r="L19" s="16">
        <v>1.0882312832401472E-2</v>
      </c>
      <c r="M19" s="15">
        <v>318</v>
      </c>
      <c r="N19" s="16">
        <v>1.1790004449058283E-2</v>
      </c>
    </row>
    <row r="20" spans="2:14" ht="22.15" customHeight="1" x14ac:dyDescent="0.25">
      <c r="B20" s="14" t="s">
        <v>26</v>
      </c>
      <c r="C20" s="15">
        <v>177</v>
      </c>
      <c r="D20" s="16">
        <v>4.8535702533728199E-3</v>
      </c>
      <c r="E20" s="15">
        <v>184</v>
      </c>
      <c r="F20" s="16">
        <v>4.8976549815007058E-3</v>
      </c>
      <c r="G20" s="15">
        <v>169</v>
      </c>
      <c r="H20" s="16">
        <v>4.5757296799696758E-3</v>
      </c>
      <c r="I20" s="15">
        <v>191</v>
      </c>
      <c r="J20" s="16">
        <v>5.153943711379152E-3</v>
      </c>
      <c r="K20" s="15">
        <v>204</v>
      </c>
      <c r="L20" s="16">
        <v>5.5638892676939857E-3</v>
      </c>
      <c r="M20" s="15">
        <v>163</v>
      </c>
      <c r="N20" s="16">
        <v>6.0433041672845918E-3</v>
      </c>
    </row>
    <row r="21" spans="2:14" ht="22.15" customHeight="1" x14ac:dyDescent="0.25">
      <c r="B21" s="14" t="s">
        <v>27</v>
      </c>
      <c r="C21" s="15">
        <v>192</v>
      </c>
      <c r="D21" s="16">
        <v>5.2648897663705166E-3</v>
      </c>
      <c r="E21" s="15">
        <v>208</v>
      </c>
      <c r="F21" s="16">
        <v>5.5364795443051456E-3</v>
      </c>
      <c r="G21" s="15">
        <v>188</v>
      </c>
      <c r="H21" s="16">
        <v>5.0901608274218878E-3</v>
      </c>
      <c r="I21" s="15">
        <v>214</v>
      </c>
      <c r="J21" s="16">
        <v>5.7745756766237619E-3</v>
      </c>
      <c r="K21" s="15">
        <v>207</v>
      </c>
      <c r="L21" s="16">
        <v>5.6457111686894863E-3</v>
      </c>
      <c r="M21" s="15">
        <v>145</v>
      </c>
      <c r="N21" s="16">
        <v>5.3759454248850664E-3</v>
      </c>
    </row>
    <row r="22" spans="2:14" ht="22.15" customHeight="1" x14ac:dyDescent="0.25">
      <c r="B22" s="14" t="s">
        <v>28</v>
      </c>
      <c r="C22" s="15">
        <v>998</v>
      </c>
      <c r="D22" s="16">
        <v>2.736645826478008E-2</v>
      </c>
      <c r="E22" s="15">
        <v>1074</v>
      </c>
      <c r="F22" s="16">
        <v>2.8587399185498682E-2</v>
      </c>
      <c r="G22" s="15">
        <v>967</v>
      </c>
      <c r="H22" s="16">
        <v>2.6181837872962584E-2</v>
      </c>
      <c r="I22" s="15">
        <v>1014</v>
      </c>
      <c r="J22" s="16">
        <v>2.7361774467740629E-2</v>
      </c>
      <c r="K22" s="15">
        <v>992</v>
      </c>
      <c r="L22" s="16">
        <v>2.7055775262511933E-2</v>
      </c>
      <c r="M22" s="15">
        <v>663</v>
      </c>
      <c r="N22" s="16">
        <v>2.4581047011715852E-2</v>
      </c>
    </row>
    <row r="23" spans="2:14" ht="22.15" customHeight="1" x14ac:dyDescent="0.25">
      <c r="B23" s="14" t="s">
        <v>29</v>
      </c>
      <c r="C23" s="15">
        <v>601</v>
      </c>
      <c r="D23" s="16">
        <v>1.6480201820774379E-2</v>
      </c>
      <c r="E23" s="15">
        <v>600</v>
      </c>
      <c r="F23" s="16">
        <v>1.5970614070110994E-2</v>
      </c>
      <c r="G23" s="15">
        <v>630</v>
      </c>
      <c r="H23" s="16">
        <v>1.7057453836573346E-2</v>
      </c>
      <c r="I23" s="15">
        <v>591</v>
      </c>
      <c r="J23" s="16">
        <v>1.5947543106937585E-2</v>
      </c>
      <c r="K23" s="15">
        <v>596</v>
      </c>
      <c r="L23" s="16">
        <v>1.625528433110596E-2</v>
      </c>
      <c r="M23" s="15">
        <v>431</v>
      </c>
      <c r="N23" s="16">
        <v>1.5979534331899747E-2</v>
      </c>
    </row>
    <row r="24" spans="2:14" ht="22.15" customHeight="1" x14ac:dyDescent="0.25">
      <c r="B24" s="14" t="s">
        <v>30</v>
      </c>
      <c r="C24" s="15">
        <v>233</v>
      </c>
      <c r="D24" s="16">
        <v>6.3891631018975544E-3</v>
      </c>
      <c r="E24" s="15">
        <v>205</v>
      </c>
      <c r="F24" s="16">
        <v>5.45662647395459E-3</v>
      </c>
      <c r="G24" s="15">
        <v>193</v>
      </c>
      <c r="H24" s="16">
        <v>5.2255374451724698E-3</v>
      </c>
      <c r="I24" s="15">
        <v>188</v>
      </c>
      <c r="J24" s="16">
        <v>5.0729917159124636E-3</v>
      </c>
      <c r="K24" s="15">
        <v>218</v>
      </c>
      <c r="L24" s="16">
        <v>5.9457248056729852E-3</v>
      </c>
      <c r="M24" s="15">
        <v>159</v>
      </c>
      <c r="N24" s="16">
        <v>5.8950022245291417E-3</v>
      </c>
    </row>
    <row r="25" spans="2:14" ht="22.15" customHeight="1" x14ac:dyDescent="0.25">
      <c r="B25" s="14" t="s">
        <v>31</v>
      </c>
      <c r="C25" s="15">
        <v>1684</v>
      </c>
      <c r="D25" s="16">
        <v>4.6177470659208075E-2</v>
      </c>
      <c r="E25" s="15">
        <v>1821</v>
      </c>
      <c r="F25" s="16">
        <v>4.8470813702786872E-2</v>
      </c>
      <c r="G25" s="15">
        <v>1775</v>
      </c>
      <c r="H25" s="16">
        <v>4.8058699301456655E-2</v>
      </c>
      <c r="I25" s="15">
        <v>1623</v>
      </c>
      <c r="J25" s="16">
        <v>4.3795029547478347E-2</v>
      </c>
      <c r="K25" s="15">
        <v>1452</v>
      </c>
      <c r="L25" s="16">
        <v>3.9601800081821903E-2</v>
      </c>
      <c r="M25" s="15">
        <v>1044</v>
      </c>
      <c r="N25" s="16">
        <v>3.8706807059172475E-2</v>
      </c>
    </row>
    <row r="26" spans="2:14" ht="22.15" customHeight="1" x14ac:dyDescent="0.25">
      <c r="B26" s="14" t="s">
        <v>32</v>
      </c>
      <c r="C26" s="15">
        <v>356</v>
      </c>
      <c r="D26" s="16">
        <v>9.7619831084786654E-3</v>
      </c>
      <c r="E26" s="15">
        <v>344</v>
      </c>
      <c r="F26" s="16">
        <v>9.1564854001969717E-3</v>
      </c>
      <c r="G26" s="15">
        <v>361</v>
      </c>
      <c r="H26" s="16">
        <v>9.7741918015920286E-3</v>
      </c>
      <c r="I26" s="15">
        <v>357</v>
      </c>
      <c r="J26" s="16">
        <v>9.6332874605359019E-3</v>
      </c>
      <c r="K26" s="15">
        <v>322</v>
      </c>
      <c r="L26" s="16">
        <v>8.7822173735169779E-3</v>
      </c>
      <c r="M26" s="15">
        <v>222</v>
      </c>
      <c r="N26" s="16">
        <v>8.2307578229274796E-3</v>
      </c>
    </row>
    <row r="27" spans="2:14" ht="22.15" customHeight="1" x14ac:dyDescent="0.25">
      <c r="B27" s="14" t="s">
        <v>33</v>
      </c>
      <c r="C27" s="15">
        <v>658</v>
      </c>
      <c r="D27" s="16">
        <v>1.8043215970165626E-2</v>
      </c>
      <c r="E27" s="15">
        <v>748</v>
      </c>
      <c r="F27" s="16">
        <v>1.9910032207405042E-2</v>
      </c>
      <c r="G27" s="15">
        <v>706</v>
      </c>
      <c r="H27" s="16">
        <v>1.9115178426382197E-2</v>
      </c>
      <c r="I27" s="15">
        <v>698</v>
      </c>
      <c r="J27" s="16">
        <v>1.8834830945249466E-2</v>
      </c>
      <c r="K27" s="15">
        <v>684</v>
      </c>
      <c r="L27" s="16">
        <v>1.8655393426973952E-2</v>
      </c>
      <c r="M27" s="15">
        <v>478</v>
      </c>
      <c r="N27" s="16">
        <v>1.7722082159276287E-2</v>
      </c>
    </row>
    <row r="28" spans="2:14" ht="22.15" customHeight="1" x14ac:dyDescent="0.25">
      <c r="B28" s="14" t="s">
        <v>34</v>
      </c>
      <c r="C28" s="15">
        <v>319</v>
      </c>
      <c r="D28" s="16">
        <v>8.7473949764176814E-3</v>
      </c>
      <c r="E28" s="15">
        <v>388</v>
      </c>
      <c r="F28" s="16">
        <v>1.0327663765338444E-2</v>
      </c>
      <c r="G28" s="15">
        <v>361</v>
      </c>
      <c r="H28" s="16">
        <v>9.7741918015920286E-3</v>
      </c>
      <c r="I28" s="15">
        <v>340</v>
      </c>
      <c r="J28" s="16">
        <v>9.1745594862246687E-3</v>
      </c>
      <c r="K28" s="15">
        <v>516</v>
      </c>
      <c r="L28" s="16">
        <v>1.4073366971225965E-2</v>
      </c>
      <c r="M28" s="15">
        <v>405</v>
      </c>
      <c r="N28" s="16">
        <v>1.5015571703989322E-2</v>
      </c>
    </row>
    <row r="29" spans="2:14" ht="22.15" customHeight="1" x14ac:dyDescent="0.25">
      <c r="B29" s="14" t="s">
        <v>35</v>
      </c>
      <c r="C29" s="15">
        <v>1660</v>
      </c>
      <c r="D29" s="16">
        <v>4.5519359438411761E-2</v>
      </c>
      <c r="E29" s="15">
        <v>1722</v>
      </c>
      <c r="F29" s="16">
        <v>4.5835662381218556E-2</v>
      </c>
      <c r="G29" s="15">
        <v>1724</v>
      </c>
      <c r="H29" s="16">
        <v>4.6677857800400714E-2</v>
      </c>
      <c r="I29" s="15">
        <v>1729</v>
      </c>
      <c r="J29" s="16">
        <v>4.665533338730133E-2</v>
      </c>
      <c r="K29" s="15">
        <v>1587</v>
      </c>
      <c r="L29" s="16">
        <v>4.3283785626619393E-2</v>
      </c>
      <c r="M29" s="15">
        <v>1049</v>
      </c>
      <c r="N29" s="16">
        <v>3.889218448761679E-2</v>
      </c>
    </row>
    <row r="30" spans="2:14" ht="22.15" customHeight="1" x14ac:dyDescent="0.25">
      <c r="B30" s="14" t="s">
        <v>36</v>
      </c>
      <c r="C30" s="15">
        <v>987</v>
      </c>
      <c r="D30" s="16">
        <v>2.7064823955248438E-2</v>
      </c>
      <c r="E30" s="15">
        <v>1058</v>
      </c>
      <c r="F30" s="16">
        <v>2.8161516143629058E-2</v>
      </c>
      <c r="G30" s="15">
        <v>1059</v>
      </c>
      <c r="H30" s="16">
        <v>2.8672767639573292E-2</v>
      </c>
      <c r="I30" s="15">
        <v>1101</v>
      </c>
      <c r="J30" s="16">
        <v>2.9709382336274587E-2</v>
      </c>
      <c r="K30" s="15">
        <v>1017</v>
      </c>
      <c r="L30" s="16">
        <v>2.7737624437474431E-2</v>
      </c>
      <c r="M30" s="15">
        <v>765</v>
      </c>
      <c r="N30" s="16">
        <v>2.8362746551979831E-2</v>
      </c>
    </row>
    <row r="31" spans="2:14" ht="22.15" customHeight="1" x14ac:dyDescent="0.25">
      <c r="B31" s="14" t="s">
        <v>140</v>
      </c>
      <c r="C31" s="41"/>
      <c r="D31" s="42"/>
      <c r="E31" s="41"/>
      <c r="F31" s="42"/>
      <c r="G31" s="41"/>
      <c r="H31" s="42"/>
      <c r="I31" s="41"/>
      <c r="J31" s="42"/>
      <c r="K31" s="15">
        <v>417</v>
      </c>
      <c r="L31" s="16">
        <v>1.1373244238374472E-2</v>
      </c>
      <c r="M31" s="15">
        <v>281</v>
      </c>
      <c r="N31" s="16">
        <v>1.0418211478570369E-2</v>
      </c>
    </row>
    <row r="32" spans="2:14" ht="22.15" customHeight="1" x14ac:dyDescent="0.25">
      <c r="B32" s="14" t="s">
        <v>37</v>
      </c>
      <c r="C32" s="15">
        <v>650</v>
      </c>
      <c r="D32" s="16">
        <v>1.782384556323352E-2</v>
      </c>
      <c r="E32" s="15">
        <v>679</v>
      </c>
      <c r="F32" s="16">
        <v>1.8073411589342277E-2</v>
      </c>
      <c r="G32" s="15">
        <v>664</v>
      </c>
      <c r="H32" s="16">
        <v>1.7978014837277307E-2</v>
      </c>
      <c r="I32" s="15">
        <v>646</v>
      </c>
      <c r="J32" s="16">
        <v>1.7431663023826871E-2</v>
      </c>
      <c r="K32" s="15">
        <v>429</v>
      </c>
      <c r="L32" s="16">
        <v>1.1700531842356471E-2</v>
      </c>
      <c r="M32" s="15">
        <v>318</v>
      </c>
      <c r="N32" s="16">
        <v>1.1790004449058283E-2</v>
      </c>
    </row>
    <row r="33" spans="2:14" ht="22.15" customHeight="1" x14ac:dyDescent="0.25">
      <c r="B33" s="14" t="s">
        <v>38</v>
      </c>
      <c r="C33" s="15">
        <v>643</v>
      </c>
      <c r="D33" s="16">
        <v>1.763189645716793E-2</v>
      </c>
      <c r="E33" s="15">
        <v>740</v>
      </c>
      <c r="F33" s="16">
        <v>1.9697090686470228E-2</v>
      </c>
      <c r="G33" s="15">
        <v>652</v>
      </c>
      <c r="H33" s="16">
        <v>1.7653110954675907E-2</v>
      </c>
      <c r="I33" s="15">
        <v>695</v>
      </c>
      <c r="J33" s="16">
        <v>1.8753878949782778E-2</v>
      </c>
      <c r="K33" s="15">
        <v>465</v>
      </c>
      <c r="L33" s="16">
        <v>1.2682394654302468E-2</v>
      </c>
      <c r="M33" s="15">
        <v>326</v>
      </c>
      <c r="N33" s="16">
        <v>1.2086608334569184E-2</v>
      </c>
    </row>
    <row r="34" spans="2:14" ht="22.15" customHeight="1" x14ac:dyDescent="0.25">
      <c r="B34" s="14" t="s">
        <v>139</v>
      </c>
      <c r="C34" s="15">
        <v>599</v>
      </c>
      <c r="D34" s="16">
        <v>1.6425359219041352E-2</v>
      </c>
      <c r="E34" s="15">
        <v>523</v>
      </c>
      <c r="F34" s="16">
        <v>1.3921051931113418E-2</v>
      </c>
      <c r="G34" s="15">
        <v>552</v>
      </c>
      <c r="H34" s="16">
        <v>1.4945578599664265E-2</v>
      </c>
      <c r="I34" s="15">
        <v>564</v>
      </c>
      <c r="J34" s="16">
        <v>1.5218975147737391E-2</v>
      </c>
      <c r="K34" s="15">
        <v>828</v>
      </c>
      <c r="L34" s="16">
        <v>2.2582844674757945E-2</v>
      </c>
      <c r="M34" s="15">
        <v>631</v>
      </c>
      <c r="N34" s="16">
        <v>2.3394631469672252E-2</v>
      </c>
    </row>
    <row r="35" spans="2:14" ht="22.15" customHeight="1" x14ac:dyDescent="0.25">
      <c r="B35" s="14" t="s">
        <v>39</v>
      </c>
      <c r="C35" s="15">
        <v>589</v>
      </c>
      <c r="D35" s="16">
        <v>1.6151146210376222E-2</v>
      </c>
      <c r="E35" s="15">
        <v>594</v>
      </c>
      <c r="F35" s="16">
        <v>1.5810907929409885E-2</v>
      </c>
      <c r="G35" s="15">
        <v>595</v>
      </c>
      <c r="H35" s="16">
        <v>1.6109817512319272E-2</v>
      </c>
      <c r="I35" s="15">
        <v>562</v>
      </c>
      <c r="J35" s="16">
        <v>1.5165007150759599E-2</v>
      </c>
      <c r="K35" s="15">
        <v>529</v>
      </c>
      <c r="L35" s="16">
        <v>1.4427928542206463E-2</v>
      </c>
      <c r="M35" s="15">
        <v>478</v>
      </c>
      <c r="N35" s="16">
        <v>1.7722082159276287E-2</v>
      </c>
    </row>
    <row r="36" spans="2:14" ht="22.15" customHeight="1" x14ac:dyDescent="0.25">
      <c r="B36" s="14" t="s">
        <v>40</v>
      </c>
      <c r="C36" s="15">
        <v>2713</v>
      </c>
      <c r="D36" s="16">
        <v>7.4393989250850057E-2</v>
      </c>
      <c r="E36" s="15">
        <v>2750</v>
      </c>
      <c r="F36" s="16">
        <v>7.3198647821342069E-2</v>
      </c>
      <c r="G36" s="15">
        <v>2722</v>
      </c>
      <c r="H36" s="16">
        <v>7.3699030703416907E-2</v>
      </c>
      <c r="I36" s="15">
        <v>2628</v>
      </c>
      <c r="J36" s="16">
        <v>7.091394802881891E-2</v>
      </c>
      <c r="K36" s="15">
        <v>2702</v>
      </c>
      <c r="L36" s="16">
        <v>7.3694258829946818E-2</v>
      </c>
      <c r="M36" s="15">
        <v>1930</v>
      </c>
      <c r="N36" s="16">
        <v>7.1555687379504671E-2</v>
      </c>
    </row>
    <row r="37" spans="2:14" ht="22.15" customHeight="1" x14ac:dyDescent="0.25">
      <c r="B37" s="14" t="s">
        <v>41</v>
      </c>
      <c r="C37" s="15">
        <v>1018</v>
      </c>
      <c r="D37" s="16">
        <v>2.7914884282110343E-2</v>
      </c>
      <c r="E37" s="15">
        <v>964</v>
      </c>
      <c r="F37" s="16">
        <v>2.5659453272644999E-2</v>
      </c>
      <c r="G37" s="15">
        <v>950</v>
      </c>
      <c r="H37" s="16">
        <v>2.5721557372610601E-2</v>
      </c>
      <c r="I37" s="15">
        <v>1055</v>
      </c>
      <c r="J37" s="16">
        <v>2.8468118405785368E-2</v>
      </c>
      <c r="K37" s="15">
        <v>976</v>
      </c>
      <c r="L37" s="16">
        <v>2.6619391790535935E-2</v>
      </c>
      <c r="M37" s="15">
        <v>748</v>
      </c>
      <c r="N37" s="16">
        <v>2.7732463295269169E-2</v>
      </c>
    </row>
    <row r="38" spans="2:14" ht="22.15" customHeight="1" x14ac:dyDescent="0.25">
      <c r="B38" s="14" t="s">
        <v>42</v>
      </c>
      <c r="C38" s="15">
        <v>394</v>
      </c>
      <c r="D38" s="16">
        <v>1.0803992541406165E-2</v>
      </c>
      <c r="E38" s="15">
        <v>418</v>
      </c>
      <c r="F38" s="16">
        <v>1.1126194468843994E-2</v>
      </c>
      <c r="G38" s="15">
        <v>403</v>
      </c>
      <c r="H38" s="16">
        <v>1.0911355390696919E-2</v>
      </c>
      <c r="I38" s="15">
        <v>437</v>
      </c>
      <c r="J38" s="16">
        <v>1.179200733964759E-2</v>
      </c>
      <c r="K38" s="15">
        <v>454</v>
      </c>
      <c r="L38" s="16">
        <v>1.2382381017318969E-2</v>
      </c>
      <c r="M38" s="15">
        <v>309</v>
      </c>
      <c r="N38" s="16">
        <v>1.145632507785852E-2</v>
      </c>
    </row>
    <row r="39" spans="2:14" ht="22.15" customHeight="1" x14ac:dyDescent="0.25">
      <c r="B39" s="14" t="s">
        <v>43</v>
      </c>
      <c r="C39" s="15">
        <v>1289</v>
      </c>
      <c r="D39" s="16">
        <v>3.5346056816935395E-2</v>
      </c>
      <c r="E39" s="15">
        <v>1291</v>
      </c>
      <c r="F39" s="16">
        <v>3.4363437940855494E-2</v>
      </c>
      <c r="G39" s="15">
        <v>1221</v>
      </c>
      <c r="H39" s="16">
        <v>3.3058970054692154E-2</v>
      </c>
      <c r="I39" s="15">
        <v>1239</v>
      </c>
      <c r="J39" s="16">
        <v>3.343317412774225E-2</v>
      </c>
      <c r="K39" s="15">
        <v>1173</v>
      </c>
      <c r="L39" s="16">
        <v>3.1992363289240419E-2</v>
      </c>
      <c r="M39" s="15">
        <v>877</v>
      </c>
      <c r="N39" s="16">
        <v>3.2515200949132433E-2</v>
      </c>
    </row>
    <row r="40" spans="2:14" ht="22.15" customHeight="1" x14ac:dyDescent="0.25">
      <c r="B40" s="14" t="s">
        <v>44</v>
      </c>
      <c r="C40" s="15">
        <v>541</v>
      </c>
      <c r="D40" s="16">
        <v>1.483492376878359E-2</v>
      </c>
      <c r="E40" s="15">
        <v>593</v>
      </c>
      <c r="F40" s="16">
        <v>1.5784290239293033E-2</v>
      </c>
      <c r="G40" s="15">
        <v>592</v>
      </c>
      <c r="H40" s="16">
        <v>1.6028591541668923E-2</v>
      </c>
      <c r="I40" s="15">
        <v>600</v>
      </c>
      <c r="J40" s="16">
        <v>1.6190399093337651E-2</v>
      </c>
      <c r="K40" s="15">
        <v>535</v>
      </c>
      <c r="L40" s="16">
        <v>1.4591572344197463E-2</v>
      </c>
      <c r="M40" s="15">
        <v>374</v>
      </c>
      <c r="N40" s="16">
        <v>1.3866231647634585E-2</v>
      </c>
    </row>
    <row r="41" spans="2:14" ht="22.15" customHeight="1" x14ac:dyDescent="0.25">
      <c r="B41" s="14" t="s">
        <v>45</v>
      </c>
      <c r="C41" s="15">
        <v>553</v>
      </c>
      <c r="D41" s="16">
        <v>1.5163979379181748E-2</v>
      </c>
      <c r="E41" s="15">
        <v>548</v>
      </c>
      <c r="F41" s="16">
        <v>1.458649418403471E-2</v>
      </c>
      <c r="G41" s="15">
        <v>520</v>
      </c>
      <c r="H41" s="16">
        <v>1.4079168246060541E-2</v>
      </c>
      <c r="I41" s="15">
        <v>523</v>
      </c>
      <c r="J41" s="16">
        <v>1.4112631209692653E-2</v>
      </c>
      <c r="K41" s="15">
        <v>532</v>
      </c>
      <c r="L41" s="16">
        <v>1.4509750443201963E-2</v>
      </c>
      <c r="M41" s="15">
        <v>418</v>
      </c>
      <c r="N41" s="16">
        <v>1.5497553017944535E-2</v>
      </c>
    </row>
    <row r="42" spans="2:14" ht="22.15" customHeight="1" x14ac:dyDescent="0.25">
      <c r="B42" s="14" t="s">
        <v>46</v>
      </c>
      <c r="C42" s="15">
        <v>95</v>
      </c>
      <c r="D42" s="16">
        <v>2.605023582318745E-3</v>
      </c>
      <c r="E42" s="15">
        <v>136</v>
      </c>
      <c r="F42" s="16">
        <v>3.6200058558918257E-3</v>
      </c>
      <c r="G42" s="15">
        <v>121</v>
      </c>
      <c r="H42" s="16">
        <v>3.2761141495640874E-3</v>
      </c>
      <c r="I42" s="15">
        <v>101</v>
      </c>
      <c r="J42" s="16">
        <v>2.7253838473785047E-3</v>
      </c>
      <c r="K42" s="15">
        <v>110</v>
      </c>
      <c r="L42" s="16">
        <v>3.0001363698349925E-3</v>
      </c>
      <c r="M42" s="15">
        <v>88</v>
      </c>
      <c r="N42" s="16">
        <v>3.2626427406199023E-3</v>
      </c>
    </row>
    <row r="43" spans="2:14" ht="22.15" customHeight="1" x14ac:dyDescent="0.25">
      <c r="B43" s="14" t="s">
        <v>47</v>
      </c>
      <c r="C43" s="15">
        <v>164</v>
      </c>
      <c r="D43" s="16">
        <v>4.4970933421081497E-3</v>
      </c>
      <c r="E43" s="15">
        <v>171</v>
      </c>
      <c r="F43" s="16">
        <v>4.5516250099816337E-3</v>
      </c>
      <c r="G43" s="15">
        <v>170</v>
      </c>
      <c r="H43" s="16">
        <v>4.6028050035197918E-3</v>
      </c>
      <c r="I43" s="15">
        <v>157</v>
      </c>
      <c r="J43" s="16">
        <v>4.2364877627566857E-3</v>
      </c>
      <c r="K43" s="15">
        <v>161</v>
      </c>
      <c r="L43" s="16">
        <v>4.391108686758489E-3</v>
      </c>
      <c r="M43" s="15">
        <v>103</v>
      </c>
      <c r="N43" s="16">
        <v>3.8187750259528401E-3</v>
      </c>
    </row>
    <row r="44" spans="2:14" ht="22.15" customHeight="1" x14ac:dyDescent="0.25">
      <c r="B44" s="14" t="s">
        <v>48</v>
      </c>
      <c r="C44" s="15">
        <v>248</v>
      </c>
      <c r="D44" s="16">
        <v>6.8004826148952502E-3</v>
      </c>
      <c r="E44" s="15">
        <v>271</v>
      </c>
      <c r="F44" s="16">
        <v>7.2133940216668E-3</v>
      </c>
      <c r="G44" s="15">
        <v>263</v>
      </c>
      <c r="H44" s="16">
        <v>7.1208100936806197E-3</v>
      </c>
      <c r="I44" s="15">
        <v>272</v>
      </c>
      <c r="J44" s="16">
        <v>7.3396475889797351E-3</v>
      </c>
      <c r="K44" s="15">
        <v>267</v>
      </c>
      <c r="L44" s="16">
        <v>7.2821491885994814E-3</v>
      </c>
      <c r="M44" s="15">
        <v>190</v>
      </c>
      <c r="N44" s="16">
        <v>7.0443422808838798E-3</v>
      </c>
    </row>
    <row r="45" spans="2:14" ht="22.15" customHeight="1" x14ac:dyDescent="0.25">
      <c r="B45" s="14" t="s">
        <v>49</v>
      </c>
      <c r="C45" s="15">
        <v>222</v>
      </c>
      <c r="D45" s="16">
        <v>6.0875287923659099E-3</v>
      </c>
      <c r="E45" s="15">
        <v>260</v>
      </c>
      <c r="F45" s="16">
        <v>6.9205994303814314E-3</v>
      </c>
      <c r="G45" s="15">
        <v>237</v>
      </c>
      <c r="H45" s="16">
        <v>6.4168516813775927E-3</v>
      </c>
      <c r="I45" s="15">
        <v>206</v>
      </c>
      <c r="J45" s="16">
        <v>5.5587036887125938E-3</v>
      </c>
      <c r="K45" s="15">
        <v>228</v>
      </c>
      <c r="L45" s="16">
        <v>6.2184644756579843E-3</v>
      </c>
      <c r="M45" s="15">
        <v>167</v>
      </c>
      <c r="N45" s="16">
        <v>6.1916061100400419E-3</v>
      </c>
    </row>
    <row r="46" spans="2:14" ht="22.15" customHeight="1" x14ac:dyDescent="0.25">
      <c r="B46" s="14" t="s">
        <v>50</v>
      </c>
      <c r="C46" s="15">
        <v>151</v>
      </c>
      <c r="D46" s="16">
        <v>4.1406164308434796E-3</v>
      </c>
      <c r="E46" s="15">
        <v>133</v>
      </c>
      <c r="F46" s="16">
        <v>3.5401527855412709E-3</v>
      </c>
      <c r="G46" s="15">
        <v>154</v>
      </c>
      <c r="H46" s="16">
        <v>4.1695998267179289E-3</v>
      </c>
      <c r="I46" s="15">
        <v>164</v>
      </c>
      <c r="J46" s="16">
        <v>4.4253757521789576E-3</v>
      </c>
      <c r="K46" s="15">
        <v>158</v>
      </c>
      <c r="L46" s="16">
        <v>4.3092867857629892E-3</v>
      </c>
      <c r="M46" s="15">
        <v>128</v>
      </c>
      <c r="N46" s="16">
        <v>4.7456621681744027E-3</v>
      </c>
    </row>
    <row r="47" spans="2:14" ht="22.15" customHeight="1" x14ac:dyDescent="0.25">
      <c r="B47" s="14" t="s">
        <v>51</v>
      </c>
      <c r="C47" s="15">
        <v>430</v>
      </c>
      <c r="D47" s="16">
        <v>1.1791159372600637E-2</v>
      </c>
      <c r="E47" s="15">
        <v>480</v>
      </c>
      <c r="F47" s="16">
        <v>1.2776491256088797E-2</v>
      </c>
      <c r="G47" s="15">
        <v>418</v>
      </c>
      <c r="H47" s="16">
        <v>1.1317485243948665E-2</v>
      </c>
      <c r="I47" s="15">
        <v>434</v>
      </c>
      <c r="J47" s="16">
        <v>1.1711055344180901E-2</v>
      </c>
      <c r="K47" s="15">
        <v>461</v>
      </c>
      <c r="L47" s="16">
        <v>1.2573298786308468E-2</v>
      </c>
      <c r="M47" s="15">
        <v>322</v>
      </c>
      <c r="N47" s="16">
        <v>1.1938306391813733E-2</v>
      </c>
    </row>
    <row r="48" spans="2:14" ht="22.15" customHeight="1" x14ac:dyDescent="0.25">
      <c r="B48" s="14" t="s">
        <v>52</v>
      </c>
      <c r="C48" s="15">
        <v>1285</v>
      </c>
      <c r="D48" s="16">
        <v>3.523637161346934E-2</v>
      </c>
      <c r="E48" s="15">
        <v>1302</v>
      </c>
      <c r="F48" s="16">
        <v>3.4656232532140861E-2</v>
      </c>
      <c r="G48" s="15">
        <v>1270</v>
      </c>
      <c r="H48" s="16">
        <v>3.4385660908647857E-2</v>
      </c>
      <c r="I48" s="15">
        <v>1239</v>
      </c>
      <c r="J48" s="16">
        <v>3.343317412774225E-2</v>
      </c>
      <c r="K48" s="15">
        <v>1269</v>
      </c>
      <c r="L48" s="16">
        <v>3.4610664121096417E-2</v>
      </c>
      <c r="M48" s="15">
        <v>959</v>
      </c>
      <c r="N48" s="16">
        <v>3.5555390775619158E-2</v>
      </c>
    </row>
    <row r="49" spans="2:14" ht="22.15" customHeight="1" x14ac:dyDescent="0.25">
      <c r="B49" s="14" t="s">
        <v>53</v>
      </c>
      <c r="C49" s="15">
        <v>340</v>
      </c>
      <c r="D49" s="16">
        <v>9.3232422946144568E-3</v>
      </c>
      <c r="E49" s="15">
        <v>343</v>
      </c>
      <c r="F49" s="16">
        <v>9.1298677100801195E-3</v>
      </c>
      <c r="G49" s="15">
        <v>326</v>
      </c>
      <c r="H49" s="16">
        <v>8.8265554773379537E-3</v>
      </c>
      <c r="I49" s="15">
        <v>346</v>
      </c>
      <c r="J49" s="16">
        <v>9.3364634771580454E-3</v>
      </c>
      <c r="K49" s="15">
        <v>326</v>
      </c>
      <c r="L49" s="16">
        <v>8.8913132415109775E-3</v>
      </c>
      <c r="M49" s="15">
        <v>262</v>
      </c>
      <c r="N49" s="16">
        <v>9.7137772504819805E-3</v>
      </c>
    </row>
    <row r="50" spans="2:14" ht="22.15" customHeight="1" x14ac:dyDescent="0.25">
      <c r="B50" s="14" t="s">
        <v>141</v>
      </c>
      <c r="C50" s="15">
        <v>283</v>
      </c>
      <c r="D50" s="16">
        <v>7.7602281452232094E-3</v>
      </c>
      <c r="E50" s="15">
        <v>228</v>
      </c>
      <c r="F50" s="16">
        <v>6.0688333466421785E-3</v>
      </c>
      <c r="G50" s="15">
        <v>229</v>
      </c>
      <c r="H50" s="16">
        <v>6.2002490929766608E-3</v>
      </c>
      <c r="I50" s="15">
        <v>218</v>
      </c>
      <c r="J50" s="16">
        <v>9.3364634771580454E-3</v>
      </c>
      <c r="K50" s="41"/>
      <c r="L50" s="42"/>
      <c r="M50" s="41"/>
      <c r="N50" s="42"/>
    </row>
    <row r="51" spans="2:14" ht="22.15" customHeight="1" x14ac:dyDescent="0.25">
      <c r="B51" s="14" t="s">
        <v>54</v>
      </c>
      <c r="C51" s="15">
        <v>123</v>
      </c>
      <c r="D51" s="16">
        <v>3.3728200065811123E-3</v>
      </c>
      <c r="E51" s="15">
        <v>115</v>
      </c>
      <c r="F51" s="16">
        <v>3.061034363437941E-3</v>
      </c>
      <c r="G51" s="15">
        <v>4</v>
      </c>
      <c r="H51" s="16">
        <v>1.083012942004657E-4</v>
      </c>
      <c r="I51" s="15">
        <v>198</v>
      </c>
      <c r="J51" s="16">
        <v>5.3428317008014248E-3</v>
      </c>
      <c r="K51" s="15">
        <v>594</v>
      </c>
      <c r="L51" s="16">
        <v>1.6200736397108961E-2</v>
      </c>
      <c r="M51" s="15">
        <v>453</v>
      </c>
      <c r="N51" s="16">
        <v>1.6795195017054725E-2</v>
      </c>
    </row>
    <row r="52" spans="2:14" ht="22.15" customHeight="1" x14ac:dyDescent="0.25">
      <c r="B52" s="14" t="s">
        <v>55</v>
      </c>
      <c r="C52" s="15">
        <v>2276</v>
      </c>
      <c r="D52" s="16">
        <v>6.2410880772183833E-2</v>
      </c>
      <c r="E52" s="15">
        <v>2259</v>
      </c>
      <c r="F52" s="16">
        <v>6.0129361973967899E-2</v>
      </c>
      <c r="G52" s="15">
        <v>2343</v>
      </c>
      <c r="H52" s="16">
        <v>6.3437483077922782E-2</v>
      </c>
      <c r="I52" s="15">
        <v>129</v>
      </c>
      <c r="J52" s="16">
        <v>3.4809358050675947E-3</v>
      </c>
      <c r="K52" s="15">
        <v>1945</v>
      </c>
      <c r="L52" s="16">
        <v>5.3047865812082366E-2</v>
      </c>
      <c r="M52" s="15">
        <v>1386</v>
      </c>
      <c r="N52" s="16">
        <v>5.1386623164763459E-2</v>
      </c>
    </row>
    <row r="53" spans="2:14" ht="33" customHeight="1" x14ac:dyDescent="0.25">
      <c r="B53" s="14" t="s">
        <v>56</v>
      </c>
      <c r="C53" s="15">
        <v>28</v>
      </c>
      <c r="D53" s="16">
        <v>7.6779642426236705E-4</v>
      </c>
      <c r="E53" s="15">
        <v>15</v>
      </c>
      <c r="F53" s="16">
        <v>3.992653517527749E-4</v>
      </c>
      <c r="G53" s="15">
        <v>105</v>
      </c>
      <c r="H53" s="16">
        <v>2.8429089727622244E-3</v>
      </c>
      <c r="I53" s="15">
        <v>2112</v>
      </c>
      <c r="J53" s="16">
        <v>5.6990204808548529E-2</v>
      </c>
      <c r="K53" s="15">
        <v>123</v>
      </c>
      <c r="L53" s="16">
        <v>3.3546979408154917E-3</v>
      </c>
      <c r="M53" s="15">
        <v>113</v>
      </c>
      <c r="N53" s="16">
        <v>4.1895298828414649E-3</v>
      </c>
    </row>
    <row r="54" spans="2:14" ht="22.15" customHeight="1" thickBot="1" x14ac:dyDescent="0.3">
      <c r="B54" s="14" t="s">
        <v>66</v>
      </c>
      <c r="C54" s="15">
        <v>0</v>
      </c>
      <c r="D54" s="16">
        <v>0</v>
      </c>
      <c r="E54" s="15">
        <v>3</v>
      </c>
      <c r="F54" s="16">
        <v>7.9853070350554981E-5</v>
      </c>
      <c r="G54" s="15">
        <v>0</v>
      </c>
      <c r="H54" s="16">
        <v>0</v>
      </c>
      <c r="I54" s="15">
        <v>0</v>
      </c>
      <c r="J54" s="16">
        <v>0</v>
      </c>
      <c r="K54" s="15">
        <v>0</v>
      </c>
      <c r="L54" s="16">
        <v>0</v>
      </c>
      <c r="M54" s="15">
        <v>0</v>
      </c>
      <c r="N54" s="16">
        <v>0</v>
      </c>
    </row>
    <row r="55" spans="2:14" ht="22.15" customHeight="1" thickTop="1" thickBot="1" x14ac:dyDescent="0.3">
      <c r="B55" s="17" t="s">
        <v>58</v>
      </c>
      <c r="C55" s="18">
        <v>36468</v>
      </c>
      <c r="D55" s="19">
        <v>1</v>
      </c>
      <c r="E55" s="18">
        <v>37569</v>
      </c>
      <c r="F55" s="20">
        <v>1</v>
      </c>
      <c r="G55" s="18">
        <v>36934</v>
      </c>
      <c r="H55" s="20">
        <v>1</v>
      </c>
      <c r="I55" s="18">
        <v>37059</v>
      </c>
      <c r="J55" s="20">
        <v>1</v>
      </c>
      <c r="K55" s="18">
        <v>36665</v>
      </c>
      <c r="L55" s="20">
        <v>0.99999999999999967</v>
      </c>
      <c r="M55" s="18">
        <v>26972</v>
      </c>
      <c r="N55" s="20">
        <v>1</v>
      </c>
    </row>
    <row r="56" spans="2:14" ht="15.75" thickTop="1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2:14" x14ac:dyDescent="0.25">
      <c r="B57" s="13"/>
      <c r="C57" s="21"/>
      <c r="D57" s="13"/>
      <c r="E57" s="21"/>
      <c r="F57" s="13"/>
      <c r="G57" s="21"/>
      <c r="H57" s="13"/>
      <c r="I57" s="21"/>
      <c r="J57" s="13"/>
      <c r="K57" s="21"/>
      <c r="L57" s="13"/>
      <c r="M57" s="21"/>
      <c r="N57" s="13"/>
    </row>
    <row r="58" spans="2:14" x14ac:dyDescent="0.2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2:14" x14ac:dyDescent="0.2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  <row r="60" spans="2:14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2:14" x14ac:dyDescent="0.2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2:14" x14ac:dyDescent="0.2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2:14" x14ac:dyDescent="0.2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2:14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2:14" x14ac:dyDescent="0.2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2:14" x14ac:dyDescent="0.2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</row>
    <row r="67" spans="2:14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2:14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2:14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2:14" x14ac:dyDescent="0.2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2:14" x14ac:dyDescent="0.2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x14ac:dyDescent="0.2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2:14" x14ac:dyDescent="0.2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2:14" x14ac:dyDescent="0.2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2:14" x14ac:dyDescent="0.2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2:14" x14ac:dyDescent="0.2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2:14" x14ac:dyDescent="0.2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2:14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2:14" x14ac:dyDescent="0.2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2:14" x14ac:dyDescent="0.2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2:14" x14ac:dyDescent="0.2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2:14" x14ac:dyDescent="0.2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2:14" x14ac:dyDescent="0.2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2:14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2:14" x14ac:dyDescent="0.2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2:14" x14ac:dyDescent="0.2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2:14" x14ac:dyDescent="0.2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spans="2:14" x14ac:dyDescent="0.2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2:14" x14ac:dyDescent="0.2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2:14" x14ac:dyDescent="0.2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2:14" x14ac:dyDescent="0.2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2:14" x14ac:dyDescent="0.2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2:14" x14ac:dyDescent="0.2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2:14" x14ac:dyDescent="0.2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2:14" x14ac:dyDescent="0.2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2:14" x14ac:dyDescent="0.2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2:14" x14ac:dyDescent="0.2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2:14" x14ac:dyDescent="0.2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2:14" x14ac:dyDescent="0.2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2:14" x14ac:dyDescent="0.2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2:14" x14ac:dyDescent="0.2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2:14" x14ac:dyDescent="0.2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2:14" x14ac:dyDescent="0.2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2:14" x14ac:dyDescent="0.2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2:14" x14ac:dyDescent="0.2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2:14" x14ac:dyDescent="0.2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2:14" x14ac:dyDescent="0.2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2:14" x14ac:dyDescent="0.2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2:14" x14ac:dyDescent="0.2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2:14" x14ac:dyDescent="0.2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2:14" x14ac:dyDescent="0.2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2:14" x14ac:dyDescent="0.2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2:14" x14ac:dyDescent="0.2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2:14" x14ac:dyDescent="0.2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2:14" x14ac:dyDescent="0.2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2:14" x14ac:dyDescent="0.2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2:14" x14ac:dyDescent="0.2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2:14" x14ac:dyDescent="0.2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2:14" x14ac:dyDescent="0.2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2:14" x14ac:dyDescent="0.2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2:14" x14ac:dyDescent="0.2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2:14" x14ac:dyDescent="0.2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2:14" x14ac:dyDescent="0.2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2:14" x14ac:dyDescent="0.2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2:14" x14ac:dyDescent="0.2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2:14" x14ac:dyDescent="0.2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2:14" x14ac:dyDescent="0.2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2:14" x14ac:dyDescent="0.2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2:14" x14ac:dyDescent="0.2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2:14" x14ac:dyDescent="0.2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2:14" x14ac:dyDescent="0.2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2:14" x14ac:dyDescent="0.2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2:14" x14ac:dyDescent="0.2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2:14" x14ac:dyDescent="0.2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2:14" x14ac:dyDescent="0.2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2:14" x14ac:dyDescent="0.2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2:14" x14ac:dyDescent="0.2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2:14" x14ac:dyDescent="0.2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2:14" x14ac:dyDescent="0.2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2:14" x14ac:dyDescent="0.2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2:14" x14ac:dyDescent="0.2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2:14" x14ac:dyDescent="0.2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2:14" x14ac:dyDescent="0.2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2:14" x14ac:dyDescent="0.2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2:14" x14ac:dyDescent="0.2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2:14" x14ac:dyDescent="0.2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2:14" x14ac:dyDescent="0.2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2:14" x14ac:dyDescent="0.2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2:14" x14ac:dyDescent="0.2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2:14" x14ac:dyDescent="0.2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2:14" x14ac:dyDescent="0.2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2:14" x14ac:dyDescent="0.2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2:14" x14ac:dyDescent="0.2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2:14" x14ac:dyDescent="0.2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2:14" x14ac:dyDescent="0.2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2:14" x14ac:dyDescent="0.2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2:14" x14ac:dyDescent="0.2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2:14" x14ac:dyDescent="0.2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2:14" x14ac:dyDescent="0.2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2:14" x14ac:dyDescent="0.2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2:14" x14ac:dyDescent="0.2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2:14" x14ac:dyDescent="0.2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2:14" x14ac:dyDescent="0.2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2:14" x14ac:dyDescent="0.2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2:14" x14ac:dyDescent="0.2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2:14" x14ac:dyDescent="0.2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2:14" x14ac:dyDescent="0.2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2:14" x14ac:dyDescent="0.2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2:14" x14ac:dyDescent="0.2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2:14" x14ac:dyDescent="0.2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2:14" x14ac:dyDescent="0.2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2:14" x14ac:dyDescent="0.2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2:14" x14ac:dyDescent="0.2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2:14" x14ac:dyDescent="0.2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2:14" x14ac:dyDescent="0.2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2:14" x14ac:dyDescent="0.2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2:14" x14ac:dyDescent="0.2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2:14" x14ac:dyDescent="0.2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2:14" x14ac:dyDescent="0.2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2:14" x14ac:dyDescent="0.2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2:14" x14ac:dyDescent="0.2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2:14" x14ac:dyDescent="0.2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2:14" x14ac:dyDescent="0.2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2:14" x14ac:dyDescent="0.2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2:14" x14ac:dyDescent="0.2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2:14" x14ac:dyDescent="0.2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2:14" x14ac:dyDescent="0.2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2:14" x14ac:dyDescent="0.2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2:14" x14ac:dyDescent="0.2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2:14" x14ac:dyDescent="0.2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2:14" x14ac:dyDescent="0.2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2:14" x14ac:dyDescent="0.2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2:14" x14ac:dyDescent="0.2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2:14" x14ac:dyDescent="0.2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2:14" x14ac:dyDescent="0.2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2:14" x14ac:dyDescent="0.2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2:14" x14ac:dyDescent="0.2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2:14" x14ac:dyDescent="0.2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2:14" x14ac:dyDescent="0.2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2:14" x14ac:dyDescent="0.2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2:14" x14ac:dyDescent="0.2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2:14" x14ac:dyDescent="0.2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2:14" x14ac:dyDescent="0.2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2:14" x14ac:dyDescent="0.2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2:14" x14ac:dyDescent="0.2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2:14" x14ac:dyDescent="0.2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2:14" x14ac:dyDescent="0.2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2:14" x14ac:dyDescent="0.2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2:14" x14ac:dyDescent="0.2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2:14" x14ac:dyDescent="0.2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2:14" x14ac:dyDescent="0.2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2:14" x14ac:dyDescent="0.2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2:14" x14ac:dyDescent="0.2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2:14" x14ac:dyDescent="0.2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2:14" x14ac:dyDescent="0.2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</row>
    <row r="216" spans="2:14" x14ac:dyDescent="0.2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2:14" x14ac:dyDescent="0.2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2:14" x14ac:dyDescent="0.2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</row>
    <row r="219" spans="2:14" x14ac:dyDescent="0.2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2:14" x14ac:dyDescent="0.2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</row>
    <row r="221" spans="2:14" x14ac:dyDescent="0.2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2:14" x14ac:dyDescent="0.2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</row>
    <row r="223" spans="2:14" x14ac:dyDescent="0.2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</row>
    <row r="224" spans="2:14" x14ac:dyDescent="0.2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</row>
    <row r="225" spans="2:14" x14ac:dyDescent="0.2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</row>
    <row r="226" spans="2:14" x14ac:dyDescent="0.2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</row>
    <row r="227" spans="2:14" x14ac:dyDescent="0.2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</row>
    <row r="228" spans="2:14" x14ac:dyDescent="0.2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</row>
    <row r="229" spans="2:14" x14ac:dyDescent="0.2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</row>
    <row r="230" spans="2:14" x14ac:dyDescent="0.2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2:14" x14ac:dyDescent="0.2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</row>
    <row r="232" spans="2:14" x14ac:dyDescent="0.2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2:14" x14ac:dyDescent="0.2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2:14" x14ac:dyDescent="0.2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2:14" x14ac:dyDescent="0.2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</row>
    <row r="236" spans="2:14" x14ac:dyDescent="0.2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2:14" x14ac:dyDescent="0.2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</row>
    <row r="238" spans="2:14" x14ac:dyDescent="0.2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</row>
    <row r="239" spans="2:14" x14ac:dyDescent="0.2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</row>
    <row r="240" spans="2:14" x14ac:dyDescent="0.2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2:14" x14ac:dyDescent="0.2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2:14" x14ac:dyDescent="0.2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  <row r="243" spans="2:14" x14ac:dyDescent="0.2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</row>
    <row r="244" spans="2:14" x14ac:dyDescent="0.2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</row>
    <row r="245" spans="2:14" x14ac:dyDescent="0.2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</row>
    <row r="246" spans="2:14" x14ac:dyDescent="0.2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</row>
    <row r="247" spans="2:14" x14ac:dyDescent="0.2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</row>
    <row r="248" spans="2:14" x14ac:dyDescent="0.2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2:14" x14ac:dyDescent="0.2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</row>
    <row r="250" spans="2:14" x14ac:dyDescent="0.2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</row>
    <row r="251" spans="2:14" x14ac:dyDescent="0.2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</row>
    <row r="252" spans="2:14" x14ac:dyDescent="0.2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</row>
    <row r="253" spans="2:14" x14ac:dyDescent="0.2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</row>
    <row r="254" spans="2:14" x14ac:dyDescent="0.2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</row>
    <row r="255" spans="2:14" x14ac:dyDescent="0.2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</row>
    <row r="256" spans="2:14" x14ac:dyDescent="0.2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</row>
    <row r="257" spans="2:14" x14ac:dyDescent="0.25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</row>
    <row r="258" spans="2:14" x14ac:dyDescent="0.25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</row>
    <row r="259" spans="2:14" x14ac:dyDescent="0.2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</row>
    <row r="260" spans="2:14" x14ac:dyDescent="0.2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</row>
    <row r="261" spans="2:14" x14ac:dyDescent="0.2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</row>
    <row r="262" spans="2:14" x14ac:dyDescent="0.25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</row>
    <row r="263" spans="2:14" x14ac:dyDescent="0.2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</row>
    <row r="264" spans="2:14" x14ac:dyDescent="0.2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</row>
    <row r="265" spans="2:14" x14ac:dyDescent="0.2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</row>
    <row r="266" spans="2:14" x14ac:dyDescent="0.2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</row>
    <row r="267" spans="2:14" x14ac:dyDescent="0.2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</row>
    <row r="268" spans="2:14" x14ac:dyDescent="0.2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</row>
    <row r="269" spans="2:14" x14ac:dyDescent="0.2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</row>
    <row r="270" spans="2:14" x14ac:dyDescent="0.2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</row>
    <row r="271" spans="2:14" x14ac:dyDescent="0.2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</row>
    <row r="272" spans="2:14" x14ac:dyDescent="0.2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</row>
    <row r="273" spans="2:14" x14ac:dyDescent="0.2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</row>
    <row r="274" spans="2:14" x14ac:dyDescent="0.2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</row>
    <row r="275" spans="2:14" x14ac:dyDescent="0.2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</row>
    <row r="276" spans="2:14" x14ac:dyDescent="0.2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</row>
    <row r="277" spans="2:14" x14ac:dyDescent="0.2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</row>
    <row r="278" spans="2:14" x14ac:dyDescent="0.2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</row>
    <row r="279" spans="2:14" x14ac:dyDescent="0.2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</row>
    <row r="280" spans="2:14" x14ac:dyDescent="0.2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</row>
    <row r="281" spans="2:14" x14ac:dyDescent="0.2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</row>
    <row r="282" spans="2:14" x14ac:dyDescent="0.2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</row>
    <row r="283" spans="2:14" x14ac:dyDescent="0.2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</row>
    <row r="284" spans="2:14" x14ac:dyDescent="0.2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</row>
    <row r="285" spans="2:14" x14ac:dyDescent="0.2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</row>
    <row r="286" spans="2:14" x14ac:dyDescent="0.2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</row>
    <row r="287" spans="2:14" x14ac:dyDescent="0.2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</row>
    <row r="288" spans="2:14" x14ac:dyDescent="0.2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</row>
    <row r="289" spans="2:14" x14ac:dyDescent="0.2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</row>
    <row r="290" spans="2:14" x14ac:dyDescent="0.2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</row>
    <row r="291" spans="2:14" x14ac:dyDescent="0.2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</row>
    <row r="292" spans="2:14" x14ac:dyDescent="0.2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</row>
    <row r="293" spans="2:14" x14ac:dyDescent="0.2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</row>
    <row r="294" spans="2:14" x14ac:dyDescent="0.2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</row>
    <row r="295" spans="2:14" x14ac:dyDescent="0.2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</row>
    <row r="296" spans="2:14" x14ac:dyDescent="0.2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</row>
    <row r="297" spans="2:14" x14ac:dyDescent="0.2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</row>
    <row r="298" spans="2:14" x14ac:dyDescent="0.2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</row>
    <row r="299" spans="2:14" x14ac:dyDescent="0.2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</row>
    <row r="300" spans="2:14" x14ac:dyDescent="0.2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</row>
    <row r="301" spans="2:14" x14ac:dyDescent="0.2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</row>
    <row r="302" spans="2:14" x14ac:dyDescent="0.2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</row>
    <row r="303" spans="2:14" x14ac:dyDescent="0.2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</row>
    <row r="304" spans="2:14" x14ac:dyDescent="0.2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</row>
    <row r="305" spans="2:14" x14ac:dyDescent="0.2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</row>
    <row r="306" spans="2:14" x14ac:dyDescent="0.2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</row>
    <row r="307" spans="2:14" x14ac:dyDescent="0.2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</row>
    <row r="308" spans="2:14" x14ac:dyDescent="0.2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</row>
    <row r="309" spans="2:14" x14ac:dyDescent="0.2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</row>
    <row r="310" spans="2:14" x14ac:dyDescent="0.2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</row>
    <row r="311" spans="2:14" x14ac:dyDescent="0.2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</row>
    <row r="312" spans="2:14" x14ac:dyDescent="0.2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</row>
    <row r="313" spans="2:14" x14ac:dyDescent="0.2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</row>
    <row r="314" spans="2:14" x14ac:dyDescent="0.2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</row>
    <row r="315" spans="2:14" x14ac:dyDescent="0.2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</row>
    <row r="316" spans="2:14" x14ac:dyDescent="0.2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</row>
    <row r="317" spans="2:14" x14ac:dyDescent="0.2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</row>
    <row r="318" spans="2:14" x14ac:dyDescent="0.2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</row>
    <row r="319" spans="2:14" x14ac:dyDescent="0.2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</row>
    <row r="320" spans="2:14" x14ac:dyDescent="0.2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</row>
    <row r="321" spans="2:14" x14ac:dyDescent="0.2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</row>
    <row r="322" spans="2:14" x14ac:dyDescent="0.2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</row>
    <row r="323" spans="2:14" x14ac:dyDescent="0.2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</row>
    <row r="324" spans="2:14" x14ac:dyDescent="0.2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</row>
    <row r="325" spans="2:14" x14ac:dyDescent="0.2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</row>
    <row r="326" spans="2:14" x14ac:dyDescent="0.2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</row>
    <row r="327" spans="2:14" x14ac:dyDescent="0.2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</row>
    <row r="328" spans="2:14" x14ac:dyDescent="0.2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</row>
    <row r="329" spans="2:14" x14ac:dyDescent="0.2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</row>
    <row r="330" spans="2:14" x14ac:dyDescent="0.2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</row>
    <row r="331" spans="2:14" x14ac:dyDescent="0.2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</row>
    <row r="332" spans="2:14" x14ac:dyDescent="0.2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</row>
    <row r="333" spans="2:14" x14ac:dyDescent="0.2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</row>
    <row r="334" spans="2:14" x14ac:dyDescent="0.2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</row>
    <row r="335" spans="2:14" x14ac:dyDescent="0.2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</row>
    <row r="336" spans="2:14" x14ac:dyDescent="0.2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</row>
    <row r="337" spans="2:14" x14ac:dyDescent="0.2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</row>
    <row r="338" spans="2:14" x14ac:dyDescent="0.2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</row>
    <row r="339" spans="2:14" x14ac:dyDescent="0.2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</row>
    <row r="340" spans="2:14" x14ac:dyDescent="0.2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</row>
    <row r="341" spans="2:14" x14ac:dyDescent="0.2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</row>
    <row r="342" spans="2:14" x14ac:dyDescent="0.2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</row>
    <row r="343" spans="2:14" x14ac:dyDescent="0.2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</row>
    <row r="344" spans="2:14" x14ac:dyDescent="0.2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</row>
    <row r="345" spans="2:14" x14ac:dyDescent="0.2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</row>
    <row r="346" spans="2:14" x14ac:dyDescent="0.2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</row>
    <row r="347" spans="2:14" x14ac:dyDescent="0.2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</row>
    <row r="348" spans="2:14" x14ac:dyDescent="0.2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</row>
    <row r="349" spans="2:14" x14ac:dyDescent="0.2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</row>
    <row r="350" spans="2:14" x14ac:dyDescent="0.2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</row>
    <row r="351" spans="2:14" x14ac:dyDescent="0.2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</row>
    <row r="352" spans="2:14" x14ac:dyDescent="0.2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</row>
    <row r="353" spans="2:14" x14ac:dyDescent="0.2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</row>
    <row r="354" spans="2:14" x14ac:dyDescent="0.2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</row>
    <row r="355" spans="2:14" x14ac:dyDescent="0.2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</row>
    <row r="356" spans="2:14" x14ac:dyDescent="0.2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</row>
    <row r="357" spans="2:14" x14ac:dyDescent="0.2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</row>
    <row r="358" spans="2:14" x14ac:dyDescent="0.2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</row>
    <row r="359" spans="2:14" x14ac:dyDescent="0.2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</row>
    <row r="360" spans="2:14" x14ac:dyDescent="0.2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</row>
    <row r="361" spans="2:14" x14ac:dyDescent="0.2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</row>
    <row r="362" spans="2:14" x14ac:dyDescent="0.2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</row>
    <row r="363" spans="2:14" x14ac:dyDescent="0.2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</row>
    <row r="364" spans="2:14" x14ac:dyDescent="0.25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</row>
    <row r="365" spans="2:14" x14ac:dyDescent="0.2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</row>
    <row r="366" spans="2:14" x14ac:dyDescent="0.25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</row>
    <row r="367" spans="2:14" x14ac:dyDescent="0.2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</row>
    <row r="368" spans="2:14" x14ac:dyDescent="0.25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</row>
    <row r="369" spans="2:14" x14ac:dyDescent="0.25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</row>
    <row r="370" spans="2:14" x14ac:dyDescent="0.25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</row>
    <row r="371" spans="2:14" x14ac:dyDescent="0.25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</row>
    <row r="372" spans="2:14" x14ac:dyDescent="0.25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</row>
    <row r="373" spans="2:14" x14ac:dyDescent="0.25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</row>
    <row r="374" spans="2:14" x14ac:dyDescent="0.25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</row>
    <row r="375" spans="2:14" x14ac:dyDescent="0.2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</row>
    <row r="376" spans="2:14" x14ac:dyDescent="0.2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</row>
    <row r="377" spans="2:14" x14ac:dyDescent="0.2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</row>
    <row r="378" spans="2:14" x14ac:dyDescent="0.25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</row>
    <row r="379" spans="2:14" x14ac:dyDescent="0.25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</row>
    <row r="380" spans="2:14" x14ac:dyDescent="0.25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</row>
    <row r="381" spans="2:14" x14ac:dyDescent="0.25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</row>
    <row r="382" spans="2:14" x14ac:dyDescent="0.25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</row>
    <row r="383" spans="2:14" x14ac:dyDescent="0.25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</row>
    <row r="384" spans="2:14" x14ac:dyDescent="0.25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</row>
    <row r="385" spans="2:14" x14ac:dyDescent="0.2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</row>
    <row r="386" spans="2:14" x14ac:dyDescent="0.25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</row>
    <row r="387" spans="2:14" x14ac:dyDescent="0.25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</row>
    <row r="388" spans="2:14" x14ac:dyDescent="0.25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</row>
    <row r="389" spans="2:14" x14ac:dyDescent="0.2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</row>
    <row r="390" spans="2:14" x14ac:dyDescent="0.2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2:14" x14ac:dyDescent="0.25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2:14" x14ac:dyDescent="0.25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  <row r="393" spans="2:14" x14ac:dyDescent="0.25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</row>
    <row r="394" spans="2:14" x14ac:dyDescent="0.25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2:14" x14ac:dyDescent="0.25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2:14" x14ac:dyDescent="0.25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  <row r="397" spans="2:14" x14ac:dyDescent="0.25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</row>
    <row r="398" spans="2:14" x14ac:dyDescent="0.25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</row>
    <row r="399" spans="2:14" x14ac:dyDescent="0.25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</row>
    <row r="400" spans="2:14" x14ac:dyDescent="0.25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</row>
    <row r="401" spans="2:14" x14ac:dyDescent="0.25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</row>
    <row r="402" spans="2:14" x14ac:dyDescent="0.25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</row>
    <row r="403" spans="2:14" x14ac:dyDescent="0.25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</row>
    <row r="404" spans="2:14" x14ac:dyDescent="0.25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</row>
    <row r="405" spans="2:14" x14ac:dyDescent="0.25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</row>
    <row r="406" spans="2:14" x14ac:dyDescent="0.25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</row>
    <row r="407" spans="2:14" x14ac:dyDescent="0.25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</row>
    <row r="408" spans="2:14" x14ac:dyDescent="0.25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</row>
    <row r="409" spans="2:14" x14ac:dyDescent="0.25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</row>
    <row r="410" spans="2:14" x14ac:dyDescent="0.2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</row>
    <row r="411" spans="2:14" x14ac:dyDescent="0.25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</row>
    <row r="412" spans="2:14" x14ac:dyDescent="0.25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</row>
    <row r="413" spans="2:14" x14ac:dyDescent="0.25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</row>
    <row r="414" spans="2:14" x14ac:dyDescent="0.25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</row>
    <row r="415" spans="2:14" x14ac:dyDescent="0.2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</row>
    <row r="416" spans="2:14" x14ac:dyDescent="0.2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</row>
    <row r="417" spans="2:14" x14ac:dyDescent="0.2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</row>
    <row r="418" spans="2:14" x14ac:dyDescent="0.25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</row>
    <row r="419" spans="2:14" x14ac:dyDescent="0.25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</row>
    <row r="420" spans="2:14" x14ac:dyDescent="0.2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</row>
    <row r="421" spans="2:14" x14ac:dyDescent="0.25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</row>
    <row r="422" spans="2:14" x14ac:dyDescent="0.25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</row>
    <row r="423" spans="2:14" x14ac:dyDescent="0.25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</row>
    <row r="424" spans="2:14" x14ac:dyDescent="0.25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</row>
    <row r="425" spans="2:14" x14ac:dyDescent="0.25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</row>
    <row r="426" spans="2:14" x14ac:dyDescent="0.25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</row>
    <row r="427" spans="2:14" x14ac:dyDescent="0.25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</row>
    <row r="428" spans="2:14" x14ac:dyDescent="0.25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</row>
    <row r="429" spans="2:14" x14ac:dyDescent="0.25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</row>
    <row r="430" spans="2:14" x14ac:dyDescent="0.25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</row>
    <row r="431" spans="2:14" x14ac:dyDescent="0.25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</row>
    <row r="432" spans="2:14" x14ac:dyDescent="0.25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</row>
    <row r="433" spans="2:14" x14ac:dyDescent="0.25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</row>
    <row r="434" spans="2:14" x14ac:dyDescent="0.25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</row>
    <row r="435" spans="2:14" x14ac:dyDescent="0.25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</row>
    <row r="436" spans="2:14" x14ac:dyDescent="0.2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</row>
    <row r="437" spans="2:14" x14ac:dyDescent="0.2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</row>
    <row r="438" spans="2:14" x14ac:dyDescent="0.2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</row>
    <row r="439" spans="2:14" x14ac:dyDescent="0.25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</row>
    <row r="440" spans="2:14" x14ac:dyDescent="0.25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</row>
    <row r="441" spans="2:14" x14ac:dyDescent="0.25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</row>
    <row r="442" spans="2:14" x14ac:dyDescent="0.25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</row>
    <row r="443" spans="2:14" x14ac:dyDescent="0.2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</row>
    <row r="444" spans="2:14" x14ac:dyDescent="0.25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</row>
    <row r="445" spans="2:14" x14ac:dyDescent="0.2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</row>
    <row r="446" spans="2:14" x14ac:dyDescent="0.25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</row>
    <row r="447" spans="2:14" x14ac:dyDescent="0.25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</row>
    <row r="448" spans="2:14" x14ac:dyDescent="0.25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</row>
    <row r="449" spans="2:14" x14ac:dyDescent="0.25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</row>
    <row r="450" spans="2:14" x14ac:dyDescent="0.25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</row>
    <row r="451" spans="2:14" x14ac:dyDescent="0.25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</row>
    <row r="452" spans="2:14" x14ac:dyDescent="0.25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</row>
    <row r="453" spans="2:14" x14ac:dyDescent="0.25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</row>
    <row r="454" spans="2:14" x14ac:dyDescent="0.25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</row>
    <row r="455" spans="2:14" x14ac:dyDescent="0.25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</row>
    <row r="456" spans="2:14" x14ac:dyDescent="0.25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</row>
    <row r="457" spans="2:14" x14ac:dyDescent="0.25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</row>
    <row r="458" spans="2:14" x14ac:dyDescent="0.25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</row>
    <row r="459" spans="2:14" x14ac:dyDescent="0.25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</row>
    <row r="460" spans="2:14" x14ac:dyDescent="0.25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</row>
    <row r="461" spans="2:14" x14ac:dyDescent="0.25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</row>
    <row r="462" spans="2:14" x14ac:dyDescent="0.25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</row>
    <row r="463" spans="2:14" x14ac:dyDescent="0.25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</row>
    <row r="464" spans="2:14" x14ac:dyDescent="0.25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</row>
    <row r="465" spans="2:14" x14ac:dyDescent="0.25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</row>
    <row r="466" spans="2:14" x14ac:dyDescent="0.25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</row>
    <row r="467" spans="2:14" x14ac:dyDescent="0.25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</row>
    <row r="468" spans="2:14" x14ac:dyDescent="0.25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</row>
    <row r="469" spans="2:14" x14ac:dyDescent="0.25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</row>
    <row r="470" spans="2:14" x14ac:dyDescent="0.25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</row>
    <row r="471" spans="2:14" x14ac:dyDescent="0.25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</row>
    <row r="472" spans="2:14" x14ac:dyDescent="0.25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</row>
    <row r="473" spans="2:14" x14ac:dyDescent="0.25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</row>
    <row r="474" spans="2:14" x14ac:dyDescent="0.25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</row>
    <row r="475" spans="2:14" x14ac:dyDescent="0.25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</row>
    <row r="476" spans="2:14" x14ac:dyDescent="0.25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</row>
    <row r="477" spans="2:14" x14ac:dyDescent="0.25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</row>
    <row r="478" spans="2:14" x14ac:dyDescent="0.25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</row>
    <row r="479" spans="2:14" x14ac:dyDescent="0.25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</row>
    <row r="480" spans="2:14" x14ac:dyDescent="0.25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</row>
    <row r="481" spans="2:14" x14ac:dyDescent="0.25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</row>
    <row r="482" spans="2:14" x14ac:dyDescent="0.25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</row>
    <row r="483" spans="2:14" x14ac:dyDescent="0.25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</row>
    <row r="484" spans="2:14" x14ac:dyDescent="0.25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</row>
    <row r="485" spans="2:14" x14ac:dyDescent="0.25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</row>
    <row r="486" spans="2:14" x14ac:dyDescent="0.25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</row>
    <row r="487" spans="2:14" x14ac:dyDescent="0.25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</row>
    <row r="488" spans="2:14" x14ac:dyDescent="0.25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</row>
    <row r="489" spans="2:14" x14ac:dyDescent="0.25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</row>
    <row r="490" spans="2:14" x14ac:dyDescent="0.25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</row>
    <row r="491" spans="2:14" x14ac:dyDescent="0.25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</row>
    <row r="492" spans="2:14" x14ac:dyDescent="0.25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</row>
    <row r="493" spans="2:14" x14ac:dyDescent="0.25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</row>
    <row r="494" spans="2:14" x14ac:dyDescent="0.25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</row>
    <row r="495" spans="2:14" x14ac:dyDescent="0.25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</row>
    <row r="496" spans="2:14" x14ac:dyDescent="0.25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</row>
    <row r="497" spans="2:14" x14ac:dyDescent="0.25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</row>
    <row r="498" spans="2:14" x14ac:dyDescent="0.25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</row>
    <row r="499" spans="2:14" x14ac:dyDescent="0.25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</row>
    <row r="500" spans="2:14" x14ac:dyDescent="0.25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</row>
    <row r="501" spans="2:14" x14ac:dyDescent="0.25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</row>
    <row r="502" spans="2:14" x14ac:dyDescent="0.25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</row>
    <row r="503" spans="2:14" x14ac:dyDescent="0.25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</row>
    <row r="504" spans="2:14" x14ac:dyDescent="0.25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</row>
    <row r="505" spans="2:14" x14ac:dyDescent="0.25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</row>
    <row r="506" spans="2:14" x14ac:dyDescent="0.25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</row>
    <row r="507" spans="2:14" x14ac:dyDescent="0.25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</row>
    <row r="508" spans="2:14" x14ac:dyDescent="0.25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</row>
    <row r="509" spans="2:14" x14ac:dyDescent="0.25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</row>
    <row r="510" spans="2:14" x14ac:dyDescent="0.25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</row>
    <row r="511" spans="2:14" x14ac:dyDescent="0.25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</row>
    <row r="512" spans="2:14" x14ac:dyDescent="0.25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</row>
    <row r="513" spans="2:14" x14ac:dyDescent="0.25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</row>
    <row r="514" spans="2:14" x14ac:dyDescent="0.25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</row>
    <row r="515" spans="2:14" x14ac:dyDescent="0.25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</row>
    <row r="516" spans="2:14" x14ac:dyDescent="0.25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</row>
    <row r="517" spans="2:14" x14ac:dyDescent="0.25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</row>
    <row r="518" spans="2:14" x14ac:dyDescent="0.25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</row>
    <row r="519" spans="2:14" x14ac:dyDescent="0.25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</row>
    <row r="520" spans="2:14" x14ac:dyDescent="0.25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</row>
    <row r="521" spans="2:14" x14ac:dyDescent="0.25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</row>
    <row r="522" spans="2:14" x14ac:dyDescent="0.25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</row>
    <row r="523" spans="2:14" x14ac:dyDescent="0.25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</row>
    <row r="524" spans="2:14" x14ac:dyDescent="0.25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</row>
    <row r="525" spans="2:14" x14ac:dyDescent="0.25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</row>
    <row r="526" spans="2:14" x14ac:dyDescent="0.25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</row>
    <row r="527" spans="2:14" x14ac:dyDescent="0.25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</row>
    <row r="528" spans="2:14" x14ac:dyDescent="0.25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</row>
    <row r="529" spans="2:14" x14ac:dyDescent="0.25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</row>
    <row r="530" spans="2:14" x14ac:dyDescent="0.25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</row>
    <row r="531" spans="2:14" x14ac:dyDescent="0.25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</row>
    <row r="532" spans="2:14" x14ac:dyDescent="0.25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</row>
    <row r="533" spans="2:14" x14ac:dyDescent="0.25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</row>
    <row r="534" spans="2:14" x14ac:dyDescent="0.25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</row>
    <row r="535" spans="2:14" x14ac:dyDescent="0.25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</row>
    <row r="536" spans="2:14" x14ac:dyDescent="0.25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</row>
    <row r="537" spans="2:14" x14ac:dyDescent="0.25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</row>
    <row r="538" spans="2:14" x14ac:dyDescent="0.25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</row>
    <row r="539" spans="2:14" x14ac:dyDescent="0.25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</row>
    <row r="540" spans="2:14" x14ac:dyDescent="0.25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</row>
    <row r="541" spans="2:14" x14ac:dyDescent="0.25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</row>
    <row r="542" spans="2:14" x14ac:dyDescent="0.25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</row>
    <row r="543" spans="2:14" x14ac:dyDescent="0.25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</row>
    <row r="544" spans="2:14" x14ac:dyDescent="0.25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</row>
    <row r="545" spans="2:14" x14ac:dyDescent="0.25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</row>
    <row r="546" spans="2:14" x14ac:dyDescent="0.25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</row>
    <row r="547" spans="2:14" x14ac:dyDescent="0.25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</row>
    <row r="548" spans="2:14" x14ac:dyDescent="0.25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</row>
    <row r="549" spans="2:14" x14ac:dyDescent="0.25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</row>
    <row r="550" spans="2:14" x14ac:dyDescent="0.25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</row>
    <row r="551" spans="2:14" x14ac:dyDescent="0.25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</row>
    <row r="552" spans="2:14" x14ac:dyDescent="0.25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</row>
    <row r="553" spans="2:14" x14ac:dyDescent="0.25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</row>
    <row r="554" spans="2:14" x14ac:dyDescent="0.25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</row>
    <row r="555" spans="2:14" x14ac:dyDescent="0.25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</row>
    <row r="556" spans="2:14" x14ac:dyDescent="0.25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</row>
    <row r="557" spans="2:14" x14ac:dyDescent="0.25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</row>
    <row r="558" spans="2:14" x14ac:dyDescent="0.25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</row>
    <row r="559" spans="2:14" x14ac:dyDescent="0.25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</row>
    <row r="560" spans="2:14" x14ac:dyDescent="0.25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</row>
    <row r="561" spans="2:14" x14ac:dyDescent="0.25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</row>
    <row r="562" spans="2:14" x14ac:dyDescent="0.25"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</row>
    <row r="563" spans="2:14" x14ac:dyDescent="0.25"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</row>
    <row r="564" spans="2:14" x14ac:dyDescent="0.25"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</row>
    <row r="565" spans="2:14" x14ac:dyDescent="0.25"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</row>
    <row r="566" spans="2:14" x14ac:dyDescent="0.25"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</row>
    <row r="567" spans="2:14" x14ac:dyDescent="0.25"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</row>
    <row r="568" spans="2:14" x14ac:dyDescent="0.25"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</row>
    <row r="569" spans="2:14" x14ac:dyDescent="0.25"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</row>
    <row r="570" spans="2:14" x14ac:dyDescent="0.25"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</row>
    <row r="571" spans="2:14" x14ac:dyDescent="0.25"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</row>
    <row r="572" spans="2:14" x14ac:dyDescent="0.25"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</row>
    <row r="573" spans="2:14" x14ac:dyDescent="0.25"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</row>
    <row r="574" spans="2:14" x14ac:dyDescent="0.25"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</row>
    <row r="575" spans="2:14" x14ac:dyDescent="0.25"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</row>
    <row r="576" spans="2:14" x14ac:dyDescent="0.25"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</row>
    <row r="577" spans="2:14" x14ac:dyDescent="0.25"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</row>
    <row r="578" spans="2:14" x14ac:dyDescent="0.25"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</row>
    <row r="579" spans="2:14" x14ac:dyDescent="0.25"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</row>
    <row r="580" spans="2:14" x14ac:dyDescent="0.25"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</row>
    <row r="581" spans="2:14" x14ac:dyDescent="0.25"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</row>
    <row r="582" spans="2:14" x14ac:dyDescent="0.25"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</row>
    <row r="583" spans="2:14" x14ac:dyDescent="0.25"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</row>
    <row r="584" spans="2:14" x14ac:dyDescent="0.25"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</row>
    <row r="585" spans="2:14" x14ac:dyDescent="0.25"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</row>
    <row r="586" spans="2:14" x14ac:dyDescent="0.25"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</row>
    <row r="587" spans="2:14" x14ac:dyDescent="0.25"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</row>
    <row r="588" spans="2:14" x14ac:dyDescent="0.25"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</row>
    <row r="589" spans="2:14" x14ac:dyDescent="0.25"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</row>
    <row r="590" spans="2:14" x14ac:dyDescent="0.25"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</row>
    <row r="591" spans="2:14" x14ac:dyDescent="0.25"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</row>
    <row r="592" spans="2:14" x14ac:dyDescent="0.25"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</row>
    <row r="593" spans="2:14" x14ac:dyDescent="0.25"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</row>
    <row r="594" spans="2:14" x14ac:dyDescent="0.25"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</row>
    <row r="595" spans="2:14" x14ac:dyDescent="0.25"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</row>
    <row r="596" spans="2:14" x14ac:dyDescent="0.25"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</row>
    <row r="597" spans="2:14" x14ac:dyDescent="0.25"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</row>
    <row r="598" spans="2:14" x14ac:dyDescent="0.25"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</row>
    <row r="599" spans="2:14" x14ac:dyDescent="0.25"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</row>
    <row r="600" spans="2:14" x14ac:dyDescent="0.25"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</row>
    <row r="601" spans="2:14" x14ac:dyDescent="0.25"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</row>
    <row r="602" spans="2:14" x14ac:dyDescent="0.25"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</row>
    <row r="603" spans="2:14" x14ac:dyDescent="0.25"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</row>
    <row r="604" spans="2:14" x14ac:dyDescent="0.25"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</row>
    <row r="605" spans="2:14" x14ac:dyDescent="0.25"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</row>
    <row r="606" spans="2:14" x14ac:dyDescent="0.25"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</row>
    <row r="607" spans="2:14" x14ac:dyDescent="0.25"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</row>
    <row r="608" spans="2:14" x14ac:dyDescent="0.25"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</row>
    <row r="609" spans="2:14" x14ac:dyDescent="0.25"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</row>
    <row r="610" spans="2:14" x14ac:dyDescent="0.25"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</row>
    <row r="611" spans="2:14" x14ac:dyDescent="0.25"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</row>
    <row r="612" spans="2:14" x14ac:dyDescent="0.25"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</row>
    <row r="613" spans="2:14" x14ac:dyDescent="0.25"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</row>
    <row r="614" spans="2:14" x14ac:dyDescent="0.25"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</row>
    <row r="615" spans="2:14" x14ac:dyDescent="0.25"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</row>
    <row r="616" spans="2:14" x14ac:dyDescent="0.25"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</row>
    <row r="617" spans="2:14" x14ac:dyDescent="0.25"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</row>
    <row r="618" spans="2:14" x14ac:dyDescent="0.25"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</row>
    <row r="619" spans="2:14" x14ac:dyDescent="0.25"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</row>
    <row r="620" spans="2:14" x14ac:dyDescent="0.25"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</row>
    <row r="621" spans="2:14" x14ac:dyDescent="0.25"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</row>
    <row r="622" spans="2:14" x14ac:dyDescent="0.25"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</row>
    <row r="623" spans="2:14" x14ac:dyDescent="0.25"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</row>
    <row r="624" spans="2:14" x14ac:dyDescent="0.25"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</row>
    <row r="625" spans="2:14" x14ac:dyDescent="0.25"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</row>
    <row r="626" spans="2:14" x14ac:dyDescent="0.25"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</row>
    <row r="627" spans="2:14" x14ac:dyDescent="0.25"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</row>
    <row r="628" spans="2:14" x14ac:dyDescent="0.25"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</row>
    <row r="629" spans="2:14" x14ac:dyDescent="0.25"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</row>
    <row r="630" spans="2:14" x14ac:dyDescent="0.25"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</row>
    <row r="631" spans="2:14" x14ac:dyDescent="0.25"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</row>
    <row r="632" spans="2:14" x14ac:dyDescent="0.25"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</row>
    <row r="633" spans="2:14" x14ac:dyDescent="0.25"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</row>
    <row r="634" spans="2:14" x14ac:dyDescent="0.25"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</row>
    <row r="635" spans="2:14" x14ac:dyDescent="0.25"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</row>
    <row r="636" spans="2:14" x14ac:dyDescent="0.25"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</row>
    <row r="637" spans="2:14" x14ac:dyDescent="0.25"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</row>
    <row r="638" spans="2:14" x14ac:dyDescent="0.25"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</row>
    <row r="639" spans="2:14" x14ac:dyDescent="0.25"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</row>
    <row r="640" spans="2:14" x14ac:dyDescent="0.25"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</row>
    <row r="641" spans="2:14" x14ac:dyDescent="0.25"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</row>
    <row r="642" spans="2:14" x14ac:dyDescent="0.25"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</row>
    <row r="643" spans="2:14" x14ac:dyDescent="0.25"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</row>
    <row r="644" spans="2:14" x14ac:dyDescent="0.25"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</row>
    <row r="645" spans="2:14" x14ac:dyDescent="0.25"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</row>
    <row r="646" spans="2:14" x14ac:dyDescent="0.25"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</row>
    <row r="647" spans="2:14" x14ac:dyDescent="0.25"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</row>
    <row r="648" spans="2:14" x14ac:dyDescent="0.25"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</row>
    <row r="649" spans="2:14" x14ac:dyDescent="0.25"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</row>
    <row r="650" spans="2:14" x14ac:dyDescent="0.25"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</row>
    <row r="651" spans="2:14" x14ac:dyDescent="0.25"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</row>
    <row r="652" spans="2:14" x14ac:dyDescent="0.25"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</row>
    <row r="653" spans="2:14" x14ac:dyDescent="0.25"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</row>
    <row r="654" spans="2:14" x14ac:dyDescent="0.25"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</row>
    <row r="655" spans="2:14" x14ac:dyDescent="0.25"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</row>
    <row r="656" spans="2:14" x14ac:dyDescent="0.25"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</row>
    <row r="657" spans="2:14" x14ac:dyDescent="0.25"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</row>
    <row r="658" spans="2:14" x14ac:dyDescent="0.25"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</row>
    <row r="659" spans="2:14" x14ac:dyDescent="0.25"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</row>
    <row r="660" spans="2:14" x14ac:dyDescent="0.25"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</row>
    <row r="661" spans="2:14" x14ac:dyDescent="0.25"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</row>
    <row r="662" spans="2:14" x14ac:dyDescent="0.25"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</row>
    <row r="663" spans="2:14" x14ac:dyDescent="0.25"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</row>
    <row r="664" spans="2:14" x14ac:dyDescent="0.25"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</row>
    <row r="665" spans="2:14" x14ac:dyDescent="0.25"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</row>
    <row r="666" spans="2:14" x14ac:dyDescent="0.25"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</row>
    <row r="667" spans="2:14" x14ac:dyDescent="0.25"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</row>
    <row r="668" spans="2:14" x14ac:dyDescent="0.25"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</row>
    <row r="669" spans="2:14" x14ac:dyDescent="0.25"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</row>
    <row r="670" spans="2:14" x14ac:dyDescent="0.25"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</row>
    <row r="671" spans="2:14" x14ac:dyDescent="0.25"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</row>
    <row r="672" spans="2:14" x14ac:dyDescent="0.25"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</row>
    <row r="673" spans="2:14" x14ac:dyDescent="0.25"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</row>
    <row r="674" spans="2:14" x14ac:dyDescent="0.25"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</row>
    <row r="675" spans="2:14" x14ac:dyDescent="0.25"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</row>
    <row r="676" spans="2:14" x14ac:dyDescent="0.25"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</row>
    <row r="677" spans="2:14" x14ac:dyDescent="0.25"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</row>
    <row r="678" spans="2:14" x14ac:dyDescent="0.25"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</row>
    <row r="679" spans="2:14" x14ac:dyDescent="0.25"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</row>
    <row r="680" spans="2:14" x14ac:dyDescent="0.25"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</row>
    <row r="681" spans="2:14" x14ac:dyDescent="0.25"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</row>
    <row r="682" spans="2:14" x14ac:dyDescent="0.25"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</row>
    <row r="683" spans="2:14" x14ac:dyDescent="0.25"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</row>
    <row r="684" spans="2:14" x14ac:dyDescent="0.25"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</row>
    <row r="685" spans="2:14" x14ac:dyDescent="0.25"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</row>
    <row r="686" spans="2:14" x14ac:dyDescent="0.25"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</row>
    <row r="687" spans="2:14" x14ac:dyDescent="0.25"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</row>
    <row r="688" spans="2:14" x14ac:dyDescent="0.25"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</row>
    <row r="689" spans="2:14" x14ac:dyDescent="0.25"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</row>
    <row r="690" spans="2:14" x14ac:dyDescent="0.25"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</row>
    <row r="691" spans="2:14" x14ac:dyDescent="0.25"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</row>
    <row r="692" spans="2:14" x14ac:dyDescent="0.25"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</row>
    <row r="693" spans="2:14" x14ac:dyDescent="0.25"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</row>
    <row r="694" spans="2:14" x14ac:dyDescent="0.25"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</row>
    <row r="695" spans="2:14" x14ac:dyDescent="0.25"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</row>
    <row r="696" spans="2:14" x14ac:dyDescent="0.25"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</row>
    <row r="697" spans="2:14" x14ac:dyDescent="0.25"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</row>
    <row r="698" spans="2:14" x14ac:dyDescent="0.25"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</row>
    <row r="699" spans="2:14" x14ac:dyDescent="0.25"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</row>
    <row r="700" spans="2:14" x14ac:dyDescent="0.25"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</row>
    <row r="701" spans="2:14" x14ac:dyDescent="0.25"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</row>
    <row r="702" spans="2:14" x14ac:dyDescent="0.25"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</row>
    <row r="703" spans="2:14" x14ac:dyDescent="0.25"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</row>
    <row r="704" spans="2:14" x14ac:dyDescent="0.25"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</row>
    <row r="705" spans="2:14" x14ac:dyDescent="0.25"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</row>
    <row r="706" spans="2:14" x14ac:dyDescent="0.25"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</row>
    <row r="707" spans="2:14" x14ac:dyDescent="0.25"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</row>
    <row r="708" spans="2:14" x14ac:dyDescent="0.25"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</row>
    <row r="709" spans="2:14" x14ac:dyDescent="0.25"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</row>
    <row r="710" spans="2:14" x14ac:dyDescent="0.25"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</row>
    <row r="711" spans="2:14" x14ac:dyDescent="0.25"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</row>
    <row r="712" spans="2:14" x14ac:dyDescent="0.25"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</row>
    <row r="713" spans="2:14" x14ac:dyDescent="0.25"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</row>
    <row r="714" spans="2:14" x14ac:dyDescent="0.25"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</row>
    <row r="715" spans="2:14" x14ac:dyDescent="0.25"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</row>
    <row r="716" spans="2:14" x14ac:dyDescent="0.25"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</row>
    <row r="717" spans="2:14" x14ac:dyDescent="0.25"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</row>
    <row r="718" spans="2:14" x14ac:dyDescent="0.25"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</row>
    <row r="719" spans="2:14" x14ac:dyDescent="0.25"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</row>
    <row r="720" spans="2:14" x14ac:dyDescent="0.25"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</row>
    <row r="721" spans="2:14" x14ac:dyDescent="0.25"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</row>
    <row r="722" spans="2:14" x14ac:dyDescent="0.25"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</row>
    <row r="723" spans="2:14" x14ac:dyDescent="0.25"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</row>
    <row r="724" spans="2:14" x14ac:dyDescent="0.25"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</row>
    <row r="725" spans="2:14" x14ac:dyDescent="0.25"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</row>
    <row r="726" spans="2:14" x14ac:dyDescent="0.25"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</row>
    <row r="727" spans="2:14" x14ac:dyDescent="0.25"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</row>
    <row r="728" spans="2:14" x14ac:dyDescent="0.25"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</row>
    <row r="729" spans="2:14" x14ac:dyDescent="0.25"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</row>
    <row r="730" spans="2:14" x14ac:dyDescent="0.25"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</row>
    <row r="731" spans="2:14" x14ac:dyDescent="0.25"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</row>
    <row r="732" spans="2:14" x14ac:dyDescent="0.25"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</row>
    <row r="733" spans="2:14" x14ac:dyDescent="0.25"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</row>
    <row r="734" spans="2:14" x14ac:dyDescent="0.25"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</row>
    <row r="735" spans="2:14" x14ac:dyDescent="0.25"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</row>
    <row r="736" spans="2:14" x14ac:dyDescent="0.25"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</row>
    <row r="737" spans="2:14" x14ac:dyDescent="0.25"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</row>
    <row r="738" spans="2:14" x14ac:dyDescent="0.25"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</row>
    <row r="739" spans="2:14" x14ac:dyDescent="0.25"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</row>
    <row r="740" spans="2:14" x14ac:dyDescent="0.25"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</row>
    <row r="741" spans="2:14" x14ac:dyDescent="0.25"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</row>
    <row r="742" spans="2:14" x14ac:dyDescent="0.25"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</row>
    <row r="743" spans="2:14" x14ac:dyDescent="0.25"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</row>
    <row r="744" spans="2:14" x14ac:dyDescent="0.25"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</row>
    <row r="745" spans="2:14" x14ac:dyDescent="0.25"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</row>
    <row r="746" spans="2:14" x14ac:dyDescent="0.25"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</row>
    <row r="747" spans="2:14" x14ac:dyDescent="0.25"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</row>
    <row r="748" spans="2:14" x14ac:dyDescent="0.25"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</row>
    <row r="749" spans="2:14" x14ac:dyDescent="0.25"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</row>
    <row r="750" spans="2:14" x14ac:dyDescent="0.25"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</row>
    <row r="751" spans="2:14" x14ac:dyDescent="0.25"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</row>
    <row r="752" spans="2:14" x14ac:dyDescent="0.25"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</row>
    <row r="753" spans="2:14" x14ac:dyDescent="0.25"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</row>
    <row r="754" spans="2:14" x14ac:dyDescent="0.25"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</row>
    <row r="755" spans="2:14" x14ac:dyDescent="0.25"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</row>
    <row r="756" spans="2:14" x14ac:dyDescent="0.25"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</row>
    <row r="757" spans="2:14" x14ac:dyDescent="0.25"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</row>
    <row r="758" spans="2:14" x14ac:dyDescent="0.25"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</row>
    <row r="759" spans="2:14" x14ac:dyDescent="0.25"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</row>
    <row r="760" spans="2:14" x14ac:dyDescent="0.25"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</row>
    <row r="761" spans="2:14" x14ac:dyDescent="0.25"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</row>
    <row r="762" spans="2:14" x14ac:dyDescent="0.25"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</row>
    <row r="763" spans="2:14" x14ac:dyDescent="0.25"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</row>
    <row r="764" spans="2:14" x14ac:dyDescent="0.25"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</row>
    <row r="765" spans="2:14" x14ac:dyDescent="0.25"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</row>
    <row r="766" spans="2:14" x14ac:dyDescent="0.25"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</row>
    <row r="767" spans="2:14" x14ac:dyDescent="0.25"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</row>
    <row r="768" spans="2:14" x14ac:dyDescent="0.25"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</row>
    <row r="769" spans="2:14" x14ac:dyDescent="0.25"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</row>
    <row r="770" spans="2:14" x14ac:dyDescent="0.25"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</row>
    <row r="771" spans="2:14" x14ac:dyDescent="0.25"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</row>
    <row r="772" spans="2:14" x14ac:dyDescent="0.25"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</row>
    <row r="773" spans="2:14" x14ac:dyDescent="0.25"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</row>
    <row r="774" spans="2:14" x14ac:dyDescent="0.25"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</row>
    <row r="775" spans="2:14" x14ac:dyDescent="0.25"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</row>
    <row r="776" spans="2:14" x14ac:dyDescent="0.25"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</row>
    <row r="777" spans="2:14" x14ac:dyDescent="0.25"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</row>
    <row r="778" spans="2:14" x14ac:dyDescent="0.25"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</row>
    <row r="779" spans="2:14" x14ac:dyDescent="0.25"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</row>
    <row r="780" spans="2:14" x14ac:dyDescent="0.25"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</row>
    <row r="781" spans="2:14" x14ac:dyDescent="0.25"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</row>
    <row r="782" spans="2:14" x14ac:dyDescent="0.25"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</row>
    <row r="783" spans="2:14" x14ac:dyDescent="0.25"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</row>
    <row r="784" spans="2:14" x14ac:dyDescent="0.25"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</row>
    <row r="785" spans="2:14" x14ac:dyDescent="0.25"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</row>
    <row r="786" spans="2:14" x14ac:dyDescent="0.25"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</row>
    <row r="787" spans="2:14" x14ac:dyDescent="0.25"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</row>
    <row r="788" spans="2:14" x14ac:dyDescent="0.25"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</row>
    <row r="789" spans="2:14" x14ac:dyDescent="0.25"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</row>
    <row r="790" spans="2:14" x14ac:dyDescent="0.25"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</row>
    <row r="791" spans="2:14" x14ac:dyDescent="0.25"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</row>
    <row r="792" spans="2:14" x14ac:dyDescent="0.25"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</row>
    <row r="793" spans="2:14" x14ac:dyDescent="0.25"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</row>
    <row r="794" spans="2:14" x14ac:dyDescent="0.25"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</row>
  </sheetData>
  <mergeCells count="9">
    <mergeCell ref="B2:N2"/>
    <mergeCell ref="B3:N3"/>
    <mergeCell ref="B4:B6"/>
    <mergeCell ref="C4:D5"/>
    <mergeCell ref="E4:F5"/>
    <mergeCell ref="M4:N5"/>
    <mergeCell ref="G4:H5"/>
    <mergeCell ref="I4:J5"/>
    <mergeCell ref="K4:L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B1:W721"/>
  <sheetViews>
    <sheetView zoomScale="70" zoomScaleNormal="70" workbookViewId="0">
      <selection activeCell="C8" sqref="C8:S54"/>
    </sheetView>
  </sheetViews>
  <sheetFormatPr defaultColWidth="8.85546875" defaultRowHeight="15" x14ac:dyDescent="0.25"/>
  <cols>
    <col min="1" max="1" width="2.7109375" style="13" customWidth="1"/>
    <col min="2" max="2" width="53.140625" style="1" customWidth="1"/>
    <col min="3" max="23" width="10.7109375" style="1" customWidth="1"/>
    <col min="24" max="24" width="10" style="13" customWidth="1"/>
    <col min="25" max="16384" width="8.85546875" style="13"/>
  </cols>
  <sheetData>
    <row r="1" spans="2:23" ht="15.75" thickBot="1" x14ac:dyDescent="0.3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2:23" ht="22.15" customHeight="1" thickTop="1" thickBot="1" x14ac:dyDescent="0.3">
      <c r="B2" s="62" t="s">
        <v>158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4"/>
    </row>
    <row r="3" spans="2:23" ht="22.15" customHeight="1" thickTop="1" thickBot="1" x14ac:dyDescent="0.3">
      <c r="B3" s="74" t="s">
        <v>136</v>
      </c>
      <c r="C3" s="77" t="s">
        <v>63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9"/>
      <c r="V3" s="80" t="s">
        <v>58</v>
      </c>
      <c r="W3" s="81"/>
    </row>
    <row r="4" spans="2:23" ht="22.15" customHeight="1" thickTop="1" thickBot="1" x14ac:dyDescent="0.3">
      <c r="B4" s="75"/>
      <c r="C4" s="77" t="s">
        <v>64</v>
      </c>
      <c r="D4" s="78"/>
      <c r="E4" s="78"/>
      <c r="F4" s="78"/>
      <c r="G4" s="78"/>
      <c r="H4" s="78"/>
      <c r="I4" s="78"/>
      <c r="J4" s="86"/>
      <c r="K4" s="87"/>
      <c r="L4" s="77" t="s">
        <v>65</v>
      </c>
      <c r="M4" s="78"/>
      <c r="N4" s="78"/>
      <c r="O4" s="78"/>
      <c r="P4" s="78"/>
      <c r="Q4" s="78"/>
      <c r="R4" s="78"/>
      <c r="S4" s="78"/>
      <c r="T4" s="78"/>
      <c r="U4" s="79"/>
      <c r="V4" s="82"/>
      <c r="W4" s="83"/>
    </row>
    <row r="5" spans="2:23" ht="22.15" customHeight="1" thickTop="1" thickBot="1" x14ac:dyDescent="0.3">
      <c r="B5" s="75"/>
      <c r="C5" s="77" t="s">
        <v>57</v>
      </c>
      <c r="D5" s="86"/>
      <c r="E5" s="86"/>
      <c r="F5" s="86"/>
      <c r="G5" s="86"/>
      <c r="H5" s="86"/>
      <c r="I5" s="86"/>
      <c r="J5" s="88" t="s">
        <v>67</v>
      </c>
      <c r="K5" s="89"/>
      <c r="L5" s="77" t="s">
        <v>57</v>
      </c>
      <c r="M5" s="78"/>
      <c r="N5" s="78"/>
      <c r="O5" s="78"/>
      <c r="P5" s="78"/>
      <c r="Q5" s="78"/>
      <c r="R5" s="78"/>
      <c r="S5" s="78"/>
      <c r="T5" s="88" t="s">
        <v>68</v>
      </c>
      <c r="U5" s="92"/>
      <c r="V5" s="82"/>
      <c r="W5" s="83"/>
    </row>
    <row r="6" spans="2:23" ht="22.15" customHeight="1" thickTop="1" x14ac:dyDescent="0.25">
      <c r="B6" s="75"/>
      <c r="C6" s="72" t="s">
        <v>59</v>
      </c>
      <c r="D6" s="73"/>
      <c r="E6" s="72" t="s">
        <v>134</v>
      </c>
      <c r="F6" s="73"/>
      <c r="G6" s="72" t="s">
        <v>84</v>
      </c>
      <c r="H6" s="73"/>
      <c r="I6" s="57" t="s">
        <v>62</v>
      </c>
      <c r="J6" s="90"/>
      <c r="K6" s="91"/>
      <c r="L6" s="72" t="s">
        <v>59</v>
      </c>
      <c r="M6" s="73"/>
      <c r="N6" s="72" t="s">
        <v>134</v>
      </c>
      <c r="O6" s="73"/>
      <c r="P6" s="72" t="s">
        <v>84</v>
      </c>
      <c r="Q6" s="73"/>
      <c r="R6" s="95" t="s">
        <v>62</v>
      </c>
      <c r="S6" s="73"/>
      <c r="T6" s="93"/>
      <c r="U6" s="94"/>
      <c r="V6" s="84"/>
      <c r="W6" s="85"/>
    </row>
    <row r="7" spans="2:23" ht="22.15" customHeight="1" thickBot="1" x14ac:dyDescent="0.3">
      <c r="B7" s="76"/>
      <c r="C7" s="56" t="s">
        <v>11</v>
      </c>
      <c r="D7" s="22" t="s">
        <v>12</v>
      </c>
      <c r="E7" s="56" t="s">
        <v>11</v>
      </c>
      <c r="F7" s="22" t="s">
        <v>12</v>
      </c>
      <c r="G7" s="56" t="s">
        <v>11</v>
      </c>
      <c r="H7" s="22" t="s">
        <v>12</v>
      </c>
      <c r="I7" s="23" t="s">
        <v>11</v>
      </c>
      <c r="J7" s="56" t="s">
        <v>11</v>
      </c>
      <c r="K7" s="22" t="s">
        <v>12</v>
      </c>
      <c r="L7" s="56" t="s">
        <v>11</v>
      </c>
      <c r="M7" s="22" t="s">
        <v>12</v>
      </c>
      <c r="N7" s="56" t="s">
        <v>11</v>
      </c>
      <c r="O7" s="22" t="s">
        <v>12</v>
      </c>
      <c r="P7" s="56" t="s">
        <v>11</v>
      </c>
      <c r="Q7" s="22" t="s">
        <v>12</v>
      </c>
      <c r="R7" s="56" t="s">
        <v>11</v>
      </c>
      <c r="S7" s="23" t="s">
        <v>12</v>
      </c>
      <c r="T7" s="56" t="s">
        <v>11</v>
      </c>
      <c r="U7" s="50" t="s">
        <v>12</v>
      </c>
      <c r="V7" s="56" t="s">
        <v>11</v>
      </c>
      <c r="W7" s="50" t="s">
        <v>12</v>
      </c>
    </row>
    <row r="8" spans="2:23" ht="22.15" customHeight="1" thickTop="1" x14ac:dyDescent="0.25">
      <c r="B8" s="14" t="s">
        <v>13</v>
      </c>
      <c r="C8" s="15">
        <v>311</v>
      </c>
      <c r="D8" s="16">
        <v>6.1064205772629096E-2</v>
      </c>
      <c r="E8" s="15">
        <v>467</v>
      </c>
      <c r="F8" s="16">
        <v>6.9298115447395753E-2</v>
      </c>
      <c r="G8" s="15">
        <v>23</v>
      </c>
      <c r="H8" s="16">
        <v>5.054945054945055E-2</v>
      </c>
      <c r="I8" s="24">
        <v>0</v>
      </c>
      <c r="J8" s="15">
        <v>801</v>
      </c>
      <c r="K8" s="16">
        <v>6.5190852120126958E-2</v>
      </c>
      <c r="L8" s="15">
        <v>262</v>
      </c>
      <c r="M8" s="16">
        <v>6.4452644526445266E-2</v>
      </c>
      <c r="N8" s="15">
        <v>792</v>
      </c>
      <c r="O8" s="16">
        <v>7.857142857142857E-2</v>
      </c>
      <c r="P8" s="15">
        <v>26</v>
      </c>
      <c r="Q8" s="16">
        <v>4.8237476808905382E-2</v>
      </c>
      <c r="R8" s="15">
        <v>0</v>
      </c>
      <c r="S8" s="25">
        <v>0</v>
      </c>
      <c r="T8" s="15">
        <v>1080</v>
      </c>
      <c r="U8" s="16">
        <v>7.3544433094994893E-2</v>
      </c>
      <c r="V8" s="26">
        <v>1881</v>
      </c>
      <c r="W8" s="27">
        <v>6.9738988580750408E-2</v>
      </c>
    </row>
    <row r="9" spans="2:23" ht="22.15" customHeight="1" x14ac:dyDescent="0.25">
      <c r="B9" s="14" t="s">
        <v>14</v>
      </c>
      <c r="C9" s="15">
        <v>121</v>
      </c>
      <c r="D9" s="16">
        <v>2.3758099352051837E-2</v>
      </c>
      <c r="E9" s="15">
        <v>138</v>
      </c>
      <c r="F9" s="16">
        <v>2.0477815699658702E-2</v>
      </c>
      <c r="G9" s="15">
        <v>5</v>
      </c>
      <c r="H9" s="16">
        <v>1.098901098901099E-2</v>
      </c>
      <c r="I9" s="24">
        <v>0</v>
      </c>
      <c r="J9" s="15">
        <v>264</v>
      </c>
      <c r="K9" s="16">
        <v>2.1486123545210387E-2</v>
      </c>
      <c r="L9" s="15">
        <v>68</v>
      </c>
      <c r="M9" s="16">
        <v>1.6728167281672816E-2</v>
      </c>
      <c r="N9" s="15">
        <v>170</v>
      </c>
      <c r="O9" s="16">
        <v>1.6865079365079364E-2</v>
      </c>
      <c r="P9" s="15">
        <v>6</v>
      </c>
      <c r="Q9" s="16">
        <v>1.1131725417439703E-2</v>
      </c>
      <c r="R9" s="15">
        <v>0</v>
      </c>
      <c r="S9" s="25">
        <v>0</v>
      </c>
      <c r="T9" s="15">
        <v>244</v>
      </c>
      <c r="U9" s="16">
        <v>1.6615594143684031E-2</v>
      </c>
      <c r="V9" s="15">
        <v>508</v>
      </c>
      <c r="W9" s="16">
        <v>1.8834346729942161E-2</v>
      </c>
    </row>
    <row r="10" spans="2:23" ht="22.15" customHeight="1" x14ac:dyDescent="0.25">
      <c r="B10" s="14" t="s">
        <v>15</v>
      </c>
      <c r="C10" s="15">
        <v>203</v>
      </c>
      <c r="D10" s="16">
        <v>3.9858629491458866E-2</v>
      </c>
      <c r="E10" s="15">
        <v>214</v>
      </c>
      <c r="F10" s="16">
        <v>3.1755453331354801E-2</v>
      </c>
      <c r="G10" s="15">
        <v>19</v>
      </c>
      <c r="H10" s="16">
        <v>4.1758241758241756E-2</v>
      </c>
      <c r="I10" s="24">
        <v>0</v>
      </c>
      <c r="J10" s="15">
        <v>436</v>
      </c>
      <c r="K10" s="16">
        <v>3.5484658582241396E-2</v>
      </c>
      <c r="L10" s="15">
        <v>139</v>
      </c>
      <c r="M10" s="16">
        <v>3.4194341943419436E-2</v>
      </c>
      <c r="N10" s="15">
        <v>292</v>
      </c>
      <c r="O10" s="16">
        <v>2.8968253968253969E-2</v>
      </c>
      <c r="P10" s="15">
        <v>8</v>
      </c>
      <c r="Q10" s="16">
        <v>1.4842300556586271E-2</v>
      </c>
      <c r="R10" s="15">
        <v>0</v>
      </c>
      <c r="S10" s="25">
        <v>0</v>
      </c>
      <c r="T10" s="15">
        <v>439</v>
      </c>
      <c r="U10" s="16">
        <v>2.9894450119169219E-2</v>
      </c>
      <c r="V10" s="15">
        <v>875</v>
      </c>
      <c r="W10" s="16">
        <v>3.244104997775471E-2</v>
      </c>
    </row>
    <row r="11" spans="2:23" ht="22.15" customHeight="1" x14ac:dyDescent="0.25">
      <c r="B11" s="14" t="s">
        <v>16</v>
      </c>
      <c r="C11" s="15">
        <v>283</v>
      </c>
      <c r="D11" s="16">
        <v>5.5566463773807188E-2</v>
      </c>
      <c r="E11" s="15">
        <v>502</v>
      </c>
      <c r="F11" s="16">
        <v>7.4491764356729481E-2</v>
      </c>
      <c r="G11" s="15">
        <v>34</v>
      </c>
      <c r="H11" s="16">
        <v>7.4725274725274723E-2</v>
      </c>
      <c r="I11" s="24">
        <v>0</v>
      </c>
      <c r="J11" s="15">
        <v>819</v>
      </c>
      <c r="K11" s="16">
        <v>6.6655815089118581E-2</v>
      </c>
      <c r="L11" s="15">
        <v>243</v>
      </c>
      <c r="M11" s="16">
        <v>5.9778597785977862E-2</v>
      </c>
      <c r="N11" s="15">
        <v>863</v>
      </c>
      <c r="O11" s="16">
        <v>8.5615079365079366E-2</v>
      </c>
      <c r="P11" s="15">
        <v>44</v>
      </c>
      <c r="Q11" s="16">
        <v>8.1632653061224483E-2</v>
      </c>
      <c r="R11" s="15">
        <v>0</v>
      </c>
      <c r="S11" s="25">
        <v>0</v>
      </c>
      <c r="T11" s="15">
        <v>1150</v>
      </c>
      <c r="U11" s="16">
        <v>7.8311201906707525E-2</v>
      </c>
      <c r="V11" s="15">
        <v>1969</v>
      </c>
      <c r="W11" s="16">
        <v>7.3001631321370317E-2</v>
      </c>
    </row>
    <row r="12" spans="2:23" ht="22.15" customHeight="1" x14ac:dyDescent="0.25">
      <c r="B12" s="14" t="s">
        <v>17</v>
      </c>
      <c r="C12" s="15">
        <v>230</v>
      </c>
      <c r="D12" s="16">
        <v>4.5160023561751424E-2</v>
      </c>
      <c r="E12" s="15">
        <v>333</v>
      </c>
      <c r="F12" s="16">
        <v>4.941385962308948E-2</v>
      </c>
      <c r="G12" s="15">
        <v>16</v>
      </c>
      <c r="H12" s="16">
        <v>3.5164835164835165E-2</v>
      </c>
      <c r="I12" s="24">
        <v>0</v>
      </c>
      <c r="J12" s="15">
        <v>579</v>
      </c>
      <c r="K12" s="16">
        <v>4.7122975502563683E-2</v>
      </c>
      <c r="L12" s="15">
        <v>197</v>
      </c>
      <c r="M12" s="16">
        <v>4.8462484624846251E-2</v>
      </c>
      <c r="N12" s="15">
        <v>543</v>
      </c>
      <c r="O12" s="16">
        <v>5.3869047619047622E-2</v>
      </c>
      <c r="P12" s="15">
        <v>33</v>
      </c>
      <c r="Q12" s="16">
        <v>6.1224489795918366E-2</v>
      </c>
      <c r="R12" s="15">
        <v>0</v>
      </c>
      <c r="S12" s="25">
        <v>0</v>
      </c>
      <c r="T12" s="15">
        <v>773</v>
      </c>
      <c r="U12" s="16">
        <v>5.263874702076949E-2</v>
      </c>
      <c r="V12" s="15">
        <v>1352</v>
      </c>
      <c r="W12" s="16">
        <v>5.0126056651342135E-2</v>
      </c>
    </row>
    <row r="13" spans="2:23" ht="22.15" customHeight="1" x14ac:dyDescent="0.25">
      <c r="B13" s="14" t="s">
        <v>18</v>
      </c>
      <c r="C13" s="15">
        <v>171</v>
      </c>
      <c r="D13" s="16">
        <v>3.3575495778519537E-2</v>
      </c>
      <c r="E13" s="15">
        <v>201</v>
      </c>
      <c r="F13" s="16">
        <v>2.9826383736459416E-2</v>
      </c>
      <c r="G13" s="15">
        <v>11</v>
      </c>
      <c r="H13" s="16">
        <v>2.4175824175824177E-2</v>
      </c>
      <c r="I13" s="24">
        <v>0</v>
      </c>
      <c r="J13" s="15">
        <v>383</v>
      </c>
      <c r="K13" s="16">
        <v>3.1171156506877188E-2</v>
      </c>
      <c r="L13" s="15">
        <v>137</v>
      </c>
      <c r="M13" s="16">
        <v>3.3702337023370235E-2</v>
      </c>
      <c r="N13" s="15">
        <v>308</v>
      </c>
      <c r="O13" s="16">
        <v>3.0555555555555555E-2</v>
      </c>
      <c r="P13" s="15">
        <v>12</v>
      </c>
      <c r="Q13" s="16">
        <v>2.2263450834879406E-2</v>
      </c>
      <c r="R13" s="15">
        <v>0</v>
      </c>
      <c r="S13" s="25">
        <v>0</v>
      </c>
      <c r="T13" s="15">
        <v>457</v>
      </c>
      <c r="U13" s="16">
        <v>3.112019067075247E-2</v>
      </c>
      <c r="V13" s="15">
        <v>840</v>
      </c>
      <c r="W13" s="16">
        <v>3.1143407978644521E-2</v>
      </c>
    </row>
    <row r="14" spans="2:23" ht="22.15" customHeight="1" x14ac:dyDescent="0.25">
      <c r="B14" s="14" t="s">
        <v>19</v>
      </c>
      <c r="C14" s="15">
        <v>126</v>
      </c>
      <c r="D14" s="16">
        <v>2.4739838994698605E-2</v>
      </c>
      <c r="E14" s="15">
        <v>209</v>
      </c>
      <c r="F14" s="16">
        <v>3.1013503487164269E-2</v>
      </c>
      <c r="G14" s="15">
        <v>11</v>
      </c>
      <c r="H14" s="16">
        <v>2.4175824175824177E-2</v>
      </c>
      <c r="I14" s="24">
        <v>0</v>
      </c>
      <c r="J14" s="15">
        <v>346</v>
      </c>
      <c r="K14" s="16">
        <v>2.8159843737283308E-2</v>
      </c>
      <c r="L14" s="15">
        <v>107</v>
      </c>
      <c r="M14" s="16">
        <v>2.6322263222632227E-2</v>
      </c>
      <c r="N14" s="15">
        <v>321</v>
      </c>
      <c r="O14" s="16">
        <v>3.1845238095238093E-2</v>
      </c>
      <c r="P14" s="15">
        <v>24</v>
      </c>
      <c r="Q14" s="16">
        <v>4.4526901669758812E-2</v>
      </c>
      <c r="R14" s="15">
        <v>0</v>
      </c>
      <c r="S14" s="25">
        <v>0</v>
      </c>
      <c r="T14" s="15">
        <v>452</v>
      </c>
      <c r="U14" s="16">
        <v>3.0779707184201567E-2</v>
      </c>
      <c r="V14" s="15">
        <v>798</v>
      </c>
      <c r="W14" s="16">
        <v>2.9586237579712293E-2</v>
      </c>
    </row>
    <row r="15" spans="2:23" ht="22.15" customHeight="1" x14ac:dyDescent="0.25">
      <c r="B15" s="14" t="s">
        <v>20</v>
      </c>
      <c r="C15" s="15">
        <v>196</v>
      </c>
      <c r="D15" s="16">
        <v>3.8484193991753388E-2</v>
      </c>
      <c r="E15" s="15">
        <v>165</v>
      </c>
      <c r="F15" s="16">
        <v>2.4484344858287578E-2</v>
      </c>
      <c r="G15" s="15">
        <v>6</v>
      </c>
      <c r="H15" s="16">
        <v>1.3186813186813187E-2</v>
      </c>
      <c r="I15" s="24">
        <v>0</v>
      </c>
      <c r="J15" s="15">
        <v>367</v>
      </c>
      <c r="K15" s="16">
        <v>2.986896720110686E-2</v>
      </c>
      <c r="L15" s="15">
        <v>141</v>
      </c>
      <c r="M15" s="16">
        <v>3.4686346863468637E-2</v>
      </c>
      <c r="N15" s="15">
        <v>229</v>
      </c>
      <c r="O15" s="16">
        <v>2.2718253968253967E-2</v>
      </c>
      <c r="P15" s="15">
        <v>4</v>
      </c>
      <c r="Q15" s="16">
        <v>7.4211502782931356E-3</v>
      </c>
      <c r="R15" s="15">
        <v>0</v>
      </c>
      <c r="S15" s="25">
        <v>0</v>
      </c>
      <c r="T15" s="15">
        <v>374</v>
      </c>
      <c r="U15" s="16">
        <v>2.546816479400749E-2</v>
      </c>
      <c r="V15" s="15">
        <v>741</v>
      </c>
      <c r="W15" s="16">
        <v>2.7472934895447131E-2</v>
      </c>
    </row>
    <row r="16" spans="2:23" ht="22.15" customHeight="1" x14ac:dyDescent="0.25">
      <c r="B16" s="14" t="s">
        <v>21</v>
      </c>
      <c r="C16" s="15">
        <v>31</v>
      </c>
      <c r="D16" s="16">
        <v>6.0867857844099744E-3</v>
      </c>
      <c r="E16" s="15">
        <v>25</v>
      </c>
      <c r="F16" s="16">
        <v>3.7097492209526638E-3</v>
      </c>
      <c r="G16" s="15">
        <v>3</v>
      </c>
      <c r="H16" s="16">
        <v>6.5934065934065934E-3</v>
      </c>
      <c r="I16" s="24">
        <v>0</v>
      </c>
      <c r="J16" s="15">
        <v>59</v>
      </c>
      <c r="K16" s="16">
        <v>4.8018230650280786E-3</v>
      </c>
      <c r="L16" s="15">
        <v>19</v>
      </c>
      <c r="M16" s="16">
        <v>4.6740467404674047E-3</v>
      </c>
      <c r="N16" s="15">
        <v>43</v>
      </c>
      <c r="O16" s="16">
        <v>4.2658730158730155E-3</v>
      </c>
      <c r="P16" s="15">
        <v>0</v>
      </c>
      <c r="Q16" s="16">
        <v>0</v>
      </c>
      <c r="R16" s="15">
        <v>0</v>
      </c>
      <c r="S16" s="25">
        <v>0</v>
      </c>
      <c r="T16" s="15">
        <v>62</v>
      </c>
      <c r="U16" s="16">
        <v>4.2219952332311879E-3</v>
      </c>
      <c r="V16" s="15">
        <v>121</v>
      </c>
      <c r="W16" s="16">
        <v>4.486133768352365E-3</v>
      </c>
    </row>
    <row r="17" spans="2:23" ht="22.15" customHeight="1" x14ac:dyDescent="0.25">
      <c r="B17" s="14" t="s">
        <v>22</v>
      </c>
      <c r="C17" s="15">
        <v>57</v>
      </c>
      <c r="D17" s="16">
        <v>1.1191831926173179E-2</v>
      </c>
      <c r="E17" s="15">
        <v>44</v>
      </c>
      <c r="F17" s="16">
        <v>6.5291586288766879E-3</v>
      </c>
      <c r="G17" s="15">
        <v>0</v>
      </c>
      <c r="H17" s="16">
        <v>0</v>
      </c>
      <c r="I17" s="24">
        <v>0</v>
      </c>
      <c r="J17" s="15">
        <v>101</v>
      </c>
      <c r="K17" s="16">
        <v>8.2200699926751851E-3</v>
      </c>
      <c r="L17" s="15">
        <v>42</v>
      </c>
      <c r="M17" s="16">
        <v>1.0332103321033211E-2</v>
      </c>
      <c r="N17" s="15">
        <v>61</v>
      </c>
      <c r="O17" s="16">
        <v>6.0515873015873018E-3</v>
      </c>
      <c r="P17" s="15">
        <v>0</v>
      </c>
      <c r="Q17" s="16">
        <v>0</v>
      </c>
      <c r="R17" s="15">
        <v>0</v>
      </c>
      <c r="S17" s="25">
        <v>0</v>
      </c>
      <c r="T17" s="15">
        <v>103</v>
      </c>
      <c r="U17" s="16">
        <v>7.013959822948587E-3</v>
      </c>
      <c r="V17" s="15">
        <v>204</v>
      </c>
      <c r="W17" s="16">
        <v>7.5633990805279551E-3</v>
      </c>
    </row>
    <row r="18" spans="2:23" ht="22.15" customHeight="1" x14ac:dyDescent="0.25">
      <c r="B18" s="14" t="s">
        <v>23</v>
      </c>
      <c r="C18" s="15">
        <v>130</v>
      </c>
      <c r="D18" s="16">
        <v>2.5525230708816023E-2</v>
      </c>
      <c r="E18" s="15">
        <v>116</v>
      </c>
      <c r="F18" s="16">
        <v>1.7213236385220359E-2</v>
      </c>
      <c r="G18" s="15">
        <v>6</v>
      </c>
      <c r="H18" s="16">
        <v>1.3186813186813187E-2</v>
      </c>
      <c r="I18" s="24">
        <v>0</v>
      </c>
      <c r="J18" s="15">
        <v>252</v>
      </c>
      <c r="K18" s="16">
        <v>2.0509481565882639E-2</v>
      </c>
      <c r="L18" s="15">
        <v>107</v>
      </c>
      <c r="M18" s="16">
        <v>2.6322263222632227E-2</v>
      </c>
      <c r="N18" s="15">
        <v>134</v>
      </c>
      <c r="O18" s="16">
        <v>1.3293650793650793E-2</v>
      </c>
      <c r="P18" s="15">
        <v>4</v>
      </c>
      <c r="Q18" s="16">
        <v>7.4211502782931356E-3</v>
      </c>
      <c r="R18" s="15">
        <v>0</v>
      </c>
      <c r="S18" s="25">
        <v>0</v>
      </c>
      <c r="T18" s="15">
        <v>245</v>
      </c>
      <c r="U18" s="16">
        <v>1.6683690840994213E-2</v>
      </c>
      <c r="V18" s="15">
        <v>497</v>
      </c>
      <c r="W18" s="16">
        <v>1.8426516387364675E-2</v>
      </c>
    </row>
    <row r="19" spans="2:23" ht="22.15" customHeight="1" x14ac:dyDescent="0.25">
      <c r="B19" s="14" t="s">
        <v>24</v>
      </c>
      <c r="C19" s="15">
        <v>108</v>
      </c>
      <c r="D19" s="16">
        <v>2.1205576281170233E-2</v>
      </c>
      <c r="E19" s="15">
        <v>101</v>
      </c>
      <c r="F19" s="16">
        <v>1.4987386852648761E-2</v>
      </c>
      <c r="G19" s="15">
        <v>3</v>
      </c>
      <c r="H19" s="16">
        <v>6.5934065934065934E-3</v>
      </c>
      <c r="I19" s="24">
        <v>0</v>
      </c>
      <c r="J19" s="15">
        <v>212</v>
      </c>
      <c r="K19" s="16">
        <v>1.7254008301456826E-2</v>
      </c>
      <c r="L19" s="15">
        <v>110</v>
      </c>
      <c r="M19" s="16">
        <v>2.7060270602706028E-2</v>
      </c>
      <c r="N19" s="15">
        <v>158</v>
      </c>
      <c r="O19" s="16">
        <v>1.5674603174603174E-2</v>
      </c>
      <c r="P19" s="15">
        <v>3</v>
      </c>
      <c r="Q19" s="16">
        <v>5.5658627087198514E-3</v>
      </c>
      <c r="R19" s="15">
        <v>0</v>
      </c>
      <c r="S19" s="25">
        <v>0</v>
      </c>
      <c r="T19" s="15">
        <v>271</v>
      </c>
      <c r="U19" s="16">
        <v>1.8454204971058905E-2</v>
      </c>
      <c r="V19" s="15">
        <v>483</v>
      </c>
      <c r="W19" s="16">
        <v>1.7907459587720598E-2</v>
      </c>
    </row>
    <row r="20" spans="2:23" ht="22.15" customHeight="1" x14ac:dyDescent="0.25">
      <c r="B20" s="14" t="s">
        <v>25</v>
      </c>
      <c r="C20" s="15">
        <v>81</v>
      </c>
      <c r="D20" s="16">
        <v>1.5904182210877676E-2</v>
      </c>
      <c r="E20" s="15">
        <v>66</v>
      </c>
      <c r="F20" s="16">
        <v>9.7937379433150323E-3</v>
      </c>
      <c r="G20" s="15">
        <v>5</v>
      </c>
      <c r="H20" s="16">
        <v>1.098901098901099E-2</v>
      </c>
      <c r="I20" s="24">
        <v>0</v>
      </c>
      <c r="J20" s="15">
        <v>152</v>
      </c>
      <c r="K20" s="16">
        <v>1.23707984048181E-2</v>
      </c>
      <c r="L20" s="15">
        <v>65</v>
      </c>
      <c r="M20" s="16">
        <v>1.5990159901599015E-2</v>
      </c>
      <c r="N20" s="15">
        <v>99</v>
      </c>
      <c r="O20" s="16">
        <v>9.8214285714285712E-3</v>
      </c>
      <c r="P20" s="15">
        <v>2</v>
      </c>
      <c r="Q20" s="16">
        <v>3.7105751391465678E-3</v>
      </c>
      <c r="R20" s="15">
        <v>0</v>
      </c>
      <c r="S20" s="25">
        <v>0</v>
      </c>
      <c r="T20" s="15">
        <v>166</v>
      </c>
      <c r="U20" s="16">
        <v>1.1304051753489955E-2</v>
      </c>
      <c r="V20" s="15">
        <v>318</v>
      </c>
      <c r="W20" s="16">
        <v>1.1790004449058283E-2</v>
      </c>
    </row>
    <row r="21" spans="2:23" ht="22.15" customHeight="1" x14ac:dyDescent="0.25">
      <c r="B21" s="14" t="s">
        <v>26</v>
      </c>
      <c r="C21" s="15">
        <v>47</v>
      </c>
      <c r="D21" s="16">
        <v>9.228352640879638E-3</v>
      </c>
      <c r="E21" s="15">
        <v>44</v>
      </c>
      <c r="F21" s="16">
        <v>6.5291586288766879E-3</v>
      </c>
      <c r="G21" s="15">
        <v>5</v>
      </c>
      <c r="H21" s="16">
        <v>1.098901098901099E-2</v>
      </c>
      <c r="I21" s="24">
        <v>0</v>
      </c>
      <c r="J21" s="15">
        <v>96</v>
      </c>
      <c r="K21" s="16">
        <v>7.8131358346219589E-3</v>
      </c>
      <c r="L21" s="15">
        <v>23</v>
      </c>
      <c r="M21" s="16">
        <v>5.6580565805658053E-3</v>
      </c>
      <c r="N21" s="15">
        <v>44</v>
      </c>
      <c r="O21" s="16">
        <v>4.3650793650793652E-3</v>
      </c>
      <c r="P21" s="15">
        <v>0</v>
      </c>
      <c r="Q21" s="16">
        <v>0</v>
      </c>
      <c r="R21" s="15">
        <v>0</v>
      </c>
      <c r="S21" s="25">
        <v>0</v>
      </c>
      <c r="T21" s="15">
        <v>67</v>
      </c>
      <c r="U21" s="16">
        <v>4.5624787197820907E-3</v>
      </c>
      <c r="V21" s="15">
        <v>163</v>
      </c>
      <c r="W21" s="16">
        <v>6.0433041672845918E-3</v>
      </c>
    </row>
    <row r="22" spans="2:23" ht="22.15" customHeight="1" x14ac:dyDescent="0.25">
      <c r="B22" s="14" t="s">
        <v>27</v>
      </c>
      <c r="C22" s="15">
        <v>27</v>
      </c>
      <c r="D22" s="16">
        <v>5.3013940702925583E-3</v>
      </c>
      <c r="E22" s="15">
        <v>28</v>
      </c>
      <c r="F22" s="16">
        <v>4.1549191274669831E-3</v>
      </c>
      <c r="G22" s="15">
        <v>0</v>
      </c>
      <c r="H22" s="16">
        <v>0</v>
      </c>
      <c r="I22" s="24">
        <v>0</v>
      </c>
      <c r="J22" s="15">
        <v>55</v>
      </c>
      <c r="K22" s="16">
        <v>4.4762757385854966E-3</v>
      </c>
      <c r="L22" s="15">
        <v>27</v>
      </c>
      <c r="M22" s="16">
        <v>6.6420664206642069E-3</v>
      </c>
      <c r="N22" s="15">
        <v>62</v>
      </c>
      <c r="O22" s="16">
        <v>6.1507936507936506E-3</v>
      </c>
      <c r="P22" s="15">
        <v>1</v>
      </c>
      <c r="Q22" s="16">
        <v>1.8552875695732839E-3</v>
      </c>
      <c r="R22" s="15">
        <v>0</v>
      </c>
      <c r="S22" s="25">
        <v>0</v>
      </c>
      <c r="T22" s="15">
        <v>90</v>
      </c>
      <c r="U22" s="16">
        <v>6.1287027579162408E-3</v>
      </c>
      <c r="V22" s="15">
        <v>145</v>
      </c>
      <c r="W22" s="16">
        <v>5.3759454248850664E-3</v>
      </c>
    </row>
    <row r="23" spans="2:23" ht="22.15" customHeight="1" x14ac:dyDescent="0.25">
      <c r="B23" s="14" t="s">
        <v>28</v>
      </c>
      <c r="C23" s="15">
        <v>114</v>
      </c>
      <c r="D23" s="16">
        <v>2.2383663852346358E-2</v>
      </c>
      <c r="E23" s="15">
        <v>179</v>
      </c>
      <c r="F23" s="16">
        <v>2.6561804422021072E-2</v>
      </c>
      <c r="G23" s="15">
        <v>11</v>
      </c>
      <c r="H23" s="16">
        <v>2.4175824175824177E-2</v>
      </c>
      <c r="I23" s="24">
        <v>0</v>
      </c>
      <c r="J23" s="15">
        <v>304</v>
      </c>
      <c r="K23" s="16">
        <v>2.4741596809636199E-2</v>
      </c>
      <c r="L23" s="15">
        <v>94</v>
      </c>
      <c r="M23" s="16">
        <v>2.3124231242312422E-2</v>
      </c>
      <c r="N23" s="15">
        <v>250</v>
      </c>
      <c r="O23" s="16">
        <v>2.48015873015873E-2</v>
      </c>
      <c r="P23" s="15">
        <v>15</v>
      </c>
      <c r="Q23" s="16">
        <v>2.7829313543599257E-2</v>
      </c>
      <c r="R23" s="15">
        <v>0</v>
      </c>
      <c r="S23" s="25">
        <v>0</v>
      </c>
      <c r="T23" s="15">
        <v>359</v>
      </c>
      <c r="U23" s="16">
        <v>2.4446714334354785E-2</v>
      </c>
      <c r="V23" s="15">
        <v>663</v>
      </c>
      <c r="W23" s="16">
        <v>2.4581047011715852E-2</v>
      </c>
    </row>
    <row r="24" spans="2:23" ht="22.15" customHeight="1" x14ac:dyDescent="0.25">
      <c r="B24" s="14" t="s">
        <v>29</v>
      </c>
      <c r="C24" s="15">
        <v>98</v>
      </c>
      <c r="D24" s="16">
        <v>1.9242096995876694E-2</v>
      </c>
      <c r="E24" s="15">
        <v>119</v>
      </c>
      <c r="F24" s="16">
        <v>1.765840629173468E-2</v>
      </c>
      <c r="G24" s="15">
        <v>5</v>
      </c>
      <c r="H24" s="16">
        <v>1.098901098901099E-2</v>
      </c>
      <c r="I24" s="24">
        <v>0</v>
      </c>
      <c r="J24" s="15">
        <v>222</v>
      </c>
      <c r="K24" s="16">
        <v>1.8067876617563278E-2</v>
      </c>
      <c r="L24" s="15">
        <v>61</v>
      </c>
      <c r="M24" s="16">
        <v>1.5006150061500615E-2</v>
      </c>
      <c r="N24" s="15">
        <v>140</v>
      </c>
      <c r="O24" s="16">
        <v>1.3888888888888888E-2</v>
      </c>
      <c r="P24" s="15">
        <v>8</v>
      </c>
      <c r="Q24" s="16">
        <v>1.4842300556586271E-2</v>
      </c>
      <c r="R24" s="15">
        <v>0</v>
      </c>
      <c r="S24" s="25">
        <v>0</v>
      </c>
      <c r="T24" s="15">
        <v>209</v>
      </c>
      <c r="U24" s="16">
        <v>1.4232209737827715E-2</v>
      </c>
      <c r="V24" s="15">
        <v>431</v>
      </c>
      <c r="W24" s="16">
        <v>1.5979534331899747E-2</v>
      </c>
    </row>
    <row r="25" spans="2:23" ht="22.15" customHeight="1" x14ac:dyDescent="0.25">
      <c r="B25" s="14" t="s">
        <v>30</v>
      </c>
      <c r="C25" s="15">
        <v>37</v>
      </c>
      <c r="D25" s="16">
        <v>7.2648733555860986E-3</v>
      </c>
      <c r="E25" s="15">
        <v>51</v>
      </c>
      <c r="F25" s="16">
        <v>7.5678884107434341E-3</v>
      </c>
      <c r="G25" s="15">
        <v>0</v>
      </c>
      <c r="H25" s="16">
        <v>0</v>
      </c>
      <c r="I25" s="24">
        <v>0</v>
      </c>
      <c r="J25" s="15">
        <v>88</v>
      </c>
      <c r="K25" s="16">
        <v>7.162041181736795E-3</v>
      </c>
      <c r="L25" s="15">
        <v>24</v>
      </c>
      <c r="M25" s="16">
        <v>5.9040590405904057E-3</v>
      </c>
      <c r="N25" s="15">
        <v>45</v>
      </c>
      <c r="O25" s="16">
        <v>4.464285714285714E-3</v>
      </c>
      <c r="P25" s="15">
        <v>2</v>
      </c>
      <c r="Q25" s="16">
        <v>3.7105751391465678E-3</v>
      </c>
      <c r="R25" s="15">
        <v>0</v>
      </c>
      <c r="S25" s="25">
        <v>0</v>
      </c>
      <c r="T25" s="15">
        <v>71</v>
      </c>
      <c r="U25" s="16">
        <v>4.8348655090228124E-3</v>
      </c>
      <c r="V25" s="15">
        <v>159</v>
      </c>
      <c r="W25" s="16">
        <v>5.8950022245291417E-3</v>
      </c>
    </row>
    <row r="26" spans="2:23" ht="22.15" customHeight="1" x14ac:dyDescent="0.25">
      <c r="B26" s="14" t="s">
        <v>31</v>
      </c>
      <c r="C26" s="15">
        <v>270</v>
      </c>
      <c r="D26" s="16">
        <v>5.3013940702925581E-2</v>
      </c>
      <c r="E26" s="15">
        <v>263</v>
      </c>
      <c r="F26" s="16">
        <v>3.9026561804422023E-2</v>
      </c>
      <c r="G26" s="15">
        <v>17</v>
      </c>
      <c r="H26" s="16">
        <v>3.7362637362637362E-2</v>
      </c>
      <c r="I26" s="24">
        <v>0</v>
      </c>
      <c r="J26" s="15">
        <v>550</v>
      </c>
      <c r="K26" s="16">
        <v>4.4762757385854966E-2</v>
      </c>
      <c r="L26" s="15">
        <v>171</v>
      </c>
      <c r="M26" s="16">
        <v>4.2066420664206641E-2</v>
      </c>
      <c r="N26" s="15">
        <v>314</v>
      </c>
      <c r="O26" s="16">
        <v>3.1150793650793651E-2</v>
      </c>
      <c r="P26" s="15">
        <v>9</v>
      </c>
      <c r="Q26" s="16">
        <v>1.6697588126159554E-2</v>
      </c>
      <c r="R26" s="15">
        <v>0</v>
      </c>
      <c r="S26" s="25">
        <v>0</v>
      </c>
      <c r="T26" s="15">
        <v>494</v>
      </c>
      <c r="U26" s="16">
        <v>3.3639768471229146E-2</v>
      </c>
      <c r="V26" s="15">
        <v>1044</v>
      </c>
      <c r="W26" s="16">
        <v>3.8706807059172475E-2</v>
      </c>
    </row>
    <row r="27" spans="2:23" ht="22.15" customHeight="1" x14ac:dyDescent="0.25">
      <c r="B27" s="14" t="s">
        <v>32</v>
      </c>
      <c r="C27" s="15">
        <v>61</v>
      </c>
      <c r="D27" s="16">
        <v>1.1977223640290595E-2</v>
      </c>
      <c r="E27" s="15">
        <v>50</v>
      </c>
      <c r="F27" s="16">
        <v>7.4194984419053275E-3</v>
      </c>
      <c r="G27" s="15">
        <v>3</v>
      </c>
      <c r="H27" s="16">
        <v>6.5934065934065934E-3</v>
      </c>
      <c r="I27" s="24">
        <v>0</v>
      </c>
      <c r="J27" s="15">
        <v>114</v>
      </c>
      <c r="K27" s="16">
        <v>9.2780988036135752E-3</v>
      </c>
      <c r="L27" s="15">
        <v>37</v>
      </c>
      <c r="M27" s="16">
        <v>9.102091020910209E-3</v>
      </c>
      <c r="N27" s="15">
        <v>70</v>
      </c>
      <c r="O27" s="16">
        <v>6.9444444444444441E-3</v>
      </c>
      <c r="P27" s="15">
        <v>1</v>
      </c>
      <c r="Q27" s="16">
        <v>1.8552875695732839E-3</v>
      </c>
      <c r="R27" s="15">
        <v>0</v>
      </c>
      <c r="S27" s="25">
        <v>0</v>
      </c>
      <c r="T27" s="15">
        <v>108</v>
      </c>
      <c r="U27" s="16">
        <v>7.354443309499489E-3</v>
      </c>
      <c r="V27" s="15">
        <v>222</v>
      </c>
      <c r="W27" s="16">
        <v>8.2307578229274796E-3</v>
      </c>
    </row>
    <row r="28" spans="2:23" ht="22.15" customHeight="1" x14ac:dyDescent="0.25">
      <c r="B28" s="14" t="s">
        <v>33</v>
      </c>
      <c r="C28" s="15">
        <v>107</v>
      </c>
      <c r="D28" s="16">
        <v>2.100922835264088E-2</v>
      </c>
      <c r="E28" s="15">
        <v>138</v>
      </c>
      <c r="F28" s="16">
        <v>2.0477815699658702E-2</v>
      </c>
      <c r="G28" s="15">
        <v>4</v>
      </c>
      <c r="H28" s="16">
        <v>8.7912087912087912E-3</v>
      </c>
      <c r="I28" s="24">
        <v>0</v>
      </c>
      <c r="J28" s="15">
        <v>249</v>
      </c>
      <c r="K28" s="16">
        <v>2.0265321071050703E-2</v>
      </c>
      <c r="L28" s="15">
        <v>76</v>
      </c>
      <c r="M28" s="16">
        <v>1.8696186961869619E-2</v>
      </c>
      <c r="N28" s="15">
        <v>148</v>
      </c>
      <c r="O28" s="16">
        <v>1.4682539682539682E-2</v>
      </c>
      <c r="P28" s="15">
        <v>5</v>
      </c>
      <c r="Q28" s="16">
        <v>9.2764378478664197E-3</v>
      </c>
      <c r="R28" s="15">
        <v>0</v>
      </c>
      <c r="S28" s="25">
        <v>0</v>
      </c>
      <c r="T28" s="15">
        <v>229</v>
      </c>
      <c r="U28" s="16">
        <v>1.5594143684031324E-2</v>
      </c>
      <c r="V28" s="15">
        <v>478</v>
      </c>
      <c r="W28" s="16">
        <v>1.7722082159276287E-2</v>
      </c>
    </row>
    <row r="29" spans="2:23" ht="22.15" customHeight="1" x14ac:dyDescent="0.25">
      <c r="B29" s="14" t="s">
        <v>34</v>
      </c>
      <c r="C29" s="15">
        <v>45</v>
      </c>
      <c r="D29" s="16">
        <v>8.8356567838209308E-3</v>
      </c>
      <c r="E29" s="15">
        <v>142</v>
      </c>
      <c r="F29" s="16">
        <v>2.1071375575011129E-2</v>
      </c>
      <c r="G29" s="15">
        <v>15</v>
      </c>
      <c r="H29" s="16">
        <v>3.2967032967032968E-2</v>
      </c>
      <c r="I29" s="24">
        <v>0</v>
      </c>
      <c r="J29" s="15">
        <v>202</v>
      </c>
      <c r="K29" s="16">
        <v>1.644013998535037E-2</v>
      </c>
      <c r="L29" s="15">
        <v>50</v>
      </c>
      <c r="M29" s="16">
        <v>1.2300123001230012E-2</v>
      </c>
      <c r="N29" s="15">
        <v>145</v>
      </c>
      <c r="O29" s="16">
        <v>1.4384920634920634E-2</v>
      </c>
      <c r="P29" s="15">
        <v>8</v>
      </c>
      <c r="Q29" s="16">
        <v>1.4842300556586271E-2</v>
      </c>
      <c r="R29" s="15">
        <v>0</v>
      </c>
      <c r="S29" s="25">
        <v>0</v>
      </c>
      <c r="T29" s="15">
        <v>203</v>
      </c>
      <c r="U29" s="16">
        <v>1.3823629553966633E-2</v>
      </c>
      <c r="V29" s="15">
        <v>405</v>
      </c>
      <c r="W29" s="16">
        <v>1.5015571703989322E-2</v>
      </c>
    </row>
    <row r="30" spans="2:23" ht="22.15" customHeight="1" x14ac:dyDescent="0.25">
      <c r="B30" s="14" t="s">
        <v>35</v>
      </c>
      <c r="C30" s="15">
        <v>129</v>
      </c>
      <c r="D30" s="16">
        <v>2.5328882780286669E-2</v>
      </c>
      <c r="E30" s="15">
        <v>320</v>
      </c>
      <c r="F30" s="16">
        <v>4.7484790028194092E-2</v>
      </c>
      <c r="G30" s="15">
        <v>22</v>
      </c>
      <c r="H30" s="16">
        <v>4.8351648351648353E-2</v>
      </c>
      <c r="I30" s="24">
        <v>0</v>
      </c>
      <c r="J30" s="15">
        <v>471</v>
      </c>
      <c r="K30" s="16">
        <v>3.8333197688613985E-2</v>
      </c>
      <c r="L30" s="15">
        <v>129</v>
      </c>
      <c r="M30" s="16">
        <v>3.1734317343173432E-2</v>
      </c>
      <c r="N30" s="15">
        <v>427</v>
      </c>
      <c r="O30" s="16">
        <v>4.2361111111111113E-2</v>
      </c>
      <c r="P30" s="15">
        <v>21</v>
      </c>
      <c r="Q30" s="16">
        <v>3.896103896103896E-2</v>
      </c>
      <c r="R30" s="15">
        <v>1</v>
      </c>
      <c r="S30" s="25">
        <v>1</v>
      </c>
      <c r="T30" s="15">
        <v>578</v>
      </c>
      <c r="U30" s="16">
        <v>3.9359891045284305E-2</v>
      </c>
      <c r="V30" s="15">
        <v>1049</v>
      </c>
      <c r="W30" s="16">
        <v>3.889218448761679E-2</v>
      </c>
    </row>
    <row r="31" spans="2:23" ht="22.15" customHeight="1" x14ac:dyDescent="0.25">
      <c r="B31" s="14" t="s">
        <v>36</v>
      </c>
      <c r="C31" s="15">
        <v>117</v>
      </c>
      <c r="D31" s="16">
        <v>2.2972707637934419E-2</v>
      </c>
      <c r="E31" s="15">
        <v>193</v>
      </c>
      <c r="F31" s="16">
        <v>2.8639263985754563E-2</v>
      </c>
      <c r="G31" s="15">
        <v>24</v>
      </c>
      <c r="H31" s="16">
        <v>5.2747252747252747E-2</v>
      </c>
      <c r="I31" s="24">
        <v>0</v>
      </c>
      <c r="J31" s="15">
        <v>334</v>
      </c>
      <c r="K31" s="16">
        <v>2.7183201757955563E-2</v>
      </c>
      <c r="L31" s="15">
        <v>86</v>
      </c>
      <c r="M31" s="16">
        <v>2.1156211562115623E-2</v>
      </c>
      <c r="N31" s="15">
        <v>313</v>
      </c>
      <c r="O31" s="16">
        <v>3.1051587301587302E-2</v>
      </c>
      <c r="P31" s="15">
        <v>32</v>
      </c>
      <c r="Q31" s="16">
        <v>5.9369202226345084E-2</v>
      </c>
      <c r="R31" s="15">
        <v>0</v>
      </c>
      <c r="S31" s="25">
        <v>0</v>
      </c>
      <c r="T31" s="15">
        <v>431</v>
      </c>
      <c r="U31" s="16">
        <v>2.9349676540687777E-2</v>
      </c>
      <c r="V31" s="15">
        <v>765</v>
      </c>
      <c r="W31" s="16">
        <v>2.8362746551979831E-2</v>
      </c>
    </row>
    <row r="32" spans="2:23" ht="22.15" customHeight="1" x14ac:dyDescent="0.25">
      <c r="B32" s="14" t="s">
        <v>140</v>
      </c>
      <c r="C32" s="15">
        <v>47</v>
      </c>
      <c r="D32" s="16">
        <v>9.228352640879638E-3</v>
      </c>
      <c r="E32" s="15">
        <v>80</v>
      </c>
      <c r="F32" s="16">
        <v>1.1871197507048523E-2</v>
      </c>
      <c r="G32" s="15">
        <v>11</v>
      </c>
      <c r="H32" s="16">
        <v>2.4175824175824177E-2</v>
      </c>
      <c r="I32" s="24">
        <v>0</v>
      </c>
      <c r="J32" s="15">
        <v>138</v>
      </c>
      <c r="K32" s="16">
        <v>1.1231382762269065E-2</v>
      </c>
      <c r="L32" s="15">
        <v>31</v>
      </c>
      <c r="M32" s="16">
        <v>7.6260762607626075E-3</v>
      </c>
      <c r="N32" s="15">
        <v>104</v>
      </c>
      <c r="O32" s="16">
        <v>1.0317460317460317E-2</v>
      </c>
      <c r="P32" s="15">
        <v>8</v>
      </c>
      <c r="Q32" s="16">
        <v>1.4842300556586271E-2</v>
      </c>
      <c r="R32" s="15">
        <v>0</v>
      </c>
      <c r="S32" s="25">
        <v>0</v>
      </c>
      <c r="T32" s="15">
        <v>143</v>
      </c>
      <c r="U32" s="16">
        <v>9.7378277153558051E-3</v>
      </c>
      <c r="V32" s="15">
        <v>281</v>
      </c>
      <c r="W32" s="16">
        <v>1.0418211478570369E-2</v>
      </c>
    </row>
    <row r="33" spans="2:23" ht="22.15" customHeight="1" x14ac:dyDescent="0.25">
      <c r="B33" s="14" t="s">
        <v>37</v>
      </c>
      <c r="C33" s="15">
        <v>51</v>
      </c>
      <c r="D33" s="16">
        <v>1.0013744354997054E-2</v>
      </c>
      <c r="E33" s="15">
        <v>97</v>
      </c>
      <c r="F33" s="16">
        <v>1.4393826977296334E-2</v>
      </c>
      <c r="G33" s="15">
        <v>17</v>
      </c>
      <c r="H33" s="16">
        <v>3.7362637362637362E-2</v>
      </c>
      <c r="I33" s="24">
        <v>0</v>
      </c>
      <c r="J33" s="15">
        <v>165</v>
      </c>
      <c r="K33" s="16">
        <v>1.342882721575649E-2</v>
      </c>
      <c r="L33" s="15">
        <v>37</v>
      </c>
      <c r="M33" s="16">
        <v>9.102091020910209E-3</v>
      </c>
      <c r="N33" s="15">
        <v>107</v>
      </c>
      <c r="O33" s="16">
        <v>1.0615079365079366E-2</v>
      </c>
      <c r="P33" s="15">
        <v>9</v>
      </c>
      <c r="Q33" s="16">
        <v>1.6697588126159554E-2</v>
      </c>
      <c r="R33" s="15">
        <v>0</v>
      </c>
      <c r="S33" s="25">
        <v>0</v>
      </c>
      <c r="T33" s="15">
        <v>153</v>
      </c>
      <c r="U33" s="16">
        <v>1.0418794688457609E-2</v>
      </c>
      <c r="V33" s="15">
        <v>318</v>
      </c>
      <c r="W33" s="16">
        <v>1.1790004449058283E-2</v>
      </c>
    </row>
    <row r="34" spans="2:23" ht="22.15" customHeight="1" x14ac:dyDescent="0.25">
      <c r="B34" s="14" t="s">
        <v>38</v>
      </c>
      <c r="C34" s="15">
        <v>51</v>
      </c>
      <c r="D34" s="16">
        <v>1.0013744354997054E-2</v>
      </c>
      <c r="E34" s="15">
        <v>73</v>
      </c>
      <c r="F34" s="16">
        <v>1.0832467725181778E-2</v>
      </c>
      <c r="G34" s="15">
        <v>6</v>
      </c>
      <c r="H34" s="16">
        <v>1.3186813186813187E-2</v>
      </c>
      <c r="I34" s="24">
        <v>0</v>
      </c>
      <c r="J34" s="15">
        <v>130</v>
      </c>
      <c r="K34" s="16">
        <v>1.0580288109383901E-2</v>
      </c>
      <c r="L34" s="15">
        <v>50</v>
      </c>
      <c r="M34" s="16">
        <v>1.2300123001230012E-2</v>
      </c>
      <c r="N34" s="15">
        <v>134</v>
      </c>
      <c r="O34" s="16">
        <v>1.3293650793650793E-2</v>
      </c>
      <c r="P34" s="15">
        <v>12</v>
      </c>
      <c r="Q34" s="16">
        <v>2.2263450834879406E-2</v>
      </c>
      <c r="R34" s="15">
        <v>0</v>
      </c>
      <c r="S34" s="25">
        <v>0</v>
      </c>
      <c r="T34" s="15">
        <v>196</v>
      </c>
      <c r="U34" s="16">
        <v>1.334695267279537E-2</v>
      </c>
      <c r="V34" s="15">
        <v>326</v>
      </c>
      <c r="W34" s="16">
        <v>1.2086608334569184E-2</v>
      </c>
    </row>
    <row r="35" spans="2:23" ht="22.15" customHeight="1" x14ac:dyDescent="0.25">
      <c r="B35" s="14" t="s">
        <v>139</v>
      </c>
      <c r="C35" s="15">
        <v>75</v>
      </c>
      <c r="D35" s="16">
        <v>1.4726094639701551E-2</v>
      </c>
      <c r="E35" s="15">
        <v>172</v>
      </c>
      <c r="F35" s="16">
        <v>2.5523074640154325E-2</v>
      </c>
      <c r="G35" s="15">
        <v>9</v>
      </c>
      <c r="H35" s="16">
        <v>1.9780219780219779E-2</v>
      </c>
      <c r="I35" s="24">
        <v>0</v>
      </c>
      <c r="J35" s="15">
        <v>256</v>
      </c>
      <c r="K35" s="16">
        <v>2.0835028892325223E-2</v>
      </c>
      <c r="L35" s="15">
        <v>105</v>
      </c>
      <c r="M35" s="16">
        <v>2.5830258302583026E-2</v>
      </c>
      <c r="N35" s="15">
        <v>257</v>
      </c>
      <c r="O35" s="16">
        <v>2.5496031746031746E-2</v>
      </c>
      <c r="P35" s="15">
        <v>13</v>
      </c>
      <c r="Q35" s="16">
        <v>2.4118738404452691E-2</v>
      </c>
      <c r="R35" s="15">
        <v>0</v>
      </c>
      <c r="S35" s="25">
        <v>0</v>
      </c>
      <c r="T35" s="15">
        <v>375</v>
      </c>
      <c r="U35" s="16">
        <v>2.5536261491317672E-2</v>
      </c>
      <c r="V35" s="15">
        <v>631</v>
      </c>
      <c r="W35" s="16">
        <v>2.3394631469672252E-2</v>
      </c>
    </row>
    <row r="36" spans="2:23" ht="22.15" customHeight="1" x14ac:dyDescent="0.25">
      <c r="B36" s="14" t="s">
        <v>39</v>
      </c>
      <c r="C36" s="15">
        <v>94</v>
      </c>
      <c r="D36" s="16">
        <v>1.8456705281759276E-2</v>
      </c>
      <c r="E36" s="15">
        <v>140</v>
      </c>
      <c r="F36" s="16">
        <v>2.0774595637334917E-2</v>
      </c>
      <c r="G36" s="15">
        <v>10</v>
      </c>
      <c r="H36" s="16">
        <v>2.197802197802198E-2</v>
      </c>
      <c r="I36" s="24">
        <v>0</v>
      </c>
      <c r="J36" s="15">
        <v>244</v>
      </c>
      <c r="K36" s="16">
        <v>1.9858386912997478E-2</v>
      </c>
      <c r="L36" s="15">
        <v>64</v>
      </c>
      <c r="M36" s="16">
        <v>1.5744157441574414E-2</v>
      </c>
      <c r="N36" s="15">
        <v>155</v>
      </c>
      <c r="O36" s="16">
        <v>1.5376984126984126E-2</v>
      </c>
      <c r="P36" s="15">
        <v>15</v>
      </c>
      <c r="Q36" s="16">
        <v>2.7829313543599257E-2</v>
      </c>
      <c r="R36" s="15">
        <v>0</v>
      </c>
      <c r="S36" s="25">
        <v>0</v>
      </c>
      <c r="T36" s="15">
        <v>234</v>
      </c>
      <c r="U36" s="16">
        <v>1.5934627170582225E-2</v>
      </c>
      <c r="V36" s="15">
        <v>478</v>
      </c>
      <c r="W36" s="16">
        <v>1.7722082159276287E-2</v>
      </c>
    </row>
    <row r="37" spans="2:23" ht="22.15" customHeight="1" x14ac:dyDescent="0.25">
      <c r="B37" s="14" t="s">
        <v>40</v>
      </c>
      <c r="C37" s="15">
        <v>427</v>
      </c>
      <c r="D37" s="16">
        <v>8.3840565482034168E-2</v>
      </c>
      <c r="E37" s="15">
        <v>526</v>
      </c>
      <c r="F37" s="16">
        <v>7.8053123608844047E-2</v>
      </c>
      <c r="G37" s="15">
        <v>56</v>
      </c>
      <c r="H37" s="16">
        <v>0.12307692307692308</v>
      </c>
      <c r="I37" s="24">
        <v>0</v>
      </c>
      <c r="J37" s="15">
        <v>1009</v>
      </c>
      <c r="K37" s="16">
        <v>8.21193130951412E-2</v>
      </c>
      <c r="L37" s="15">
        <v>255</v>
      </c>
      <c r="M37" s="16">
        <v>6.273062730627306E-2</v>
      </c>
      <c r="N37" s="15">
        <v>600</v>
      </c>
      <c r="O37" s="16">
        <v>5.9523809523809521E-2</v>
      </c>
      <c r="P37" s="15">
        <v>66</v>
      </c>
      <c r="Q37" s="16">
        <v>0.12244897959183673</v>
      </c>
      <c r="R37" s="15">
        <v>0</v>
      </c>
      <c r="S37" s="25">
        <v>0</v>
      </c>
      <c r="T37" s="15">
        <v>921</v>
      </c>
      <c r="U37" s="16">
        <v>6.2717058222676203E-2</v>
      </c>
      <c r="V37" s="15">
        <v>1930</v>
      </c>
      <c r="W37" s="16">
        <v>7.1555687379504671E-2</v>
      </c>
    </row>
    <row r="38" spans="2:23" ht="22.15" customHeight="1" x14ac:dyDescent="0.25">
      <c r="B38" s="14" t="s">
        <v>41</v>
      </c>
      <c r="C38" s="15">
        <v>157</v>
      </c>
      <c r="D38" s="16">
        <v>3.082662477910858E-2</v>
      </c>
      <c r="E38" s="15">
        <v>213</v>
      </c>
      <c r="F38" s="16">
        <v>3.1607063362516695E-2</v>
      </c>
      <c r="G38" s="15">
        <v>17</v>
      </c>
      <c r="H38" s="16">
        <v>3.7362637362637362E-2</v>
      </c>
      <c r="I38" s="24">
        <v>0</v>
      </c>
      <c r="J38" s="15">
        <v>387</v>
      </c>
      <c r="K38" s="16">
        <v>3.1496703833319768E-2</v>
      </c>
      <c r="L38" s="15">
        <v>95</v>
      </c>
      <c r="M38" s="16">
        <v>2.3370233702337023E-2</v>
      </c>
      <c r="N38" s="15">
        <v>253</v>
      </c>
      <c r="O38" s="16">
        <v>2.509920634920635E-2</v>
      </c>
      <c r="P38" s="15">
        <v>13</v>
      </c>
      <c r="Q38" s="16">
        <v>2.4118738404452691E-2</v>
      </c>
      <c r="R38" s="15">
        <v>0</v>
      </c>
      <c r="S38" s="25">
        <v>0</v>
      </c>
      <c r="T38" s="15">
        <v>361</v>
      </c>
      <c r="U38" s="16">
        <v>2.4582907728975145E-2</v>
      </c>
      <c r="V38" s="15">
        <v>748</v>
      </c>
      <c r="W38" s="16">
        <v>2.7732463295269169E-2</v>
      </c>
    </row>
    <row r="39" spans="2:23" ht="22.15" customHeight="1" x14ac:dyDescent="0.25">
      <c r="B39" s="14" t="s">
        <v>42</v>
      </c>
      <c r="C39" s="15">
        <v>52</v>
      </c>
      <c r="D39" s="16">
        <v>1.0210092283526409E-2</v>
      </c>
      <c r="E39" s="15">
        <v>84</v>
      </c>
      <c r="F39" s="16">
        <v>1.2464757382400949E-2</v>
      </c>
      <c r="G39" s="15">
        <v>9</v>
      </c>
      <c r="H39" s="16">
        <v>1.9780219780219779E-2</v>
      </c>
      <c r="I39" s="24">
        <v>0</v>
      </c>
      <c r="J39" s="15">
        <v>145</v>
      </c>
      <c r="K39" s="16">
        <v>1.1801090583543583E-2</v>
      </c>
      <c r="L39" s="15">
        <v>44</v>
      </c>
      <c r="M39" s="16">
        <v>1.0824108241082412E-2</v>
      </c>
      <c r="N39" s="15">
        <v>116</v>
      </c>
      <c r="O39" s="16">
        <v>1.1507936507936509E-2</v>
      </c>
      <c r="P39" s="15">
        <v>4</v>
      </c>
      <c r="Q39" s="16">
        <v>7.4211502782931356E-3</v>
      </c>
      <c r="R39" s="15">
        <v>0</v>
      </c>
      <c r="S39" s="25">
        <v>0</v>
      </c>
      <c r="T39" s="15">
        <v>164</v>
      </c>
      <c r="U39" s="16">
        <v>1.1167858358869595E-2</v>
      </c>
      <c r="V39" s="15">
        <v>309</v>
      </c>
      <c r="W39" s="16">
        <v>1.145632507785852E-2</v>
      </c>
    </row>
    <row r="40" spans="2:23" ht="22.15" customHeight="1" x14ac:dyDescent="0.25">
      <c r="B40" s="14" t="s">
        <v>43</v>
      </c>
      <c r="C40" s="15">
        <v>211</v>
      </c>
      <c r="D40" s="16">
        <v>4.1429412919693695E-2</v>
      </c>
      <c r="E40" s="15">
        <v>214</v>
      </c>
      <c r="F40" s="16">
        <v>3.1755453331354801E-2</v>
      </c>
      <c r="G40" s="15">
        <v>17</v>
      </c>
      <c r="H40" s="16">
        <v>3.7362637362637362E-2</v>
      </c>
      <c r="I40" s="24">
        <v>0</v>
      </c>
      <c r="J40" s="15">
        <v>442</v>
      </c>
      <c r="K40" s="16">
        <v>3.5972979571905268E-2</v>
      </c>
      <c r="L40" s="15">
        <v>147</v>
      </c>
      <c r="M40" s="16">
        <v>3.6162361623616239E-2</v>
      </c>
      <c r="N40" s="15">
        <v>275</v>
      </c>
      <c r="O40" s="16">
        <v>2.7281746031746032E-2</v>
      </c>
      <c r="P40" s="15">
        <v>13</v>
      </c>
      <c r="Q40" s="16">
        <v>2.4118738404452691E-2</v>
      </c>
      <c r="R40" s="15">
        <v>0</v>
      </c>
      <c r="S40" s="25">
        <v>0</v>
      </c>
      <c r="T40" s="15">
        <v>435</v>
      </c>
      <c r="U40" s="16">
        <v>2.9622063329928498E-2</v>
      </c>
      <c r="V40" s="15">
        <v>877</v>
      </c>
      <c r="W40" s="16">
        <v>3.2515200949132433E-2</v>
      </c>
    </row>
    <row r="41" spans="2:23" ht="22.15" customHeight="1" x14ac:dyDescent="0.25">
      <c r="B41" s="14" t="s">
        <v>44</v>
      </c>
      <c r="C41" s="15">
        <v>98</v>
      </c>
      <c r="D41" s="16">
        <v>1.9242096995876694E-2</v>
      </c>
      <c r="E41" s="15">
        <v>88</v>
      </c>
      <c r="F41" s="16">
        <v>1.3058317257753376E-2</v>
      </c>
      <c r="G41" s="15">
        <v>4</v>
      </c>
      <c r="H41" s="16">
        <v>8.7912087912087912E-3</v>
      </c>
      <c r="I41" s="24">
        <v>0</v>
      </c>
      <c r="J41" s="15">
        <v>190</v>
      </c>
      <c r="K41" s="16">
        <v>1.5463498006022626E-2</v>
      </c>
      <c r="L41" s="15">
        <v>74</v>
      </c>
      <c r="M41" s="16">
        <v>1.8204182041820418E-2</v>
      </c>
      <c r="N41" s="15">
        <v>104</v>
      </c>
      <c r="O41" s="16">
        <v>1.0317460317460317E-2</v>
      </c>
      <c r="P41" s="15">
        <v>6</v>
      </c>
      <c r="Q41" s="16">
        <v>1.1131725417439703E-2</v>
      </c>
      <c r="R41" s="15">
        <v>0</v>
      </c>
      <c r="S41" s="25">
        <v>0</v>
      </c>
      <c r="T41" s="15">
        <v>184</v>
      </c>
      <c r="U41" s="16">
        <v>1.2529792305073204E-2</v>
      </c>
      <c r="V41" s="15">
        <v>374</v>
      </c>
      <c r="W41" s="16">
        <v>1.3866231647634585E-2</v>
      </c>
    </row>
    <row r="42" spans="2:23" ht="22.15" customHeight="1" x14ac:dyDescent="0.25">
      <c r="B42" s="14" t="s">
        <v>45</v>
      </c>
      <c r="C42" s="15">
        <v>104</v>
      </c>
      <c r="D42" s="16">
        <v>2.0420184567052819E-2</v>
      </c>
      <c r="E42" s="15">
        <v>95</v>
      </c>
      <c r="F42" s="16">
        <v>1.4097047039620121E-2</v>
      </c>
      <c r="G42" s="15">
        <v>3</v>
      </c>
      <c r="H42" s="16">
        <v>6.5934065934065934E-3</v>
      </c>
      <c r="I42" s="24">
        <v>0</v>
      </c>
      <c r="J42" s="15">
        <v>202</v>
      </c>
      <c r="K42" s="16">
        <v>1.644013998535037E-2</v>
      </c>
      <c r="L42" s="15">
        <v>77</v>
      </c>
      <c r="M42" s="16">
        <v>1.8942189421894219E-2</v>
      </c>
      <c r="N42" s="15">
        <v>132</v>
      </c>
      <c r="O42" s="16">
        <v>1.3095238095238096E-2</v>
      </c>
      <c r="P42" s="15">
        <v>7</v>
      </c>
      <c r="Q42" s="16">
        <v>1.2987012987012988E-2</v>
      </c>
      <c r="R42" s="15">
        <v>0</v>
      </c>
      <c r="S42" s="25">
        <v>0</v>
      </c>
      <c r="T42" s="15">
        <v>216</v>
      </c>
      <c r="U42" s="16">
        <v>1.4708886618998978E-2</v>
      </c>
      <c r="V42" s="15">
        <v>418</v>
      </c>
      <c r="W42" s="16">
        <v>1.5497553017944535E-2</v>
      </c>
    </row>
    <row r="43" spans="2:23" ht="22.15" customHeight="1" x14ac:dyDescent="0.25">
      <c r="B43" s="14" t="s">
        <v>46</v>
      </c>
      <c r="C43" s="15">
        <v>18</v>
      </c>
      <c r="D43" s="16">
        <v>3.5342627135283725E-3</v>
      </c>
      <c r="E43" s="15">
        <v>31</v>
      </c>
      <c r="F43" s="16">
        <v>4.6000890339813029E-3</v>
      </c>
      <c r="G43" s="15">
        <v>4</v>
      </c>
      <c r="H43" s="16">
        <v>8.7912087912087912E-3</v>
      </c>
      <c r="I43" s="24">
        <v>0</v>
      </c>
      <c r="J43" s="15">
        <v>53</v>
      </c>
      <c r="K43" s="16">
        <v>4.3135020753642065E-3</v>
      </c>
      <c r="L43" s="15">
        <v>7</v>
      </c>
      <c r="M43" s="16">
        <v>1.7220172201722018E-3</v>
      </c>
      <c r="N43" s="15">
        <v>25</v>
      </c>
      <c r="O43" s="16">
        <v>2.48015873015873E-3</v>
      </c>
      <c r="P43" s="15">
        <v>3</v>
      </c>
      <c r="Q43" s="16">
        <v>5.5658627087198514E-3</v>
      </c>
      <c r="R43" s="15">
        <v>0</v>
      </c>
      <c r="S43" s="25">
        <v>0</v>
      </c>
      <c r="T43" s="15">
        <v>35</v>
      </c>
      <c r="U43" s="16">
        <v>2.3833844058563161E-3</v>
      </c>
      <c r="V43" s="15">
        <v>88</v>
      </c>
      <c r="W43" s="16">
        <v>3.2626427406199023E-3</v>
      </c>
    </row>
    <row r="44" spans="2:23" ht="22.15" customHeight="1" x14ac:dyDescent="0.25">
      <c r="B44" s="14" t="s">
        <v>47</v>
      </c>
      <c r="C44" s="15">
        <v>28</v>
      </c>
      <c r="D44" s="16">
        <v>5.4977419988219128E-3</v>
      </c>
      <c r="E44" s="15">
        <v>29</v>
      </c>
      <c r="F44" s="16">
        <v>4.3033090963050897E-3</v>
      </c>
      <c r="G44" s="15">
        <v>0</v>
      </c>
      <c r="H44" s="16">
        <v>0</v>
      </c>
      <c r="I44" s="24">
        <v>0</v>
      </c>
      <c r="J44" s="15">
        <v>57</v>
      </c>
      <c r="K44" s="16">
        <v>4.6390494018067876E-3</v>
      </c>
      <c r="L44" s="15">
        <v>12</v>
      </c>
      <c r="M44" s="16">
        <v>2.9520295202952029E-3</v>
      </c>
      <c r="N44" s="15">
        <v>32</v>
      </c>
      <c r="O44" s="16">
        <v>3.1746031746031746E-3</v>
      </c>
      <c r="P44" s="15">
        <v>2</v>
      </c>
      <c r="Q44" s="16">
        <v>3.7105751391465678E-3</v>
      </c>
      <c r="R44" s="15">
        <v>0</v>
      </c>
      <c r="S44" s="25">
        <v>0</v>
      </c>
      <c r="T44" s="15">
        <v>46</v>
      </c>
      <c r="U44" s="16">
        <v>3.1324480762683011E-3</v>
      </c>
      <c r="V44" s="15">
        <v>103</v>
      </c>
      <c r="W44" s="16">
        <v>3.8187750259528401E-3</v>
      </c>
    </row>
    <row r="45" spans="2:23" ht="22.15" customHeight="1" x14ac:dyDescent="0.25">
      <c r="B45" s="14" t="s">
        <v>48</v>
      </c>
      <c r="C45" s="15">
        <v>42</v>
      </c>
      <c r="D45" s="16">
        <v>8.2466129982328683E-3</v>
      </c>
      <c r="E45" s="15">
        <v>40</v>
      </c>
      <c r="F45" s="16">
        <v>5.9355987535242615E-3</v>
      </c>
      <c r="G45" s="15">
        <v>2</v>
      </c>
      <c r="H45" s="16">
        <v>4.3956043956043956E-3</v>
      </c>
      <c r="I45" s="24">
        <v>0</v>
      </c>
      <c r="J45" s="15">
        <v>84</v>
      </c>
      <c r="K45" s="16">
        <v>6.836493855294213E-3</v>
      </c>
      <c r="L45" s="15">
        <v>40</v>
      </c>
      <c r="M45" s="16">
        <v>9.8400984009840101E-3</v>
      </c>
      <c r="N45" s="15">
        <v>57</v>
      </c>
      <c r="O45" s="16">
        <v>5.6547619047619046E-3</v>
      </c>
      <c r="P45" s="15">
        <v>9</v>
      </c>
      <c r="Q45" s="16">
        <v>1.6697588126159554E-2</v>
      </c>
      <c r="R45" s="15">
        <v>0</v>
      </c>
      <c r="S45" s="25">
        <v>0</v>
      </c>
      <c r="T45" s="15">
        <v>106</v>
      </c>
      <c r="U45" s="16">
        <v>7.2182499148791286E-3</v>
      </c>
      <c r="V45" s="15">
        <v>190</v>
      </c>
      <c r="W45" s="16">
        <v>7.0443422808838798E-3</v>
      </c>
    </row>
    <row r="46" spans="2:23" ht="22.15" customHeight="1" x14ac:dyDescent="0.25">
      <c r="B46" s="14" t="s">
        <v>49</v>
      </c>
      <c r="C46" s="15">
        <v>32</v>
      </c>
      <c r="D46" s="16">
        <v>6.2831337129393289E-3</v>
      </c>
      <c r="E46" s="15">
        <v>42</v>
      </c>
      <c r="F46" s="16">
        <v>6.2323786912004747E-3</v>
      </c>
      <c r="G46" s="15">
        <v>3</v>
      </c>
      <c r="H46" s="16">
        <v>6.5934065934065934E-3</v>
      </c>
      <c r="I46" s="24">
        <v>0</v>
      </c>
      <c r="J46" s="15">
        <v>77</v>
      </c>
      <c r="K46" s="16">
        <v>6.2667860340196958E-3</v>
      </c>
      <c r="L46" s="15">
        <v>23</v>
      </c>
      <c r="M46" s="16">
        <v>5.6580565805658053E-3</v>
      </c>
      <c r="N46" s="15">
        <v>62</v>
      </c>
      <c r="O46" s="16">
        <v>6.1507936507936506E-3</v>
      </c>
      <c r="P46" s="15">
        <v>5</v>
      </c>
      <c r="Q46" s="16">
        <v>9.2764378478664197E-3</v>
      </c>
      <c r="R46" s="15">
        <v>0</v>
      </c>
      <c r="S46" s="25">
        <v>0</v>
      </c>
      <c r="T46" s="15">
        <v>90</v>
      </c>
      <c r="U46" s="16">
        <v>6.1287027579162408E-3</v>
      </c>
      <c r="V46" s="15">
        <v>167</v>
      </c>
      <c r="W46" s="16">
        <v>6.1916061100400419E-3</v>
      </c>
    </row>
    <row r="47" spans="2:23" ht="22.15" customHeight="1" x14ac:dyDescent="0.25">
      <c r="B47" s="14" t="s">
        <v>50</v>
      </c>
      <c r="C47" s="15">
        <v>24</v>
      </c>
      <c r="D47" s="16">
        <v>4.7123502847044967E-3</v>
      </c>
      <c r="E47" s="15">
        <v>34</v>
      </c>
      <c r="F47" s="16">
        <v>5.0452589404956227E-3</v>
      </c>
      <c r="G47" s="15">
        <v>1</v>
      </c>
      <c r="H47" s="16">
        <v>2.1978021978021978E-3</v>
      </c>
      <c r="I47" s="24">
        <v>0</v>
      </c>
      <c r="J47" s="15">
        <v>59</v>
      </c>
      <c r="K47" s="16">
        <v>4.8018230650280786E-3</v>
      </c>
      <c r="L47" s="15">
        <v>15</v>
      </c>
      <c r="M47" s="16">
        <v>3.6900369003690036E-3</v>
      </c>
      <c r="N47" s="15">
        <v>49</v>
      </c>
      <c r="O47" s="16">
        <v>4.8611111111111112E-3</v>
      </c>
      <c r="P47" s="15">
        <v>5</v>
      </c>
      <c r="Q47" s="16">
        <v>9.2764378478664197E-3</v>
      </c>
      <c r="R47" s="15">
        <v>0</v>
      </c>
      <c r="S47" s="25">
        <v>0</v>
      </c>
      <c r="T47" s="15">
        <v>69</v>
      </c>
      <c r="U47" s="16">
        <v>4.6986721144024511E-3</v>
      </c>
      <c r="V47" s="15">
        <v>128</v>
      </c>
      <c r="W47" s="16">
        <v>4.7456621681744027E-3</v>
      </c>
    </row>
    <row r="48" spans="2:23" ht="22.15" customHeight="1" x14ac:dyDescent="0.25">
      <c r="B48" s="14" t="s">
        <v>51</v>
      </c>
      <c r="C48" s="15">
        <v>54</v>
      </c>
      <c r="D48" s="16">
        <v>1.0602788140585117E-2</v>
      </c>
      <c r="E48" s="15">
        <v>60</v>
      </c>
      <c r="F48" s="16">
        <v>8.9033981302863927E-3</v>
      </c>
      <c r="G48" s="15">
        <v>7</v>
      </c>
      <c r="H48" s="16">
        <v>1.5384615384615385E-2</v>
      </c>
      <c r="I48" s="24">
        <v>0</v>
      </c>
      <c r="J48" s="15">
        <v>121</v>
      </c>
      <c r="K48" s="16">
        <v>9.8478066248880933E-3</v>
      </c>
      <c r="L48" s="15">
        <v>44</v>
      </c>
      <c r="M48" s="16">
        <v>1.0824108241082412E-2</v>
      </c>
      <c r="N48" s="15">
        <v>144</v>
      </c>
      <c r="O48" s="16">
        <v>1.4285714285714285E-2</v>
      </c>
      <c r="P48" s="15">
        <v>13</v>
      </c>
      <c r="Q48" s="16">
        <v>2.4118738404452691E-2</v>
      </c>
      <c r="R48" s="15">
        <v>0</v>
      </c>
      <c r="S48" s="25">
        <v>0</v>
      </c>
      <c r="T48" s="15">
        <v>201</v>
      </c>
      <c r="U48" s="16">
        <v>1.3687436159346271E-2</v>
      </c>
      <c r="V48" s="15">
        <v>322</v>
      </c>
      <c r="W48" s="16">
        <v>1.1938306391813733E-2</v>
      </c>
    </row>
    <row r="49" spans="2:23" ht="22.15" customHeight="1" x14ac:dyDescent="0.25">
      <c r="B49" s="14" t="s">
        <v>52</v>
      </c>
      <c r="C49" s="15">
        <v>166</v>
      </c>
      <c r="D49" s="16">
        <v>3.2593756135872766E-2</v>
      </c>
      <c r="E49" s="15">
        <v>269</v>
      </c>
      <c r="F49" s="16">
        <v>3.9916901617450658E-2</v>
      </c>
      <c r="G49" s="15">
        <v>16</v>
      </c>
      <c r="H49" s="16">
        <v>3.5164835164835165E-2</v>
      </c>
      <c r="I49" s="24">
        <v>0</v>
      </c>
      <c r="J49" s="15">
        <v>451</v>
      </c>
      <c r="K49" s="16">
        <v>3.6705461056401073E-2</v>
      </c>
      <c r="L49" s="15">
        <v>136</v>
      </c>
      <c r="M49" s="16">
        <v>3.3456334563345631E-2</v>
      </c>
      <c r="N49" s="15">
        <v>349</v>
      </c>
      <c r="O49" s="16">
        <v>3.4623015873015875E-2</v>
      </c>
      <c r="P49" s="15">
        <v>23</v>
      </c>
      <c r="Q49" s="16">
        <v>4.267161410018553E-2</v>
      </c>
      <c r="R49" s="15">
        <v>0</v>
      </c>
      <c r="S49" s="25">
        <v>0</v>
      </c>
      <c r="T49" s="15">
        <v>508</v>
      </c>
      <c r="U49" s="16">
        <v>3.4593122233571673E-2</v>
      </c>
      <c r="V49" s="15">
        <v>959</v>
      </c>
      <c r="W49" s="16">
        <v>3.5555390775619158E-2</v>
      </c>
    </row>
    <row r="50" spans="2:23" ht="22.15" customHeight="1" x14ac:dyDescent="0.25">
      <c r="B50" s="14" t="s">
        <v>53</v>
      </c>
      <c r="C50" s="15">
        <v>29</v>
      </c>
      <c r="D50" s="16">
        <v>5.6940899273512664E-3</v>
      </c>
      <c r="E50" s="15">
        <v>64</v>
      </c>
      <c r="F50" s="16">
        <v>9.4969580056388191E-3</v>
      </c>
      <c r="G50" s="15">
        <v>4</v>
      </c>
      <c r="H50" s="16">
        <v>8.7912087912087912E-3</v>
      </c>
      <c r="I50" s="24">
        <v>0</v>
      </c>
      <c r="J50" s="15">
        <v>97</v>
      </c>
      <c r="K50" s="16">
        <v>7.8945226662326031E-3</v>
      </c>
      <c r="L50" s="15">
        <v>37</v>
      </c>
      <c r="M50" s="16">
        <v>9.102091020910209E-3</v>
      </c>
      <c r="N50" s="15">
        <v>119</v>
      </c>
      <c r="O50" s="16">
        <v>1.1805555555555555E-2</v>
      </c>
      <c r="P50" s="15">
        <v>9</v>
      </c>
      <c r="Q50" s="16">
        <v>1.6697588126159554E-2</v>
      </c>
      <c r="R50" s="15">
        <v>0</v>
      </c>
      <c r="S50" s="25">
        <v>0</v>
      </c>
      <c r="T50" s="15">
        <v>165</v>
      </c>
      <c r="U50" s="16">
        <v>1.1235955056179775E-2</v>
      </c>
      <c r="V50" s="15">
        <v>262</v>
      </c>
      <c r="W50" s="16">
        <v>9.7137772504819805E-3</v>
      </c>
    </row>
    <row r="51" spans="2:23" ht="25.5" customHeight="1" x14ac:dyDescent="0.25">
      <c r="B51" s="14" t="s">
        <v>54</v>
      </c>
      <c r="C51" s="15">
        <v>121</v>
      </c>
      <c r="D51" s="16">
        <v>2.3758099352051837E-2</v>
      </c>
      <c r="E51" s="15">
        <v>97</v>
      </c>
      <c r="F51" s="16">
        <v>1.4393826977296334E-2</v>
      </c>
      <c r="G51" s="15">
        <v>4</v>
      </c>
      <c r="H51" s="16">
        <v>8.7912087912087912E-3</v>
      </c>
      <c r="I51" s="24">
        <v>0</v>
      </c>
      <c r="J51" s="15">
        <v>222</v>
      </c>
      <c r="K51" s="16">
        <v>1.8067876617563278E-2</v>
      </c>
      <c r="L51" s="15">
        <v>60</v>
      </c>
      <c r="M51" s="16">
        <v>1.4760147601476014E-2</v>
      </c>
      <c r="N51" s="15">
        <v>168</v>
      </c>
      <c r="O51" s="16">
        <v>1.6666666666666666E-2</v>
      </c>
      <c r="P51" s="15">
        <v>3</v>
      </c>
      <c r="Q51" s="16">
        <v>5.5658627087198514E-3</v>
      </c>
      <c r="R51" s="15">
        <v>0</v>
      </c>
      <c r="S51" s="25">
        <v>0</v>
      </c>
      <c r="T51" s="15">
        <v>231</v>
      </c>
      <c r="U51" s="16">
        <v>1.5730337078651686E-2</v>
      </c>
      <c r="V51" s="15">
        <v>453</v>
      </c>
      <c r="W51" s="16">
        <v>1.6795195017054725E-2</v>
      </c>
    </row>
    <row r="52" spans="2:23" ht="21" customHeight="1" x14ac:dyDescent="0.25">
      <c r="B52" s="14" t="s">
        <v>55</v>
      </c>
      <c r="C52" s="15">
        <v>72</v>
      </c>
      <c r="D52" s="16">
        <v>1.413705085411349E-2</v>
      </c>
      <c r="E52" s="15">
        <v>160</v>
      </c>
      <c r="F52" s="16">
        <v>2.3742395014097046E-2</v>
      </c>
      <c r="G52" s="15">
        <v>7</v>
      </c>
      <c r="H52" s="16">
        <v>1.5384615384615385E-2</v>
      </c>
      <c r="I52" s="24">
        <v>0</v>
      </c>
      <c r="J52" s="15">
        <v>239</v>
      </c>
      <c r="K52" s="16">
        <v>1.945145275494425E-2</v>
      </c>
      <c r="L52" s="15">
        <v>280</v>
      </c>
      <c r="M52" s="16">
        <v>6.8880688806888066E-2</v>
      </c>
      <c r="N52" s="15">
        <v>834</v>
      </c>
      <c r="O52" s="16">
        <v>8.2738095238095236E-2</v>
      </c>
      <c r="P52" s="15">
        <v>33</v>
      </c>
      <c r="Q52" s="16">
        <v>6.1224489795918366E-2</v>
      </c>
      <c r="R52" s="15">
        <v>0</v>
      </c>
      <c r="S52" s="25">
        <v>0</v>
      </c>
      <c r="T52" s="15">
        <v>1147</v>
      </c>
      <c r="U52" s="16">
        <v>7.8106911814776983E-2</v>
      </c>
      <c r="V52" s="15">
        <v>1386</v>
      </c>
      <c r="W52" s="16">
        <v>5.1386623164763459E-2</v>
      </c>
    </row>
    <row r="53" spans="2:23" ht="21" customHeight="1" thickBot="1" x14ac:dyDescent="0.3">
      <c r="B53" s="14" t="s">
        <v>56</v>
      </c>
      <c r="C53" s="15">
        <v>40</v>
      </c>
      <c r="D53" s="16">
        <v>7.8539171411741611E-3</v>
      </c>
      <c r="E53" s="15">
        <v>23</v>
      </c>
      <c r="F53" s="16">
        <v>3.4129692832764505E-3</v>
      </c>
      <c r="G53" s="15">
        <v>0</v>
      </c>
      <c r="H53" s="16">
        <v>0</v>
      </c>
      <c r="I53" s="24">
        <v>0</v>
      </c>
      <c r="J53" s="15">
        <v>63</v>
      </c>
      <c r="K53" s="16">
        <v>5.1273703914706597E-3</v>
      </c>
      <c r="L53" s="15">
        <v>17</v>
      </c>
      <c r="M53" s="16">
        <v>4.1820418204182039E-3</v>
      </c>
      <c r="N53" s="15">
        <v>33</v>
      </c>
      <c r="O53" s="16">
        <v>3.2738095238095239E-3</v>
      </c>
      <c r="P53" s="15">
        <v>0</v>
      </c>
      <c r="Q53" s="16">
        <v>0</v>
      </c>
      <c r="R53" s="15">
        <v>0</v>
      </c>
      <c r="S53" s="25">
        <v>0</v>
      </c>
      <c r="T53" s="15">
        <v>50</v>
      </c>
      <c r="U53" s="16">
        <v>3.4048348655090228E-3</v>
      </c>
      <c r="V53" s="15">
        <v>113</v>
      </c>
      <c r="W53" s="16">
        <v>4.1895298828414649E-3</v>
      </c>
    </row>
    <row r="54" spans="2:23" ht="22.15" customHeight="1" thickTop="1" thickBot="1" x14ac:dyDescent="0.3">
      <c r="B54" s="17" t="s">
        <v>58</v>
      </c>
      <c r="C54" s="18">
        <v>5093</v>
      </c>
      <c r="D54" s="19">
        <v>1.0000000000000002</v>
      </c>
      <c r="E54" s="18">
        <v>6739</v>
      </c>
      <c r="F54" s="19">
        <v>1</v>
      </c>
      <c r="G54" s="18">
        <v>455</v>
      </c>
      <c r="H54" s="19">
        <v>0.99999999999999978</v>
      </c>
      <c r="I54" s="28">
        <v>0</v>
      </c>
      <c r="J54" s="18">
        <v>12287</v>
      </c>
      <c r="K54" s="19">
        <v>0.99999999999999967</v>
      </c>
      <c r="L54" s="18">
        <v>4065</v>
      </c>
      <c r="M54" s="19">
        <v>0.99999999999999978</v>
      </c>
      <c r="N54" s="18">
        <v>10080</v>
      </c>
      <c r="O54" s="19">
        <v>0.99999999999999944</v>
      </c>
      <c r="P54" s="18">
        <v>539</v>
      </c>
      <c r="Q54" s="19">
        <v>0.99999999999999978</v>
      </c>
      <c r="R54" s="18">
        <v>1</v>
      </c>
      <c r="S54" s="29">
        <v>1</v>
      </c>
      <c r="T54" s="18">
        <v>14685</v>
      </c>
      <c r="U54" s="19">
        <v>1.0000000000000002</v>
      </c>
      <c r="V54" s="18">
        <v>26972</v>
      </c>
      <c r="W54" s="19">
        <v>1</v>
      </c>
    </row>
    <row r="55" spans="2:23" ht="15.75" thickTop="1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2:23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21"/>
      <c r="W56" s="13"/>
    </row>
    <row r="57" spans="2:23" x14ac:dyDescent="0.2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21"/>
      <c r="W57" s="13"/>
    </row>
    <row r="58" spans="2:23" x14ac:dyDescent="0.25">
      <c r="B58" s="13"/>
      <c r="C58" s="13"/>
      <c r="D58" s="13"/>
      <c r="E58" s="13"/>
      <c r="F58" s="13"/>
      <c r="G58" s="13"/>
      <c r="H58" s="13"/>
      <c r="I58" s="13"/>
      <c r="J58" s="21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2:23" x14ac:dyDescent="0.2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2:23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2:23" x14ac:dyDescent="0.2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2:23" x14ac:dyDescent="0.2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2:23" x14ac:dyDescent="0.2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2:23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2:23" x14ac:dyDescent="0.2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2:23" x14ac:dyDescent="0.2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2:23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2:23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2:23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2:23" x14ac:dyDescent="0.2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2:23" x14ac:dyDescent="0.2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spans="2:23" x14ac:dyDescent="0.2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</row>
    <row r="73" spans="2:23" x14ac:dyDescent="0.2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</row>
    <row r="74" spans="2:23" x14ac:dyDescent="0.2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</row>
    <row r="75" spans="2:23" x14ac:dyDescent="0.2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</row>
    <row r="76" spans="2:23" x14ac:dyDescent="0.2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</row>
    <row r="77" spans="2:23" x14ac:dyDescent="0.2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</row>
    <row r="78" spans="2:23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</row>
    <row r="79" spans="2:23" x14ac:dyDescent="0.2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</row>
    <row r="80" spans="2:23" x14ac:dyDescent="0.2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</row>
    <row r="81" spans="2:23" x14ac:dyDescent="0.2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</row>
    <row r="82" spans="2:23" x14ac:dyDescent="0.2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</row>
    <row r="83" spans="2:23" x14ac:dyDescent="0.2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</row>
    <row r="84" spans="2:23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</row>
    <row r="85" spans="2:23" x14ac:dyDescent="0.2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2:23" x14ac:dyDescent="0.2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  <row r="87" spans="2:23" x14ac:dyDescent="0.2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</row>
    <row r="88" spans="2:23" x14ac:dyDescent="0.2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</row>
    <row r="89" spans="2:23" x14ac:dyDescent="0.2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</row>
    <row r="90" spans="2:23" x14ac:dyDescent="0.2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2:23" x14ac:dyDescent="0.2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</row>
    <row r="92" spans="2:23" x14ac:dyDescent="0.2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 spans="2:23" x14ac:dyDescent="0.2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</row>
    <row r="94" spans="2:23" x14ac:dyDescent="0.2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</row>
    <row r="95" spans="2:23" x14ac:dyDescent="0.2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</row>
    <row r="96" spans="2:23" x14ac:dyDescent="0.2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</row>
    <row r="97" spans="2:23" x14ac:dyDescent="0.2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</row>
    <row r="98" spans="2:23" x14ac:dyDescent="0.2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</row>
    <row r="99" spans="2:23" x14ac:dyDescent="0.2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</row>
    <row r="100" spans="2:23" x14ac:dyDescent="0.2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2:23" x14ac:dyDescent="0.2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</row>
    <row r="102" spans="2:23" x14ac:dyDescent="0.2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</row>
    <row r="103" spans="2:23" x14ac:dyDescent="0.2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</row>
    <row r="104" spans="2:23" x14ac:dyDescent="0.2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</row>
    <row r="105" spans="2:23" x14ac:dyDescent="0.2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</row>
    <row r="106" spans="2:23" x14ac:dyDescent="0.2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</row>
    <row r="107" spans="2:23" x14ac:dyDescent="0.2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</row>
    <row r="108" spans="2:23" x14ac:dyDescent="0.2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</row>
    <row r="109" spans="2:23" x14ac:dyDescent="0.2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</row>
    <row r="110" spans="2:23" x14ac:dyDescent="0.2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</row>
    <row r="111" spans="2:23" x14ac:dyDescent="0.2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</row>
    <row r="112" spans="2:23" x14ac:dyDescent="0.2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</row>
    <row r="113" spans="2:23" x14ac:dyDescent="0.2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</row>
    <row r="114" spans="2:23" x14ac:dyDescent="0.2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</row>
    <row r="115" spans="2:23" x14ac:dyDescent="0.2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</row>
    <row r="116" spans="2:23" x14ac:dyDescent="0.2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</row>
    <row r="117" spans="2:23" x14ac:dyDescent="0.2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</row>
    <row r="118" spans="2:23" x14ac:dyDescent="0.2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</row>
    <row r="119" spans="2:23" x14ac:dyDescent="0.2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</row>
    <row r="120" spans="2:23" x14ac:dyDescent="0.2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</row>
    <row r="121" spans="2:23" x14ac:dyDescent="0.2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</row>
    <row r="122" spans="2:23" x14ac:dyDescent="0.2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</row>
    <row r="123" spans="2:23" x14ac:dyDescent="0.2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</row>
    <row r="124" spans="2:23" x14ac:dyDescent="0.2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</row>
    <row r="125" spans="2:23" x14ac:dyDescent="0.2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</row>
    <row r="126" spans="2:23" x14ac:dyDescent="0.2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</row>
    <row r="127" spans="2:23" x14ac:dyDescent="0.2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</row>
    <row r="128" spans="2:23" x14ac:dyDescent="0.2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</row>
    <row r="129" spans="2:23" x14ac:dyDescent="0.2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</row>
    <row r="130" spans="2:23" x14ac:dyDescent="0.2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</row>
    <row r="131" spans="2:23" x14ac:dyDescent="0.2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</row>
    <row r="132" spans="2:23" x14ac:dyDescent="0.2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</row>
    <row r="133" spans="2:23" x14ac:dyDescent="0.2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</row>
    <row r="134" spans="2:23" x14ac:dyDescent="0.2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</row>
    <row r="135" spans="2:23" x14ac:dyDescent="0.2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</row>
    <row r="136" spans="2:23" x14ac:dyDescent="0.2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</row>
    <row r="137" spans="2:23" x14ac:dyDescent="0.2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</row>
    <row r="138" spans="2:23" x14ac:dyDescent="0.2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</row>
    <row r="139" spans="2:23" x14ac:dyDescent="0.2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</row>
    <row r="140" spans="2:23" x14ac:dyDescent="0.2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</row>
    <row r="141" spans="2:23" x14ac:dyDescent="0.2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</row>
    <row r="142" spans="2:23" x14ac:dyDescent="0.2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</row>
    <row r="143" spans="2:23" x14ac:dyDescent="0.2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</row>
    <row r="144" spans="2:23" x14ac:dyDescent="0.2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</row>
    <row r="145" spans="2:23" x14ac:dyDescent="0.2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</row>
    <row r="146" spans="2:23" x14ac:dyDescent="0.2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</row>
    <row r="147" spans="2:23" x14ac:dyDescent="0.2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</row>
    <row r="148" spans="2:23" x14ac:dyDescent="0.2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</row>
    <row r="149" spans="2:23" x14ac:dyDescent="0.2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</row>
    <row r="150" spans="2:23" x14ac:dyDescent="0.2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</row>
    <row r="151" spans="2:23" x14ac:dyDescent="0.2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</row>
    <row r="152" spans="2:23" x14ac:dyDescent="0.2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</row>
    <row r="153" spans="2:23" x14ac:dyDescent="0.2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</row>
    <row r="154" spans="2:23" x14ac:dyDescent="0.2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</row>
    <row r="155" spans="2:23" x14ac:dyDescent="0.2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</row>
    <row r="156" spans="2:23" x14ac:dyDescent="0.2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</row>
    <row r="157" spans="2:23" x14ac:dyDescent="0.2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</row>
    <row r="158" spans="2:23" x14ac:dyDescent="0.2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</row>
    <row r="159" spans="2:23" x14ac:dyDescent="0.2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</row>
    <row r="160" spans="2:23" x14ac:dyDescent="0.2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</row>
    <row r="161" spans="2:23" x14ac:dyDescent="0.2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</row>
    <row r="162" spans="2:23" x14ac:dyDescent="0.2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</row>
    <row r="163" spans="2:23" x14ac:dyDescent="0.2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</row>
    <row r="164" spans="2:23" x14ac:dyDescent="0.2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</row>
    <row r="165" spans="2:23" x14ac:dyDescent="0.2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</row>
    <row r="166" spans="2:23" x14ac:dyDescent="0.2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</row>
    <row r="167" spans="2:23" x14ac:dyDescent="0.2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</row>
    <row r="168" spans="2:23" x14ac:dyDescent="0.2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</row>
    <row r="169" spans="2:23" x14ac:dyDescent="0.2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</row>
    <row r="170" spans="2:23" x14ac:dyDescent="0.2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</row>
    <row r="171" spans="2:23" x14ac:dyDescent="0.2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</row>
    <row r="172" spans="2:23" x14ac:dyDescent="0.2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</row>
    <row r="173" spans="2:23" x14ac:dyDescent="0.2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</row>
    <row r="174" spans="2:23" x14ac:dyDescent="0.2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</row>
    <row r="175" spans="2:23" x14ac:dyDescent="0.2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</row>
    <row r="176" spans="2:23" x14ac:dyDescent="0.2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</row>
    <row r="177" spans="2:23" x14ac:dyDescent="0.2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</row>
    <row r="178" spans="2:23" x14ac:dyDescent="0.2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</row>
    <row r="179" spans="2:23" x14ac:dyDescent="0.2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</row>
    <row r="180" spans="2:23" x14ac:dyDescent="0.2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</row>
    <row r="181" spans="2:23" x14ac:dyDescent="0.2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</row>
    <row r="182" spans="2:23" x14ac:dyDescent="0.2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</row>
    <row r="183" spans="2:23" x14ac:dyDescent="0.2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</row>
    <row r="184" spans="2:23" x14ac:dyDescent="0.2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</row>
    <row r="185" spans="2:23" x14ac:dyDescent="0.2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</row>
    <row r="186" spans="2:23" x14ac:dyDescent="0.2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</row>
    <row r="187" spans="2:23" x14ac:dyDescent="0.2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</row>
    <row r="188" spans="2:23" x14ac:dyDescent="0.2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</row>
    <row r="189" spans="2:23" x14ac:dyDescent="0.2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</row>
    <row r="190" spans="2:23" x14ac:dyDescent="0.2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</row>
    <row r="191" spans="2:23" x14ac:dyDescent="0.2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</row>
    <row r="192" spans="2:23" x14ac:dyDescent="0.2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</row>
    <row r="193" spans="2:23" x14ac:dyDescent="0.2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</row>
    <row r="194" spans="2:23" x14ac:dyDescent="0.2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</row>
    <row r="195" spans="2:23" x14ac:dyDescent="0.2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</row>
    <row r="196" spans="2:23" x14ac:dyDescent="0.2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</row>
    <row r="197" spans="2:23" x14ac:dyDescent="0.2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</row>
    <row r="198" spans="2:23" x14ac:dyDescent="0.2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</row>
    <row r="199" spans="2:23" x14ac:dyDescent="0.2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</row>
    <row r="200" spans="2:23" x14ac:dyDescent="0.2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</row>
    <row r="201" spans="2:23" x14ac:dyDescent="0.2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</row>
    <row r="202" spans="2:23" x14ac:dyDescent="0.2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</row>
    <row r="203" spans="2:23" x14ac:dyDescent="0.2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</row>
    <row r="204" spans="2:23" x14ac:dyDescent="0.2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</row>
    <row r="205" spans="2:23" x14ac:dyDescent="0.2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</row>
    <row r="206" spans="2:23" x14ac:dyDescent="0.2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</row>
    <row r="207" spans="2:23" x14ac:dyDescent="0.2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</row>
    <row r="208" spans="2:23" x14ac:dyDescent="0.2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</row>
    <row r="209" spans="2:23" x14ac:dyDescent="0.2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</row>
    <row r="210" spans="2:23" x14ac:dyDescent="0.2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</row>
    <row r="211" spans="2:23" x14ac:dyDescent="0.2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</row>
    <row r="212" spans="2:23" x14ac:dyDescent="0.2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</row>
    <row r="213" spans="2:23" x14ac:dyDescent="0.2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</row>
    <row r="214" spans="2:23" x14ac:dyDescent="0.2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</row>
    <row r="215" spans="2:23" x14ac:dyDescent="0.2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</row>
    <row r="216" spans="2:23" x14ac:dyDescent="0.2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</row>
    <row r="217" spans="2:23" x14ac:dyDescent="0.2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</row>
    <row r="218" spans="2:23" x14ac:dyDescent="0.2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</row>
    <row r="219" spans="2:23" x14ac:dyDescent="0.2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</row>
    <row r="220" spans="2:23" x14ac:dyDescent="0.2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</row>
    <row r="221" spans="2:23" x14ac:dyDescent="0.2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</row>
    <row r="222" spans="2:23" x14ac:dyDescent="0.2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</row>
    <row r="223" spans="2:23" x14ac:dyDescent="0.2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</row>
    <row r="224" spans="2:23" x14ac:dyDescent="0.2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</row>
    <row r="225" spans="2:23" x14ac:dyDescent="0.2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</row>
    <row r="226" spans="2:23" x14ac:dyDescent="0.2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</row>
    <row r="227" spans="2:23" x14ac:dyDescent="0.2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</row>
    <row r="228" spans="2:23" x14ac:dyDescent="0.2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</row>
    <row r="229" spans="2:23" x14ac:dyDescent="0.2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</row>
    <row r="230" spans="2:23" x14ac:dyDescent="0.2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</row>
    <row r="231" spans="2:23" x14ac:dyDescent="0.2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</row>
    <row r="232" spans="2:23" x14ac:dyDescent="0.2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</row>
    <row r="233" spans="2:23" x14ac:dyDescent="0.2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</row>
    <row r="234" spans="2:23" x14ac:dyDescent="0.2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</row>
    <row r="235" spans="2:23" x14ac:dyDescent="0.2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</row>
    <row r="236" spans="2:23" x14ac:dyDescent="0.2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</row>
    <row r="237" spans="2:23" x14ac:dyDescent="0.2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</row>
    <row r="238" spans="2:23" x14ac:dyDescent="0.2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</row>
    <row r="239" spans="2:23" x14ac:dyDescent="0.2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</row>
    <row r="240" spans="2:23" x14ac:dyDescent="0.2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</row>
    <row r="241" spans="2:23" x14ac:dyDescent="0.2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</row>
    <row r="242" spans="2:23" x14ac:dyDescent="0.2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</row>
    <row r="243" spans="2:23" x14ac:dyDescent="0.2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</row>
    <row r="244" spans="2:23" x14ac:dyDescent="0.2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</row>
    <row r="245" spans="2:23" x14ac:dyDescent="0.2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</row>
    <row r="246" spans="2:23" x14ac:dyDescent="0.2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</row>
    <row r="247" spans="2:23" x14ac:dyDescent="0.2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</row>
    <row r="248" spans="2:23" x14ac:dyDescent="0.2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</row>
    <row r="249" spans="2:23" x14ac:dyDescent="0.2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</row>
    <row r="250" spans="2:23" x14ac:dyDescent="0.2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</row>
    <row r="251" spans="2:23" x14ac:dyDescent="0.2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</row>
    <row r="252" spans="2:23" x14ac:dyDescent="0.2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</row>
    <row r="253" spans="2:23" x14ac:dyDescent="0.2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</row>
    <row r="254" spans="2:23" x14ac:dyDescent="0.2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</row>
    <row r="255" spans="2:23" x14ac:dyDescent="0.2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</row>
    <row r="256" spans="2:23" x14ac:dyDescent="0.2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</row>
    <row r="257" spans="2:23" x14ac:dyDescent="0.25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</row>
    <row r="258" spans="2:23" x14ac:dyDescent="0.25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</row>
    <row r="259" spans="2:23" x14ac:dyDescent="0.2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</row>
    <row r="260" spans="2:23" x14ac:dyDescent="0.2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</row>
    <row r="261" spans="2:23" x14ac:dyDescent="0.2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</row>
    <row r="262" spans="2:23" x14ac:dyDescent="0.25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</row>
    <row r="263" spans="2:23" x14ac:dyDescent="0.2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</row>
    <row r="264" spans="2:23" x14ac:dyDescent="0.2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</row>
    <row r="265" spans="2:23" x14ac:dyDescent="0.2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</row>
    <row r="266" spans="2:23" x14ac:dyDescent="0.2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</row>
    <row r="267" spans="2:23" x14ac:dyDescent="0.2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</row>
    <row r="268" spans="2:23" x14ac:dyDescent="0.2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</row>
    <row r="269" spans="2:23" x14ac:dyDescent="0.2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</row>
    <row r="270" spans="2:23" x14ac:dyDescent="0.2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</row>
    <row r="271" spans="2:23" x14ac:dyDescent="0.2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</row>
    <row r="272" spans="2:23" x14ac:dyDescent="0.2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</row>
    <row r="273" spans="2:23" x14ac:dyDescent="0.2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</row>
    <row r="274" spans="2:23" x14ac:dyDescent="0.2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</row>
    <row r="275" spans="2:23" x14ac:dyDescent="0.2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</row>
    <row r="276" spans="2:23" x14ac:dyDescent="0.2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</row>
    <row r="277" spans="2:23" x14ac:dyDescent="0.2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</row>
    <row r="278" spans="2:23" x14ac:dyDescent="0.2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</row>
    <row r="279" spans="2:23" x14ac:dyDescent="0.2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</row>
    <row r="280" spans="2:23" x14ac:dyDescent="0.2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</row>
    <row r="281" spans="2:23" x14ac:dyDescent="0.2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</row>
    <row r="282" spans="2:23" x14ac:dyDescent="0.2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</row>
    <row r="283" spans="2:23" x14ac:dyDescent="0.2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</row>
    <row r="284" spans="2:23" x14ac:dyDescent="0.2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</row>
    <row r="285" spans="2:23" x14ac:dyDescent="0.2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</row>
    <row r="286" spans="2:23" x14ac:dyDescent="0.2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</row>
    <row r="287" spans="2:23" x14ac:dyDescent="0.2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</row>
    <row r="288" spans="2:23" x14ac:dyDescent="0.2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</row>
    <row r="289" spans="2:23" x14ac:dyDescent="0.2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</row>
    <row r="290" spans="2:23" x14ac:dyDescent="0.2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</row>
    <row r="291" spans="2:23" x14ac:dyDescent="0.2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</row>
    <row r="292" spans="2:23" x14ac:dyDescent="0.2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</row>
    <row r="293" spans="2:23" x14ac:dyDescent="0.2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</row>
    <row r="294" spans="2:23" x14ac:dyDescent="0.2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</row>
    <row r="295" spans="2:23" x14ac:dyDescent="0.2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</row>
    <row r="296" spans="2:23" x14ac:dyDescent="0.2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</row>
    <row r="297" spans="2:23" x14ac:dyDescent="0.2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</row>
    <row r="298" spans="2:23" x14ac:dyDescent="0.2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</row>
    <row r="299" spans="2:23" x14ac:dyDescent="0.2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</row>
    <row r="300" spans="2:23" x14ac:dyDescent="0.2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</row>
    <row r="301" spans="2:23" x14ac:dyDescent="0.2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</row>
    <row r="302" spans="2:23" x14ac:dyDescent="0.2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</row>
    <row r="303" spans="2:23" x14ac:dyDescent="0.2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</row>
    <row r="304" spans="2:23" x14ac:dyDescent="0.2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</row>
    <row r="305" spans="2:23" x14ac:dyDescent="0.2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</row>
    <row r="306" spans="2:23" x14ac:dyDescent="0.2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</row>
    <row r="307" spans="2:23" x14ac:dyDescent="0.2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</row>
    <row r="308" spans="2:23" x14ac:dyDescent="0.2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</row>
    <row r="309" spans="2:23" x14ac:dyDescent="0.2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</row>
    <row r="310" spans="2:23" x14ac:dyDescent="0.2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</row>
    <row r="311" spans="2:23" x14ac:dyDescent="0.2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</row>
    <row r="312" spans="2:23" x14ac:dyDescent="0.2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</row>
    <row r="313" spans="2:23" x14ac:dyDescent="0.2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</row>
    <row r="314" spans="2:23" x14ac:dyDescent="0.2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</row>
    <row r="315" spans="2:23" x14ac:dyDescent="0.2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</row>
    <row r="316" spans="2:23" x14ac:dyDescent="0.2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</row>
    <row r="317" spans="2:23" x14ac:dyDescent="0.2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</row>
    <row r="318" spans="2:23" x14ac:dyDescent="0.2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</row>
    <row r="319" spans="2:23" x14ac:dyDescent="0.2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</row>
    <row r="320" spans="2:23" x14ac:dyDescent="0.2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</row>
    <row r="321" spans="2:23" x14ac:dyDescent="0.2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</row>
    <row r="322" spans="2:23" x14ac:dyDescent="0.2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</row>
    <row r="323" spans="2:23" x14ac:dyDescent="0.2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</row>
    <row r="324" spans="2:23" x14ac:dyDescent="0.2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</row>
    <row r="325" spans="2:23" x14ac:dyDescent="0.2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</row>
    <row r="326" spans="2:23" x14ac:dyDescent="0.2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</row>
    <row r="327" spans="2:23" x14ac:dyDescent="0.2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</row>
    <row r="328" spans="2:23" x14ac:dyDescent="0.2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</row>
    <row r="329" spans="2:23" x14ac:dyDescent="0.2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</row>
    <row r="330" spans="2:23" x14ac:dyDescent="0.2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</row>
    <row r="331" spans="2:23" x14ac:dyDescent="0.2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</row>
    <row r="332" spans="2:23" x14ac:dyDescent="0.2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</row>
    <row r="333" spans="2:23" x14ac:dyDescent="0.2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</row>
    <row r="334" spans="2:23" x14ac:dyDescent="0.2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</row>
    <row r="335" spans="2:23" x14ac:dyDescent="0.2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</row>
    <row r="336" spans="2:23" x14ac:dyDescent="0.2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</row>
    <row r="337" spans="2:23" x14ac:dyDescent="0.2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</row>
    <row r="338" spans="2:23" x14ac:dyDescent="0.2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</row>
    <row r="339" spans="2:23" x14ac:dyDescent="0.2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</row>
    <row r="340" spans="2:23" x14ac:dyDescent="0.2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</row>
    <row r="341" spans="2:23" x14ac:dyDescent="0.2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</row>
    <row r="342" spans="2:23" x14ac:dyDescent="0.2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</row>
    <row r="343" spans="2:23" x14ac:dyDescent="0.2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</row>
    <row r="344" spans="2:23" x14ac:dyDescent="0.2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</row>
    <row r="345" spans="2:23" x14ac:dyDescent="0.2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</row>
    <row r="346" spans="2:23" x14ac:dyDescent="0.2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</row>
    <row r="347" spans="2:23" x14ac:dyDescent="0.2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</row>
    <row r="348" spans="2:23" x14ac:dyDescent="0.2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</row>
    <row r="349" spans="2:23" x14ac:dyDescent="0.2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</row>
    <row r="350" spans="2:23" x14ac:dyDescent="0.2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</row>
    <row r="351" spans="2:23" x14ac:dyDescent="0.2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</row>
    <row r="352" spans="2:23" x14ac:dyDescent="0.2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</row>
    <row r="353" spans="2:23" x14ac:dyDescent="0.2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</row>
    <row r="354" spans="2:23" x14ac:dyDescent="0.2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</row>
    <row r="355" spans="2:23" x14ac:dyDescent="0.2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</row>
    <row r="356" spans="2:23" x14ac:dyDescent="0.2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</row>
    <row r="357" spans="2:23" x14ac:dyDescent="0.2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</row>
    <row r="358" spans="2:23" x14ac:dyDescent="0.2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</row>
    <row r="359" spans="2:23" x14ac:dyDescent="0.2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</row>
    <row r="360" spans="2:23" x14ac:dyDescent="0.2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</row>
    <row r="361" spans="2:23" x14ac:dyDescent="0.2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</row>
    <row r="362" spans="2:23" x14ac:dyDescent="0.2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</row>
    <row r="363" spans="2:23" x14ac:dyDescent="0.2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</row>
    <row r="364" spans="2:23" x14ac:dyDescent="0.25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</row>
    <row r="365" spans="2:23" x14ac:dyDescent="0.2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</row>
    <row r="366" spans="2:23" x14ac:dyDescent="0.25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</row>
    <row r="367" spans="2:23" x14ac:dyDescent="0.2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</row>
    <row r="368" spans="2:23" x14ac:dyDescent="0.25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</row>
    <row r="369" spans="2:23" x14ac:dyDescent="0.25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</row>
    <row r="370" spans="2:23" x14ac:dyDescent="0.25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</row>
    <row r="371" spans="2:23" x14ac:dyDescent="0.25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</row>
    <row r="372" spans="2:23" x14ac:dyDescent="0.25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</row>
    <row r="373" spans="2:23" x14ac:dyDescent="0.25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</row>
    <row r="374" spans="2:23" x14ac:dyDescent="0.25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</row>
    <row r="375" spans="2:23" x14ac:dyDescent="0.2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</row>
    <row r="376" spans="2:23" x14ac:dyDescent="0.2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</row>
    <row r="377" spans="2:23" x14ac:dyDescent="0.2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</row>
    <row r="378" spans="2:23" x14ac:dyDescent="0.25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</row>
    <row r="379" spans="2:23" x14ac:dyDescent="0.25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</row>
    <row r="380" spans="2:23" x14ac:dyDescent="0.25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</row>
    <row r="381" spans="2:23" x14ac:dyDescent="0.25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</row>
    <row r="382" spans="2:23" x14ac:dyDescent="0.25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</row>
    <row r="383" spans="2:23" x14ac:dyDescent="0.25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</row>
    <row r="384" spans="2:23" x14ac:dyDescent="0.25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</row>
    <row r="385" spans="2:23" x14ac:dyDescent="0.2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</row>
    <row r="386" spans="2:23" x14ac:dyDescent="0.25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</row>
    <row r="387" spans="2:23" x14ac:dyDescent="0.25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</row>
    <row r="388" spans="2:23" x14ac:dyDescent="0.25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</row>
    <row r="389" spans="2:23" x14ac:dyDescent="0.2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</row>
    <row r="390" spans="2:23" x14ac:dyDescent="0.2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</row>
    <row r="391" spans="2:23" x14ac:dyDescent="0.25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</row>
    <row r="392" spans="2:23" x14ac:dyDescent="0.25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</row>
    <row r="393" spans="2:23" x14ac:dyDescent="0.25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</row>
    <row r="394" spans="2:23" x14ac:dyDescent="0.25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</row>
    <row r="395" spans="2:23" x14ac:dyDescent="0.25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</row>
    <row r="396" spans="2:23" x14ac:dyDescent="0.25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</row>
    <row r="397" spans="2:23" x14ac:dyDescent="0.25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</row>
    <row r="398" spans="2:23" x14ac:dyDescent="0.25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</row>
    <row r="399" spans="2:23" x14ac:dyDescent="0.25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</row>
    <row r="400" spans="2:23" x14ac:dyDescent="0.25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</row>
    <row r="401" spans="2:23" x14ac:dyDescent="0.25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</row>
    <row r="402" spans="2:23" x14ac:dyDescent="0.25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</row>
    <row r="403" spans="2:23" x14ac:dyDescent="0.25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</row>
    <row r="404" spans="2:23" x14ac:dyDescent="0.25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</row>
    <row r="405" spans="2:23" x14ac:dyDescent="0.25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</row>
    <row r="406" spans="2:23" x14ac:dyDescent="0.25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</row>
    <row r="407" spans="2:23" x14ac:dyDescent="0.25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</row>
    <row r="408" spans="2:23" x14ac:dyDescent="0.25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</row>
    <row r="409" spans="2:23" x14ac:dyDescent="0.25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</row>
    <row r="410" spans="2:23" x14ac:dyDescent="0.2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</row>
    <row r="411" spans="2:23" x14ac:dyDescent="0.25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</row>
    <row r="412" spans="2:23" x14ac:dyDescent="0.25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</row>
    <row r="413" spans="2:23" x14ac:dyDescent="0.25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</row>
    <row r="414" spans="2:23" x14ac:dyDescent="0.25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</row>
    <row r="415" spans="2:23" x14ac:dyDescent="0.2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</row>
    <row r="416" spans="2:23" x14ac:dyDescent="0.2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</row>
    <row r="417" spans="2:23" x14ac:dyDescent="0.2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</row>
    <row r="418" spans="2:23" x14ac:dyDescent="0.25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</row>
    <row r="419" spans="2:23" x14ac:dyDescent="0.25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</row>
    <row r="420" spans="2:23" x14ac:dyDescent="0.2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</row>
    <row r="421" spans="2:23" x14ac:dyDescent="0.25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</row>
    <row r="422" spans="2:23" x14ac:dyDescent="0.25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</row>
    <row r="423" spans="2:23" x14ac:dyDescent="0.25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</row>
    <row r="424" spans="2:23" x14ac:dyDescent="0.25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</row>
    <row r="425" spans="2:23" x14ac:dyDescent="0.25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</row>
    <row r="426" spans="2:23" x14ac:dyDescent="0.25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</row>
    <row r="427" spans="2:23" x14ac:dyDescent="0.25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</row>
    <row r="428" spans="2:23" x14ac:dyDescent="0.25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</row>
    <row r="429" spans="2:23" x14ac:dyDescent="0.25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</row>
    <row r="430" spans="2:23" x14ac:dyDescent="0.25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</row>
    <row r="431" spans="2:23" x14ac:dyDescent="0.25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</row>
    <row r="432" spans="2:23" x14ac:dyDescent="0.25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</row>
    <row r="433" spans="2:23" x14ac:dyDescent="0.25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</row>
    <row r="434" spans="2:23" x14ac:dyDescent="0.25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</row>
    <row r="435" spans="2:23" x14ac:dyDescent="0.25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</row>
    <row r="436" spans="2:23" x14ac:dyDescent="0.2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</row>
    <row r="437" spans="2:23" x14ac:dyDescent="0.2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</row>
    <row r="438" spans="2:23" x14ac:dyDescent="0.2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</row>
    <row r="439" spans="2:23" x14ac:dyDescent="0.25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</row>
    <row r="440" spans="2:23" x14ac:dyDescent="0.25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</row>
    <row r="441" spans="2:23" x14ac:dyDescent="0.25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</row>
    <row r="442" spans="2:23" x14ac:dyDescent="0.25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</row>
    <row r="443" spans="2:23" x14ac:dyDescent="0.2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</row>
    <row r="444" spans="2:23" x14ac:dyDescent="0.25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</row>
    <row r="445" spans="2:23" x14ac:dyDescent="0.2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</row>
    <row r="446" spans="2:23" x14ac:dyDescent="0.25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</row>
    <row r="447" spans="2:23" x14ac:dyDescent="0.25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</row>
    <row r="448" spans="2:23" x14ac:dyDescent="0.25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</row>
    <row r="449" spans="2:23" x14ac:dyDescent="0.25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</row>
    <row r="450" spans="2:23" x14ac:dyDescent="0.25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</row>
    <row r="451" spans="2:23" x14ac:dyDescent="0.25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</row>
    <row r="452" spans="2:23" x14ac:dyDescent="0.25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</row>
    <row r="453" spans="2:23" x14ac:dyDescent="0.25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</row>
    <row r="454" spans="2:23" x14ac:dyDescent="0.25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</row>
    <row r="455" spans="2:23" x14ac:dyDescent="0.25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</row>
    <row r="456" spans="2:23" x14ac:dyDescent="0.25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</row>
    <row r="457" spans="2:23" x14ac:dyDescent="0.25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</row>
    <row r="458" spans="2:23" x14ac:dyDescent="0.25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</row>
    <row r="459" spans="2:23" x14ac:dyDescent="0.25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</row>
    <row r="460" spans="2:23" x14ac:dyDescent="0.25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</row>
    <row r="461" spans="2:23" x14ac:dyDescent="0.25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</row>
    <row r="462" spans="2:23" x14ac:dyDescent="0.25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</row>
    <row r="463" spans="2:23" x14ac:dyDescent="0.25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</row>
    <row r="464" spans="2:23" x14ac:dyDescent="0.25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</row>
    <row r="465" spans="2:23" x14ac:dyDescent="0.25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</row>
    <row r="466" spans="2:23" x14ac:dyDescent="0.25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</row>
    <row r="467" spans="2:23" x14ac:dyDescent="0.25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</row>
    <row r="468" spans="2:23" x14ac:dyDescent="0.25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</row>
    <row r="469" spans="2:23" x14ac:dyDescent="0.25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</row>
    <row r="470" spans="2:23" x14ac:dyDescent="0.25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</row>
    <row r="471" spans="2:23" x14ac:dyDescent="0.25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</row>
    <row r="472" spans="2:23" x14ac:dyDescent="0.25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</row>
    <row r="473" spans="2:23" x14ac:dyDescent="0.25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</row>
    <row r="474" spans="2:23" x14ac:dyDescent="0.25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</row>
    <row r="475" spans="2:23" x14ac:dyDescent="0.25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</row>
    <row r="476" spans="2:23" x14ac:dyDescent="0.25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</row>
    <row r="477" spans="2:23" x14ac:dyDescent="0.25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</row>
    <row r="478" spans="2:23" x14ac:dyDescent="0.25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</row>
    <row r="479" spans="2:23" x14ac:dyDescent="0.25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</row>
    <row r="480" spans="2:23" x14ac:dyDescent="0.25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</row>
    <row r="481" spans="2:23" x14ac:dyDescent="0.25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</row>
    <row r="482" spans="2:23" x14ac:dyDescent="0.25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</row>
    <row r="483" spans="2:23" x14ac:dyDescent="0.25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</row>
    <row r="484" spans="2:23" x14ac:dyDescent="0.25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</row>
    <row r="485" spans="2:23" x14ac:dyDescent="0.25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</row>
    <row r="486" spans="2:23" x14ac:dyDescent="0.25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</row>
    <row r="487" spans="2:23" x14ac:dyDescent="0.25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</row>
    <row r="488" spans="2:23" x14ac:dyDescent="0.25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</row>
    <row r="489" spans="2:23" x14ac:dyDescent="0.25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</row>
    <row r="490" spans="2:23" x14ac:dyDescent="0.25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</row>
    <row r="491" spans="2:23" x14ac:dyDescent="0.25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</row>
    <row r="492" spans="2:23" x14ac:dyDescent="0.25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</row>
    <row r="493" spans="2:23" x14ac:dyDescent="0.25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</row>
    <row r="494" spans="2:23" x14ac:dyDescent="0.25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</row>
    <row r="495" spans="2:23" x14ac:dyDescent="0.25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</row>
    <row r="496" spans="2:23" x14ac:dyDescent="0.25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</row>
    <row r="497" spans="2:23" x14ac:dyDescent="0.25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</row>
    <row r="498" spans="2:23" x14ac:dyDescent="0.25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</row>
    <row r="499" spans="2:23" x14ac:dyDescent="0.25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</row>
    <row r="500" spans="2:23" x14ac:dyDescent="0.25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</row>
    <row r="501" spans="2:23" x14ac:dyDescent="0.25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</row>
    <row r="502" spans="2:23" x14ac:dyDescent="0.25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</row>
    <row r="503" spans="2:23" x14ac:dyDescent="0.25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</row>
    <row r="504" spans="2:23" x14ac:dyDescent="0.25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</row>
    <row r="505" spans="2:23" x14ac:dyDescent="0.25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</row>
    <row r="506" spans="2:23" x14ac:dyDescent="0.25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</row>
    <row r="507" spans="2:23" x14ac:dyDescent="0.25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</row>
    <row r="508" spans="2:23" x14ac:dyDescent="0.25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</row>
    <row r="509" spans="2:23" x14ac:dyDescent="0.25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</row>
    <row r="510" spans="2:23" x14ac:dyDescent="0.25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</row>
    <row r="511" spans="2:23" x14ac:dyDescent="0.25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</row>
    <row r="512" spans="2:23" x14ac:dyDescent="0.25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</row>
    <row r="513" spans="2:23" x14ac:dyDescent="0.25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</row>
    <row r="514" spans="2:23" x14ac:dyDescent="0.25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</row>
    <row r="515" spans="2:23" x14ac:dyDescent="0.25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</row>
    <row r="516" spans="2:23" x14ac:dyDescent="0.25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</row>
    <row r="517" spans="2:23" x14ac:dyDescent="0.25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</row>
    <row r="518" spans="2:23" x14ac:dyDescent="0.25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</row>
    <row r="519" spans="2:23" x14ac:dyDescent="0.25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</row>
    <row r="520" spans="2:23" x14ac:dyDescent="0.25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</row>
    <row r="521" spans="2:23" x14ac:dyDescent="0.25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</row>
    <row r="522" spans="2:23" x14ac:dyDescent="0.25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</row>
    <row r="523" spans="2:23" x14ac:dyDescent="0.25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</row>
    <row r="524" spans="2:23" x14ac:dyDescent="0.25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</row>
    <row r="525" spans="2:23" x14ac:dyDescent="0.25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</row>
    <row r="526" spans="2:23" x14ac:dyDescent="0.25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</row>
    <row r="527" spans="2:23" x14ac:dyDescent="0.25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</row>
    <row r="528" spans="2:23" x14ac:dyDescent="0.25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</row>
    <row r="529" spans="2:23" x14ac:dyDescent="0.25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</row>
    <row r="530" spans="2:23" x14ac:dyDescent="0.25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</row>
    <row r="531" spans="2:23" x14ac:dyDescent="0.25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</row>
    <row r="532" spans="2:23" x14ac:dyDescent="0.25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</row>
    <row r="533" spans="2:23" x14ac:dyDescent="0.25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</row>
    <row r="534" spans="2:23" x14ac:dyDescent="0.25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</row>
    <row r="535" spans="2:23" x14ac:dyDescent="0.25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</row>
    <row r="536" spans="2:23" x14ac:dyDescent="0.25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</row>
    <row r="537" spans="2:23" x14ac:dyDescent="0.25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</row>
    <row r="538" spans="2:23" x14ac:dyDescent="0.25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</row>
    <row r="539" spans="2:23" x14ac:dyDescent="0.25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</row>
    <row r="540" spans="2:23" x14ac:dyDescent="0.25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</row>
    <row r="541" spans="2:23" x14ac:dyDescent="0.25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</row>
    <row r="542" spans="2:23" x14ac:dyDescent="0.25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</row>
    <row r="543" spans="2:23" x14ac:dyDescent="0.25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</row>
    <row r="544" spans="2:23" x14ac:dyDescent="0.25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</row>
    <row r="545" spans="2:23" x14ac:dyDescent="0.25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</row>
    <row r="546" spans="2:23" x14ac:dyDescent="0.25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</row>
    <row r="547" spans="2:23" x14ac:dyDescent="0.25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</row>
    <row r="548" spans="2:23" x14ac:dyDescent="0.25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</row>
    <row r="549" spans="2:23" x14ac:dyDescent="0.25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</row>
    <row r="550" spans="2:23" x14ac:dyDescent="0.25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</row>
    <row r="551" spans="2:23" x14ac:dyDescent="0.25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</row>
    <row r="552" spans="2:23" x14ac:dyDescent="0.25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</row>
    <row r="553" spans="2:23" x14ac:dyDescent="0.25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</row>
    <row r="554" spans="2:23" x14ac:dyDescent="0.25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</row>
    <row r="555" spans="2:23" x14ac:dyDescent="0.25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</row>
    <row r="556" spans="2:23" x14ac:dyDescent="0.25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</row>
    <row r="557" spans="2:23" x14ac:dyDescent="0.25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</row>
    <row r="558" spans="2:23" x14ac:dyDescent="0.25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</row>
    <row r="559" spans="2:23" x14ac:dyDescent="0.25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</row>
    <row r="560" spans="2:23" x14ac:dyDescent="0.25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</row>
    <row r="561" spans="2:23" x14ac:dyDescent="0.25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</row>
    <row r="562" spans="2:23" x14ac:dyDescent="0.25"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</row>
    <row r="563" spans="2:23" x14ac:dyDescent="0.25"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</row>
    <row r="564" spans="2:23" x14ac:dyDescent="0.25"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</row>
    <row r="565" spans="2:23" x14ac:dyDescent="0.25"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</row>
    <row r="566" spans="2:23" x14ac:dyDescent="0.25"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</row>
    <row r="567" spans="2:23" x14ac:dyDescent="0.25"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</row>
    <row r="568" spans="2:23" x14ac:dyDescent="0.25"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</row>
    <row r="569" spans="2:23" x14ac:dyDescent="0.25"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</row>
    <row r="570" spans="2:23" x14ac:dyDescent="0.25"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</row>
    <row r="571" spans="2:23" x14ac:dyDescent="0.25"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</row>
    <row r="572" spans="2:23" x14ac:dyDescent="0.25"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</row>
    <row r="573" spans="2:23" x14ac:dyDescent="0.25"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</row>
    <row r="574" spans="2:23" x14ac:dyDescent="0.25"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</row>
    <row r="575" spans="2:23" x14ac:dyDescent="0.25"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</row>
    <row r="576" spans="2:23" x14ac:dyDescent="0.25"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</row>
    <row r="577" spans="2:23" x14ac:dyDescent="0.25"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</row>
    <row r="578" spans="2:23" x14ac:dyDescent="0.25"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</row>
    <row r="579" spans="2:23" x14ac:dyDescent="0.25"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</row>
    <row r="580" spans="2:23" x14ac:dyDescent="0.25"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</row>
    <row r="581" spans="2:23" x14ac:dyDescent="0.25"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</row>
    <row r="582" spans="2:23" x14ac:dyDescent="0.25"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</row>
    <row r="583" spans="2:23" x14ac:dyDescent="0.25"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</row>
    <row r="584" spans="2:23" x14ac:dyDescent="0.25"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</row>
    <row r="585" spans="2:23" x14ac:dyDescent="0.25"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</row>
    <row r="586" spans="2:23" x14ac:dyDescent="0.25"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</row>
    <row r="587" spans="2:23" x14ac:dyDescent="0.25"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</row>
    <row r="588" spans="2:23" x14ac:dyDescent="0.25"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</row>
    <row r="589" spans="2:23" x14ac:dyDescent="0.25"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</row>
    <row r="590" spans="2:23" x14ac:dyDescent="0.25"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</row>
    <row r="591" spans="2:23" x14ac:dyDescent="0.25"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</row>
    <row r="592" spans="2:23" x14ac:dyDescent="0.25"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</row>
    <row r="593" spans="2:23" x14ac:dyDescent="0.25"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</row>
    <row r="594" spans="2:23" x14ac:dyDescent="0.25"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</row>
    <row r="595" spans="2:23" x14ac:dyDescent="0.25"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</row>
    <row r="596" spans="2:23" x14ac:dyDescent="0.25"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</row>
    <row r="597" spans="2:23" x14ac:dyDescent="0.25"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</row>
    <row r="598" spans="2:23" x14ac:dyDescent="0.25"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</row>
    <row r="599" spans="2:23" x14ac:dyDescent="0.25"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</row>
    <row r="600" spans="2:23" x14ac:dyDescent="0.25"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</row>
    <row r="601" spans="2:23" x14ac:dyDescent="0.25"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</row>
    <row r="602" spans="2:23" x14ac:dyDescent="0.25"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</row>
    <row r="603" spans="2:23" x14ac:dyDescent="0.25"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</row>
    <row r="604" spans="2:23" x14ac:dyDescent="0.25"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</row>
    <row r="605" spans="2:23" x14ac:dyDescent="0.25"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</row>
    <row r="606" spans="2:23" x14ac:dyDescent="0.25"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</row>
    <row r="607" spans="2:23" x14ac:dyDescent="0.25"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</row>
    <row r="608" spans="2:23" x14ac:dyDescent="0.25"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</row>
    <row r="609" spans="2:23" x14ac:dyDescent="0.25"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</row>
    <row r="610" spans="2:23" x14ac:dyDescent="0.25"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</row>
    <row r="611" spans="2:23" x14ac:dyDescent="0.25"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</row>
    <row r="612" spans="2:23" x14ac:dyDescent="0.25"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</row>
    <row r="613" spans="2:23" x14ac:dyDescent="0.25"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</row>
    <row r="614" spans="2:23" x14ac:dyDescent="0.25"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</row>
    <row r="615" spans="2:23" x14ac:dyDescent="0.25"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</row>
    <row r="616" spans="2:23" x14ac:dyDescent="0.25"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</row>
    <row r="617" spans="2:23" x14ac:dyDescent="0.25"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</row>
    <row r="618" spans="2:23" x14ac:dyDescent="0.25"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</row>
    <row r="619" spans="2:23" x14ac:dyDescent="0.25"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</row>
    <row r="620" spans="2:23" x14ac:dyDescent="0.25"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</row>
    <row r="621" spans="2:23" x14ac:dyDescent="0.25"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</row>
    <row r="622" spans="2:23" x14ac:dyDescent="0.25"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</row>
    <row r="623" spans="2:23" x14ac:dyDescent="0.25"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</row>
    <row r="624" spans="2:23" x14ac:dyDescent="0.25"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</row>
    <row r="625" spans="2:23" x14ac:dyDescent="0.25"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</row>
    <row r="626" spans="2:23" x14ac:dyDescent="0.25"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</row>
    <row r="627" spans="2:23" x14ac:dyDescent="0.25"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</row>
    <row r="628" spans="2:23" x14ac:dyDescent="0.25"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</row>
    <row r="629" spans="2:23" x14ac:dyDescent="0.25"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</row>
    <row r="630" spans="2:23" x14ac:dyDescent="0.25"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</row>
    <row r="631" spans="2:23" x14ac:dyDescent="0.25"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</row>
    <row r="632" spans="2:23" x14ac:dyDescent="0.25"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</row>
    <row r="633" spans="2:23" x14ac:dyDescent="0.25"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</row>
    <row r="634" spans="2:23" x14ac:dyDescent="0.25"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</row>
    <row r="635" spans="2:23" x14ac:dyDescent="0.25"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</row>
    <row r="636" spans="2:23" x14ac:dyDescent="0.25"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</row>
    <row r="637" spans="2:23" x14ac:dyDescent="0.25"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</row>
    <row r="638" spans="2:23" x14ac:dyDescent="0.25"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</row>
    <row r="639" spans="2:23" x14ac:dyDescent="0.25"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</row>
    <row r="640" spans="2:23" x14ac:dyDescent="0.25"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</row>
    <row r="641" spans="2:23" x14ac:dyDescent="0.25"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</row>
    <row r="642" spans="2:23" x14ac:dyDescent="0.25"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</row>
    <row r="643" spans="2:23" x14ac:dyDescent="0.25"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</row>
    <row r="644" spans="2:23" x14ac:dyDescent="0.25"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</row>
    <row r="645" spans="2:23" x14ac:dyDescent="0.25"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</row>
    <row r="646" spans="2:23" x14ac:dyDescent="0.25"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</row>
    <row r="647" spans="2:23" x14ac:dyDescent="0.25"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</row>
    <row r="648" spans="2:23" x14ac:dyDescent="0.25"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</row>
    <row r="649" spans="2:23" x14ac:dyDescent="0.25"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</row>
    <row r="650" spans="2:23" x14ac:dyDescent="0.25"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</row>
    <row r="651" spans="2:23" x14ac:dyDescent="0.25"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</row>
    <row r="652" spans="2:23" x14ac:dyDescent="0.25"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</row>
    <row r="653" spans="2:23" x14ac:dyDescent="0.25"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</row>
    <row r="654" spans="2:23" x14ac:dyDescent="0.25"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</row>
    <row r="655" spans="2:23" x14ac:dyDescent="0.25"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</row>
    <row r="656" spans="2:23" x14ac:dyDescent="0.25"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</row>
    <row r="657" spans="2:23" x14ac:dyDescent="0.25"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</row>
    <row r="658" spans="2:23" x14ac:dyDescent="0.25"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</row>
    <row r="659" spans="2:23" x14ac:dyDescent="0.25"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</row>
    <row r="660" spans="2:23" x14ac:dyDescent="0.25"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</row>
    <row r="661" spans="2:23" x14ac:dyDescent="0.25"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</row>
    <row r="662" spans="2:23" x14ac:dyDescent="0.25"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</row>
    <row r="663" spans="2:23" x14ac:dyDescent="0.25"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</row>
    <row r="664" spans="2:23" x14ac:dyDescent="0.25"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</row>
    <row r="665" spans="2:23" x14ac:dyDescent="0.25"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</row>
    <row r="666" spans="2:23" x14ac:dyDescent="0.25"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</row>
    <row r="667" spans="2:23" x14ac:dyDescent="0.25"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</row>
    <row r="668" spans="2:23" x14ac:dyDescent="0.25"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</row>
    <row r="669" spans="2:23" x14ac:dyDescent="0.25"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</row>
    <row r="670" spans="2:23" x14ac:dyDescent="0.25"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</row>
    <row r="671" spans="2:23" x14ac:dyDescent="0.25"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</row>
    <row r="672" spans="2:23" x14ac:dyDescent="0.25"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</row>
    <row r="673" spans="2:23" x14ac:dyDescent="0.25"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</row>
    <row r="674" spans="2:23" x14ac:dyDescent="0.25"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</row>
    <row r="675" spans="2:23" x14ac:dyDescent="0.25"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</row>
    <row r="676" spans="2:23" x14ac:dyDescent="0.25"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</row>
    <row r="677" spans="2:23" x14ac:dyDescent="0.25"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</row>
    <row r="678" spans="2:23" x14ac:dyDescent="0.25"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</row>
    <row r="679" spans="2:23" x14ac:dyDescent="0.25"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</row>
    <row r="680" spans="2:23" x14ac:dyDescent="0.25"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</row>
    <row r="681" spans="2:23" x14ac:dyDescent="0.25"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</row>
    <row r="682" spans="2:23" x14ac:dyDescent="0.25"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</row>
    <row r="683" spans="2:23" x14ac:dyDescent="0.25"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</row>
    <row r="684" spans="2:23" x14ac:dyDescent="0.25"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</row>
    <row r="685" spans="2:23" x14ac:dyDescent="0.25"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</row>
    <row r="686" spans="2:23" x14ac:dyDescent="0.25"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</row>
    <row r="687" spans="2:23" x14ac:dyDescent="0.25"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</row>
    <row r="688" spans="2:23" x14ac:dyDescent="0.25"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</row>
    <row r="689" spans="2:23" x14ac:dyDescent="0.25"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</row>
    <row r="690" spans="2:23" x14ac:dyDescent="0.25"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</row>
    <row r="691" spans="2:23" x14ac:dyDescent="0.25"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</row>
    <row r="692" spans="2:23" x14ac:dyDescent="0.25"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</row>
    <row r="693" spans="2:23" x14ac:dyDescent="0.25"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</row>
    <row r="694" spans="2:23" x14ac:dyDescent="0.25"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</row>
    <row r="695" spans="2:23" x14ac:dyDescent="0.25"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</row>
    <row r="696" spans="2:23" x14ac:dyDescent="0.25"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</row>
    <row r="697" spans="2:23" x14ac:dyDescent="0.25"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</row>
    <row r="698" spans="2:23" x14ac:dyDescent="0.25"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</row>
    <row r="699" spans="2:23" x14ac:dyDescent="0.25"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</row>
    <row r="700" spans="2:23" x14ac:dyDescent="0.25"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</row>
    <row r="701" spans="2:23" x14ac:dyDescent="0.25"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</row>
    <row r="702" spans="2:23" x14ac:dyDescent="0.25"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</row>
    <row r="703" spans="2:23" x14ac:dyDescent="0.25"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</row>
    <row r="704" spans="2:23" x14ac:dyDescent="0.25"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</row>
    <row r="705" spans="2:23" x14ac:dyDescent="0.25"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</row>
    <row r="706" spans="2:23" x14ac:dyDescent="0.25"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</row>
    <row r="707" spans="2:23" x14ac:dyDescent="0.25"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</row>
    <row r="708" spans="2:23" x14ac:dyDescent="0.25"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</row>
    <row r="709" spans="2:23" x14ac:dyDescent="0.25"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</row>
    <row r="710" spans="2:23" x14ac:dyDescent="0.25"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</row>
    <row r="711" spans="2:23" x14ac:dyDescent="0.25"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</row>
    <row r="712" spans="2:23" x14ac:dyDescent="0.25"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</row>
    <row r="713" spans="2:23" x14ac:dyDescent="0.25"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</row>
    <row r="714" spans="2:23" x14ac:dyDescent="0.25"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</row>
    <row r="715" spans="2:23" x14ac:dyDescent="0.25"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</row>
    <row r="716" spans="2:23" x14ac:dyDescent="0.25"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</row>
    <row r="717" spans="2:23" x14ac:dyDescent="0.25"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</row>
    <row r="718" spans="2:23" x14ac:dyDescent="0.25"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</row>
    <row r="719" spans="2:23" x14ac:dyDescent="0.25"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</row>
    <row r="720" spans="2:23" x14ac:dyDescent="0.25"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</row>
    <row r="721" spans="2:23" x14ac:dyDescent="0.25"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</row>
  </sheetData>
  <mergeCells count="17">
    <mergeCell ref="B2:W2"/>
    <mergeCell ref="B3:B7"/>
    <mergeCell ref="C3:U3"/>
    <mergeCell ref="V3:W6"/>
    <mergeCell ref="C4:K4"/>
    <mergeCell ref="L4:U4"/>
    <mergeCell ref="C5:I5"/>
    <mergeCell ref="J5:K6"/>
    <mergeCell ref="L5:S5"/>
    <mergeCell ref="T5:U6"/>
    <mergeCell ref="R6:S6"/>
    <mergeCell ref="C6:D6"/>
    <mergeCell ref="E6:F6"/>
    <mergeCell ref="G6:H6"/>
    <mergeCell ref="L6:M6"/>
    <mergeCell ref="N6:O6"/>
    <mergeCell ref="P6:Q6"/>
  </mergeCells>
  <printOptions horizontalCentered="1"/>
  <pageMargins left="0.7" right="0.7" top="0.75" bottom="0.75" header="0.3" footer="0.3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B1:P492"/>
  <sheetViews>
    <sheetView zoomScale="70" zoomScaleNormal="70" workbookViewId="0">
      <selection activeCell="C6" sqref="C6:P52"/>
    </sheetView>
  </sheetViews>
  <sheetFormatPr defaultColWidth="8.85546875" defaultRowHeight="15" x14ac:dyDescent="0.25"/>
  <cols>
    <col min="1" max="1" width="2.7109375" style="13" customWidth="1"/>
    <col min="2" max="2" width="48.42578125" style="1" customWidth="1"/>
    <col min="3" max="16" width="10.7109375" style="1" customWidth="1"/>
    <col min="17" max="16384" width="8.85546875" style="13"/>
  </cols>
  <sheetData>
    <row r="1" spans="2:16" ht="15.75" thickBot="1" x14ac:dyDescent="0.3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2:16" ht="22.15" customHeight="1" thickTop="1" thickBot="1" x14ac:dyDescent="0.3">
      <c r="B2" s="96" t="s">
        <v>159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8"/>
    </row>
    <row r="3" spans="2:16" ht="22.15" customHeight="1" thickTop="1" thickBot="1" x14ac:dyDescent="0.3">
      <c r="B3" s="65" t="s">
        <v>136</v>
      </c>
      <c r="C3" s="99" t="s">
        <v>69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80" t="s">
        <v>58</v>
      </c>
      <c r="P3" s="81"/>
    </row>
    <row r="4" spans="2:16" ht="22.15" customHeight="1" thickTop="1" x14ac:dyDescent="0.25">
      <c r="B4" s="66"/>
      <c r="C4" s="101" t="s">
        <v>70</v>
      </c>
      <c r="D4" s="102"/>
      <c r="E4" s="101" t="s">
        <v>71</v>
      </c>
      <c r="F4" s="102"/>
      <c r="G4" s="101" t="s">
        <v>72</v>
      </c>
      <c r="H4" s="102"/>
      <c r="I4" s="101" t="s">
        <v>73</v>
      </c>
      <c r="J4" s="102"/>
      <c r="K4" s="101" t="s">
        <v>74</v>
      </c>
      <c r="L4" s="102"/>
      <c r="M4" s="103" t="s">
        <v>75</v>
      </c>
      <c r="N4" s="102"/>
      <c r="O4" s="84"/>
      <c r="P4" s="85"/>
    </row>
    <row r="5" spans="2:16" ht="22.15" customHeight="1" thickBot="1" x14ac:dyDescent="0.3">
      <c r="B5" s="67"/>
      <c r="C5" s="55" t="s">
        <v>11</v>
      </c>
      <c r="D5" s="30" t="s">
        <v>12</v>
      </c>
      <c r="E5" s="55" t="s">
        <v>11</v>
      </c>
      <c r="F5" s="30" t="s">
        <v>12</v>
      </c>
      <c r="G5" s="55" t="s">
        <v>11</v>
      </c>
      <c r="H5" s="30" t="s">
        <v>12</v>
      </c>
      <c r="I5" s="55" t="s">
        <v>11</v>
      </c>
      <c r="J5" s="30" t="s">
        <v>12</v>
      </c>
      <c r="K5" s="55" t="s">
        <v>11</v>
      </c>
      <c r="L5" s="30" t="s">
        <v>12</v>
      </c>
      <c r="M5" s="55" t="s">
        <v>11</v>
      </c>
      <c r="N5" s="31" t="s">
        <v>12</v>
      </c>
      <c r="O5" s="55" t="s">
        <v>11</v>
      </c>
      <c r="P5" s="49" t="s">
        <v>12</v>
      </c>
    </row>
    <row r="6" spans="2:16" ht="22.15" customHeight="1" thickTop="1" x14ac:dyDescent="0.25">
      <c r="B6" s="14" t="s">
        <v>13</v>
      </c>
      <c r="C6" s="15">
        <v>11</v>
      </c>
      <c r="D6" s="16">
        <v>6.6666666666666666E-2</v>
      </c>
      <c r="E6" s="15">
        <v>374</v>
      </c>
      <c r="F6" s="16">
        <v>7.895292379142918E-2</v>
      </c>
      <c r="G6" s="15">
        <v>420</v>
      </c>
      <c r="H6" s="16">
        <v>6.3907486305538649E-2</v>
      </c>
      <c r="I6" s="15">
        <v>494</v>
      </c>
      <c r="J6" s="16">
        <v>6.9489379659586445E-2</v>
      </c>
      <c r="K6" s="32">
        <v>481</v>
      </c>
      <c r="L6" s="16">
        <v>6.6620498614958445E-2</v>
      </c>
      <c r="M6" s="32">
        <v>101</v>
      </c>
      <c r="N6" s="25">
        <v>8.6398631308810953E-2</v>
      </c>
      <c r="O6" s="15">
        <v>1881</v>
      </c>
      <c r="P6" s="16">
        <v>6.9738988580750408E-2</v>
      </c>
    </row>
    <row r="7" spans="2:16" ht="22.15" customHeight="1" x14ac:dyDescent="0.25">
      <c r="B7" s="14" t="s">
        <v>14</v>
      </c>
      <c r="C7" s="15">
        <v>2</v>
      </c>
      <c r="D7" s="16">
        <v>1.2121212121212121E-2</v>
      </c>
      <c r="E7" s="15">
        <v>87</v>
      </c>
      <c r="F7" s="16">
        <v>1.8366054464851171E-2</v>
      </c>
      <c r="G7" s="15">
        <v>109</v>
      </c>
      <c r="H7" s="16">
        <v>1.6585514303104079E-2</v>
      </c>
      <c r="I7" s="15">
        <v>134</v>
      </c>
      <c r="J7" s="16">
        <v>1.8849345899563934E-2</v>
      </c>
      <c r="K7" s="15">
        <v>154</v>
      </c>
      <c r="L7" s="16">
        <v>2.1329639889196676E-2</v>
      </c>
      <c r="M7" s="15">
        <v>22</v>
      </c>
      <c r="N7" s="25">
        <v>1.8819503849443968E-2</v>
      </c>
      <c r="O7" s="15">
        <v>508</v>
      </c>
      <c r="P7" s="16">
        <v>1.8834346729942161E-2</v>
      </c>
    </row>
    <row r="8" spans="2:16" ht="22.15" customHeight="1" x14ac:dyDescent="0.25">
      <c r="B8" s="14" t="s">
        <v>15</v>
      </c>
      <c r="C8" s="15">
        <v>7</v>
      </c>
      <c r="D8" s="16">
        <v>4.2424242424242427E-2</v>
      </c>
      <c r="E8" s="15">
        <v>119</v>
      </c>
      <c r="F8" s="16">
        <v>2.5121384842727464E-2</v>
      </c>
      <c r="G8" s="15">
        <v>196</v>
      </c>
      <c r="H8" s="16">
        <v>2.9823493609251371E-2</v>
      </c>
      <c r="I8" s="15">
        <v>234</v>
      </c>
      <c r="J8" s="16">
        <v>3.2916021944014627E-2</v>
      </c>
      <c r="K8" s="15">
        <v>271</v>
      </c>
      <c r="L8" s="16">
        <v>3.753462603878116E-2</v>
      </c>
      <c r="M8" s="15">
        <v>48</v>
      </c>
      <c r="N8" s="25">
        <v>4.1060735671514116E-2</v>
      </c>
      <c r="O8" s="15">
        <v>875</v>
      </c>
      <c r="P8" s="16">
        <v>3.244104997775471E-2</v>
      </c>
    </row>
    <row r="9" spans="2:16" ht="22.15" customHeight="1" x14ac:dyDescent="0.25">
      <c r="B9" s="14" t="s">
        <v>16</v>
      </c>
      <c r="C9" s="15">
        <v>13</v>
      </c>
      <c r="D9" s="16">
        <v>7.8787878787878782E-2</v>
      </c>
      <c r="E9" s="15">
        <v>450</v>
      </c>
      <c r="F9" s="16">
        <v>9.4996833438885375E-2</v>
      </c>
      <c r="G9" s="15">
        <v>565</v>
      </c>
      <c r="H9" s="16">
        <v>8.5970785149117462E-2</v>
      </c>
      <c r="I9" s="15">
        <v>435</v>
      </c>
      <c r="J9" s="16">
        <v>6.1190040793360531E-2</v>
      </c>
      <c r="K9" s="15">
        <v>419</v>
      </c>
      <c r="L9" s="16">
        <v>5.8033240997229917E-2</v>
      </c>
      <c r="M9" s="15">
        <v>87</v>
      </c>
      <c r="N9" s="25">
        <v>7.4422583404619339E-2</v>
      </c>
      <c r="O9" s="15">
        <v>1969</v>
      </c>
      <c r="P9" s="16">
        <v>7.3001631321370317E-2</v>
      </c>
    </row>
    <row r="10" spans="2:16" ht="22.15" customHeight="1" x14ac:dyDescent="0.25">
      <c r="B10" s="14" t="s">
        <v>17</v>
      </c>
      <c r="C10" s="15">
        <v>8</v>
      </c>
      <c r="D10" s="16">
        <v>4.8484848484848485E-2</v>
      </c>
      <c r="E10" s="15">
        <v>223</v>
      </c>
      <c r="F10" s="16">
        <v>4.7076208570825416E-2</v>
      </c>
      <c r="G10" s="15">
        <v>300</v>
      </c>
      <c r="H10" s="16">
        <v>4.564820450395618E-2</v>
      </c>
      <c r="I10" s="15">
        <v>363</v>
      </c>
      <c r="J10" s="16">
        <v>5.1062034041356029E-2</v>
      </c>
      <c r="K10" s="15">
        <v>413</v>
      </c>
      <c r="L10" s="16">
        <v>5.7202216066481994E-2</v>
      </c>
      <c r="M10" s="15">
        <v>45</v>
      </c>
      <c r="N10" s="25">
        <v>3.8494439692044483E-2</v>
      </c>
      <c r="O10" s="15">
        <v>1352</v>
      </c>
      <c r="P10" s="16">
        <v>5.0126056651342135E-2</v>
      </c>
    </row>
    <row r="11" spans="2:16" ht="22.15" customHeight="1" x14ac:dyDescent="0.25">
      <c r="B11" s="14" t="s">
        <v>18</v>
      </c>
      <c r="C11" s="15">
        <v>6</v>
      </c>
      <c r="D11" s="16">
        <v>3.6363636363636362E-2</v>
      </c>
      <c r="E11" s="15">
        <v>126</v>
      </c>
      <c r="F11" s="16">
        <v>2.6599113362887904E-2</v>
      </c>
      <c r="G11" s="15">
        <v>193</v>
      </c>
      <c r="H11" s="16">
        <v>2.9367011564211808E-2</v>
      </c>
      <c r="I11" s="15">
        <v>232</v>
      </c>
      <c r="J11" s="16">
        <v>3.2634688423125613E-2</v>
      </c>
      <c r="K11" s="15">
        <v>236</v>
      </c>
      <c r="L11" s="16">
        <v>3.2686980609418284E-2</v>
      </c>
      <c r="M11" s="15">
        <v>47</v>
      </c>
      <c r="N11" s="25">
        <v>4.0205303678357569E-2</v>
      </c>
      <c r="O11" s="15">
        <v>840</v>
      </c>
      <c r="P11" s="16">
        <v>3.1143407978644521E-2</v>
      </c>
    </row>
    <row r="12" spans="2:16" ht="22.15" customHeight="1" x14ac:dyDescent="0.25">
      <c r="B12" s="14" t="s">
        <v>19</v>
      </c>
      <c r="C12" s="15">
        <v>4</v>
      </c>
      <c r="D12" s="16">
        <v>2.4242424242424242E-2</v>
      </c>
      <c r="E12" s="15">
        <v>126</v>
      </c>
      <c r="F12" s="16">
        <v>2.6599113362887904E-2</v>
      </c>
      <c r="G12" s="15">
        <v>200</v>
      </c>
      <c r="H12" s="16">
        <v>3.0432136335970784E-2</v>
      </c>
      <c r="I12" s="15">
        <v>212</v>
      </c>
      <c r="J12" s="16">
        <v>2.9821353214235475E-2</v>
      </c>
      <c r="K12" s="15">
        <v>219</v>
      </c>
      <c r="L12" s="16">
        <v>3.0332409972299169E-2</v>
      </c>
      <c r="M12" s="15">
        <v>37</v>
      </c>
      <c r="N12" s="25">
        <v>3.1650983746792129E-2</v>
      </c>
      <c r="O12" s="15">
        <v>798</v>
      </c>
      <c r="P12" s="16">
        <v>2.9586237579712293E-2</v>
      </c>
    </row>
    <row r="13" spans="2:16" ht="22.15" customHeight="1" x14ac:dyDescent="0.25">
      <c r="B13" s="14" t="s">
        <v>20</v>
      </c>
      <c r="C13" s="15">
        <v>5</v>
      </c>
      <c r="D13" s="16">
        <v>3.0303030303030304E-2</v>
      </c>
      <c r="E13" s="15">
        <v>152</v>
      </c>
      <c r="F13" s="16">
        <v>3.208781929491239E-2</v>
      </c>
      <c r="G13" s="15">
        <v>142</v>
      </c>
      <c r="H13" s="16">
        <v>2.1606816798539256E-2</v>
      </c>
      <c r="I13" s="15">
        <v>183</v>
      </c>
      <c r="J13" s="16">
        <v>2.5742017161344773E-2</v>
      </c>
      <c r="K13" s="15">
        <v>222</v>
      </c>
      <c r="L13" s="16">
        <v>3.0747922437673131E-2</v>
      </c>
      <c r="M13" s="15">
        <v>37</v>
      </c>
      <c r="N13" s="25">
        <v>3.1650983746792129E-2</v>
      </c>
      <c r="O13" s="15">
        <v>741</v>
      </c>
      <c r="P13" s="16">
        <v>2.7472934895447131E-2</v>
      </c>
    </row>
    <row r="14" spans="2:16" ht="22.15" customHeight="1" x14ac:dyDescent="0.25">
      <c r="B14" s="14" t="s">
        <v>21</v>
      </c>
      <c r="C14" s="15">
        <v>2</v>
      </c>
      <c r="D14" s="16">
        <v>1.2121212121212121E-2</v>
      </c>
      <c r="E14" s="15">
        <v>15</v>
      </c>
      <c r="F14" s="16">
        <v>3.1665611146295125E-3</v>
      </c>
      <c r="G14" s="15">
        <v>31</v>
      </c>
      <c r="H14" s="16">
        <v>4.7169811320754715E-3</v>
      </c>
      <c r="I14" s="15">
        <v>40</v>
      </c>
      <c r="J14" s="16">
        <v>5.6266704177802785E-3</v>
      </c>
      <c r="K14" s="15">
        <v>30</v>
      </c>
      <c r="L14" s="16">
        <v>4.1551246537396124E-3</v>
      </c>
      <c r="M14" s="15">
        <v>3</v>
      </c>
      <c r="N14" s="25">
        <v>2.5662959794696323E-3</v>
      </c>
      <c r="O14" s="15">
        <v>121</v>
      </c>
      <c r="P14" s="16">
        <v>4.486133768352365E-3</v>
      </c>
    </row>
    <row r="15" spans="2:16" ht="22.15" customHeight="1" x14ac:dyDescent="0.25">
      <c r="B15" s="14" t="s">
        <v>22</v>
      </c>
      <c r="C15" s="15">
        <v>2</v>
      </c>
      <c r="D15" s="16">
        <v>1.2121212121212121E-2</v>
      </c>
      <c r="E15" s="15">
        <v>47</v>
      </c>
      <c r="F15" s="16">
        <v>9.9218914925058056E-3</v>
      </c>
      <c r="G15" s="15">
        <v>37</v>
      </c>
      <c r="H15" s="16">
        <v>5.629945222154595E-3</v>
      </c>
      <c r="I15" s="15">
        <v>49</v>
      </c>
      <c r="J15" s="16">
        <v>6.8926712617808413E-3</v>
      </c>
      <c r="K15" s="15">
        <v>66</v>
      </c>
      <c r="L15" s="16">
        <v>9.1412742382271477E-3</v>
      </c>
      <c r="M15" s="15">
        <v>3</v>
      </c>
      <c r="N15" s="25">
        <v>2.5662959794696323E-3</v>
      </c>
      <c r="O15" s="15">
        <v>204</v>
      </c>
      <c r="P15" s="16">
        <v>7.5633990805279551E-3</v>
      </c>
    </row>
    <row r="16" spans="2:16" ht="22.15" customHeight="1" x14ac:dyDescent="0.25">
      <c r="B16" s="14" t="s">
        <v>23</v>
      </c>
      <c r="C16" s="15">
        <v>3</v>
      </c>
      <c r="D16" s="16">
        <v>1.8181818181818181E-2</v>
      </c>
      <c r="E16" s="15">
        <v>90</v>
      </c>
      <c r="F16" s="16">
        <v>1.8999366687777075E-2</v>
      </c>
      <c r="G16" s="15">
        <v>114</v>
      </c>
      <c r="H16" s="16">
        <v>1.7346317711503346E-2</v>
      </c>
      <c r="I16" s="15">
        <v>114</v>
      </c>
      <c r="J16" s="16">
        <v>1.6036010690673792E-2</v>
      </c>
      <c r="K16" s="15">
        <v>151</v>
      </c>
      <c r="L16" s="16">
        <v>2.0914127423822714E-2</v>
      </c>
      <c r="M16" s="15">
        <v>25</v>
      </c>
      <c r="N16" s="25">
        <v>2.1385799828913601E-2</v>
      </c>
      <c r="O16" s="15">
        <v>497</v>
      </c>
      <c r="P16" s="16">
        <v>1.8426516387364675E-2</v>
      </c>
    </row>
    <row r="17" spans="2:16" ht="22.15" customHeight="1" x14ac:dyDescent="0.25">
      <c r="B17" s="14" t="s">
        <v>24</v>
      </c>
      <c r="C17" s="15">
        <v>6</v>
      </c>
      <c r="D17" s="16">
        <v>3.6363636363636362E-2</v>
      </c>
      <c r="E17" s="15">
        <v>85</v>
      </c>
      <c r="F17" s="16">
        <v>1.7943846316233903E-2</v>
      </c>
      <c r="G17" s="15">
        <v>96</v>
      </c>
      <c r="H17" s="16">
        <v>1.4607425441265977E-2</v>
      </c>
      <c r="I17" s="15">
        <v>121</v>
      </c>
      <c r="J17" s="16">
        <v>1.7020678013785342E-2</v>
      </c>
      <c r="K17" s="15">
        <v>156</v>
      </c>
      <c r="L17" s="16">
        <v>2.1606648199445983E-2</v>
      </c>
      <c r="M17" s="15">
        <v>19</v>
      </c>
      <c r="N17" s="25">
        <v>1.6253207869974338E-2</v>
      </c>
      <c r="O17" s="15">
        <v>483</v>
      </c>
      <c r="P17" s="16">
        <v>1.7907459587720598E-2</v>
      </c>
    </row>
    <row r="18" spans="2:16" ht="22.15" customHeight="1" x14ac:dyDescent="0.25">
      <c r="B18" s="14" t="s">
        <v>25</v>
      </c>
      <c r="C18" s="15">
        <v>4</v>
      </c>
      <c r="D18" s="16">
        <v>2.4242424242424242E-2</v>
      </c>
      <c r="E18" s="15">
        <v>58</v>
      </c>
      <c r="F18" s="16">
        <v>1.2244036309900782E-2</v>
      </c>
      <c r="G18" s="15">
        <v>64</v>
      </c>
      <c r="H18" s="16">
        <v>9.7382836275106514E-3</v>
      </c>
      <c r="I18" s="15">
        <v>86</v>
      </c>
      <c r="J18" s="16">
        <v>1.20973413982276E-2</v>
      </c>
      <c r="K18" s="15">
        <v>100</v>
      </c>
      <c r="L18" s="16">
        <v>1.3850415512465374E-2</v>
      </c>
      <c r="M18" s="15">
        <v>6</v>
      </c>
      <c r="N18" s="25">
        <v>5.1325919589392645E-3</v>
      </c>
      <c r="O18" s="15">
        <v>318</v>
      </c>
      <c r="P18" s="16">
        <v>1.1790004449058283E-2</v>
      </c>
    </row>
    <row r="19" spans="2:16" ht="22.15" customHeight="1" x14ac:dyDescent="0.25">
      <c r="B19" s="14" t="s">
        <v>26</v>
      </c>
      <c r="C19" s="15">
        <v>3</v>
      </c>
      <c r="D19" s="16">
        <v>1.8181818181818181E-2</v>
      </c>
      <c r="E19" s="15">
        <v>28</v>
      </c>
      <c r="F19" s="16">
        <v>5.910914080641756E-3</v>
      </c>
      <c r="G19" s="15">
        <v>29</v>
      </c>
      <c r="H19" s="16">
        <v>4.412659768715764E-3</v>
      </c>
      <c r="I19" s="15">
        <v>42</v>
      </c>
      <c r="J19" s="16">
        <v>5.9080039386692927E-3</v>
      </c>
      <c r="K19" s="15">
        <v>54</v>
      </c>
      <c r="L19" s="16">
        <v>7.479224376731302E-3</v>
      </c>
      <c r="M19" s="15">
        <v>7</v>
      </c>
      <c r="N19" s="25">
        <v>5.9880239520958087E-3</v>
      </c>
      <c r="O19" s="15">
        <v>163</v>
      </c>
      <c r="P19" s="16">
        <v>6.0433041672845918E-3</v>
      </c>
    </row>
    <row r="20" spans="2:16" ht="22.15" customHeight="1" x14ac:dyDescent="0.25">
      <c r="B20" s="14" t="s">
        <v>27</v>
      </c>
      <c r="C20" s="15">
        <v>5</v>
      </c>
      <c r="D20" s="16">
        <v>3.0303030303030304E-2</v>
      </c>
      <c r="E20" s="15">
        <v>22</v>
      </c>
      <c r="F20" s="16">
        <v>4.6442896347899517E-3</v>
      </c>
      <c r="G20" s="15">
        <v>23</v>
      </c>
      <c r="H20" s="16">
        <v>3.4996956786366401E-3</v>
      </c>
      <c r="I20" s="15">
        <v>38</v>
      </c>
      <c r="J20" s="16">
        <v>5.3453368968912644E-3</v>
      </c>
      <c r="K20" s="15">
        <v>49</v>
      </c>
      <c r="L20" s="16">
        <v>6.786703601108033E-3</v>
      </c>
      <c r="M20" s="15">
        <v>8</v>
      </c>
      <c r="N20" s="25">
        <v>6.8434559452523521E-3</v>
      </c>
      <c r="O20" s="15">
        <v>145</v>
      </c>
      <c r="P20" s="16">
        <v>5.3759454248850664E-3</v>
      </c>
    </row>
    <row r="21" spans="2:16" ht="22.15" customHeight="1" x14ac:dyDescent="0.25">
      <c r="B21" s="14" t="s">
        <v>28</v>
      </c>
      <c r="C21" s="15">
        <v>6</v>
      </c>
      <c r="D21" s="16">
        <v>3.6363636363636362E-2</v>
      </c>
      <c r="E21" s="15">
        <v>109</v>
      </c>
      <c r="F21" s="16">
        <v>2.3010344099641124E-2</v>
      </c>
      <c r="G21" s="15">
        <v>171</v>
      </c>
      <c r="H21" s="16">
        <v>2.601947656725502E-2</v>
      </c>
      <c r="I21" s="15">
        <v>180</v>
      </c>
      <c r="J21" s="16">
        <v>2.5320016880011252E-2</v>
      </c>
      <c r="K21" s="15">
        <v>172</v>
      </c>
      <c r="L21" s="16">
        <v>2.3822714681440444E-2</v>
      </c>
      <c r="M21" s="15">
        <v>25</v>
      </c>
      <c r="N21" s="25">
        <v>2.1385799828913601E-2</v>
      </c>
      <c r="O21" s="15">
        <v>663</v>
      </c>
      <c r="P21" s="16">
        <v>2.4581047011715852E-2</v>
      </c>
    </row>
    <row r="22" spans="2:16" ht="22.15" customHeight="1" x14ac:dyDescent="0.25">
      <c r="B22" s="14" t="s">
        <v>29</v>
      </c>
      <c r="C22" s="15">
        <v>1</v>
      </c>
      <c r="D22" s="16">
        <v>6.0606060606060606E-3</v>
      </c>
      <c r="E22" s="15">
        <v>79</v>
      </c>
      <c r="F22" s="16">
        <v>1.6677221870382099E-2</v>
      </c>
      <c r="G22" s="15">
        <v>95</v>
      </c>
      <c r="H22" s="16">
        <v>1.4455264759586122E-2</v>
      </c>
      <c r="I22" s="15">
        <v>114</v>
      </c>
      <c r="J22" s="16">
        <v>1.6036010690673792E-2</v>
      </c>
      <c r="K22" s="15">
        <v>135</v>
      </c>
      <c r="L22" s="16">
        <v>1.8698060941828253E-2</v>
      </c>
      <c r="M22" s="15">
        <v>7</v>
      </c>
      <c r="N22" s="25">
        <v>5.9880239520958087E-3</v>
      </c>
      <c r="O22" s="15">
        <v>431</v>
      </c>
      <c r="P22" s="16">
        <v>1.5979534331899747E-2</v>
      </c>
    </row>
    <row r="23" spans="2:16" ht="22.15" customHeight="1" x14ac:dyDescent="0.25">
      <c r="B23" s="14" t="s">
        <v>30</v>
      </c>
      <c r="C23" s="15">
        <v>1</v>
      </c>
      <c r="D23" s="16">
        <v>6.0606060606060606E-3</v>
      </c>
      <c r="E23" s="15">
        <v>24</v>
      </c>
      <c r="F23" s="16">
        <v>5.0664977834072198E-3</v>
      </c>
      <c r="G23" s="15">
        <v>41</v>
      </c>
      <c r="H23" s="16">
        <v>6.2385879488740109E-3</v>
      </c>
      <c r="I23" s="15">
        <v>36</v>
      </c>
      <c r="J23" s="16">
        <v>5.0640033760022502E-3</v>
      </c>
      <c r="K23" s="15">
        <v>52</v>
      </c>
      <c r="L23" s="16">
        <v>7.2022160664819944E-3</v>
      </c>
      <c r="M23" s="15">
        <v>5</v>
      </c>
      <c r="N23" s="25">
        <v>4.2771599657827203E-3</v>
      </c>
      <c r="O23" s="15">
        <v>159</v>
      </c>
      <c r="P23" s="16">
        <v>5.8950022245291417E-3</v>
      </c>
    </row>
    <row r="24" spans="2:16" ht="22.15" customHeight="1" x14ac:dyDescent="0.25">
      <c r="B24" s="14" t="s">
        <v>31</v>
      </c>
      <c r="C24" s="15">
        <v>9</v>
      </c>
      <c r="D24" s="16">
        <v>5.4545454545454543E-2</v>
      </c>
      <c r="E24" s="15">
        <v>217</v>
      </c>
      <c r="F24" s="16">
        <v>4.5809584124973615E-2</v>
      </c>
      <c r="G24" s="15">
        <v>251</v>
      </c>
      <c r="H24" s="16">
        <v>3.8192331101643336E-2</v>
      </c>
      <c r="I24" s="15">
        <v>243</v>
      </c>
      <c r="J24" s="16">
        <v>3.4182022788015194E-2</v>
      </c>
      <c r="K24" s="15">
        <v>262</v>
      </c>
      <c r="L24" s="16">
        <v>3.6288088642659283E-2</v>
      </c>
      <c r="M24" s="15">
        <v>62</v>
      </c>
      <c r="N24" s="25">
        <v>5.303678357570573E-2</v>
      </c>
      <c r="O24" s="15">
        <v>1044</v>
      </c>
      <c r="P24" s="16">
        <v>3.8706807059172475E-2</v>
      </c>
    </row>
    <row r="25" spans="2:16" ht="22.15" customHeight="1" x14ac:dyDescent="0.25">
      <c r="B25" s="14" t="s">
        <v>32</v>
      </c>
      <c r="C25" s="15">
        <v>2</v>
      </c>
      <c r="D25" s="16">
        <v>1.2121212121212121E-2</v>
      </c>
      <c r="E25" s="15">
        <v>30</v>
      </c>
      <c r="F25" s="16">
        <v>6.333122229259025E-3</v>
      </c>
      <c r="G25" s="15">
        <v>42</v>
      </c>
      <c r="H25" s="16">
        <v>6.3907486305538651E-3</v>
      </c>
      <c r="I25" s="15">
        <v>61</v>
      </c>
      <c r="J25" s="16">
        <v>8.5806723871149244E-3</v>
      </c>
      <c r="K25" s="15">
        <v>77</v>
      </c>
      <c r="L25" s="16">
        <v>1.0664819944598338E-2</v>
      </c>
      <c r="M25" s="15">
        <v>10</v>
      </c>
      <c r="N25" s="25">
        <v>8.5543199315654406E-3</v>
      </c>
      <c r="O25" s="15">
        <v>222</v>
      </c>
      <c r="P25" s="16">
        <v>8.2307578229274796E-3</v>
      </c>
    </row>
    <row r="26" spans="2:16" ht="22.15" customHeight="1" x14ac:dyDescent="0.25">
      <c r="B26" s="14" t="s">
        <v>33</v>
      </c>
      <c r="C26" s="15">
        <v>5</v>
      </c>
      <c r="D26" s="16">
        <v>3.0303030303030304E-2</v>
      </c>
      <c r="E26" s="15">
        <v>89</v>
      </c>
      <c r="F26" s="16">
        <v>1.8788262613468439E-2</v>
      </c>
      <c r="G26" s="15">
        <v>104</v>
      </c>
      <c r="H26" s="16">
        <v>1.5824710894704809E-2</v>
      </c>
      <c r="I26" s="15">
        <v>123</v>
      </c>
      <c r="J26" s="16">
        <v>1.7302011534674356E-2</v>
      </c>
      <c r="K26" s="15">
        <v>134</v>
      </c>
      <c r="L26" s="16">
        <v>1.8559556786703599E-2</v>
      </c>
      <c r="M26" s="15">
        <v>23</v>
      </c>
      <c r="N26" s="25">
        <v>1.9674935842600515E-2</v>
      </c>
      <c r="O26" s="15">
        <v>478</v>
      </c>
      <c r="P26" s="16">
        <v>1.7722082159276287E-2</v>
      </c>
    </row>
    <row r="27" spans="2:16" ht="22.15" customHeight="1" x14ac:dyDescent="0.25">
      <c r="B27" s="14" t="s">
        <v>34</v>
      </c>
      <c r="C27" s="15">
        <v>2</v>
      </c>
      <c r="D27" s="16">
        <v>1.2121212121212121E-2</v>
      </c>
      <c r="E27" s="15">
        <v>52</v>
      </c>
      <c r="F27" s="16">
        <v>1.0977411864048976E-2</v>
      </c>
      <c r="G27" s="15">
        <v>115</v>
      </c>
      <c r="H27" s="16">
        <v>1.7498478393183203E-2</v>
      </c>
      <c r="I27" s="15">
        <v>108</v>
      </c>
      <c r="J27" s="16">
        <v>1.5192010128006752E-2</v>
      </c>
      <c r="K27" s="15">
        <v>114</v>
      </c>
      <c r="L27" s="16">
        <v>1.5789473684210527E-2</v>
      </c>
      <c r="M27" s="15">
        <v>14</v>
      </c>
      <c r="N27" s="25">
        <v>1.1976047904191617E-2</v>
      </c>
      <c r="O27" s="15">
        <v>405</v>
      </c>
      <c r="P27" s="16">
        <v>1.5015571703989322E-2</v>
      </c>
    </row>
    <row r="28" spans="2:16" ht="22.15" customHeight="1" x14ac:dyDescent="0.25">
      <c r="B28" s="14" t="s">
        <v>35</v>
      </c>
      <c r="C28" s="15">
        <v>3</v>
      </c>
      <c r="D28" s="16">
        <v>1.8181818181818181E-2</v>
      </c>
      <c r="E28" s="15">
        <v>159</v>
      </c>
      <c r="F28" s="16">
        <v>3.356554781507283E-2</v>
      </c>
      <c r="G28" s="15">
        <v>294</v>
      </c>
      <c r="H28" s="16">
        <v>4.4735240413877053E-2</v>
      </c>
      <c r="I28" s="15">
        <v>285</v>
      </c>
      <c r="J28" s="16">
        <v>4.0090026726684484E-2</v>
      </c>
      <c r="K28" s="15">
        <v>267</v>
      </c>
      <c r="L28" s="16">
        <v>3.6980609418282545E-2</v>
      </c>
      <c r="M28" s="15">
        <v>41</v>
      </c>
      <c r="N28" s="25">
        <v>3.5072711719418309E-2</v>
      </c>
      <c r="O28" s="15">
        <v>1049</v>
      </c>
      <c r="P28" s="16">
        <v>3.889218448761679E-2</v>
      </c>
    </row>
    <row r="29" spans="2:16" ht="22.15" customHeight="1" x14ac:dyDescent="0.25">
      <c r="B29" s="14" t="s">
        <v>36</v>
      </c>
      <c r="C29" s="15">
        <v>7</v>
      </c>
      <c r="D29" s="16">
        <v>4.2424242424242427E-2</v>
      </c>
      <c r="E29" s="15">
        <v>112</v>
      </c>
      <c r="F29" s="16">
        <v>2.3643656322567024E-2</v>
      </c>
      <c r="G29" s="15">
        <v>179</v>
      </c>
      <c r="H29" s="16">
        <v>2.7236762020693854E-2</v>
      </c>
      <c r="I29" s="15">
        <v>234</v>
      </c>
      <c r="J29" s="16">
        <v>3.2916021944014627E-2</v>
      </c>
      <c r="K29" s="15">
        <v>203</v>
      </c>
      <c r="L29" s="16">
        <v>2.8116343490304709E-2</v>
      </c>
      <c r="M29" s="15">
        <v>30</v>
      </c>
      <c r="N29" s="25">
        <v>2.5662959794696322E-2</v>
      </c>
      <c r="O29" s="15">
        <v>765</v>
      </c>
      <c r="P29" s="16">
        <v>2.8362746551979831E-2</v>
      </c>
    </row>
    <row r="30" spans="2:16" ht="22.15" customHeight="1" x14ac:dyDescent="0.25">
      <c r="B30" s="14" t="s">
        <v>140</v>
      </c>
      <c r="C30" s="15">
        <v>3</v>
      </c>
      <c r="D30" s="16">
        <v>1.8181818181818181E-2</v>
      </c>
      <c r="E30" s="15">
        <v>45</v>
      </c>
      <c r="F30" s="16">
        <v>9.4996833438885375E-3</v>
      </c>
      <c r="G30" s="15">
        <v>74</v>
      </c>
      <c r="H30" s="16">
        <v>1.125989044430919E-2</v>
      </c>
      <c r="I30" s="15">
        <v>91</v>
      </c>
      <c r="J30" s="16">
        <v>1.2800675200450133E-2</v>
      </c>
      <c r="K30" s="15">
        <v>59</v>
      </c>
      <c r="L30" s="16">
        <v>8.171745152354571E-3</v>
      </c>
      <c r="M30" s="15">
        <v>9</v>
      </c>
      <c r="N30" s="25">
        <v>7.6988879384088963E-3</v>
      </c>
      <c r="O30" s="15">
        <v>281</v>
      </c>
      <c r="P30" s="16">
        <v>1.0418211478570369E-2</v>
      </c>
    </row>
    <row r="31" spans="2:16" ht="22.15" customHeight="1" x14ac:dyDescent="0.25">
      <c r="B31" s="14" t="s">
        <v>37</v>
      </c>
      <c r="C31" s="15">
        <v>1</v>
      </c>
      <c r="D31" s="16">
        <v>6.0606060606060606E-3</v>
      </c>
      <c r="E31" s="15">
        <v>65</v>
      </c>
      <c r="F31" s="16">
        <v>1.372176483006122E-2</v>
      </c>
      <c r="G31" s="15">
        <v>66</v>
      </c>
      <c r="H31" s="16">
        <v>1.004260499087036E-2</v>
      </c>
      <c r="I31" s="15">
        <v>88</v>
      </c>
      <c r="J31" s="16">
        <v>1.2378674919116612E-2</v>
      </c>
      <c r="K31" s="15">
        <v>85</v>
      </c>
      <c r="L31" s="16">
        <v>1.1772853185595568E-2</v>
      </c>
      <c r="M31" s="15">
        <v>13</v>
      </c>
      <c r="N31" s="25">
        <v>1.1120615911035072E-2</v>
      </c>
      <c r="O31" s="15">
        <v>318</v>
      </c>
      <c r="P31" s="16">
        <v>1.1790004449058283E-2</v>
      </c>
    </row>
    <row r="32" spans="2:16" ht="22.15" customHeight="1" x14ac:dyDescent="0.25">
      <c r="B32" s="14" t="s">
        <v>38</v>
      </c>
      <c r="C32" s="15">
        <v>1</v>
      </c>
      <c r="D32" s="16">
        <v>6.0606060606060606E-3</v>
      </c>
      <c r="E32" s="15">
        <v>43</v>
      </c>
      <c r="F32" s="16">
        <v>9.0774751952712694E-3</v>
      </c>
      <c r="G32" s="15">
        <v>71</v>
      </c>
      <c r="H32" s="16">
        <v>1.0803408399269628E-2</v>
      </c>
      <c r="I32" s="15">
        <v>107</v>
      </c>
      <c r="J32" s="16">
        <v>1.5051343367562245E-2</v>
      </c>
      <c r="K32" s="15">
        <v>90</v>
      </c>
      <c r="L32" s="16">
        <v>1.2465373961218837E-2</v>
      </c>
      <c r="M32" s="15">
        <v>14</v>
      </c>
      <c r="N32" s="25">
        <v>1.1976047904191617E-2</v>
      </c>
      <c r="O32" s="15">
        <v>326</v>
      </c>
      <c r="P32" s="16">
        <v>1.2086608334569184E-2</v>
      </c>
    </row>
    <row r="33" spans="2:16" ht="22.15" customHeight="1" x14ac:dyDescent="0.25">
      <c r="B33" s="14" t="s">
        <v>139</v>
      </c>
      <c r="C33" s="15">
        <v>1</v>
      </c>
      <c r="D33" s="16">
        <v>6.0606060606060606E-3</v>
      </c>
      <c r="E33" s="15">
        <v>128</v>
      </c>
      <c r="F33" s="16">
        <v>2.7021321511505172E-2</v>
      </c>
      <c r="G33" s="15">
        <v>154</v>
      </c>
      <c r="H33" s="16">
        <v>2.3432744978697503E-2</v>
      </c>
      <c r="I33" s="15">
        <v>170</v>
      </c>
      <c r="J33" s="16">
        <v>2.3913349275566185E-2</v>
      </c>
      <c r="K33" s="15">
        <v>157</v>
      </c>
      <c r="L33" s="16">
        <v>2.1745152354570637E-2</v>
      </c>
      <c r="M33" s="15">
        <v>21</v>
      </c>
      <c r="N33" s="25">
        <v>1.7964071856287425E-2</v>
      </c>
      <c r="O33" s="15">
        <v>631</v>
      </c>
      <c r="P33" s="16">
        <v>2.3394631469672252E-2</v>
      </c>
    </row>
    <row r="34" spans="2:16" ht="22.15" customHeight="1" x14ac:dyDescent="0.25">
      <c r="B34" s="14" t="s">
        <v>39</v>
      </c>
      <c r="C34" s="15">
        <v>4</v>
      </c>
      <c r="D34" s="16">
        <v>2.4242424242424242E-2</v>
      </c>
      <c r="E34" s="15">
        <v>54</v>
      </c>
      <c r="F34" s="16">
        <v>1.1399620012666244E-2</v>
      </c>
      <c r="G34" s="15">
        <v>117</v>
      </c>
      <c r="H34" s="16">
        <v>1.7802799756542909E-2</v>
      </c>
      <c r="I34" s="15">
        <v>128</v>
      </c>
      <c r="J34" s="16">
        <v>1.8005345336896891E-2</v>
      </c>
      <c r="K34" s="15">
        <v>152</v>
      </c>
      <c r="L34" s="16">
        <v>2.1052631578947368E-2</v>
      </c>
      <c r="M34" s="15">
        <v>23</v>
      </c>
      <c r="N34" s="25">
        <v>1.9674935842600515E-2</v>
      </c>
      <c r="O34" s="15">
        <v>478</v>
      </c>
      <c r="P34" s="16">
        <v>1.7722082159276287E-2</v>
      </c>
    </row>
    <row r="35" spans="2:16" ht="22.15" customHeight="1" x14ac:dyDescent="0.25">
      <c r="B35" s="14" t="s">
        <v>40</v>
      </c>
      <c r="C35" s="15">
        <v>5</v>
      </c>
      <c r="D35" s="16">
        <v>3.0303030303030304E-2</v>
      </c>
      <c r="E35" s="15">
        <v>335</v>
      </c>
      <c r="F35" s="16">
        <v>7.0719864893392437E-2</v>
      </c>
      <c r="G35" s="15">
        <v>482</v>
      </c>
      <c r="H35" s="16">
        <v>7.3341448569689591E-2</v>
      </c>
      <c r="I35" s="15">
        <v>523</v>
      </c>
      <c r="J35" s="16">
        <v>7.356871571247714E-2</v>
      </c>
      <c r="K35" s="15">
        <v>484</v>
      </c>
      <c r="L35" s="16">
        <v>6.7036011080332414E-2</v>
      </c>
      <c r="M35" s="15">
        <v>101</v>
      </c>
      <c r="N35" s="25">
        <v>8.6398631308810953E-2</v>
      </c>
      <c r="O35" s="15">
        <v>1930</v>
      </c>
      <c r="P35" s="16">
        <v>7.1555687379504671E-2</v>
      </c>
    </row>
    <row r="36" spans="2:16" ht="22.15" customHeight="1" x14ac:dyDescent="0.25">
      <c r="B36" s="14" t="s">
        <v>41</v>
      </c>
      <c r="C36" s="15">
        <v>10</v>
      </c>
      <c r="D36" s="16">
        <v>6.0606060606060608E-2</v>
      </c>
      <c r="E36" s="15">
        <v>132</v>
      </c>
      <c r="F36" s="16">
        <v>2.7865737808739709E-2</v>
      </c>
      <c r="G36" s="15">
        <v>173</v>
      </c>
      <c r="H36" s="16">
        <v>2.6323797930614731E-2</v>
      </c>
      <c r="I36" s="15">
        <v>186</v>
      </c>
      <c r="J36" s="16">
        <v>2.6164017442678295E-2</v>
      </c>
      <c r="K36" s="15">
        <v>215</v>
      </c>
      <c r="L36" s="16">
        <v>2.9778393351800554E-2</v>
      </c>
      <c r="M36" s="15">
        <v>32</v>
      </c>
      <c r="N36" s="25">
        <v>2.7373823781009408E-2</v>
      </c>
      <c r="O36" s="15">
        <v>748</v>
      </c>
      <c r="P36" s="16">
        <v>2.7732463295269169E-2</v>
      </c>
    </row>
    <row r="37" spans="2:16" ht="22.15" customHeight="1" x14ac:dyDescent="0.25">
      <c r="B37" s="14" t="s">
        <v>42</v>
      </c>
      <c r="C37" s="15">
        <v>0</v>
      </c>
      <c r="D37" s="16">
        <v>0</v>
      </c>
      <c r="E37" s="15">
        <v>46</v>
      </c>
      <c r="F37" s="16">
        <v>9.7107874181971716E-3</v>
      </c>
      <c r="G37" s="15">
        <v>86</v>
      </c>
      <c r="H37" s="16">
        <v>1.3085818624467437E-2</v>
      </c>
      <c r="I37" s="15">
        <v>88</v>
      </c>
      <c r="J37" s="16">
        <v>1.2378674919116612E-2</v>
      </c>
      <c r="K37" s="15">
        <v>79</v>
      </c>
      <c r="L37" s="16">
        <v>1.0941828254847645E-2</v>
      </c>
      <c r="M37" s="15">
        <v>10</v>
      </c>
      <c r="N37" s="25">
        <v>8.5543199315654406E-3</v>
      </c>
      <c r="O37" s="15">
        <v>309</v>
      </c>
      <c r="P37" s="16">
        <v>1.145632507785852E-2</v>
      </c>
    </row>
    <row r="38" spans="2:16" ht="22.15" customHeight="1" x14ac:dyDescent="0.25">
      <c r="B38" s="14" t="s">
        <v>43</v>
      </c>
      <c r="C38" s="15">
        <v>6</v>
      </c>
      <c r="D38" s="16">
        <v>3.6363636363636362E-2</v>
      </c>
      <c r="E38" s="15">
        <v>128</v>
      </c>
      <c r="F38" s="16">
        <v>2.7021321511505172E-2</v>
      </c>
      <c r="G38" s="15">
        <v>198</v>
      </c>
      <c r="H38" s="16">
        <v>3.0127814972611078E-2</v>
      </c>
      <c r="I38" s="15">
        <v>239</v>
      </c>
      <c r="J38" s="16">
        <v>3.3619355746237166E-2</v>
      </c>
      <c r="K38" s="15">
        <v>264</v>
      </c>
      <c r="L38" s="16">
        <v>3.6565096952908591E-2</v>
      </c>
      <c r="M38" s="15">
        <v>42</v>
      </c>
      <c r="N38" s="25">
        <v>3.5928143712574849E-2</v>
      </c>
      <c r="O38" s="15">
        <v>877</v>
      </c>
      <c r="P38" s="16">
        <v>3.2515200949132433E-2</v>
      </c>
    </row>
    <row r="39" spans="2:16" ht="22.15" customHeight="1" x14ac:dyDescent="0.25">
      <c r="B39" s="14" t="s">
        <v>44</v>
      </c>
      <c r="C39" s="15">
        <v>1</v>
      </c>
      <c r="D39" s="16">
        <v>6.0606060606060606E-3</v>
      </c>
      <c r="E39" s="15">
        <v>74</v>
      </c>
      <c r="F39" s="16">
        <v>1.5621701498838927E-2</v>
      </c>
      <c r="G39" s="15">
        <v>97</v>
      </c>
      <c r="H39" s="16">
        <v>1.475958612294583E-2</v>
      </c>
      <c r="I39" s="15">
        <v>103</v>
      </c>
      <c r="J39" s="16">
        <v>1.4488676325784218E-2</v>
      </c>
      <c r="K39" s="15">
        <v>85</v>
      </c>
      <c r="L39" s="16">
        <v>1.1772853185595568E-2</v>
      </c>
      <c r="M39" s="15">
        <v>14</v>
      </c>
      <c r="N39" s="25">
        <v>1.1976047904191617E-2</v>
      </c>
      <c r="O39" s="15">
        <v>374</v>
      </c>
      <c r="P39" s="16">
        <v>1.3866231647634585E-2</v>
      </c>
    </row>
    <row r="40" spans="2:16" ht="22.15" customHeight="1" x14ac:dyDescent="0.25">
      <c r="B40" s="14" t="s">
        <v>45</v>
      </c>
      <c r="C40" s="15">
        <v>1</v>
      </c>
      <c r="D40" s="16">
        <v>6.0606060606060606E-3</v>
      </c>
      <c r="E40" s="15">
        <v>68</v>
      </c>
      <c r="F40" s="16">
        <v>1.4355077052987122E-2</v>
      </c>
      <c r="G40" s="15">
        <v>103</v>
      </c>
      <c r="H40" s="16">
        <v>1.5672550213024956E-2</v>
      </c>
      <c r="I40" s="15">
        <v>112</v>
      </c>
      <c r="J40" s="16">
        <v>1.5754677169784778E-2</v>
      </c>
      <c r="K40" s="15">
        <v>110</v>
      </c>
      <c r="L40" s="16">
        <v>1.5235457063711912E-2</v>
      </c>
      <c r="M40" s="15">
        <v>24</v>
      </c>
      <c r="N40" s="25">
        <v>2.0530367835757058E-2</v>
      </c>
      <c r="O40" s="15">
        <v>418</v>
      </c>
      <c r="P40" s="16">
        <v>1.5497553017944535E-2</v>
      </c>
    </row>
    <row r="41" spans="2:16" ht="22.15" customHeight="1" x14ac:dyDescent="0.25">
      <c r="B41" s="14" t="s">
        <v>46</v>
      </c>
      <c r="C41" s="15">
        <v>1</v>
      </c>
      <c r="D41" s="16">
        <v>6.0606060606060606E-3</v>
      </c>
      <c r="E41" s="15">
        <v>15</v>
      </c>
      <c r="F41" s="16">
        <v>3.1665611146295125E-3</v>
      </c>
      <c r="G41" s="15">
        <v>21</v>
      </c>
      <c r="H41" s="16">
        <v>3.1953743152769326E-3</v>
      </c>
      <c r="I41" s="15">
        <v>18</v>
      </c>
      <c r="J41" s="16">
        <v>2.5320016880011251E-3</v>
      </c>
      <c r="K41" s="15">
        <v>30</v>
      </c>
      <c r="L41" s="16">
        <v>4.1551246537396124E-3</v>
      </c>
      <c r="M41" s="15">
        <v>3</v>
      </c>
      <c r="N41" s="25">
        <v>2.5662959794696323E-3</v>
      </c>
      <c r="O41" s="15">
        <v>88</v>
      </c>
      <c r="P41" s="16">
        <v>3.2626427406199023E-3</v>
      </c>
    </row>
    <row r="42" spans="2:16" ht="22.15" customHeight="1" x14ac:dyDescent="0.25">
      <c r="B42" s="14" t="s">
        <v>47</v>
      </c>
      <c r="C42" s="15">
        <v>2</v>
      </c>
      <c r="D42" s="16">
        <v>1.2121212121212121E-2</v>
      </c>
      <c r="E42" s="15">
        <v>20</v>
      </c>
      <c r="F42" s="16">
        <v>4.2220814861726828E-3</v>
      </c>
      <c r="G42" s="15">
        <v>23</v>
      </c>
      <c r="H42" s="16">
        <v>3.4996956786366401E-3</v>
      </c>
      <c r="I42" s="15">
        <v>24</v>
      </c>
      <c r="J42" s="16">
        <v>3.3760022506681671E-3</v>
      </c>
      <c r="K42" s="15">
        <v>30</v>
      </c>
      <c r="L42" s="16">
        <v>4.1551246537396124E-3</v>
      </c>
      <c r="M42" s="15">
        <v>4</v>
      </c>
      <c r="N42" s="25">
        <v>3.4217279726261761E-3</v>
      </c>
      <c r="O42" s="15">
        <v>103</v>
      </c>
      <c r="P42" s="16">
        <v>3.8187750259528401E-3</v>
      </c>
    </row>
    <row r="43" spans="2:16" ht="22.15" customHeight="1" x14ac:dyDescent="0.25">
      <c r="B43" s="14" t="s">
        <v>48</v>
      </c>
      <c r="C43" s="15">
        <v>0</v>
      </c>
      <c r="D43" s="16">
        <v>0</v>
      </c>
      <c r="E43" s="15">
        <v>30</v>
      </c>
      <c r="F43" s="16">
        <v>6.333122229259025E-3</v>
      </c>
      <c r="G43" s="15">
        <v>45</v>
      </c>
      <c r="H43" s="16">
        <v>6.8472306755934268E-3</v>
      </c>
      <c r="I43" s="15">
        <v>52</v>
      </c>
      <c r="J43" s="16">
        <v>7.3146715431143617E-3</v>
      </c>
      <c r="K43" s="15">
        <v>53</v>
      </c>
      <c r="L43" s="16">
        <v>7.3407202216066482E-3</v>
      </c>
      <c r="M43" s="15">
        <v>10</v>
      </c>
      <c r="N43" s="25">
        <v>8.5543199315654406E-3</v>
      </c>
      <c r="O43" s="15">
        <v>190</v>
      </c>
      <c r="P43" s="16">
        <v>7.0443422808838798E-3</v>
      </c>
    </row>
    <row r="44" spans="2:16" ht="22.15" customHeight="1" x14ac:dyDescent="0.25">
      <c r="B44" s="14" t="s">
        <v>49</v>
      </c>
      <c r="C44" s="15">
        <v>0</v>
      </c>
      <c r="D44" s="16">
        <v>0</v>
      </c>
      <c r="E44" s="15">
        <v>30</v>
      </c>
      <c r="F44" s="16">
        <v>6.333122229259025E-3</v>
      </c>
      <c r="G44" s="15">
        <v>35</v>
      </c>
      <c r="H44" s="16">
        <v>5.3256238587948874E-3</v>
      </c>
      <c r="I44" s="15">
        <v>51</v>
      </c>
      <c r="J44" s="16">
        <v>7.1740047826698555E-3</v>
      </c>
      <c r="K44" s="15">
        <v>45</v>
      </c>
      <c r="L44" s="16">
        <v>6.2326869806094186E-3</v>
      </c>
      <c r="M44" s="15">
        <v>6</v>
      </c>
      <c r="N44" s="25">
        <v>5.1325919589392645E-3</v>
      </c>
      <c r="O44" s="15">
        <v>167</v>
      </c>
      <c r="P44" s="16">
        <v>6.1916061100400419E-3</v>
      </c>
    </row>
    <row r="45" spans="2:16" ht="22.15" customHeight="1" x14ac:dyDescent="0.25">
      <c r="B45" s="14" t="s">
        <v>50</v>
      </c>
      <c r="C45" s="15">
        <v>0</v>
      </c>
      <c r="D45" s="16">
        <v>0</v>
      </c>
      <c r="E45" s="15">
        <v>17</v>
      </c>
      <c r="F45" s="16">
        <v>3.5887692632467806E-3</v>
      </c>
      <c r="G45" s="15">
        <v>25</v>
      </c>
      <c r="H45" s="16">
        <v>3.8040170419963481E-3</v>
      </c>
      <c r="I45" s="15">
        <v>37</v>
      </c>
      <c r="J45" s="16">
        <v>5.2046701364467573E-3</v>
      </c>
      <c r="K45" s="15">
        <v>40</v>
      </c>
      <c r="L45" s="16">
        <v>5.5401662049861496E-3</v>
      </c>
      <c r="M45" s="15">
        <v>9</v>
      </c>
      <c r="N45" s="25">
        <v>7.6988879384088963E-3</v>
      </c>
      <c r="O45" s="15">
        <v>128</v>
      </c>
      <c r="P45" s="16">
        <v>4.7456621681744027E-3</v>
      </c>
    </row>
    <row r="46" spans="2:16" ht="22.15" customHeight="1" x14ac:dyDescent="0.25">
      <c r="B46" s="14" t="s">
        <v>51</v>
      </c>
      <c r="C46" s="15">
        <v>1</v>
      </c>
      <c r="D46" s="16">
        <v>6.0606060606060606E-3</v>
      </c>
      <c r="E46" s="15">
        <v>54</v>
      </c>
      <c r="F46" s="16">
        <v>1.1399620012666244E-2</v>
      </c>
      <c r="G46" s="15">
        <v>86</v>
      </c>
      <c r="H46" s="16">
        <v>1.3085818624467437E-2</v>
      </c>
      <c r="I46" s="15">
        <v>80</v>
      </c>
      <c r="J46" s="16">
        <v>1.1253340835560557E-2</v>
      </c>
      <c r="K46" s="15">
        <v>91</v>
      </c>
      <c r="L46" s="16">
        <v>1.2603878116343491E-2</v>
      </c>
      <c r="M46" s="15">
        <v>10</v>
      </c>
      <c r="N46" s="25">
        <v>8.5543199315654406E-3</v>
      </c>
      <c r="O46" s="15">
        <v>322</v>
      </c>
      <c r="P46" s="16">
        <v>1.1938306391813733E-2</v>
      </c>
    </row>
    <row r="47" spans="2:16" ht="22.15" customHeight="1" x14ac:dyDescent="0.25">
      <c r="B47" s="14" t="s">
        <v>52</v>
      </c>
      <c r="C47" s="15">
        <v>3</v>
      </c>
      <c r="D47" s="16">
        <v>1.8181818181818181E-2</v>
      </c>
      <c r="E47" s="15">
        <v>160</v>
      </c>
      <c r="F47" s="16">
        <v>3.3776651889381462E-2</v>
      </c>
      <c r="G47" s="15">
        <v>248</v>
      </c>
      <c r="H47" s="16">
        <v>3.7735849056603772E-2</v>
      </c>
      <c r="I47" s="15">
        <v>251</v>
      </c>
      <c r="J47" s="16">
        <v>3.5307356871571251E-2</v>
      </c>
      <c r="K47" s="15">
        <v>265</v>
      </c>
      <c r="L47" s="16">
        <v>3.6703601108033244E-2</v>
      </c>
      <c r="M47" s="15">
        <v>32</v>
      </c>
      <c r="N47" s="25">
        <v>2.7373823781009408E-2</v>
      </c>
      <c r="O47" s="15">
        <v>959</v>
      </c>
      <c r="P47" s="16">
        <v>3.5555390775619158E-2</v>
      </c>
    </row>
    <row r="48" spans="2:16" ht="22.15" customHeight="1" x14ac:dyDescent="0.25">
      <c r="B48" s="14" t="s">
        <v>53</v>
      </c>
      <c r="C48" s="15">
        <v>1</v>
      </c>
      <c r="D48" s="16">
        <v>6.0606060606060606E-3</v>
      </c>
      <c r="E48" s="15">
        <v>34</v>
      </c>
      <c r="F48" s="16">
        <v>7.1775385264935612E-3</v>
      </c>
      <c r="G48" s="15">
        <v>67</v>
      </c>
      <c r="H48" s="16">
        <v>1.0194765672550213E-2</v>
      </c>
      <c r="I48" s="15">
        <v>92</v>
      </c>
      <c r="J48" s="16">
        <v>1.294134196089464E-2</v>
      </c>
      <c r="K48" s="15">
        <v>60</v>
      </c>
      <c r="L48" s="16">
        <v>8.3102493074792248E-3</v>
      </c>
      <c r="M48" s="15">
        <v>8</v>
      </c>
      <c r="N48" s="25">
        <v>6.8434559452523521E-3</v>
      </c>
      <c r="O48" s="15">
        <v>262</v>
      </c>
      <c r="P48" s="16">
        <v>9.7137772504819805E-3</v>
      </c>
    </row>
    <row r="49" spans="2:16" ht="22.15" customHeight="1" x14ac:dyDescent="0.25">
      <c r="B49" s="14" t="s">
        <v>54</v>
      </c>
      <c r="C49" s="15">
        <v>3</v>
      </c>
      <c r="D49" s="16">
        <v>1.8181818181818181E-2</v>
      </c>
      <c r="E49" s="15">
        <v>77</v>
      </c>
      <c r="F49" s="16">
        <v>1.6255013721764831E-2</v>
      </c>
      <c r="G49" s="15">
        <v>110</v>
      </c>
      <c r="H49" s="16">
        <v>1.6737674984783932E-2</v>
      </c>
      <c r="I49" s="15">
        <v>100</v>
      </c>
      <c r="J49" s="16">
        <v>1.4066676044450697E-2</v>
      </c>
      <c r="K49" s="15">
        <v>137</v>
      </c>
      <c r="L49" s="16">
        <v>1.8975069252077561E-2</v>
      </c>
      <c r="M49" s="15">
        <v>26</v>
      </c>
      <c r="N49" s="25">
        <v>2.2241231822070145E-2</v>
      </c>
      <c r="O49" s="15">
        <v>453</v>
      </c>
      <c r="P49" s="16">
        <v>1.6795195017054725E-2</v>
      </c>
    </row>
    <row r="50" spans="2:16" ht="22.15" customHeight="1" x14ac:dyDescent="0.25">
      <c r="B50" s="14" t="s">
        <v>55</v>
      </c>
      <c r="C50" s="15">
        <v>4</v>
      </c>
      <c r="D50" s="16">
        <v>2.4242424242424242E-2</v>
      </c>
      <c r="E50" s="15">
        <v>267</v>
      </c>
      <c r="F50" s="16">
        <v>5.6364787840405321E-2</v>
      </c>
      <c r="G50" s="15">
        <v>447</v>
      </c>
      <c r="H50" s="16">
        <v>6.8015824710894707E-2</v>
      </c>
      <c r="I50" s="15">
        <v>385</v>
      </c>
      <c r="J50" s="16">
        <v>5.4156702771135178E-2</v>
      </c>
      <c r="K50" s="15">
        <v>241</v>
      </c>
      <c r="L50" s="16">
        <v>3.3379501385041553E-2</v>
      </c>
      <c r="M50" s="15">
        <v>42</v>
      </c>
      <c r="N50" s="25">
        <v>3.5928143712574849E-2</v>
      </c>
      <c r="O50" s="15">
        <v>1386</v>
      </c>
      <c r="P50" s="16">
        <v>5.1386623164763459E-2</v>
      </c>
    </row>
    <row r="51" spans="2:16" ht="30.75" customHeight="1" thickBot="1" x14ac:dyDescent="0.3">
      <c r="B51" s="14" t="s">
        <v>56</v>
      </c>
      <c r="C51" s="15">
        <v>0</v>
      </c>
      <c r="D51" s="16">
        <v>0</v>
      </c>
      <c r="E51" s="15">
        <v>42</v>
      </c>
      <c r="F51" s="16">
        <v>8.8663711209626354E-3</v>
      </c>
      <c r="G51" s="15">
        <v>33</v>
      </c>
      <c r="H51" s="16">
        <v>5.0213024954351799E-3</v>
      </c>
      <c r="I51" s="15">
        <v>23</v>
      </c>
      <c r="J51" s="16">
        <v>3.2353354902236601E-3</v>
      </c>
      <c r="K51" s="15">
        <v>11</v>
      </c>
      <c r="L51" s="16">
        <v>1.5235457063711912E-3</v>
      </c>
      <c r="M51" s="15">
        <v>4</v>
      </c>
      <c r="N51" s="25">
        <v>3.4217279726261761E-3</v>
      </c>
      <c r="O51" s="15">
        <v>113</v>
      </c>
      <c r="P51" s="16">
        <v>4.1895298828414649E-3</v>
      </c>
    </row>
    <row r="52" spans="2:16" ht="22.15" customHeight="1" thickTop="1" thickBot="1" x14ac:dyDescent="0.3">
      <c r="B52" s="17" t="s">
        <v>58</v>
      </c>
      <c r="C52" s="18">
        <v>165</v>
      </c>
      <c r="D52" s="19">
        <v>1.0000000000000004</v>
      </c>
      <c r="E52" s="18">
        <v>4737</v>
      </c>
      <c r="F52" s="19">
        <v>1.0000000000000002</v>
      </c>
      <c r="G52" s="18">
        <v>6572</v>
      </c>
      <c r="H52" s="19">
        <v>1</v>
      </c>
      <c r="I52" s="18">
        <v>7109</v>
      </c>
      <c r="J52" s="19">
        <v>1</v>
      </c>
      <c r="K52" s="18">
        <v>7220</v>
      </c>
      <c r="L52" s="19">
        <v>0.99999999999999978</v>
      </c>
      <c r="M52" s="18">
        <v>1169</v>
      </c>
      <c r="N52" s="29">
        <v>0.99999999999999967</v>
      </c>
      <c r="O52" s="18">
        <v>26972</v>
      </c>
      <c r="P52" s="19">
        <v>1</v>
      </c>
    </row>
    <row r="53" spans="2:16" ht="15.75" thickTop="1" x14ac:dyDescent="0.25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</row>
    <row r="54" spans="2:16" x14ac:dyDescent="0.25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</row>
    <row r="55" spans="2:16" x14ac:dyDescent="0.25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</row>
    <row r="56" spans="2:16" x14ac:dyDescent="0.25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</row>
    <row r="57" spans="2:16" x14ac:dyDescent="0.25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</row>
    <row r="58" spans="2:16" x14ac:dyDescent="0.2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</row>
    <row r="59" spans="2:16" x14ac:dyDescent="0.25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</row>
    <row r="60" spans="2:16" x14ac:dyDescent="0.25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</row>
    <row r="61" spans="2:16" x14ac:dyDescent="0.25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</row>
    <row r="62" spans="2:16" x14ac:dyDescent="0.25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</row>
    <row r="63" spans="2:16" x14ac:dyDescent="0.2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</row>
    <row r="64" spans="2:16" x14ac:dyDescent="0.25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</row>
    <row r="65" spans="2:16" x14ac:dyDescent="0.25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</row>
    <row r="66" spans="2:16" x14ac:dyDescent="0.25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</row>
    <row r="67" spans="2:16" x14ac:dyDescent="0.2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</row>
    <row r="68" spans="2:16" x14ac:dyDescent="0.2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</row>
    <row r="69" spans="2:16" x14ac:dyDescent="0.2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</row>
    <row r="70" spans="2:16" x14ac:dyDescent="0.25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2:16" x14ac:dyDescent="0.25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</row>
    <row r="72" spans="2:16" x14ac:dyDescent="0.2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2:16" x14ac:dyDescent="0.25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</row>
    <row r="74" spans="2:16" x14ac:dyDescent="0.2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  <row r="75" spans="2:16" x14ac:dyDescent="0.25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2:16" x14ac:dyDescent="0.25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</row>
    <row r="77" spans="2:16" x14ac:dyDescent="0.25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</row>
    <row r="78" spans="2:16" x14ac:dyDescent="0.25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</row>
    <row r="79" spans="2:16" x14ac:dyDescent="0.2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</row>
    <row r="80" spans="2:16" x14ac:dyDescent="0.2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</row>
    <row r="81" spans="2:16" x14ac:dyDescent="0.2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</row>
    <row r="82" spans="2:16" x14ac:dyDescent="0.2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</row>
    <row r="83" spans="2:16" x14ac:dyDescent="0.2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</row>
    <row r="84" spans="2:16" x14ac:dyDescent="0.2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</row>
    <row r="85" spans="2:16" x14ac:dyDescent="0.2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</row>
    <row r="86" spans="2:16" x14ac:dyDescent="0.2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</row>
    <row r="87" spans="2:16" x14ac:dyDescent="0.2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</row>
    <row r="88" spans="2:16" x14ac:dyDescent="0.2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</row>
    <row r="89" spans="2:16" x14ac:dyDescent="0.2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</row>
    <row r="90" spans="2:16" x14ac:dyDescent="0.2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</row>
    <row r="91" spans="2:16" x14ac:dyDescent="0.2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</row>
    <row r="92" spans="2:16" x14ac:dyDescent="0.2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</row>
    <row r="93" spans="2:16" x14ac:dyDescent="0.2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</row>
    <row r="94" spans="2:16" x14ac:dyDescent="0.2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</row>
    <row r="95" spans="2:16" x14ac:dyDescent="0.2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</row>
    <row r="96" spans="2:16" x14ac:dyDescent="0.2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</row>
    <row r="97" spans="2:16" x14ac:dyDescent="0.2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</row>
    <row r="98" spans="2:16" x14ac:dyDescent="0.2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</row>
    <row r="99" spans="2:16" x14ac:dyDescent="0.2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</row>
    <row r="100" spans="2:16" x14ac:dyDescent="0.2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</row>
    <row r="101" spans="2:16" x14ac:dyDescent="0.2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</row>
    <row r="102" spans="2:16" x14ac:dyDescent="0.2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</row>
    <row r="103" spans="2:16" x14ac:dyDescent="0.2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</row>
    <row r="104" spans="2:16" x14ac:dyDescent="0.2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</row>
    <row r="105" spans="2:16" x14ac:dyDescent="0.2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</row>
    <row r="106" spans="2:16" x14ac:dyDescent="0.2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</row>
    <row r="107" spans="2:16" x14ac:dyDescent="0.2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</row>
    <row r="108" spans="2:16" x14ac:dyDescent="0.2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</row>
    <row r="109" spans="2:16" x14ac:dyDescent="0.2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</row>
    <row r="110" spans="2:16" x14ac:dyDescent="0.2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</row>
    <row r="111" spans="2:16" x14ac:dyDescent="0.2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</row>
    <row r="112" spans="2:16" x14ac:dyDescent="0.2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</row>
    <row r="113" spans="2:16" x14ac:dyDescent="0.2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</row>
    <row r="114" spans="2:16" x14ac:dyDescent="0.2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</row>
    <row r="115" spans="2:16" x14ac:dyDescent="0.2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</row>
    <row r="116" spans="2:16" x14ac:dyDescent="0.2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</row>
    <row r="117" spans="2:16" x14ac:dyDescent="0.25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</row>
    <row r="118" spans="2:16" x14ac:dyDescent="0.25"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</row>
    <row r="119" spans="2:16" x14ac:dyDescent="0.25"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</row>
    <row r="120" spans="2:16" x14ac:dyDescent="0.25"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</row>
    <row r="121" spans="2:16" x14ac:dyDescent="0.25"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</row>
    <row r="122" spans="2:16" x14ac:dyDescent="0.25"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</row>
    <row r="123" spans="2:16" x14ac:dyDescent="0.2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</row>
    <row r="124" spans="2:16" x14ac:dyDescent="0.2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</row>
    <row r="125" spans="2:16" x14ac:dyDescent="0.2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</row>
    <row r="126" spans="2:16" x14ac:dyDescent="0.2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</row>
    <row r="127" spans="2:16" x14ac:dyDescent="0.2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2:16" x14ac:dyDescent="0.2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2:16" x14ac:dyDescent="0.2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2:16" x14ac:dyDescent="0.2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2:16" x14ac:dyDescent="0.2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2:16" x14ac:dyDescent="0.2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2:16" x14ac:dyDescent="0.2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2:16" x14ac:dyDescent="0.2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2:16" x14ac:dyDescent="0.2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2:16" x14ac:dyDescent="0.2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2:16" x14ac:dyDescent="0.2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2:16" x14ac:dyDescent="0.2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2:16" x14ac:dyDescent="0.2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2:16" x14ac:dyDescent="0.2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2:16" x14ac:dyDescent="0.2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2:16" x14ac:dyDescent="0.2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2:16" x14ac:dyDescent="0.2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2:16" x14ac:dyDescent="0.2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2:16" x14ac:dyDescent="0.2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2:16" x14ac:dyDescent="0.2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2:16" x14ac:dyDescent="0.2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2:16" x14ac:dyDescent="0.2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2:16" x14ac:dyDescent="0.2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2:16" x14ac:dyDescent="0.2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2:16" x14ac:dyDescent="0.2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2:16" x14ac:dyDescent="0.2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2:16" x14ac:dyDescent="0.2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2:16" x14ac:dyDescent="0.2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2:16" x14ac:dyDescent="0.2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2:16" x14ac:dyDescent="0.2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2:16" x14ac:dyDescent="0.2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2:16" x14ac:dyDescent="0.2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2:16" x14ac:dyDescent="0.2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2:16" x14ac:dyDescent="0.2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2:16" x14ac:dyDescent="0.2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2:16" x14ac:dyDescent="0.2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2:16" x14ac:dyDescent="0.2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2:16" x14ac:dyDescent="0.2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</row>
    <row r="165" spans="2:16" x14ac:dyDescent="0.2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</row>
    <row r="166" spans="2:16" x14ac:dyDescent="0.2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</row>
    <row r="167" spans="2:16" x14ac:dyDescent="0.2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</row>
    <row r="168" spans="2:16" x14ac:dyDescent="0.2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</row>
    <row r="169" spans="2:16" x14ac:dyDescent="0.2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</row>
    <row r="170" spans="2:16" x14ac:dyDescent="0.2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</row>
    <row r="171" spans="2:16" x14ac:dyDescent="0.2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</row>
    <row r="172" spans="2:16" x14ac:dyDescent="0.2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</row>
    <row r="173" spans="2:16" x14ac:dyDescent="0.2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</row>
    <row r="174" spans="2:16" x14ac:dyDescent="0.2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</row>
    <row r="175" spans="2:16" x14ac:dyDescent="0.2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</row>
    <row r="176" spans="2:16" x14ac:dyDescent="0.2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</row>
    <row r="177" spans="2:16" x14ac:dyDescent="0.2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</row>
    <row r="178" spans="2:16" x14ac:dyDescent="0.2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</row>
    <row r="179" spans="2:16" x14ac:dyDescent="0.2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</row>
    <row r="180" spans="2:16" x14ac:dyDescent="0.2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</row>
    <row r="181" spans="2:16" x14ac:dyDescent="0.2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</row>
    <row r="182" spans="2:16" x14ac:dyDescent="0.2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</row>
    <row r="183" spans="2:16" x14ac:dyDescent="0.2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</row>
    <row r="184" spans="2:16" x14ac:dyDescent="0.2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</row>
    <row r="185" spans="2:16" x14ac:dyDescent="0.2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</row>
    <row r="186" spans="2:16" x14ac:dyDescent="0.2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</row>
    <row r="187" spans="2:16" x14ac:dyDescent="0.2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</row>
    <row r="188" spans="2:16" x14ac:dyDescent="0.2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</row>
    <row r="189" spans="2:16" x14ac:dyDescent="0.2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</row>
    <row r="190" spans="2:16" x14ac:dyDescent="0.2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</row>
    <row r="191" spans="2:16" x14ac:dyDescent="0.2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</row>
    <row r="192" spans="2:16" x14ac:dyDescent="0.2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</row>
    <row r="193" spans="2:16" x14ac:dyDescent="0.2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</row>
    <row r="194" spans="2:16" x14ac:dyDescent="0.2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</row>
    <row r="195" spans="2:16" x14ac:dyDescent="0.2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</row>
    <row r="196" spans="2:16" x14ac:dyDescent="0.2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</row>
    <row r="197" spans="2:16" x14ac:dyDescent="0.2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</row>
    <row r="198" spans="2:16" x14ac:dyDescent="0.2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</row>
    <row r="199" spans="2:16" x14ac:dyDescent="0.2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</row>
    <row r="200" spans="2:16" x14ac:dyDescent="0.2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</row>
    <row r="201" spans="2:16" x14ac:dyDescent="0.2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</row>
    <row r="202" spans="2:16" x14ac:dyDescent="0.2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</row>
    <row r="203" spans="2:16" x14ac:dyDescent="0.2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</row>
    <row r="204" spans="2:16" x14ac:dyDescent="0.2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</row>
    <row r="205" spans="2:16" x14ac:dyDescent="0.2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</row>
    <row r="206" spans="2:16" x14ac:dyDescent="0.2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</row>
    <row r="207" spans="2:16" x14ac:dyDescent="0.2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</row>
    <row r="208" spans="2:16" x14ac:dyDescent="0.2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</row>
    <row r="209" spans="2:16" x14ac:dyDescent="0.2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</row>
    <row r="210" spans="2:16" x14ac:dyDescent="0.2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</row>
    <row r="211" spans="2:16" x14ac:dyDescent="0.2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</row>
    <row r="212" spans="2:16" x14ac:dyDescent="0.2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</row>
    <row r="213" spans="2:16" x14ac:dyDescent="0.2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</row>
    <row r="214" spans="2:16" x14ac:dyDescent="0.2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</row>
    <row r="215" spans="2:16" x14ac:dyDescent="0.2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</row>
    <row r="216" spans="2:16" x14ac:dyDescent="0.2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</row>
    <row r="217" spans="2:16" x14ac:dyDescent="0.2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</row>
    <row r="218" spans="2:16" x14ac:dyDescent="0.2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</row>
    <row r="219" spans="2:16" x14ac:dyDescent="0.2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</row>
    <row r="220" spans="2:16" x14ac:dyDescent="0.2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</row>
    <row r="221" spans="2:16" x14ac:dyDescent="0.2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</row>
    <row r="222" spans="2:16" x14ac:dyDescent="0.2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</row>
    <row r="223" spans="2:16" x14ac:dyDescent="0.2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</row>
    <row r="224" spans="2:16" x14ac:dyDescent="0.2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</row>
    <row r="225" spans="2:16" x14ac:dyDescent="0.2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</row>
    <row r="226" spans="2:16" x14ac:dyDescent="0.2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</row>
    <row r="227" spans="2:16" x14ac:dyDescent="0.2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</row>
    <row r="228" spans="2:16" x14ac:dyDescent="0.2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</row>
    <row r="229" spans="2:16" x14ac:dyDescent="0.2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</row>
    <row r="230" spans="2:16" x14ac:dyDescent="0.2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</row>
    <row r="231" spans="2:16" x14ac:dyDescent="0.2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</row>
    <row r="232" spans="2:16" x14ac:dyDescent="0.2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</row>
    <row r="233" spans="2:16" x14ac:dyDescent="0.2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</row>
    <row r="234" spans="2:16" x14ac:dyDescent="0.2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</row>
    <row r="235" spans="2:16" x14ac:dyDescent="0.2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</row>
    <row r="236" spans="2:16" x14ac:dyDescent="0.2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</row>
    <row r="237" spans="2:16" x14ac:dyDescent="0.2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</row>
    <row r="238" spans="2:16" x14ac:dyDescent="0.2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</row>
    <row r="239" spans="2:16" x14ac:dyDescent="0.2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</row>
    <row r="240" spans="2:16" x14ac:dyDescent="0.2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</row>
    <row r="241" spans="2:16" x14ac:dyDescent="0.2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</row>
    <row r="242" spans="2:16" x14ac:dyDescent="0.2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</row>
    <row r="243" spans="2:16" x14ac:dyDescent="0.2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</row>
    <row r="244" spans="2:16" x14ac:dyDescent="0.2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</row>
    <row r="245" spans="2:16" x14ac:dyDescent="0.2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</row>
    <row r="246" spans="2:16" x14ac:dyDescent="0.2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</row>
    <row r="247" spans="2:16" x14ac:dyDescent="0.2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</row>
    <row r="248" spans="2:16" x14ac:dyDescent="0.2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</row>
    <row r="249" spans="2:16" x14ac:dyDescent="0.2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</row>
    <row r="250" spans="2:16" x14ac:dyDescent="0.2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</row>
    <row r="251" spans="2:16" x14ac:dyDescent="0.2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</row>
    <row r="252" spans="2:16" x14ac:dyDescent="0.2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</row>
    <row r="253" spans="2:16" x14ac:dyDescent="0.2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</row>
    <row r="254" spans="2:16" x14ac:dyDescent="0.2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</row>
    <row r="255" spans="2:16" x14ac:dyDescent="0.2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</row>
    <row r="256" spans="2:16" x14ac:dyDescent="0.2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</row>
    <row r="257" spans="2:16" x14ac:dyDescent="0.25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</row>
    <row r="258" spans="2:16" x14ac:dyDescent="0.25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</row>
    <row r="259" spans="2:16" x14ac:dyDescent="0.2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</row>
    <row r="260" spans="2:16" x14ac:dyDescent="0.2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</row>
    <row r="261" spans="2:16" x14ac:dyDescent="0.2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</row>
    <row r="262" spans="2:16" x14ac:dyDescent="0.25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</row>
    <row r="263" spans="2:16" x14ac:dyDescent="0.2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</row>
    <row r="264" spans="2:16" x14ac:dyDescent="0.2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</row>
    <row r="265" spans="2:16" x14ac:dyDescent="0.2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</row>
    <row r="266" spans="2:16" x14ac:dyDescent="0.2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</row>
    <row r="267" spans="2:16" x14ac:dyDescent="0.2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</row>
    <row r="268" spans="2:16" x14ac:dyDescent="0.2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</row>
    <row r="269" spans="2:16" x14ac:dyDescent="0.2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</row>
    <row r="270" spans="2:16" x14ac:dyDescent="0.2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</row>
    <row r="271" spans="2:16" x14ac:dyDescent="0.2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</row>
    <row r="272" spans="2:16" x14ac:dyDescent="0.2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</row>
    <row r="273" spans="2:16" x14ac:dyDescent="0.2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</row>
    <row r="274" spans="2:16" x14ac:dyDescent="0.2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</row>
    <row r="275" spans="2:16" x14ac:dyDescent="0.2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</row>
    <row r="276" spans="2:16" x14ac:dyDescent="0.2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</row>
    <row r="277" spans="2:16" x14ac:dyDescent="0.2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</row>
    <row r="278" spans="2:16" x14ac:dyDescent="0.2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</row>
    <row r="279" spans="2:16" x14ac:dyDescent="0.2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</row>
    <row r="280" spans="2:16" x14ac:dyDescent="0.2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</row>
    <row r="281" spans="2:16" x14ac:dyDescent="0.2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</row>
    <row r="282" spans="2:16" x14ac:dyDescent="0.2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</row>
    <row r="283" spans="2:16" x14ac:dyDescent="0.2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</row>
    <row r="284" spans="2:16" x14ac:dyDescent="0.2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</row>
    <row r="285" spans="2:16" x14ac:dyDescent="0.2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</row>
    <row r="286" spans="2:16" x14ac:dyDescent="0.2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</row>
    <row r="287" spans="2:16" x14ac:dyDescent="0.2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</row>
    <row r="288" spans="2:16" x14ac:dyDescent="0.2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</row>
    <row r="289" spans="2:16" x14ac:dyDescent="0.2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</row>
    <row r="290" spans="2:16" x14ac:dyDescent="0.2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</row>
    <row r="291" spans="2:16" x14ac:dyDescent="0.2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</row>
    <row r="292" spans="2:16" x14ac:dyDescent="0.2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</row>
    <row r="293" spans="2:16" x14ac:dyDescent="0.2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</row>
    <row r="294" spans="2:16" x14ac:dyDescent="0.2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</row>
    <row r="295" spans="2:16" x14ac:dyDescent="0.2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</row>
    <row r="296" spans="2:16" x14ac:dyDescent="0.2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</row>
    <row r="297" spans="2:16" x14ac:dyDescent="0.2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</row>
    <row r="298" spans="2:16" x14ac:dyDescent="0.2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</row>
    <row r="299" spans="2:16" x14ac:dyDescent="0.2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</row>
    <row r="300" spans="2:16" x14ac:dyDescent="0.2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</row>
    <row r="301" spans="2:16" x14ac:dyDescent="0.2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</row>
    <row r="302" spans="2:16" x14ac:dyDescent="0.2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</row>
    <row r="303" spans="2:16" x14ac:dyDescent="0.2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</row>
    <row r="304" spans="2:16" x14ac:dyDescent="0.2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</row>
    <row r="305" spans="2:16" x14ac:dyDescent="0.2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</row>
    <row r="306" spans="2:16" x14ac:dyDescent="0.2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</row>
    <row r="307" spans="2:16" x14ac:dyDescent="0.2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</row>
    <row r="308" spans="2:16" x14ac:dyDescent="0.2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</row>
    <row r="309" spans="2:16" x14ac:dyDescent="0.2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</row>
    <row r="310" spans="2:16" x14ac:dyDescent="0.2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</row>
    <row r="311" spans="2:16" x14ac:dyDescent="0.2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</row>
    <row r="312" spans="2:16" x14ac:dyDescent="0.2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</row>
    <row r="313" spans="2:16" x14ac:dyDescent="0.2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</row>
    <row r="314" spans="2:16" x14ac:dyDescent="0.2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</row>
    <row r="315" spans="2:16" x14ac:dyDescent="0.2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</row>
    <row r="316" spans="2:16" x14ac:dyDescent="0.2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</row>
    <row r="317" spans="2:16" x14ac:dyDescent="0.2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</row>
    <row r="318" spans="2:16" x14ac:dyDescent="0.2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</row>
    <row r="319" spans="2:16" x14ac:dyDescent="0.2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</row>
    <row r="320" spans="2:16" x14ac:dyDescent="0.2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</row>
    <row r="321" spans="2:16" x14ac:dyDescent="0.2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</row>
    <row r="322" spans="2:16" x14ac:dyDescent="0.2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</row>
    <row r="323" spans="2:16" x14ac:dyDescent="0.2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</row>
    <row r="324" spans="2:16" x14ac:dyDescent="0.2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</row>
    <row r="325" spans="2:16" x14ac:dyDescent="0.2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</row>
    <row r="326" spans="2:16" x14ac:dyDescent="0.2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</row>
    <row r="327" spans="2:16" x14ac:dyDescent="0.2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</row>
    <row r="328" spans="2:16" x14ac:dyDescent="0.2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</row>
    <row r="329" spans="2:16" x14ac:dyDescent="0.2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</row>
    <row r="330" spans="2:16" x14ac:dyDescent="0.2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</row>
    <row r="331" spans="2:16" x14ac:dyDescent="0.2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</row>
    <row r="332" spans="2:16" x14ac:dyDescent="0.2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</row>
    <row r="333" spans="2:16" x14ac:dyDescent="0.2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</row>
    <row r="334" spans="2:16" x14ac:dyDescent="0.2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</row>
    <row r="335" spans="2:16" x14ac:dyDescent="0.2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</row>
    <row r="336" spans="2:16" x14ac:dyDescent="0.2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</row>
    <row r="337" spans="2:16" x14ac:dyDescent="0.2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</row>
    <row r="338" spans="2:16" x14ac:dyDescent="0.2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</row>
    <row r="339" spans="2:16" x14ac:dyDescent="0.2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</row>
    <row r="340" spans="2:16" x14ac:dyDescent="0.2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</row>
    <row r="341" spans="2:16" x14ac:dyDescent="0.2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</row>
    <row r="342" spans="2:16" x14ac:dyDescent="0.2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</row>
    <row r="343" spans="2:16" x14ac:dyDescent="0.2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</row>
    <row r="344" spans="2:16" x14ac:dyDescent="0.2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</row>
    <row r="345" spans="2:16" x14ac:dyDescent="0.2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</row>
    <row r="346" spans="2:16" x14ac:dyDescent="0.2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</row>
    <row r="347" spans="2:16" x14ac:dyDescent="0.2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</row>
    <row r="348" spans="2:16" x14ac:dyDescent="0.2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</row>
    <row r="349" spans="2:16" x14ac:dyDescent="0.2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</row>
    <row r="350" spans="2:16" x14ac:dyDescent="0.2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</row>
    <row r="351" spans="2:16" x14ac:dyDescent="0.2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</row>
    <row r="352" spans="2:16" x14ac:dyDescent="0.2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</row>
    <row r="353" spans="2:16" x14ac:dyDescent="0.2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</row>
    <row r="354" spans="2:16" x14ac:dyDescent="0.2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</row>
    <row r="355" spans="2:16" x14ac:dyDescent="0.2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</row>
    <row r="356" spans="2:16" x14ac:dyDescent="0.2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</row>
    <row r="357" spans="2:16" x14ac:dyDescent="0.2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</row>
    <row r="358" spans="2:16" x14ac:dyDescent="0.2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</row>
    <row r="359" spans="2:16" x14ac:dyDescent="0.2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</row>
    <row r="360" spans="2:16" x14ac:dyDescent="0.2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</row>
    <row r="361" spans="2:16" x14ac:dyDescent="0.2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</row>
    <row r="362" spans="2:16" x14ac:dyDescent="0.2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</row>
    <row r="363" spans="2:16" x14ac:dyDescent="0.2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</row>
    <row r="364" spans="2:16" x14ac:dyDescent="0.25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</row>
    <row r="365" spans="2:16" x14ac:dyDescent="0.2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</row>
    <row r="366" spans="2:16" x14ac:dyDescent="0.25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</row>
    <row r="367" spans="2:16" x14ac:dyDescent="0.2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</row>
    <row r="368" spans="2:16" x14ac:dyDescent="0.25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</row>
    <row r="369" spans="2:16" x14ac:dyDescent="0.25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</row>
    <row r="370" spans="2:16" x14ac:dyDescent="0.25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</row>
    <row r="371" spans="2:16" x14ac:dyDescent="0.25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</row>
    <row r="372" spans="2:16" x14ac:dyDescent="0.25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</row>
    <row r="373" spans="2:16" x14ac:dyDescent="0.25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</row>
    <row r="374" spans="2:16" x14ac:dyDescent="0.25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</row>
    <row r="375" spans="2:16" x14ac:dyDescent="0.2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</row>
    <row r="376" spans="2:16" x14ac:dyDescent="0.2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</row>
    <row r="377" spans="2:16" x14ac:dyDescent="0.2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</row>
    <row r="378" spans="2:16" x14ac:dyDescent="0.25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</row>
    <row r="379" spans="2:16" x14ac:dyDescent="0.25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</row>
    <row r="380" spans="2:16" x14ac:dyDescent="0.25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</row>
    <row r="381" spans="2:16" x14ac:dyDescent="0.25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</row>
    <row r="382" spans="2:16" x14ac:dyDescent="0.25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</row>
    <row r="383" spans="2:16" x14ac:dyDescent="0.25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</row>
    <row r="384" spans="2:16" x14ac:dyDescent="0.25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</row>
    <row r="385" spans="2:16" x14ac:dyDescent="0.2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</row>
    <row r="386" spans="2:16" x14ac:dyDescent="0.25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</row>
    <row r="387" spans="2:16" x14ac:dyDescent="0.25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</row>
    <row r="388" spans="2:16" x14ac:dyDescent="0.25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</row>
    <row r="389" spans="2:16" x14ac:dyDescent="0.2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</row>
    <row r="390" spans="2:16" x14ac:dyDescent="0.2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</row>
    <row r="391" spans="2:16" x14ac:dyDescent="0.25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</row>
    <row r="392" spans="2:16" x14ac:dyDescent="0.25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</row>
    <row r="393" spans="2:16" x14ac:dyDescent="0.25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</row>
    <row r="394" spans="2:16" x14ac:dyDescent="0.25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</row>
    <row r="395" spans="2:16" x14ac:dyDescent="0.25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</row>
    <row r="396" spans="2:16" x14ac:dyDescent="0.25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</row>
    <row r="397" spans="2:16" x14ac:dyDescent="0.25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</row>
    <row r="398" spans="2:16" x14ac:dyDescent="0.25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</row>
    <row r="399" spans="2:16" x14ac:dyDescent="0.25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</row>
    <row r="400" spans="2:16" x14ac:dyDescent="0.25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</row>
    <row r="401" spans="2:16" x14ac:dyDescent="0.25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</row>
    <row r="402" spans="2:16" x14ac:dyDescent="0.25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</row>
    <row r="403" spans="2:16" x14ac:dyDescent="0.25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</row>
    <row r="404" spans="2:16" x14ac:dyDescent="0.25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</row>
    <row r="405" spans="2:16" x14ac:dyDescent="0.25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</row>
    <row r="406" spans="2:16" x14ac:dyDescent="0.25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</row>
    <row r="407" spans="2:16" x14ac:dyDescent="0.25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</row>
    <row r="408" spans="2:16" x14ac:dyDescent="0.25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</row>
    <row r="409" spans="2:16" x14ac:dyDescent="0.25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</row>
    <row r="410" spans="2:16" x14ac:dyDescent="0.2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</row>
    <row r="411" spans="2:16" x14ac:dyDescent="0.25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</row>
    <row r="412" spans="2:16" x14ac:dyDescent="0.25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</row>
    <row r="413" spans="2:16" x14ac:dyDescent="0.25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</row>
    <row r="414" spans="2:16" x14ac:dyDescent="0.25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</row>
    <row r="415" spans="2:16" x14ac:dyDescent="0.2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</row>
    <row r="416" spans="2:16" x14ac:dyDescent="0.2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</row>
    <row r="417" spans="2:16" x14ac:dyDescent="0.2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</row>
    <row r="418" spans="2:16" x14ac:dyDescent="0.25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</row>
    <row r="419" spans="2:16" x14ac:dyDescent="0.25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</row>
    <row r="420" spans="2:16" x14ac:dyDescent="0.2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</row>
    <row r="421" spans="2:16" x14ac:dyDescent="0.25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</row>
    <row r="422" spans="2:16" x14ac:dyDescent="0.25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</row>
    <row r="423" spans="2:16" x14ac:dyDescent="0.25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</row>
    <row r="424" spans="2:16" x14ac:dyDescent="0.25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</row>
    <row r="425" spans="2:16" x14ac:dyDescent="0.25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</row>
    <row r="426" spans="2:16" x14ac:dyDescent="0.25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</row>
    <row r="427" spans="2:16" x14ac:dyDescent="0.25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</row>
    <row r="428" spans="2:16" x14ac:dyDescent="0.25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</row>
    <row r="429" spans="2:16" x14ac:dyDescent="0.25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</row>
    <row r="430" spans="2:16" x14ac:dyDescent="0.25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</row>
    <row r="431" spans="2:16" x14ac:dyDescent="0.25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</row>
    <row r="432" spans="2:16" x14ac:dyDescent="0.25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</row>
    <row r="433" spans="2:16" x14ac:dyDescent="0.25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</row>
    <row r="434" spans="2:16" x14ac:dyDescent="0.25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</row>
    <row r="435" spans="2:16" x14ac:dyDescent="0.25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</row>
    <row r="436" spans="2:16" x14ac:dyDescent="0.2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</row>
    <row r="437" spans="2:16" x14ac:dyDescent="0.2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</row>
    <row r="438" spans="2:16" x14ac:dyDescent="0.2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</row>
    <row r="439" spans="2:16" x14ac:dyDescent="0.25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</row>
    <row r="440" spans="2:16" x14ac:dyDescent="0.25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</row>
    <row r="441" spans="2:16" x14ac:dyDescent="0.25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</row>
    <row r="442" spans="2:16" x14ac:dyDescent="0.25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</row>
    <row r="443" spans="2:16" x14ac:dyDescent="0.2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</row>
    <row r="444" spans="2:16" x14ac:dyDescent="0.25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</row>
    <row r="445" spans="2:16" x14ac:dyDescent="0.2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</row>
    <row r="446" spans="2:16" x14ac:dyDescent="0.25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</row>
    <row r="447" spans="2:16" x14ac:dyDescent="0.25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</row>
    <row r="448" spans="2:16" x14ac:dyDescent="0.25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</row>
    <row r="449" spans="2:16" x14ac:dyDescent="0.25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</row>
    <row r="450" spans="2:16" x14ac:dyDescent="0.25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</row>
    <row r="451" spans="2:16" x14ac:dyDescent="0.25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</row>
    <row r="452" spans="2:16" x14ac:dyDescent="0.25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</row>
    <row r="453" spans="2:16" x14ac:dyDescent="0.25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</row>
    <row r="454" spans="2:16" x14ac:dyDescent="0.25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</row>
    <row r="455" spans="2:16" x14ac:dyDescent="0.25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</row>
    <row r="456" spans="2:16" x14ac:dyDescent="0.25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</row>
    <row r="457" spans="2:16" x14ac:dyDescent="0.25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</row>
    <row r="458" spans="2:16" x14ac:dyDescent="0.25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</row>
    <row r="459" spans="2:16" x14ac:dyDescent="0.25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</row>
    <row r="460" spans="2:16" x14ac:dyDescent="0.25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</row>
    <row r="461" spans="2:16" x14ac:dyDescent="0.25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</row>
    <row r="462" spans="2:16" x14ac:dyDescent="0.25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</row>
    <row r="463" spans="2:16" x14ac:dyDescent="0.25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</row>
    <row r="464" spans="2:16" x14ac:dyDescent="0.25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</row>
    <row r="465" spans="2:16" x14ac:dyDescent="0.25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</row>
    <row r="466" spans="2:16" x14ac:dyDescent="0.25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</row>
    <row r="467" spans="2:16" x14ac:dyDescent="0.25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</row>
    <row r="468" spans="2:16" x14ac:dyDescent="0.25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</row>
    <row r="469" spans="2:16" x14ac:dyDescent="0.25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</row>
    <row r="470" spans="2:16" x14ac:dyDescent="0.25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</row>
    <row r="471" spans="2:16" x14ac:dyDescent="0.25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</row>
    <row r="472" spans="2:16" x14ac:dyDescent="0.25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</row>
    <row r="473" spans="2:16" x14ac:dyDescent="0.25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</row>
    <row r="474" spans="2:16" x14ac:dyDescent="0.25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</row>
    <row r="475" spans="2:16" x14ac:dyDescent="0.25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</row>
    <row r="476" spans="2:16" x14ac:dyDescent="0.25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</row>
    <row r="477" spans="2:16" x14ac:dyDescent="0.25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</row>
    <row r="478" spans="2:16" x14ac:dyDescent="0.25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</row>
    <row r="479" spans="2:16" x14ac:dyDescent="0.25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</row>
    <row r="480" spans="2:16" x14ac:dyDescent="0.25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</row>
    <row r="481" spans="2:16" x14ac:dyDescent="0.25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</row>
    <row r="482" spans="2:16" x14ac:dyDescent="0.25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</row>
    <row r="483" spans="2:16" x14ac:dyDescent="0.25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</row>
    <row r="484" spans="2:16" x14ac:dyDescent="0.25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</row>
    <row r="485" spans="2:16" x14ac:dyDescent="0.25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</row>
    <row r="486" spans="2:16" x14ac:dyDescent="0.25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</row>
    <row r="487" spans="2:16" x14ac:dyDescent="0.25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</row>
    <row r="488" spans="2:16" x14ac:dyDescent="0.25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</row>
    <row r="489" spans="2:16" x14ac:dyDescent="0.25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</row>
    <row r="490" spans="2:16" x14ac:dyDescent="0.25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</row>
    <row r="491" spans="2:16" x14ac:dyDescent="0.25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</row>
    <row r="492" spans="2:16" x14ac:dyDescent="0.25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</row>
  </sheetData>
  <mergeCells count="10">
    <mergeCell ref="B2:P2"/>
    <mergeCell ref="B3:B5"/>
    <mergeCell ref="C3:N3"/>
    <mergeCell ref="O3:P4"/>
    <mergeCell ref="C4:D4"/>
    <mergeCell ref="E4:F4"/>
    <mergeCell ref="G4:H4"/>
    <mergeCell ref="I4:J4"/>
    <mergeCell ref="K4:L4"/>
    <mergeCell ref="M4:N4"/>
  </mergeCells>
  <printOptions horizontalCentered="1"/>
  <pageMargins left="0.7" right="0.7" top="0.75" bottom="0.75" header="0.3" footer="0.3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B1:T536"/>
  <sheetViews>
    <sheetView zoomScale="70" zoomScaleNormal="70" workbookViewId="0">
      <selection activeCell="C6" sqref="C6:R52"/>
    </sheetView>
  </sheetViews>
  <sheetFormatPr defaultColWidth="8.85546875" defaultRowHeight="15" x14ac:dyDescent="0.25"/>
  <cols>
    <col min="1" max="1" width="2.7109375" style="13" customWidth="1"/>
    <col min="2" max="2" width="50" style="1" customWidth="1"/>
    <col min="3" max="20" width="10.7109375" style="1" customWidth="1"/>
    <col min="21" max="16384" width="8.85546875" style="13"/>
  </cols>
  <sheetData>
    <row r="1" spans="2:20" ht="15.75" thickBot="1" x14ac:dyDescent="0.3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2:20" ht="22.15" customHeight="1" thickTop="1" thickBot="1" x14ac:dyDescent="0.3">
      <c r="B2" s="62" t="s">
        <v>160</v>
      </c>
      <c r="C2" s="63"/>
      <c r="D2" s="63"/>
      <c r="E2" s="63"/>
      <c r="F2" s="63"/>
      <c r="G2" s="63"/>
      <c r="H2" s="63"/>
      <c r="I2" s="63"/>
      <c r="J2" s="63"/>
      <c r="K2" s="63"/>
      <c r="L2" s="97"/>
      <c r="M2" s="106"/>
      <c r="N2" s="106"/>
      <c r="O2" s="106"/>
      <c r="P2" s="106"/>
      <c r="Q2" s="106"/>
      <c r="R2" s="106"/>
      <c r="S2" s="106"/>
      <c r="T2" s="107"/>
    </row>
    <row r="3" spans="2:20" ht="22.15" customHeight="1" thickTop="1" thickBot="1" x14ac:dyDescent="0.3">
      <c r="B3" s="65" t="s">
        <v>136</v>
      </c>
      <c r="C3" s="77" t="s">
        <v>76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7"/>
    </row>
    <row r="4" spans="2:20" ht="22.15" customHeight="1" thickTop="1" x14ac:dyDescent="0.25">
      <c r="B4" s="66"/>
      <c r="C4" s="72" t="s">
        <v>77</v>
      </c>
      <c r="D4" s="73"/>
      <c r="E4" s="72" t="s">
        <v>78</v>
      </c>
      <c r="F4" s="73"/>
      <c r="G4" s="72" t="s">
        <v>79</v>
      </c>
      <c r="H4" s="73"/>
      <c r="I4" s="72" t="s">
        <v>80</v>
      </c>
      <c r="J4" s="73"/>
      <c r="K4" s="72" t="s">
        <v>81</v>
      </c>
      <c r="L4" s="73"/>
      <c r="M4" s="72" t="s">
        <v>82</v>
      </c>
      <c r="N4" s="73"/>
      <c r="O4" s="72" t="s">
        <v>83</v>
      </c>
      <c r="P4" s="73"/>
      <c r="Q4" s="72" t="s">
        <v>84</v>
      </c>
      <c r="R4" s="73"/>
      <c r="S4" s="104" t="s">
        <v>58</v>
      </c>
      <c r="T4" s="105"/>
    </row>
    <row r="5" spans="2:20" ht="22.15" customHeight="1" thickBot="1" x14ac:dyDescent="0.3">
      <c r="B5" s="67"/>
      <c r="C5" s="58" t="s">
        <v>11</v>
      </c>
      <c r="D5" s="34" t="s">
        <v>12</v>
      </c>
      <c r="E5" s="58" t="s">
        <v>11</v>
      </c>
      <c r="F5" s="34" t="s">
        <v>12</v>
      </c>
      <c r="G5" s="58" t="s">
        <v>11</v>
      </c>
      <c r="H5" s="34" t="s">
        <v>12</v>
      </c>
      <c r="I5" s="58" t="s">
        <v>11</v>
      </c>
      <c r="J5" s="34" t="s">
        <v>12</v>
      </c>
      <c r="K5" s="58" t="s">
        <v>11</v>
      </c>
      <c r="L5" s="34" t="s">
        <v>12</v>
      </c>
      <c r="M5" s="58" t="s">
        <v>11</v>
      </c>
      <c r="N5" s="34" t="s">
        <v>12</v>
      </c>
      <c r="O5" s="58" t="s">
        <v>11</v>
      </c>
      <c r="P5" s="34" t="s">
        <v>12</v>
      </c>
      <c r="Q5" s="58" t="s">
        <v>11</v>
      </c>
      <c r="R5" s="34" t="s">
        <v>12</v>
      </c>
      <c r="S5" s="58" t="s">
        <v>11</v>
      </c>
      <c r="T5" s="34" t="s">
        <v>12</v>
      </c>
    </row>
    <row r="6" spans="2:20" ht="22.15" customHeight="1" thickTop="1" x14ac:dyDescent="0.25">
      <c r="B6" s="14" t="s">
        <v>13</v>
      </c>
      <c r="C6" s="15">
        <v>574</v>
      </c>
      <c r="D6" s="16">
        <v>6.2337098175499567E-2</v>
      </c>
      <c r="E6" s="15">
        <v>352</v>
      </c>
      <c r="F6" s="16">
        <v>0.10624811349230305</v>
      </c>
      <c r="G6" s="15">
        <v>289</v>
      </c>
      <c r="H6" s="16">
        <v>8.217230594256468E-2</v>
      </c>
      <c r="I6" s="15">
        <v>234</v>
      </c>
      <c r="J6" s="16">
        <v>6.1096605744125329E-2</v>
      </c>
      <c r="K6" s="15">
        <v>151</v>
      </c>
      <c r="L6" s="16">
        <v>6.7956795679567958E-2</v>
      </c>
      <c r="M6" s="15">
        <v>177</v>
      </c>
      <c r="N6" s="16">
        <v>6.3304721030042921E-2</v>
      </c>
      <c r="O6" s="15">
        <v>55</v>
      </c>
      <c r="P6" s="16">
        <v>5.0366300366300368E-2</v>
      </c>
      <c r="Q6" s="15">
        <v>49</v>
      </c>
      <c r="R6" s="16">
        <v>4.9295774647887321E-2</v>
      </c>
      <c r="S6" s="15">
        <v>1881</v>
      </c>
      <c r="T6" s="16">
        <v>6.9738988580750408E-2</v>
      </c>
    </row>
    <row r="7" spans="2:20" ht="22.15" customHeight="1" x14ac:dyDescent="0.25">
      <c r="B7" s="14" t="s">
        <v>14</v>
      </c>
      <c r="C7" s="15">
        <v>189</v>
      </c>
      <c r="D7" s="16">
        <v>2.0525629887054735E-2</v>
      </c>
      <c r="E7" s="15">
        <v>78</v>
      </c>
      <c r="F7" s="16">
        <v>2.3543616057953517E-2</v>
      </c>
      <c r="G7" s="15">
        <v>69</v>
      </c>
      <c r="H7" s="16">
        <v>1.9618993460335514E-2</v>
      </c>
      <c r="I7" s="15">
        <v>62</v>
      </c>
      <c r="J7" s="16">
        <v>1.6187989556135769E-2</v>
      </c>
      <c r="K7" s="15">
        <v>23</v>
      </c>
      <c r="L7" s="16">
        <v>1.0351035103510351E-2</v>
      </c>
      <c r="M7" s="15">
        <v>59</v>
      </c>
      <c r="N7" s="16">
        <v>2.1101573676680974E-2</v>
      </c>
      <c r="O7" s="15">
        <v>17</v>
      </c>
      <c r="P7" s="16">
        <v>1.5567765567765568E-2</v>
      </c>
      <c r="Q7" s="15">
        <v>11</v>
      </c>
      <c r="R7" s="16">
        <v>1.1066398390342052E-2</v>
      </c>
      <c r="S7" s="15">
        <v>508</v>
      </c>
      <c r="T7" s="16">
        <v>1.8834346729942161E-2</v>
      </c>
    </row>
    <row r="8" spans="2:20" ht="22.15" customHeight="1" x14ac:dyDescent="0.25">
      <c r="B8" s="14" t="s">
        <v>15</v>
      </c>
      <c r="C8" s="15">
        <v>344</v>
      </c>
      <c r="D8" s="16">
        <v>3.7358818418766288E-2</v>
      </c>
      <c r="E8" s="15">
        <v>100</v>
      </c>
      <c r="F8" s="16">
        <v>3.0184123151222458E-2</v>
      </c>
      <c r="G8" s="15">
        <v>91</v>
      </c>
      <c r="H8" s="16">
        <v>2.5874324708558431E-2</v>
      </c>
      <c r="I8" s="15">
        <v>110</v>
      </c>
      <c r="J8" s="16">
        <v>2.8720626631853787E-2</v>
      </c>
      <c r="K8" s="15">
        <v>71</v>
      </c>
      <c r="L8" s="16">
        <v>3.1953195319531953E-2</v>
      </c>
      <c r="M8" s="15">
        <v>92</v>
      </c>
      <c r="N8" s="16">
        <v>3.2904148783977114E-2</v>
      </c>
      <c r="O8" s="15">
        <v>40</v>
      </c>
      <c r="P8" s="16">
        <v>3.6630036630036632E-2</v>
      </c>
      <c r="Q8" s="15">
        <v>27</v>
      </c>
      <c r="R8" s="16">
        <v>2.716297786720322E-2</v>
      </c>
      <c r="S8" s="15">
        <v>875</v>
      </c>
      <c r="T8" s="16">
        <v>3.244104997775471E-2</v>
      </c>
    </row>
    <row r="9" spans="2:20" ht="22.15" customHeight="1" x14ac:dyDescent="0.25">
      <c r="B9" s="14" t="s">
        <v>16</v>
      </c>
      <c r="C9" s="15">
        <v>533</v>
      </c>
      <c r="D9" s="16">
        <v>5.7884448305821026E-2</v>
      </c>
      <c r="E9" s="15">
        <v>246</v>
      </c>
      <c r="F9" s="16">
        <v>7.4252942952007239E-2</v>
      </c>
      <c r="G9" s="15">
        <v>297</v>
      </c>
      <c r="H9" s="16">
        <v>8.4446971851009384E-2</v>
      </c>
      <c r="I9" s="15">
        <v>321</v>
      </c>
      <c r="J9" s="16">
        <v>8.3812010443864229E-2</v>
      </c>
      <c r="K9" s="15">
        <v>197</v>
      </c>
      <c r="L9" s="16">
        <v>8.8658865886588653E-2</v>
      </c>
      <c r="M9" s="15">
        <v>208</v>
      </c>
      <c r="N9" s="16">
        <v>7.4391988555078684E-2</v>
      </c>
      <c r="O9" s="15">
        <v>89</v>
      </c>
      <c r="P9" s="16">
        <v>8.1501831501831504E-2</v>
      </c>
      <c r="Q9" s="15">
        <v>78</v>
      </c>
      <c r="R9" s="16">
        <v>7.847082494969819E-2</v>
      </c>
      <c r="S9" s="15">
        <v>1969</v>
      </c>
      <c r="T9" s="16">
        <v>7.3001631321370317E-2</v>
      </c>
    </row>
    <row r="10" spans="2:20" ht="22.15" customHeight="1" x14ac:dyDescent="0.25">
      <c r="B10" s="14" t="s">
        <v>17</v>
      </c>
      <c r="C10" s="15">
        <v>431</v>
      </c>
      <c r="D10" s="16">
        <v>4.6807124239791484E-2</v>
      </c>
      <c r="E10" s="15">
        <v>184</v>
      </c>
      <c r="F10" s="16">
        <v>5.5538786598249318E-2</v>
      </c>
      <c r="G10" s="15">
        <v>178</v>
      </c>
      <c r="H10" s="16">
        <v>5.0611316462894511E-2</v>
      </c>
      <c r="I10" s="15">
        <v>215</v>
      </c>
      <c r="J10" s="16">
        <v>5.6135770234986948E-2</v>
      </c>
      <c r="K10" s="15">
        <v>106</v>
      </c>
      <c r="L10" s="16">
        <v>4.7704770477047707E-2</v>
      </c>
      <c r="M10" s="15">
        <v>127</v>
      </c>
      <c r="N10" s="16">
        <v>4.5422031473533617E-2</v>
      </c>
      <c r="O10" s="15">
        <v>62</v>
      </c>
      <c r="P10" s="16">
        <v>5.6776556776556776E-2</v>
      </c>
      <c r="Q10" s="15">
        <v>49</v>
      </c>
      <c r="R10" s="16">
        <v>4.9295774647887321E-2</v>
      </c>
      <c r="S10" s="15">
        <v>1352</v>
      </c>
      <c r="T10" s="16">
        <v>5.0126056651342135E-2</v>
      </c>
    </row>
    <row r="11" spans="2:20" ht="22.15" customHeight="1" x14ac:dyDescent="0.25">
      <c r="B11" s="14" t="s">
        <v>18</v>
      </c>
      <c r="C11" s="15">
        <v>310</v>
      </c>
      <c r="D11" s="16">
        <v>3.3666377063423111E-2</v>
      </c>
      <c r="E11" s="15">
        <v>113</v>
      </c>
      <c r="F11" s="16">
        <v>3.4108059160881374E-2</v>
      </c>
      <c r="G11" s="15">
        <v>104</v>
      </c>
      <c r="H11" s="16">
        <v>2.9570656809781062E-2</v>
      </c>
      <c r="I11" s="15">
        <v>121</v>
      </c>
      <c r="J11" s="16">
        <v>3.1592689295039167E-2</v>
      </c>
      <c r="K11" s="15">
        <v>62</v>
      </c>
      <c r="L11" s="16">
        <v>2.7902790279027902E-2</v>
      </c>
      <c r="M11" s="15">
        <v>71</v>
      </c>
      <c r="N11" s="16">
        <v>2.5393419170243205E-2</v>
      </c>
      <c r="O11" s="15">
        <v>36</v>
      </c>
      <c r="P11" s="16">
        <v>3.2967032967032968E-2</v>
      </c>
      <c r="Q11" s="15">
        <v>23</v>
      </c>
      <c r="R11" s="16">
        <v>2.3138832997987926E-2</v>
      </c>
      <c r="S11" s="15">
        <v>840</v>
      </c>
      <c r="T11" s="16">
        <v>3.1143407978644521E-2</v>
      </c>
    </row>
    <row r="12" spans="2:20" ht="22.15" customHeight="1" x14ac:dyDescent="0.25">
      <c r="B12" s="14" t="s">
        <v>19</v>
      </c>
      <c r="C12" s="15">
        <v>239</v>
      </c>
      <c r="D12" s="16">
        <v>2.5955690703735882E-2</v>
      </c>
      <c r="E12" s="15">
        <v>102</v>
      </c>
      <c r="F12" s="16">
        <v>3.0787805614246905E-2</v>
      </c>
      <c r="G12" s="15">
        <v>138</v>
      </c>
      <c r="H12" s="16">
        <v>3.9237986920671028E-2</v>
      </c>
      <c r="I12" s="15">
        <v>128</v>
      </c>
      <c r="J12" s="16">
        <v>3.3420365535248041E-2</v>
      </c>
      <c r="K12" s="15">
        <v>50</v>
      </c>
      <c r="L12" s="16">
        <v>2.2502250225022502E-2</v>
      </c>
      <c r="M12" s="15">
        <v>74</v>
      </c>
      <c r="N12" s="16">
        <v>2.6466380543633764E-2</v>
      </c>
      <c r="O12" s="15">
        <v>32</v>
      </c>
      <c r="P12" s="16">
        <v>2.9304029304029304E-2</v>
      </c>
      <c r="Q12" s="15">
        <v>35</v>
      </c>
      <c r="R12" s="16">
        <v>3.5211267605633804E-2</v>
      </c>
      <c r="S12" s="15">
        <v>798</v>
      </c>
      <c r="T12" s="16">
        <v>2.9586237579712293E-2</v>
      </c>
    </row>
    <row r="13" spans="2:20" ht="22.15" customHeight="1" x14ac:dyDescent="0.25">
      <c r="B13" s="14" t="s">
        <v>20</v>
      </c>
      <c r="C13" s="15">
        <v>337</v>
      </c>
      <c r="D13" s="16">
        <v>3.659860990443093E-2</v>
      </c>
      <c r="E13" s="15">
        <v>80</v>
      </c>
      <c r="F13" s="16">
        <v>2.4147298520977967E-2</v>
      </c>
      <c r="G13" s="15">
        <v>87</v>
      </c>
      <c r="H13" s="16">
        <v>2.4736991754336083E-2</v>
      </c>
      <c r="I13" s="15">
        <v>86</v>
      </c>
      <c r="J13" s="16">
        <v>2.2454308093994776E-2</v>
      </c>
      <c r="K13" s="15">
        <v>53</v>
      </c>
      <c r="L13" s="16">
        <v>2.3852385238523854E-2</v>
      </c>
      <c r="M13" s="15">
        <v>74</v>
      </c>
      <c r="N13" s="16">
        <v>2.6466380543633764E-2</v>
      </c>
      <c r="O13" s="15">
        <v>14</v>
      </c>
      <c r="P13" s="16">
        <v>1.282051282051282E-2</v>
      </c>
      <c r="Q13" s="15">
        <v>10</v>
      </c>
      <c r="R13" s="16">
        <v>1.0060362173038229E-2</v>
      </c>
      <c r="S13" s="15">
        <v>741</v>
      </c>
      <c r="T13" s="16">
        <v>2.7472934895447131E-2</v>
      </c>
    </row>
    <row r="14" spans="2:20" ht="22.15" customHeight="1" x14ac:dyDescent="0.25">
      <c r="B14" s="14" t="s">
        <v>21</v>
      </c>
      <c r="C14" s="15">
        <v>50</v>
      </c>
      <c r="D14" s="16">
        <v>5.4300608166811468E-3</v>
      </c>
      <c r="E14" s="15">
        <v>14</v>
      </c>
      <c r="F14" s="16">
        <v>4.2257772411711438E-3</v>
      </c>
      <c r="G14" s="15">
        <v>10</v>
      </c>
      <c r="H14" s="16">
        <v>2.8433323855558716E-3</v>
      </c>
      <c r="I14" s="15">
        <v>14</v>
      </c>
      <c r="J14" s="16">
        <v>3.6553524804177544E-3</v>
      </c>
      <c r="K14" s="15">
        <v>12</v>
      </c>
      <c r="L14" s="16">
        <v>5.4005400540054005E-3</v>
      </c>
      <c r="M14" s="15">
        <v>12</v>
      </c>
      <c r="N14" s="16">
        <v>4.2918454935622317E-3</v>
      </c>
      <c r="O14" s="15">
        <v>6</v>
      </c>
      <c r="P14" s="16">
        <v>5.4945054945054949E-3</v>
      </c>
      <c r="Q14" s="15">
        <v>3</v>
      </c>
      <c r="R14" s="16">
        <v>3.0181086519114686E-3</v>
      </c>
      <c r="S14" s="15">
        <v>121</v>
      </c>
      <c r="T14" s="16">
        <v>4.486133768352365E-3</v>
      </c>
    </row>
    <row r="15" spans="2:20" ht="22.15" customHeight="1" x14ac:dyDescent="0.25">
      <c r="B15" s="14" t="s">
        <v>22</v>
      </c>
      <c r="C15" s="15">
        <v>99</v>
      </c>
      <c r="D15" s="16">
        <v>1.0751520417028671E-2</v>
      </c>
      <c r="E15" s="15">
        <v>24</v>
      </c>
      <c r="F15" s="16">
        <v>7.2441895562933897E-3</v>
      </c>
      <c r="G15" s="15">
        <v>20</v>
      </c>
      <c r="H15" s="16">
        <v>5.6866647711117432E-3</v>
      </c>
      <c r="I15" s="15">
        <v>20</v>
      </c>
      <c r="J15" s="16">
        <v>5.2219321148825066E-3</v>
      </c>
      <c r="K15" s="15">
        <v>17</v>
      </c>
      <c r="L15" s="16">
        <v>7.6507650765076504E-3</v>
      </c>
      <c r="M15" s="15">
        <v>19</v>
      </c>
      <c r="N15" s="16">
        <v>6.7954220314735336E-3</v>
      </c>
      <c r="O15" s="15">
        <v>5</v>
      </c>
      <c r="P15" s="16">
        <v>4.578754578754579E-3</v>
      </c>
      <c r="Q15" s="15">
        <v>0</v>
      </c>
      <c r="R15" s="16">
        <v>0</v>
      </c>
      <c r="S15" s="15">
        <v>204</v>
      </c>
      <c r="T15" s="16">
        <v>7.5633990805279551E-3</v>
      </c>
    </row>
    <row r="16" spans="2:20" ht="22.15" customHeight="1" x14ac:dyDescent="0.25">
      <c r="B16" s="14" t="s">
        <v>23</v>
      </c>
      <c r="C16" s="15">
        <v>238</v>
      </c>
      <c r="D16" s="16">
        <v>2.5847089487402258E-2</v>
      </c>
      <c r="E16" s="15">
        <v>54</v>
      </c>
      <c r="F16" s="16">
        <v>1.6299426501660125E-2</v>
      </c>
      <c r="G16" s="15">
        <v>60</v>
      </c>
      <c r="H16" s="16">
        <v>1.7059994313335228E-2</v>
      </c>
      <c r="I16" s="15">
        <v>48</v>
      </c>
      <c r="J16" s="16">
        <v>1.2532637075718016E-2</v>
      </c>
      <c r="K16" s="15">
        <v>37</v>
      </c>
      <c r="L16" s="16">
        <v>1.6651665166516651E-2</v>
      </c>
      <c r="M16" s="15">
        <v>33</v>
      </c>
      <c r="N16" s="16">
        <v>1.1802575107296138E-2</v>
      </c>
      <c r="O16" s="15">
        <v>17</v>
      </c>
      <c r="P16" s="16">
        <v>1.5567765567765568E-2</v>
      </c>
      <c r="Q16" s="15">
        <v>10</v>
      </c>
      <c r="R16" s="16">
        <v>1.0060362173038229E-2</v>
      </c>
      <c r="S16" s="15">
        <v>497</v>
      </c>
      <c r="T16" s="16">
        <v>1.8426516387364675E-2</v>
      </c>
    </row>
    <row r="17" spans="2:20" ht="22.15" customHeight="1" x14ac:dyDescent="0.25">
      <c r="B17" s="14" t="s">
        <v>24</v>
      </c>
      <c r="C17" s="15">
        <v>220</v>
      </c>
      <c r="D17" s="16">
        <v>2.3892267593397045E-2</v>
      </c>
      <c r="E17" s="15">
        <v>65</v>
      </c>
      <c r="F17" s="16">
        <v>1.9619680048294598E-2</v>
      </c>
      <c r="G17" s="15">
        <v>63</v>
      </c>
      <c r="H17" s="16">
        <v>1.791299402900199E-2</v>
      </c>
      <c r="I17" s="15">
        <v>48</v>
      </c>
      <c r="J17" s="16">
        <v>1.2532637075718016E-2</v>
      </c>
      <c r="K17" s="15">
        <v>32</v>
      </c>
      <c r="L17" s="16">
        <v>1.4401440144014401E-2</v>
      </c>
      <c r="M17" s="15">
        <v>40</v>
      </c>
      <c r="N17" s="16">
        <v>1.4306151645207439E-2</v>
      </c>
      <c r="O17" s="15">
        <v>9</v>
      </c>
      <c r="P17" s="16">
        <v>8.241758241758242E-3</v>
      </c>
      <c r="Q17" s="15">
        <v>6</v>
      </c>
      <c r="R17" s="16">
        <v>6.0362173038229373E-3</v>
      </c>
      <c r="S17" s="15">
        <v>483</v>
      </c>
      <c r="T17" s="16">
        <v>1.7907459587720598E-2</v>
      </c>
    </row>
    <row r="18" spans="2:20" ht="22.15" customHeight="1" x14ac:dyDescent="0.25">
      <c r="B18" s="14" t="s">
        <v>25</v>
      </c>
      <c r="C18" s="15">
        <v>146</v>
      </c>
      <c r="D18" s="16">
        <v>1.5855777584708949E-2</v>
      </c>
      <c r="E18" s="15">
        <v>47</v>
      </c>
      <c r="F18" s="16">
        <v>1.4186537881074554E-2</v>
      </c>
      <c r="G18" s="15">
        <v>41</v>
      </c>
      <c r="H18" s="16">
        <v>1.1657662780779073E-2</v>
      </c>
      <c r="I18" s="15">
        <v>26</v>
      </c>
      <c r="J18" s="16">
        <v>6.7885117493472584E-3</v>
      </c>
      <c r="K18" s="15">
        <v>20</v>
      </c>
      <c r="L18" s="16">
        <v>9.0009000900090012E-3</v>
      </c>
      <c r="M18" s="15">
        <v>18</v>
      </c>
      <c r="N18" s="16">
        <v>6.4377682403433476E-3</v>
      </c>
      <c r="O18" s="15">
        <v>13</v>
      </c>
      <c r="P18" s="16">
        <v>1.1904761904761904E-2</v>
      </c>
      <c r="Q18" s="15">
        <v>7</v>
      </c>
      <c r="R18" s="16">
        <v>7.0422535211267607E-3</v>
      </c>
      <c r="S18" s="15">
        <v>318</v>
      </c>
      <c r="T18" s="16">
        <v>1.1790004449058283E-2</v>
      </c>
    </row>
    <row r="19" spans="2:20" ht="22.15" customHeight="1" x14ac:dyDescent="0.25">
      <c r="B19" s="14" t="s">
        <v>26</v>
      </c>
      <c r="C19" s="15">
        <v>71</v>
      </c>
      <c r="D19" s="16">
        <v>7.7106863596872284E-3</v>
      </c>
      <c r="E19" s="15">
        <v>20</v>
      </c>
      <c r="F19" s="16">
        <v>6.0368246302444917E-3</v>
      </c>
      <c r="G19" s="15">
        <v>14</v>
      </c>
      <c r="H19" s="16">
        <v>3.9806653397782199E-3</v>
      </c>
      <c r="I19" s="15">
        <v>19</v>
      </c>
      <c r="J19" s="16">
        <v>4.960835509138381E-3</v>
      </c>
      <c r="K19" s="15">
        <v>11</v>
      </c>
      <c r="L19" s="16">
        <v>4.9504950495049506E-3</v>
      </c>
      <c r="M19" s="15">
        <v>17</v>
      </c>
      <c r="N19" s="16">
        <v>6.0801144492131616E-3</v>
      </c>
      <c r="O19" s="15">
        <v>6</v>
      </c>
      <c r="P19" s="16">
        <v>5.4945054945054949E-3</v>
      </c>
      <c r="Q19" s="15">
        <v>5</v>
      </c>
      <c r="R19" s="16">
        <v>5.0301810865191147E-3</v>
      </c>
      <c r="S19" s="15">
        <v>163</v>
      </c>
      <c r="T19" s="16">
        <v>6.0433041672845918E-3</v>
      </c>
    </row>
    <row r="20" spans="2:20" ht="22.15" customHeight="1" x14ac:dyDescent="0.25">
      <c r="B20" s="14" t="s">
        <v>27</v>
      </c>
      <c r="C20" s="15">
        <v>54</v>
      </c>
      <c r="D20" s="16">
        <v>5.8644656820156385E-3</v>
      </c>
      <c r="E20" s="15">
        <v>24</v>
      </c>
      <c r="F20" s="16">
        <v>7.2441895562933897E-3</v>
      </c>
      <c r="G20" s="15">
        <v>23</v>
      </c>
      <c r="H20" s="16">
        <v>6.5396644867785044E-3</v>
      </c>
      <c r="I20" s="15">
        <v>16</v>
      </c>
      <c r="J20" s="16">
        <v>4.1775456919060051E-3</v>
      </c>
      <c r="K20" s="15">
        <v>9</v>
      </c>
      <c r="L20" s="16">
        <v>4.0504050405040506E-3</v>
      </c>
      <c r="M20" s="15">
        <v>12</v>
      </c>
      <c r="N20" s="16">
        <v>4.2918454935622317E-3</v>
      </c>
      <c r="O20" s="15">
        <v>6</v>
      </c>
      <c r="P20" s="16">
        <v>5.4945054945054949E-3</v>
      </c>
      <c r="Q20" s="15">
        <v>1</v>
      </c>
      <c r="R20" s="16">
        <v>1.006036217303823E-3</v>
      </c>
      <c r="S20" s="15">
        <v>145</v>
      </c>
      <c r="T20" s="16">
        <v>5.3759454248850664E-3</v>
      </c>
    </row>
    <row r="21" spans="2:20" ht="22.15" customHeight="1" x14ac:dyDescent="0.25">
      <c r="B21" s="14" t="s">
        <v>28</v>
      </c>
      <c r="C21" s="15">
        <v>208</v>
      </c>
      <c r="D21" s="16">
        <v>2.2589052997393572E-2</v>
      </c>
      <c r="E21" s="15">
        <v>92</v>
      </c>
      <c r="F21" s="16">
        <v>2.7769393299124659E-2</v>
      </c>
      <c r="G21" s="15">
        <v>100</v>
      </c>
      <c r="H21" s="16">
        <v>2.8433323855558714E-2</v>
      </c>
      <c r="I21" s="15">
        <v>91</v>
      </c>
      <c r="J21" s="16">
        <v>2.3759791122715406E-2</v>
      </c>
      <c r="K21" s="15">
        <v>52</v>
      </c>
      <c r="L21" s="16">
        <v>2.3402340234023402E-2</v>
      </c>
      <c r="M21" s="15">
        <v>70</v>
      </c>
      <c r="N21" s="16">
        <v>2.503576537911302E-2</v>
      </c>
      <c r="O21" s="15">
        <v>24</v>
      </c>
      <c r="P21" s="16">
        <v>2.197802197802198E-2</v>
      </c>
      <c r="Q21" s="15">
        <v>26</v>
      </c>
      <c r="R21" s="16">
        <v>2.6156941649899398E-2</v>
      </c>
      <c r="S21" s="15">
        <v>663</v>
      </c>
      <c r="T21" s="16">
        <v>2.4581047011715852E-2</v>
      </c>
    </row>
    <row r="22" spans="2:20" ht="22.15" customHeight="1" x14ac:dyDescent="0.25">
      <c r="B22" s="14" t="s">
        <v>29</v>
      </c>
      <c r="C22" s="15">
        <v>160</v>
      </c>
      <c r="D22" s="16">
        <v>1.7376194613379671E-2</v>
      </c>
      <c r="E22" s="15">
        <v>64</v>
      </c>
      <c r="F22" s="16">
        <v>1.9317838816782371E-2</v>
      </c>
      <c r="G22" s="15">
        <v>54</v>
      </c>
      <c r="H22" s="16">
        <v>1.5353994882001705E-2</v>
      </c>
      <c r="I22" s="15">
        <v>46</v>
      </c>
      <c r="J22" s="16">
        <v>1.2010443864229765E-2</v>
      </c>
      <c r="K22" s="15">
        <v>38</v>
      </c>
      <c r="L22" s="16">
        <v>1.7101710171017102E-2</v>
      </c>
      <c r="M22" s="15">
        <v>43</v>
      </c>
      <c r="N22" s="16">
        <v>1.5379113018597998E-2</v>
      </c>
      <c r="O22" s="15">
        <v>13</v>
      </c>
      <c r="P22" s="16">
        <v>1.1904761904761904E-2</v>
      </c>
      <c r="Q22" s="15">
        <v>13</v>
      </c>
      <c r="R22" s="16">
        <v>1.3078470824949699E-2</v>
      </c>
      <c r="S22" s="15">
        <v>431</v>
      </c>
      <c r="T22" s="16">
        <v>1.5979534331899747E-2</v>
      </c>
    </row>
    <row r="23" spans="2:20" ht="22.15" customHeight="1" x14ac:dyDescent="0.25">
      <c r="B23" s="14" t="s">
        <v>30</v>
      </c>
      <c r="C23" s="15">
        <v>62</v>
      </c>
      <c r="D23" s="16">
        <v>6.7332754126846221E-3</v>
      </c>
      <c r="E23" s="15">
        <v>20</v>
      </c>
      <c r="F23" s="16">
        <v>6.0368246302444917E-3</v>
      </c>
      <c r="G23" s="15">
        <v>18</v>
      </c>
      <c r="H23" s="16">
        <v>5.117998294000569E-3</v>
      </c>
      <c r="I23" s="15">
        <v>21</v>
      </c>
      <c r="J23" s="16">
        <v>5.4830287206266322E-3</v>
      </c>
      <c r="K23" s="15">
        <v>11</v>
      </c>
      <c r="L23" s="16">
        <v>4.9504950495049506E-3</v>
      </c>
      <c r="M23" s="15">
        <v>20</v>
      </c>
      <c r="N23" s="16">
        <v>7.1530758226037196E-3</v>
      </c>
      <c r="O23" s="15">
        <v>5</v>
      </c>
      <c r="P23" s="16">
        <v>4.578754578754579E-3</v>
      </c>
      <c r="Q23" s="15">
        <v>2</v>
      </c>
      <c r="R23" s="16">
        <v>2.012072434607646E-3</v>
      </c>
      <c r="S23" s="15">
        <v>159</v>
      </c>
      <c r="T23" s="16">
        <v>5.8950022245291417E-3</v>
      </c>
    </row>
    <row r="24" spans="2:20" ht="22.15" customHeight="1" x14ac:dyDescent="0.25">
      <c r="B24" s="14" t="s">
        <v>31</v>
      </c>
      <c r="C24" s="15">
        <v>442</v>
      </c>
      <c r="D24" s="16">
        <v>4.8001737619461339E-2</v>
      </c>
      <c r="E24" s="15">
        <v>139</v>
      </c>
      <c r="F24" s="16">
        <v>4.1955931180199219E-2</v>
      </c>
      <c r="G24" s="15">
        <v>117</v>
      </c>
      <c r="H24" s="16">
        <v>3.3266988911003693E-2</v>
      </c>
      <c r="I24" s="15">
        <v>148</v>
      </c>
      <c r="J24" s="16">
        <v>3.8642297650130546E-2</v>
      </c>
      <c r="K24" s="15">
        <v>62</v>
      </c>
      <c r="L24" s="16">
        <v>2.7902790279027902E-2</v>
      </c>
      <c r="M24" s="15">
        <v>84</v>
      </c>
      <c r="N24" s="16">
        <v>3.0042918454935622E-2</v>
      </c>
      <c r="O24" s="15">
        <v>26</v>
      </c>
      <c r="P24" s="16">
        <v>2.3809523809523808E-2</v>
      </c>
      <c r="Q24" s="15">
        <v>26</v>
      </c>
      <c r="R24" s="16">
        <v>2.6156941649899398E-2</v>
      </c>
      <c r="S24" s="15">
        <v>1044</v>
      </c>
      <c r="T24" s="16">
        <v>3.8706807059172475E-2</v>
      </c>
    </row>
    <row r="25" spans="2:20" ht="22.15" customHeight="1" x14ac:dyDescent="0.25">
      <c r="B25" s="14" t="s">
        <v>32</v>
      </c>
      <c r="C25" s="15">
        <v>98</v>
      </c>
      <c r="D25" s="16">
        <v>1.0642919200695048E-2</v>
      </c>
      <c r="E25" s="15">
        <v>26</v>
      </c>
      <c r="F25" s="16">
        <v>7.8478720193178395E-3</v>
      </c>
      <c r="G25" s="15">
        <v>24</v>
      </c>
      <c r="H25" s="16">
        <v>6.8239977253340914E-3</v>
      </c>
      <c r="I25" s="15">
        <v>28</v>
      </c>
      <c r="J25" s="16">
        <v>7.3107049608355087E-3</v>
      </c>
      <c r="K25" s="15">
        <v>11</v>
      </c>
      <c r="L25" s="16">
        <v>4.9504950495049506E-3</v>
      </c>
      <c r="M25" s="15">
        <v>18</v>
      </c>
      <c r="N25" s="16">
        <v>6.4377682403433476E-3</v>
      </c>
      <c r="O25" s="15">
        <v>13</v>
      </c>
      <c r="P25" s="16">
        <v>1.1904761904761904E-2</v>
      </c>
      <c r="Q25" s="15">
        <v>4</v>
      </c>
      <c r="R25" s="16">
        <v>4.0241448692152921E-3</v>
      </c>
      <c r="S25" s="15">
        <v>222</v>
      </c>
      <c r="T25" s="16">
        <v>8.2307578229274796E-3</v>
      </c>
    </row>
    <row r="26" spans="2:20" ht="22.15" customHeight="1" x14ac:dyDescent="0.25">
      <c r="B26" s="14" t="s">
        <v>33</v>
      </c>
      <c r="C26" s="15">
        <v>184</v>
      </c>
      <c r="D26" s="16">
        <v>1.998262380538662E-2</v>
      </c>
      <c r="E26" s="15">
        <v>79</v>
      </c>
      <c r="F26" s="16">
        <v>2.384545728946574E-2</v>
      </c>
      <c r="G26" s="15">
        <v>64</v>
      </c>
      <c r="H26" s="16">
        <v>1.8197327267557576E-2</v>
      </c>
      <c r="I26" s="15">
        <v>57</v>
      </c>
      <c r="J26" s="16">
        <v>1.4882506527415143E-2</v>
      </c>
      <c r="K26" s="15">
        <v>31</v>
      </c>
      <c r="L26" s="16">
        <v>1.3951395139513951E-2</v>
      </c>
      <c r="M26" s="15">
        <v>39</v>
      </c>
      <c r="N26" s="16">
        <v>1.3948497854077254E-2</v>
      </c>
      <c r="O26" s="15">
        <v>15</v>
      </c>
      <c r="P26" s="16">
        <v>1.3736263736263736E-2</v>
      </c>
      <c r="Q26" s="15">
        <v>9</v>
      </c>
      <c r="R26" s="16">
        <v>9.0543259557344068E-3</v>
      </c>
      <c r="S26" s="15">
        <v>478</v>
      </c>
      <c r="T26" s="16">
        <v>1.7722082159276287E-2</v>
      </c>
    </row>
    <row r="27" spans="2:20" ht="22.15" customHeight="1" x14ac:dyDescent="0.25">
      <c r="B27" s="14" t="s">
        <v>34</v>
      </c>
      <c r="C27" s="15">
        <v>95</v>
      </c>
      <c r="D27" s="16">
        <v>1.0317115551694178E-2</v>
      </c>
      <c r="E27" s="15">
        <v>54</v>
      </c>
      <c r="F27" s="16">
        <v>1.6299426501660125E-2</v>
      </c>
      <c r="G27" s="15">
        <v>58</v>
      </c>
      <c r="H27" s="16">
        <v>1.6491327836224055E-2</v>
      </c>
      <c r="I27" s="15">
        <v>60</v>
      </c>
      <c r="J27" s="16">
        <v>1.5665796344647518E-2</v>
      </c>
      <c r="K27" s="15">
        <v>42</v>
      </c>
      <c r="L27" s="16">
        <v>1.8901890189018902E-2</v>
      </c>
      <c r="M27" s="15">
        <v>52</v>
      </c>
      <c r="N27" s="16">
        <v>1.8597997138769671E-2</v>
      </c>
      <c r="O27" s="15">
        <v>21</v>
      </c>
      <c r="P27" s="16">
        <v>1.9230769230769232E-2</v>
      </c>
      <c r="Q27" s="15">
        <v>23</v>
      </c>
      <c r="R27" s="16">
        <v>2.3138832997987926E-2</v>
      </c>
      <c r="S27" s="15">
        <v>405</v>
      </c>
      <c r="T27" s="16">
        <v>1.5015571703989322E-2</v>
      </c>
    </row>
    <row r="28" spans="2:20" ht="22.15" customHeight="1" x14ac:dyDescent="0.25">
      <c r="B28" s="14" t="s">
        <v>35</v>
      </c>
      <c r="C28" s="15">
        <v>259</v>
      </c>
      <c r="D28" s="16">
        <v>2.812771503040834E-2</v>
      </c>
      <c r="E28" s="15">
        <v>136</v>
      </c>
      <c r="F28" s="16">
        <v>4.1050407485662542E-2</v>
      </c>
      <c r="G28" s="15">
        <v>166</v>
      </c>
      <c r="H28" s="16">
        <v>4.7199317600227469E-2</v>
      </c>
      <c r="I28" s="15">
        <v>154</v>
      </c>
      <c r="J28" s="16">
        <v>4.0208877284595303E-2</v>
      </c>
      <c r="K28" s="15">
        <v>98</v>
      </c>
      <c r="L28" s="16">
        <v>4.4104410441044108E-2</v>
      </c>
      <c r="M28" s="15">
        <v>137</v>
      </c>
      <c r="N28" s="16">
        <v>4.8998569384835482E-2</v>
      </c>
      <c r="O28" s="15">
        <v>56</v>
      </c>
      <c r="P28" s="16">
        <v>5.128205128205128E-2</v>
      </c>
      <c r="Q28" s="15">
        <v>43</v>
      </c>
      <c r="R28" s="16">
        <v>4.3259557344064385E-2</v>
      </c>
      <c r="S28" s="15">
        <v>1049</v>
      </c>
      <c r="T28" s="16">
        <v>3.889218448761679E-2</v>
      </c>
    </row>
    <row r="29" spans="2:20" ht="22.15" customHeight="1" x14ac:dyDescent="0.25">
      <c r="B29" s="14" t="s">
        <v>36</v>
      </c>
      <c r="C29" s="15">
        <v>203</v>
      </c>
      <c r="D29" s="16">
        <v>2.2046046915725457E-2</v>
      </c>
      <c r="E29" s="15">
        <v>59</v>
      </c>
      <c r="F29" s="16">
        <v>1.7808632659221248E-2</v>
      </c>
      <c r="G29" s="15">
        <v>93</v>
      </c>
      <c r="H29" s="16">
        <v>2.6442991185669604E-2</v>
      </c>
      <c r="I29" s="15">
        <v>129</v>
      </c>
      <c r="J29" s="16">
        <v>3.3681462140992165E-2</v>
      </c>
      <c r="K29" s="15">
        <v>72</v>
      </c>
      <c r="L29" s="16">
        <v>3.2403240324032405E-2</v>
      </c>
      <c r="M29" s="15">
        <v>105</v>
      </c>
      <c r="N29" s="16">
        <v>3.755364806866953E-2</v>
      </c>
      <c r="O29" s="15">
        <v>48</v>
      </c>
      <c r="P29" s="16">
        <v>4.3956043956043959E-2</v>
      </c>
      <c r="Q29" s="15">
        <v>56</v>
      </c>
      <c r="R29" s="16">
        <v>5.6338028169014086E-2</v>
      </c>
      <c r="S29" s="15">
        <v>765</v>
      </c>
      <c r="T29" s="16">
        <v>2.8362746551979831E-2</v>
      </c>
    </row>
    <row r="30" spans="2:20" ht="22.15" customHeight="1" x14ac:dyDescent="0.25">
      <c r="B30" s="14" t="s">
        <v>140</v>
      </c>
      <c r="C30" s="15">
        <v>79</v>
      </c>
      <c r="D30" s="16">
        <v>8.5794960903562128E-3</v>
      </c>
      <c r="E30" s="15">
        <v>25</v>
      </c>
      <c r="F30" s="16">
        <v>7.5460307878056146E-3</v>
      </c>
      <c r="G30" s="15">
        <v>27</v>
      </c>
      <c r="H30" s="16">
        <v>7.6769974410008527E-3</v>
      </c>
      <c r="I30" s="15">
        <v>47</v>
      </c>
      <c r="J30" s="16">
        <v>1.2271540469973891E-2</v>
      </c>
      <c r="K30" s="15">
        <v>28</v>
      </c>
      <c r="L30" s="16">
        <v>1.2601260126012601E-2</v>
      </c>
      <c r="M30" s="15">
        <v>40</v>
      </c>
      <c r="N30" s="16">
        <v>1.4306151645207439E-2</v>
      </c>
      <c r="O30" s="15">
        <v>16</v>
      </c>
      <c r="P30" s="16">
        <v>1.4652014652014652E-2</v>
      </c>
      <c r="Q30" s="15">
        <v>19</v>
      </c>
      <c r="R30" s="16">
        <v>1.9114688128772636E-2</v>
      </c>
      <c r="S30" s="15">
        <v>281</v>
      </c>
      <c r="T30" s="16">
        <v>1.0418211478570369E-2</v>
      </c>
    </row>
    <row r="31" spans="2:20" ht="22.15" customHeight="1" x14ac:dyDescent="0.25">
      <c r="B31" s="14" t="s">
        <v>37</v>
      </c>
      <c r="C31" s="15">
        <v>89</v>
      </c>
      <c r="D31" s="16">
        <v>9.6655082536924418E-3</v>
      </c>
      <c r="E31" s="15">
        <v>47</v>
      </c>
      <c r="F31" s="16">
        <v>1.4186537881074554E-2</v>
      </c>
      <c r="G31" s="15">
        <v>36</v>
      </c>
      <c r="H31" s="16">
        <v>1.0235996588001138E-2</v>
      </c>
      <c r="I31" s="15">
        <v>45</v>
      </c>
      <c r="J31" s="16">
        <v>1.1749347258485639E-2</v>
      </c>
      <c r="K31" s="15">
        <v>27</v>
      </c>
      <c r="L31" s="16">
        <v>1.2151215121512151E-2</v>
      </c>
      <c r="M31" s="15">
        <v>37</v>
      </c>
      <c r="N31" s="16">
        <v>1.3233190271816882E-2</v>
      </c>
      <c r="O31" s="15">
        <v>11</v>
      </c>
      <c r="P31" s="16">
        <v>1.0073260073260074E-2</v>
      </c>
      <c r="Q31" s="15">
        <v>26</v>
      </c>
      <c r="R31" s="16">
        <v>2.6156941649899398E-2</v>
      </c>
      <c r="S31" s="15">
        <v>318</v>
      </c>
      <c r="T31" s="16">
        <v>1.1790004449058283E-2</v>
      </c>
    </row>
    <row r="32" spans="2:20" ht="22.15" customHeight="1" x14ac:dyDescent="0.25">
      <c r="B32" s="14" t="s">
        <v>38</v>
      </c>
      <c r="C32" s="15">
        <v>104</v>
      </c>
      <c r="D32" s="16">
        <v>1.1294526498696786E-2</v>
      </c>
      <c r="E32" s="15">
        <v>34</v>
      </c>
      <c r="F32" s="16">
        <v>1.0262601871415635E-2</v>
      </c>
      <c r="G32" s="15">
        <v>37</v>
      </c>
      <c r="H32" s="16">
        <v>1.0520329826556724E-2</v>
      </c>
      <c r="I32" s="15">
        <v>55</v>
      </c>
      <c r="J32" s="16">
        <v>1.4360313315926894E-2</v>
      </c>
      <c r="K32" s="15">
        <v>28</v>
      </c>
      <c r="L32" s="16">
        <v>1.2601260126012601E-2</v>
      </c>
      <c r="M32" s="15">
        <v>35</v>
      </c>
      <c r="N32" s="16">
        <v>1.251788268955651E-2</v>
      </c>
      <c r="O32" s="15">
        <v>15</v>
      </c>
      <c r="P32" s="16">
        <v>1.3736263736263736E-2</v>
      </c>
      <c r="Q32" s="15">
        <v>18</v>
      </c>
      <c r="R32" s="16">
        <v>1.8108651911468814E-2</v>
      </c>
      <c r="S32" s="15">
        <v>326</v>
      </c>
      <c r="T32" s="16">
        <v>1.2086608334569184E-2</v>
      </c>
    </row>
    <row r="33" spans="2:20" ht="22.15" customHeight="1" x14ac:dyDescent="0.25">
      <c r="B33" s="14" t="s">
        <v>139</v>
      </c>
      <c r="C33" s="15">
        <v>181</v>
      </c>
      <c r="D33" s="16">
        <v>1.965682015638575E-2</v>
      </c>
      <c r="E33" s="15">
        <v>48</v>
      </c>
      <c r="F33" s="16">
        <v>1.4488379112586779E-2</v>
      </c>
      <c r="G33" s="15">
        <v>82</v>
      </c>
      <c r="H33" s="16">
        <v>2.3315325561558145E-2</v>
      </c>
      <c r="I33" s="15">
        <v>121</v>
      </c>
      <c r="J33" s="16">
        <v>3.1592689295039167E-2</v>
      </c>
      <c r="K33" s="15">
        <v>58</v>
      </c>
      <c r="L33" s="16">
        <v>2.6102610261026102E-2</v>
      </c>
      <c r="M33" s="15">
        <v>80</v>
      </c>
      <c r="N33" s="16">
        <v>2.8612303290414878E-2</v>
      </c>
      <c r="O33" s="15">
        <v>39</v>
      </c>
      <c r="P33" s="16">
        <v>3.5714285714285712E-2</v>
      </c>
      <c r="Q33" s="15">
        <v>22</v>
      </c>
      <c r="R33" s="16">
        <v>2.2132796780684104E-2</v>
      </c>
      <c r="S33" s="15">
        <v>631</v>
      </c>
      <c r="T33" s="16">
        <v>2.3394631469672252E-2</v>
      </c>
    </row>
    <row r="34" spans="2:20" ht="22.15" customHeight="1" x14ac:dyDescent="0.25">
      <c r="B34" s="14" t="s">
        <v>39</v>
      </c>
      <c r="C34" s="15">
        <v>159</v>
      </c>
      <c r="D34" s="16">
        <v>1.7267593397046047E-2</v>
      </c>
      <c r="E34" s="15">
        <v>48</v>
      </c>
      <c r="F34" s="16">
        <v>1.4488379112586779E-2</v>
      </c>
      <c r="G34" s="15">
        <v>49</v>
      </c>
      <c r="H34" s="16">
        <v>1.3932328689223771E-2</v>
      </c>
      <c r="I34" s="15">
        <v>73</v>
      </c>
      <c r="J34" s="16">
        <v>1.9060052219321149E-2</v>
      </c>
      <c r="K34" s="15">
        <v>50</v>
      </c>
      <c r="L34" s="16">
        <v>2.2502250225022502E-2</v>
      </c>
      <c r="M34" s="15">
        <v>46</v>
      </c>
      <c r="N34" s="16">
        <v>1.6452074391988557E-2</v>
      </c>
      <c r="O34" s="15">
        <v>28</v>
      </c>
      <c r="P34" s="16">
        <v>2.564102564102564E-2</v>
      </c>
      <c r="Q34" s="15">
        <v>25</v>
      </c>
      <c r="R34" s="16">
        <v>2.5150905432595575E-2</v>
      </c>
      <c r="S34" s="15">
        <v>478</v>
      </c>
      <c r="T34" s="16">
        <v>1.7722082159276287E-2</v>
      </c>
    </row>
    <row r="35" spans="2:20" ht="22.15" customHeight="1" x14ac:dyDescent="0.25">
      <c r="B35" s="14" t="s">
        <v>40</v>
      </c>
      <c r="C35" s="15">
        <v>685</v>
      </c>
      <c r="D35" s="16">
        <v>7.4391833188531709E-2</v>
      </c>
      <c r="E35" s="15">
        <v>194</v>
      </c>
      <c r="F35" s="16">
        <v>5.8557198913371564E-2</v>
      </c>
      <c r="G35" s="15">
        <v>206</v>
      </c>
      <c r="H35" s="16">
        <v>5.8572647142450952E-2</v>
      </c>
      <c r="I35" s="15">
        <v>261</v>
      </c>
      <c r="J35" s="16">
        <v>6.8146214099216715E-2</v>
      </c>
      <c r="K35" s="15">
        <v>174</v>
      </c>
      <c r="L35" s="16">
        <v>7.8307830783078305E-2</v>
      </c>
      <c r="M35" s="15">
        <v>194</v>
      </c>
      <c r="N35" s="16">
        <v>6.9384835479256085E-2</v>
      </c>
      <c r="O35" s="15">
        <v>94</v>
      </c>
      <c r="P35" s="16">
        <v>8.608058608058608E-2</v>
      </c>
      <c r="Q35" s="15">
        <v>122</v>
      </c>
      <c r="R35" s="16">
        <v>0.1227364185110664</v>
      </c>
      <c r="S35" s="15">
        <v>1930</v>
      </c>
      <c r="T35" s="16">
        <v>7.1555687379504671E-2</v>
      </c>
    </row>
    <row r="36" spans="2:20" ht="22.15" customHeight="1" x14ac:dyDescent="0.25">
      <c r="B36" s="14" t="s">
        <v>41</v>
      </c>
      <c r="C36" s="15">
        <v>253</v>
      </c>
      <c r="D36" s="16">
        <v>2.7476107732406604E-2</v>
      </c>
      <c r="E36" s="15">
        <v>74</v>
      </c>
      <c r="F36" s="16">
        <v>2.2336251131904617E-2</v>
      </c>
      <c r="G36" s="15">
        <v>104</v>
      </c>
      <c r="H36" s="16">
        <v>2.9570656809781062E-2</v>
      </c>
      <c r="I36" s="15">
        <v>123</v>
      </c>
      <c r="J36" s="16">
        <v>3.2114882506527415E-2</v>
      </c>
      <c r="K36" s="15">
        <v>65</v>
      </c>
      <c r="L36" s="16">
        <v>2.9252925292529253E-2</v>
      </c>
      <c r="M36" s="15">
        <v>75</v>
      </c>
      <c r="N36" s="16">
        <v>2.6824034334763949E-2</v>
      </c>
      <c r="O36" s="15">
        <v>24</v>
      </c>
      <c r="P36" s="16">
        <v>2.197802197802198E-2</v>
      </c>
      <c r="Q36" s="15">
        <v>30</v>
      </c>
      <c r="R36" s="16">
        <v>3.0181086519114688E-2</v>
      </c>
      <c r="S36" s="15">
        <v>748</v>
      </c>
      <c r="T36" s="16">
        <v>2.7732463295269169E-2</v>
      </c>
    </row>
    <row r="37" spans="2:20" ht="22.15" customHeight="1" x14ac:dyDescent="0.25">
      <c r="B37" s="14" t="s">
        <v>42</v>
      </c>
      <c r="C37" s="15">
        <v>96</v>
      </c>
      <c r="D37" s="16">
        <v>1.0425716768027803E-2</v>
      </c>
      <c r="E37" s="15">
        <v>24</v>
      </c>
      <c r="F37" s="16">
        <v>7.2441895562933897E-3</v>
      </c>
      <c r="G37" s="15">
        <v>33</v>
      </c>
      <c r="H37" s="16">
        <v>9.382996872334376E-3</v>
      </c>
      <c r="I37" s="15">
        <v>70</v>
      </c>
      <c r="J37" s="16">
        <v>1.8276762402088774E-2</v>
      </c>
      <c r="K37" s="15">
        <v>30</v>
      </c>
      <c r="L37" s="16">
        <v>1.3501350135013501E-2</v>
      </c>
      <c r="M37" s="15">
        <v>35</v>
      </c>
      <c r="N37" s="16">
        <v>1.251788268955651E-2</v>
      </c>
      <c r="O37" s="15">
        <v>8</v>
      </c>
      <c r="P37" s="16">
        <v>7.326007326007326E-3</v>
      </c>
      <c r="Q37" s="15">
        <v>13</v>
      </c>
      <c r="R37" s="16">
        <v>1.3078470824949699E-2</v>
      </c>
      <c r="S37" s="15">
        <v>309</v>
      </c>
      <c r="T37" s="16">
        <v>1.145632507785852E-2</v>
      </c>
    </row>
    <row r="38" spans="2:20" ht="22.15" customHeight="1" x14ac:dyDescent="0.25">
      <c r="B38" s="14" t="s">
        <v>43</v>
      </c>
      <c r="C38" s="15">
        <v>360</v>
      </c>
      <c r="D38" s="16">
        <v>3.9096437880104258E-2</v>
      </c>
      <c r="E38" s="15">
        <v>93</v>
      </c>
      <c r="F38" s="16">
        <v>2.8071234530636886E-2</v>
      </c>
      <c r="G38" s="15">
        <v>114</v>
      </c>
      <c r="H38" s="16">
        <v>3.2413989195336938E-2</v>
      </c>
      <c r="I38" s="15">
        <v>96</v>
      </c>
      <c r="J38" s="16">
        <v>2.5065274151436032E-2</v>
      </c>
      <c r="K38" s="15">
        <v>85</v>
      </c>
      <c r="L38" s="16">
        <v>3.8253825382538256E-2</v>
      </c>
      <c r="M38" s="15">
        <v>81</v>
      </c>
      <c r="N38" s="16">
        <v>2.8969957081545063E-2</v>
      </c>
      <c r="O38" s="15">
        <v>18</v>
      </c>
      <c r="P38" s="16">
        <v>1.6483516483516484E-2</v>
      </c>
      <c r="Q38" s="15">
        <v>30</v>
      </c>
      <c r="R38" s="16">
        <v>3.0181086519114688E-2</v>
      </c>
      <c r="S38" s="15">
        <v>877</v>
      </c>
      <c r="T38" s="16">
        <v>3.2515200949132433E-2</v>
      </c>
    </row>
    <row r="39" spans="2:20" ht="22.15" customHeight="1" x14ac:dyDescent="0.25">
      <c r="B39" s="14" t="s">
        <v>44</v>
      </c>
      <c r="C39" s="15">
        <v>172</v>
      </c>
      <c r="D39" s="16">
        <v>1.8679409209383144E-2</v>
      </c>
      <c r="E39" s="15">
        <v>47</v>
      </c>
      <c r="F39" s="16">
        <v>1.4186537881074554E-2</v>
      </c>
      <c r="G39" s="15">
        <v>36</v>
      </c>
      <c r="H39" s="16">
        <v>1.0235996588001138E-2</v>
      </c>
      <c r="I39" s="15">
        <v>40</v>
      </c>
      <c r="J39" s="16">
        <v>1.0443864229765013E-2</v>
      </c>
      <c r="K39" s="15">
        <v>20</v>
      </c>
      <c r="L39" s="16">
        <v>9.0009000900090012E-3</v>
      </c>
      <c r="M39" s="15">
        <v>38</v>
      </c>
      <c r="N39" s="16">
        <v>1.3590844062947067E-2</v>
      </c>
      <c r="O39" s="15">
        <v>11</v>
      </c>
      <c r="P39" s="16">
        <v>1.0073260073260074E-2</v>
      </c>
      <c r="Q39" s="15">
        <v>10</v>
      </c>
      <c r="R39" s="16">
        <v>1.0060362173038229E-2</v>
      </c>
      <c r="S39" s="15">
        <v>374</v>
      </c>
      <c r="T39" s="16">
        <v>1.3866231647634585E-2</v>
      </c>
    </row>
    <row r="40" spans="2:20" ht="22.15" customHeight="1" x14ac:dyDescent="0.25">
      <c r="B40" s="14" t="s">
        <v>45</v>
      </c>
      <c r="C40" s="15">
        <v>183</v>
      </c>
      <c r="D40" s="16">
        <v>1.9874022589052999E-2</v>
      </c>
      <c r="E40" s="15">
        <v>39</v>
      </c>
      <c r="F40" s="16">
        <v>1.1771808028976758E-2</v>
      </c>
      <c r="G40" s="15">
        <v>53</v>
      </c>
      <c r="H40" s="16">
        <v>1.5069661643446119E-2</v>
      </c>
      <c r="I40" s="15">
        <v>47</v>
      </c>
      <c r="J40" s="16">
        <v>1.2271540469973891E-2</v>
      </c>
      <c r="K40" s="15">
        <v>29</v>
      </c>
      <c r="L40" s="16">
        <v>1.3051305130513051E-2</v>
      </c>
      <c r="M40" s="15">
        <v>48</v>
      </c>
      <c r="N40" s="16">
        <v>1.7167381974248927E-2</v>
      </c>
      <c r="O40" s="15">
        <v>9</v>
      </c>
      <c r="P40" s="16">
        <v>8.241758241758242E-3</v>
      </c>
      <c r="Q40" s="15">
        <v>10</v>
      </c>
      <c r="R40" s="16">
        <v>1.0060362173038229E-2</v>
      </c>
      <c r="S40" s="15">
        <v>418</v>
      </c>
      <c r="T40" s="16">
        <v>1.5497553017944535E-2</v>
      </c>
    </row>
    <row r="41" spans="2:20" ht="22.15" customHeight="1" x14ac:dyDescent="0.25">
      <c r="B41" s="14" t="s">
        <v>46</v>
      </c>
      <c r="C41" s="15">
        <v>25</v>
      </c>
      <c r="D41" s="16">
        <v>2.7150304083405734E-3</v>
      </c>
      <c r="E41" s="15">
        <v>12</v>
      </c>
      <c r="F41" s="16">
        <v>3.6220947781466948E-3</v>
      </c>
      <c r="G41" s="15">
        <v>17</v>
      </c>
      <c r="H41" s="16">
        <v>4.8336650554449819E-3</v>
      </c>
      <c r="I41" s="15">
        <v>11</v>
      </c>
      <c r="J41" s="16">
        <v>2.8720626631853785E-3</v>
      </c>
      <c r="K41" s="15">
        <v>10</v>
      </c>
      <c r="L41" s="16">
        <v>4.5004500450045006E-3</v>
      </c>
      <c r="M41" s="15">
        <v>3</v>
      </c>
      <c r="N41" s="16">
        <v>1.0729613733905579E-3</v>
      </c>
      <c r="O41" s="15">
        <v>3</v>
      </c>
      <c r="P41" s="16">
        <v>2.7472527472527475E-3</v>
      </c>
      <c r="Q41" s="15">
        <v>7</v>
      </c>
      <c r="R41" s="16">
        <v>7.0422535211267607E-3</v>
      </c>
      <c r="S41" s="15">
        <v>88</v>
      </c>
      <c r="T41" s="16">
        <v>3.2626427406199023E-3</v>
      </c>
    </row>
    <row r="42" spans="2:20" ht="22.15" customHeight="1" x14ac:dyDescent="0.25">
      <c r="B42" s="14" t="s">
        <v>47</v>
      </c>
      <c r="C42" s="15">
        <v>40</v>
      </c>
      <c r="D42" s="16">
        <v>4.3440486533449178E-3</v>
      </c>
      <c r="E42" s="15">
        <v>12</v>
      </c>
      <c r="F42" s="16">
        <v>3.6220947781466948E-3</v>
      </c>
      <c r="G42" s="15">
        <v>13</v>
      </c>
      <c r="H42" s="16">
        <v>3.6963321012226328E-3</v>
      </c>
      <c r="I42" s="15">
        <v>16</v>
      </c>
      <c r="J42" s="16">
        <v>4.1775456919060051E-3</v>
      </c>
      <c r="K42" s="15">
        <v>5</v>
      </c>
      <c r="L42" s="16">
        <v>2.2502250225022503E-3</v>
      </c>
      <c r="M42" s="15">
        <v>10</v>
      </c>
      <c r="N42" s="16">
        <v>3.5765379113018598E-3</v>
      </c>
      <c r="O42" s="15">
        <v>5</v>
      </c>
      <c r="P42" s="16">
        <v>4.578754578754579E-3</v>
      </c>
      <c r="Q42" s="15">
        <v>2</v>
      </c>
      <c r="R42" s="16">
        <v>2.012072434607646E-3</v>
      </c>
      <c r="S42" s="15">
        <v>103</v>
      </c>
      <c r="T42" s="16">
        <v>3.8187750259528401E-3</v>
      </c>
    </row>
    <row r="43" spans="2:20" ht="22.15" customHeight="1" x14ac:dyDescent="0.25">
      <c r="B43" s="14" t="s">
        <v>48</v>
      </c>
      <c r="C43" s="15">
        <v>82</v>
      </c>
      <c r="D43" s="16">
        <v>8.905299739357081E-3</v>
      </c>
      <c r="E43" s="15">
        <v>12</v>
      </c>
      <c r="F43" s="16">
        <v>3.6220947781466948E-3</v>
      </c>
      <c r="G43" s="15">
        <v>11</v>
      </c>
      <c r="H43" s="16">
        <v>3.1276656241114587E-3</v>
      </c>
      <c r="I43" s="15">
        <v>22</v>
      </c>
      <c r="J43" s="16">
        <v>5.7441253263707569E-3</v>
      </c>
      <c r="K43" s="15">
        <v>18</v>
      </c>
      <c r="L43" s="16">
        <v>8.1008100810081012E-3</v>
      </c>
      <c r="M43" s="15">
        <v>20</v>
      </c>
      <c r="N43" s="16">
        <v>7.1530758226037196E-3</v>
      </c>
      <c r="O43" s="15">
        <v>14</v>
      </c>
      <c r="P43" s="16">
        <v>1.282051282051282E-2</v>
      </c>
      <c r="Q43" s="15">
        <v>11</v>
      </c>
      <c r="R43" s="16">
        <v>1.1066398390342052E-2</v>
      </c>
      <c r="S43" s="15">
        <v>190</v>
      </c>
      <c r="T43" s="16">
        <v>7.0443422808838798E-3</v>
      </c>
    </row>
    <row r="44" spans="2:20" ht="22.15" customHeight="1" x14ac:dyDescent="0.25">
      <c r="B44" s="14" t="s">
        <v>49</v>
      </c>
      <c r="C44" s="15">
        <v>55</v>
      </c>
      <c r="D44" s="16">
        <v>5.9730668983492613E-3</v>
      </c>
      <c r="E44" s="15">
        <v>19</v>
      </c>
      <c r="F44" s="16">
        <v>5.7349833987322667E-3</v>
      </c>
      <c r="G44" s="15">
        <v>22</v>
      </c>
      <c r="H44" s="16">
        <v>6.2553312482229173E-3</v>
      </c>
      <c r="I44" s="15">
        <v>28</v>
      </c>
      <c r="J44" s="16">
        <v>7.3107049608355087E-3</v>
      </c>
      <c r="K44" s="15">
        <v>12</v>
      </c>
      <c r="L44" s="16">
        <v>5.4005400540054005E-3</v>
      </c>
      <c r="M44" s="15">
        <v>18</v>
      </c>
      <c r="N44" s="16">
        <v>6.4377682403433476E-3</v>
      </c>
      <c r="O44" s="15">
        <v>5</v>
      </c>
      <c r="P44" s="16">
        <v>4.578754578754579E-3</v>
      </c>
      <c r="Q44" s="15">
        <v>8</v>
      </c>
      <c r="R44" s="16">
        <v>8.0482897384305842E-3</v>
      </c>
      <c r="S44" s="15">
        <v>167</v>
      </c>
      <c r="T44" s="16">
        <v>6.1916061100400419E-3</v>
      </c>
    </row>
    <row r="45" spans="2:20" ht="22.15" customHeight="1" x14ac:dyDescent="0.25">
      <c r="B45" s="14" t="s">
        <v>50</v>
      </c>
      <c r="C45" s="15">
        <v>39</v>
      </c>
      <c r="D45" s="16">
        <v>4.2354474370112942E-3</v>
      </c>
      <c r="E45" s="15">
        <v>7</v>
      </c>
      <c r="F45" s="16">
        <v>2.1128886205855719E-3</v>
      </c>
      <c r="G45" s="15">
        <v>18</v>
      </c>
      <c r="H45" s="16">
        <v>5.117998294000569E-3</v>
      </c>
      <c r="I45" s="15">
        <v>24</v>
      </c>
      <c r="J45" s="16">
        <v>6.2663185378590081E-3</v>
      </c>
      <c r="K45" s="15">
        <v>17</v>
      </c>
      <c r="L45" s="16">
        <v>7.6507650765076504E-3</v>
      </c>
      <c r="M45" s="15">
        <v>14</v>
      </c>
      <c r="N45" s="16">
        <v>5.0071530758226037E-3</v>
      </c>
      <c r="O45" s="15">
        <v>3</v>
      </c>
      <c r="P45" s="16">
        <v>2.7472527472527475E-3</v>
      </c>
      <c r="Q45" s="15">
        <v>6</v>
      </c>
      <c r="R45" s="16">
        <v>6.0362173038229373E-3</v>
      </c>
      <c r="S45" s="15">
        <v>128</v>
      </c>
      <c r="T45" s="16">
        <v>4.7456621681744027E-3</v>
      </c>
    </row>
    <row r="46" spans="2:20" ht="22.15" customHeight="1" x14ac:dyDescent="0.25">
      <c r="B46" s="14" t="s">
        <v>51</v>
      </c>
      <c r="C46" s="15">
        <v>98</v>
      </c>
      <c r="D46" s="16">
        <v>1.0642919200695048E-2</v>
      </c>
      <c r="E46" s="15">
        <v>31</v>
      </c>
      <c r="F46" s="16">
        <v>9.3570781768789624E-3</v>
      </c>
      <c r="G46" s="15">
        <v>37</v>
      </c>
      <c r="H46" s="16">
        <v>1.0520329826556724E-2</v>
      </c>
      <c r="I46" s="15">
        <v>49</v>
      </c>
      <c r="J46" s="16">
        <v>1.2793733681462142E-2</v>
      </c>
      <c r="K46" s="15">
        <v>25</v>
      </c>
      <c r="L46" s="16">
        <v>1.1251125112511251E-2</v>
      </c>
      <c r="M46" s="15">
        <v>39</v>
      </c>
      <c r="N46" s="16">
        <v>1.3948497854077254E-2</v>
      </c>
      <c r="O46" s="15">
        <v>23</v>
      </c>
      <c r="P46" s="16">
        <v>2.1062271062271064E-2</v>
      </c>
      <c r="Q46" s="15">
        <v>20</v>
      </c>
      <c r="R46" s="16">
        <v>2.0120724346076459E-2</v>
      </c>
      <c r="S46" s="15">
        <v>322</v>
      </c>
      <c r="T46" s="16">
        <v>1.1938306391813733E-2</v>
      </c>
    </row>
    <row r="47" spans="2:20" ht="22.15" customHeight="1" x14ac:dyDescent="0.25">
      <c r="B47" s="14" t="s">
        <v>52</v>
      </c>
      <c r="C47" s="15">
        <v>304</v>
      </c>
      <c r="D47" s="16">
        <v>3.3014769765421371E-2</v>
      </c>
      <c r="E47" s="15">
        <v>81</v>
      </c>
      <c r="F47" s="16">
        <v>2.444913975249019E-2</v>
      </c>
      <c r="G47" s="15">
        <v>114</v>
      </c>
      <c r="H47" s="16">
        <v>3.2413989195336938E-2</v>
      </c>
      <c r="I47" s="15">
        <v>167</v>
      </c>
      <c r="J47" s="16">
        <v>4.3603133159268927E-2</v>
      </c>
      <c r="K47" s="15">
        <v>90</v>
      </c>
      <c r="L47" s="16">
        <v>4.0504050405040501E-2</v>
      </c>
      <c r="M47" s="15">
        <v>123</v>
      </c>
      <c r="N47" s="16">
        <v>4.3991416309012876E-2</v>
      </c>
      <c r="O47" s="15">
        <v>41</v>
      </c>
      <c r="P47" s="16">
        <v>3.7545787545787544E-2</v>
      </c>
      <c r="Q47" s="15">
        <v>39</v>
      </c>
      <c r="R47" s="16">
        <v>3.9235412474849095E-2</v>
      </c>
      <c r="S47" s="15">
        <v>959</v>
      </c>
      <c r="T47" s="16">
        <v>3.5555390775619158E-2</v>
      </c>
    </row>
    <row r="48" spans="2:20" ht="22.15" customHeight="1" x14ac:dyDescent="0.25">
      <c r="B48" s="14" t="s">
        <v>53</v>
      </c>
      <c r="C48" s="15">
        <v>67</v>
      </c>
      <c r="D48" s="16">
        <v>7.2762814943527366E-3</v>
      </c>
      <c r="E48" s="15">
        <v>18</v>
      </c>
      <c r="F48" s="16">
        <v>5.4331421672200427E-3</v>
      </c>
      <c r="G48" s="15">
        <v>47</v>
      </c>
      <c r="H48" s="16">
        <v>1.3363662212112597E-2</v>
      </c>
      <c r="I48" s="15">
        <v>40</v>
      </c>
      <c r="J48" s="16">
        <v>1.0443864229765013E-2</v>
      </c>
      <c r="K48" s="15">
        <v>26</v>
      </c>
      <c r="L48" s="16">
        <v>1.1701170117011701E-2</v>
      </c>
      <c r="M48" s="15">
        <v>40</v>
      </c>
      <c r="N48" s="16">
        <v>1.4306151645207439E-2</v>
      </c>
      <c r="O48" s="15">
        <v>11</v>
      </c>
      <c r="P48" s="16">
        <v>1.0073260073260074E-2</v>
      </c>
      <c r="Q48" s="15">
        <v>13</v>
      </c>
      <c r="R48" s="16">
        <v>1.3078470824949699E-2</v>
      </c>
      <c r="S48" s="15">
        <v>262</v>
      </c>
      <c r="T48" s="16">
        <v>9.7137772504819805E-3</v>
      </c>
    </row>
    <row r="49" spans="2:20" ht="22.15" customHeight="1" x14ac:dyDescent="0.25">
      <c r="B49" s="14" t="s">
        <v>54</v>
      </c>
      <c r="C49" s="15">
        <v>181</v>
      </c>
      <c r="D49" s="16">
        <v>1.965682015638575E-2</v>
      </c>
      <c r="E49" s="15">
        <v>58</v>
      </c>
      <c r="F49" s="16">
        <v>1.7506791427709025E-2</v>
      </c>
      <c r="G49" s="15">
        <v>46</v>
      </c>
      <c r="H49" s="16">
        <v>1.3079328973557009E-2</v>
      </c>
      <c r="I49" s="15">
        <v>64</v>
      </c>
      <c r="J49" s="16">
        <v>1.671018276762402E-2</v>
      </c>
      <c r="K49" s="15">
        <v>27</v>
      </c>
      <c r="L49" s="16">
        <v>1.2151215121512151E-2</v>
      </c>
      <c r="M49" s="15">
        <v>53</v>
      </c>
      <c r="N49" s="16">
        <v>1.8955650929899856E-2</v>
      </c>
      <c r="O49" s="15">
        <v>17</v>
      </c>
      <c r="P49" s="16">
        <v>1.5567765567765568E-2</v>
      </c>
      <c r="Q49" s="15">
        <v>7</v>
      </c>
      <c r="R49" s="16">
        <v>7.0422535211267607E-3</v>
      </c>
      <c r="S49" s="15">
        <v>453</v>
      </c>
      <c r="T49" s="16">
        <v>1.6795195017054725E-2</v>
      </c>
    </row>
    <row r="50" spans="2:20" ht="22.15" customHeight="1" x14ac:dyDescent="0.25">
      <c r="B50" s="14" t="s">
        <v>55</v>
      </c>
      <c r="C50" s="15">
        <v>352</v>
      </c>
      <c r="D50" s="16">
        <v>3.8227628149435276E-2</v>
      </c>
      <c r="E50" s="15">
        <v>209</v>
      </c>
      <c r="F50" s="16">
        <v>6.3084817386054939E-2</v>
      </c>
      <c r="G50" s="15">
        <v>225</v>
      </c>
      <c r="H50" s="16">
        <v>6.3974978675007108E-2</v>
      </c>
      <c r="I50" s="15">
        <v>213</v>
      </c>
      <c r="J50" s="16">
        <v>5.5613577023498693E-2</v>
      </c>
      <c r="K50" s="15">
        <v>126</v>
      </c>
      <c r="L50" s="16">
        <v>5.6705670567056707E-2</v>
      </c>
      <c r="M50" s="15">
        <v>155</v>
      </c>
      <c r="N50" s="16">
        <v>5.5436337625178828E-2</v>
      </c>
      <c r="O50" s="15">
        <v>66</v>
      </c>
      <c r="P50" s="16">
        <v>6.043956043956044E-2</v>
      </c>
      <c r="Q50" s="15">
        <v>40</v>
      </c>
      <c r="R50" s="16">
        <v>4.0241448692152917E-2</v>
      </c>
      <c r="S50" s="15">
        <v>1386</v>
      </c>
      <c r="T50" s="16">
        <v>5.1386623164763459E-2</v>
      </c>
    </row>
    <row r="51" spans="2:20" ht="22.15" customHeight="1" thickBot="1" x14ac:dyDescent="0.3">
      <c r="B51" s="14" t="s">
        <v>56</v>
      </c>
      <c r="C51" s="15">
        <v>58</v>
      </c>
      <c r="D51" s="16">
        <v>6.2988705473501303E-3</v>
      </c>
      <c r="E51" s="15">
        <v>9</v>
      </c>
      <c r="F51" s="16">
        <v>2.7165710836100213E-3</v>
      </c>
      <c r="G51" s="15">
        <v>12</v>
      </c>
      <c r="H51" s="16">
        <v>3.4119988626670457E-3</v>
      </c>
      <c r="I51" s="15">
        <v>16</v>
      </c>
      <c r="J51" s="16">
        <v>4.1775456919060051E-3</v>
      </c>
      <c r="K51" s="15">
        <v>4</v>
      </c>
      <c r="L51" s="16">
        <v>1.8001800180018001E-3</v>
      </c>
      <c r="M51" s="15">
        <v>11</v>
      </c>
      <c r="N51" s="16">
        <v>3.9341917024320458E-3</v>
      </c>
      <c r="O51" s="15">
        <v>3</v>
      </c>
      <c r="P51" s="16">
        <v>2.7472527472527475E-3</v>
      </c>
      <c r="Q51" s="15">
        <v>0</v>
      </c>
      <c r="R51" s="16">
        <v>0</v>
      </c>
      <c r="S51" s="15">
        <v>113</v>
      </c>
      <c r="T51" s="16">
        <v>4.1895298828414649E-3</v>
      </c>
    </row>
    <row r="52" spans="2:20" ht="22.15" customHeight="1" thickTop="1" thickBot="1" x14ac:dyDescent="0.3">
      <c r="B52" s="17" t="s">
        <v>58</v>
      </c>
      <c r="C52" s="18">
        <v>9208</v>
      </c>
      <c r="D52" s="19">
        <v>1.0000000000000002</v>
      </c>
      <c r="E52" s="18">
        <v>3313</v>
      </c>
      <c r="F52" s="19">
        <v>1</v>
      </c>
      <c r="G52" s="18">
        <v>3517</v>
      </c>
      <c r="H52" s="19">
        <v>0.99999999999999989</v>
      </c>
      <c r="I52" s="18">
        <v>3830</v>
      </c>
      <c r="J52" s="19">
        <v>1.0000000000000004</v>
      </c>
      <c r="K52" s="18">
        <v>2222</v>
      </c>
      <c r="L52" s="19">
        <v>0.99999999999999978</v>
      </c>
      <c r="M52" s="18">
        <v>2796</v>
      </c>
      <c r="N52" s="19">
        <v>1.0000000000000002</v>
      </c>
      <c r="O52" s="18">
        <v>1092</v>
      </c>
      <c r="P52" s="19">
        <v>0.99999999999999978</v>
      </c>
      <c r="Q52" s="18">
        <v>994</v>
      </c>
      <c r="R52" s="19">
        <v>1</v>
      </c>
      <c r="S52" s="18">
        <v>26972</v>
      </c>
      <c r="T52" s="19">
        <v>1</v>
      </c>
    </row>
    <row r="53" spans="2:20" ht="15.75" thickTop="1" x14ac:dyDescent="0.2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2:20" x14ac:dyDescent="0.2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21"/>
      <c r="T54" s="13"/>
    </row>
    <row r="55" spans="2:20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21"/>
      <c r="T55" s="13"/>
    </row>
    <row r="56" spans="2:20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2:20" x14ac:dyDescent="0.2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2:20" x14ac:dyDescent="0.2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2:20" x14ac:dyDescent="0.2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2:20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2:20" x14ac:dyDescent="0.2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2:20" x14ac:dyDescent="0.2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 spans="2:20" x14ac:dyDescent="0.2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2:20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</row>
    <row r="65" spans="2:20" x14ac:dyDescent="0.2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</row>
    <row r="66" spans="2:20" x14ac:dyDescent="0.2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</row>
    <row r="67" spans="2:20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2:20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</row>
    <row r="69" spans="2:20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</row>
    <row r="70" spans="2:20" x14ac:dyDescent="0.2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</row>
    <row r="71" spans="2:20" x14ac:dyDescent="0.2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 spans="2:20" x14ac:dyDescent="0.2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</row>
    <row r="73" spans="2:20" x14ac:dyDescent="0.2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</row>
    <row r="74" spans="2:20" x14ac:dyDescent="0.2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</row>
    <row r="75" spans="2:20" x14ac:dyDescent="0.2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</row>
    <row r="76" spans="2:20" x14ac:dyDescent="0.2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</row>
    <row r="77" spans="2:20" x14ac:dyDescent="0.2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</row>
    <row r="78" spans="2:20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</row>
    <row r="79" spans="2:20" x14ac:dyDescent="0.2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</row>
    <row r="80" spans="2:20" x14ac:dyDescent="0.2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</row>
    <row r="81" spans="2:20" x14ac:dyDescent="0.2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</row>
    <row r="82" spans="2:20" x14ac:dyDescent="0.2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</row>
    <row r="83" spans="2:20" x14ac:dyDescent="0.2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2:20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2:20" x14ac:dyDescent="0.2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2:20" x14ac:dyDescent="0.2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 spans="2:20" x14ac:dyDescent="0.2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</row>
    <row r="88" spans="2:20" x14ac:dyDescent="0.2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2:20" x14ac:dyDescent="0.2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</row>
    <row r="90" spans="2:20" x14ac:dyDescent="0.2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2:20" x14ac:dyDescent="0.2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2:20" x14ac:dyDescent="0.2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2:20" x14ac:dyDescent="0.2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2:20" x14ac:dyDescent="0.2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2:20" x14ac:dyDescent="0.2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2:20" x14ac:dyDescent="0.2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2:20" x14ac:dyDescent="0.2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  <row r="98" spans="2:20" x14ac:dyDescent="0.2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</row>
    <row r="99" spans="2:20" x14ac:dyDescent="0.2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</row>
    <row r="100" spans="2:20" x14ac:dyDescent="0.2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</row>
    <row r="101" spans="2:20" x14ac:dyDescent="0.2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</row>
    <row r="102" spans="2:20" x14ac:dyDescent="0.2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</row>
    <row r="103" spans="2:20" x14ac:dyDescent="0.2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</row>
    <row r="104" spans="2:20" x14ac:dyDescent="0.2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</row>
    <row r="105" spans="2:20" x14ac:dyDescent="0.2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</row>
    <row r="106" spans="2:20" x14ac:dyDescent="0.2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</row>
    <row r="107" spans="2:20" x14ac:dyDescent="0.2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</row>
    <row r="108" spans="2:20" x14ac:dyDescent="0.2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</row>
    <row r="109" spans="2:20" x14ac:dyDescent="0.2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2:20" x14ac:dyDescent="0.2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2:20" x14ac:dyDescent="0.2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</row>
    <row r="112" spans="2:20" x14ac:dyDescent="0.2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2:20" x14ac:dyDescent="0.2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</row>
    <row r="114" spans="2:20" x14ac:dyDescent="0.2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2:20" x14ac:dyDescent="0.2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</row>
    <row r="116" spans="2:20" x14ac:dyDescent="0.2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</row>
    <row r="117" spans="2:20" x14ac:dyDescent="0.2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</row>
    <row r="118" spans="2:20" x14ac:dyDescent="0.2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</row>
    <row r="119" spans="2:20" x14ac:dyDescent="0.2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</row>
    <row r="120" spans="2:20" x14ac:dyDescent="0.2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</row>
    <row r="121" spans="2:20" x14ac:dyDescent="0.2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</row>
    <row r="122" spans="2:20" x14ac:dyDescent="0.2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</row>
    <row r="123" spans="2:20" x14ac:dyDescent="0.2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2:20" x14ac:dyDescent="0.2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</row>
    <row r="125" spans="2:20" x14ac:dyDescent="0.2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</row>
    <row r="126" spans="2:20" x14ac:dyDescent="0.2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</row>
    <row r="127" spans="2:20" x14ac:dyDescent="0.2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</row>
    <row r="128" spans="2:20" x14ac:dyDescent="0.2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</row>
    <row r="129" spans="2:20" x14ac:dyDescent="0.2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</row>
    <row r="130" spans="2:20" x14ac:dyDescent="0.2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</row>
    <row r="131" spans="2:20" x14ac:dyDescent="0.2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</row>
    <row r="132" spans="2:20" x14ac:dyDescent="0.2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</row>
    <row r="133" spans="2:20" x14ac:dyDescent="0.2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</row>
    <row r="134" spans="2:20" x14ac:dyDescent="0.2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</row>
    <row r="135" spans="2:20" x14ac:dyDescent="0.2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</row>
    <row r="136" spans="2:20" x14ac:dyDescent="0.2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</row>
    <row r="137" spans="2:20" x14ac:dyDescent="0.2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</row>
    <row r="138" spans="2:20" x14ac:dyDescent="0.2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</row>
    <row r="139" spans="2:20" x14ac:dyDescent="0.2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</row>
    <row r="140" spans="2:20" x14ac:dyDescent="0.2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</row>
    <row r="141" spans="2:20" x14ac:dyDescent="0.2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</row>
    <row r="142" spans="2:20" x14ac:dyDescent="0.2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</row>
    <row r="143" spans="2:20" x14ac:dyDescent="0.2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2:20" x14ac:dyDescent="0.2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2:20" x14ac:dyDescent="0.2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2:20" x14ac:dyDescent="0.2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2:20" x14ac:dyDescent="0.2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2:20" x14ac:dyDescent="0.2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</row>
    <row r="149" spans="2:20" x14ac:dyDescent="0.2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</row>
    <row r="150" spans="2:20" x14ac:dyDescent="0.2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</row>
    <row r="151" spans="2:20" x14ac:dyDescent="0.2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2:20" x14ac:dyDescent="0.2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</row>
    <row r="153" spans="2:20" x14ac:dyDescent="0.2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</row>
    <row r="154" spans="2:20" x14ac:dyDescent="0.2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2:20" x14ac:dyDescent="0.2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</row>
    <row r="156" spans="2:20" x14ac:dyDescent="0.2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</row>
    <row r="157" spans="2:20" x14ac:dyDescent="0.2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</row>
    <row r="158" spans="2:20" x14ac:dyDescent="0.2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</row>
    <row r="159" spans="2:20" x14ac:dyDescent="0.2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</row>
    <row r="160" spans="2:20" x14ac:dyDescent="0.2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</row>
    <row r="161" spans="2:20" x14ac:dyDescent="0.2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2:20" x14ac:dyDescent="0.2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2:20" x14ac:dyDescent="0.2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</row>
    <row r="164" spans="2:20" x14ac:dyDescent="0.2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</row>
    <row r="165" spans="2:20" x14ac:dyDescent="0.2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</row>
    <row r="166" spans="2:20" x14ac:dyDescent="0.2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</row>
    <row r="167" spans="2:20" x14ac:dyDescent="0.2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2:20" x14ac:dyDescent="0.2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2:20" x14ac:dyDescent="0.2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2:20" x14ac:dyDescent="0.2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2:20" x14ac:dyDescent="0.2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2:20" x14ac:dyDescent="0.2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2:20" x14ac:dyDescent="0.2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2:20" x14ac:dyDescent="0.2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2:20" x14ac:dyDescent="0.2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2:20" x14ac:dyDescent="0.2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2:20" x14ac:dyDescent="0.2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2:20" x14ac:dyDescent="0.2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2:20" x14ac:dyDescent="0.2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2:20" x14ac:dyDescent="0.2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2:20" x14ac:dyDescent="0.2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2:20" x14ac:dyDescent="0.2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2:20" x14ac:dyDescent="0.2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2:20" x14ac:dyDescent="0.2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2:20" x14ac:dyDescent="0.2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2:20" x14ac:dyDescent="0.2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2:20" x14ac:dyDescent="0.2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</row>
    <row r="188" spans="2:20" x14ac:dyDescent="0.2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</row>
    <row r="189" spans="2:20" x14ac:dyDescent="0.2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2:20" x14ac:dyDescent="0.2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2:20" x14ac:dyDescent="0.2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2:20" x14ac:dyDescent="0.2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2:20" x14ac:dyDescent="0.2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2:20" x14ac:dyDescent="0.2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</row>
    <row r="195" spans="2:20" x14ac:dyDescent="0.2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</row>
    <row r="196" spans="2:20" x14ac:dyDescent="0.2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2:20" x14ac:dyDescent="0.2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2:20" x14ac:dyDescent="0.2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2:20" x14ac:dyDescent="0.2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2:20" x14ac:dyDescent="0.2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</row>
    <row r="201" spans="2:20" x14ac:dyDescent="0.2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</row>
    <row r="202" spans="2:20" x14ac:dyDescent="0.2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</row>
    <row r="203" spans="2:20" x14ac:dyDescent="0.2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</row>
    <row r="204" spans="2:20" x14ac:dyDescent="0.2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</row>
    <row r="205" spans="2:20" x14ac:dyDescent="0.2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</row>
    <row r="206" spans="2:20" x14ac:dyDescent="0.2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</row>
    <row r="207" spans="2:20" x14ac:dyDescent="0.2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</row>
    <row r="208" spans="2:20" x14ac:dyDescent="0.2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</row>
    <row r="209" spans="2:20" x14ac:dyDescent="0.2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</row>
    <row r="210" spans="2:20" x14ac:dyDescent="0.2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</row>
    <row r="211" spans="2:20" x14ac:dyDescent="0.2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</row>
    <row r="212" spans="2:20" x14ac:dyDescent="0.2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</row>
    <row r="213" spans="2:20" x14ac:dyDescent="0.2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</row>
    <row r="214" spans="2:20" x14ac:dyDescent="0.2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</row>
    <row r="215" spans="2:20" x14ac:dyDescent="0.2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</row>
    <row r="216" spans="2:20" x14ac:dyDescent="0.2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</row>
    <row r="217" spans="2:20" x14ac:dyDescent="0.2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</row>
    <row r="218" spans="2:20" x14ac:dyDescent="0.2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</row>
    <row r="219" spans="2:20" x14ac:dyDescent="0.2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</row>
    <row r="220" spans="2:20" x14ac:dyDescent="0.2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</row>
    <row r="221" spans="2:20" x14ac:dyDescent="0.2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</row>
    <row r="222" spans="2:20" x14ac:dyDescent="0.2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</row>
    <row r="223" spans="2:20" x14ac:dyDescent="0.2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</row>
    <row r="224" spans="2:20" x14ac:dyDescent="0.2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</row>
    <row r="225" spans="2:20" x14ac:dyDescent="0.2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</row>
    <row r="226" spans="2:20" x14ac:dyDescent="0.2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</row>
    <row r="227" spans="2:20" x14ac:dyDescent="0.2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</row>
    <row r="228" spans="2:20" x14ac:dyDescent="0.2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</row>
    <row r="229" spans="2:20" x14ac:dyDescent="0.2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</row>
    <row r="230" spans="2:20" x14ac:dyDescent="0.2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</row>
    <row r="231" spans="2:20" x14ac:dyDescent="0.2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</row>
    <row r="232" spans="2:20" x14ac:dyDescent="0.2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</row>
    <row r="233" spans="2:20" x14ac:dyDescent="0.2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</row>
    <row r="234" spans="2:20" x14ac:dyDescent="0.2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2:20" x14ac:dyDescent="0.2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</row>
    <row r="236" spans="2:20" x14ac:dyDescent="0.2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</row>
    <row r="237" spans="2:20" x14ac:dyDescent="0.2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</row>
    <row r="238" spans="2:20" x14ac:dyDescent="0.2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</row>
    <row r="239" spans="2:20" x14ac:dyDescent="0.2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</row>
    <row r="240" spans="2:20" x14ac:dyDescent="0.2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</row>
    <row r="241" spans="2:20" x14ac:dyDescent="0.2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</row>
    <row r="242" spans="2:20" x14ac:dyDescent="0.2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</row>
    <row r="243" spans="2:20" x14ac:dyDescent="0.2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</row>
    <row r="244" spans="2:20" x14ac:dyDescent="0.2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</row>
    <row r="245" spans="2:20" x14ac:dyDescent="0.2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</row>
    <row r="246" spans="2:20" x14ac:dyDescent="0.2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</row>
    <row r="247" spans="2:20" x14ac:dyDescent="0.2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</row>
    <row r="248" spans="2:20" x14ac:dyDescent="0.2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</row>
    <row r="249" spans="2:20" x14ac:dyDescent="0.2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</row>
    <row r="250" spans="2:20" x14ac:dyDescent="0.2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</row>
    <row r="251" spans="2:20" x14ac:dyDescent="0.2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</row>
    <row r="252" spans="2:20" x14ac:dyDescent="0.2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</row>
    <row r="253" spans="2:20" x14ac:dyDescent="0.2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</row>
    <row r="254" spans="2:20" x14ac:dyDescent="0.2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</row>
    <row r="255" spans="2:20" x14ac:dyDescent="0.2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</row>
    <row r="256" spans="2:20" x14ac:dyDescent="0.2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</row>
    <row r="257" spans="2:20" x14ac:dyDescent="0.25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</row>
    <row r="258" spans="2:20" x14ac:dyDescent="0.25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</row>
    <row r="259" spans="2:20" x14ac:dyDescent="0.2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</row>
    <row r="260" spans="2:20" x14ac:dyDescent="0.2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</row>
    <row r="261" spans="2:20" x14ac:dyDescent="0.2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</row>
    <row r="262" spans="2:20" x14ac:dyDescent="0.25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</row>
    <row r="263" spans="2:20" x14ac:dyDescent="0.2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</row>
    <row r="264" spans="2:20" x14ac:dyDescent="0.2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</row>
    <row r="265" spans="2:20" x14ac:dyDescent="0.2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</row>
    <row r="266" spans="2:20" x14ac:dyDescent="0.2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</row>
    <row r="267" spans="2:20" x14ac:dyDescent="0.2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</row>
    <row r="268" spans="2:20" x14ac:dyDescent="0.2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</row>
    <row r="269" spans="2:20" x14ac:dyDescent="0.2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</row>
    <row r="270" spans="2:20" x14ac:dyDescent="0.2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</row>
    <row r="271" spans="2:20" x14ac:dyDescent="0.2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</row>
    <row r="272" spans="2:20" x14ac:dyDescent="0.2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</row>
    <row r="273" spans="2:20" x14ac:dyDescent="0.2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</row>
    <row r="274" spans="2:20" x14ac:dyDescent="0.2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</row>
    <row r="275" spans="2:20" x14ac:dyDescent="0.2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</row>
    <row r="276" spans="2:20" x14ac:dyDescent="0.2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</row>
    <row r="277" spans="2:20" x14ac:dyDescent="0.2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</row>
    <row r="278" spans="2:20" x14ac:dyDescent="0.2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</row>
    <row r="279" spans="2:20" x14ac:dyDescent="0.2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</row>
    <row r="280" spans="2:20" x14ac:dyDescent="0.2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</row>
    <row r="281" spans="2:20" x14ac:dyDescent="0.2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</row>
    <row r="282" spans="2:20" x14ac:dyDescent="0.2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</row>
    <row r="283" spans="2:20" x14ac:dyDescent="0.2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</row>
    <row r="284" spans="2:20" x14ac:dyDescent="0.2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</row>
    <row r="285" spans="2:20" x14ac:dyDescent="0.2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</row>
    <row r="286" spans="2:20" x14ac:dyDescent="0.2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</row>
    <row r="287" spans="2:20" x14ac:dyDescent="0.2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</row>
    <row r="288" spans="2:20" x14ac:dyDescent="0.2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</row>
    <row r="289" spans="2:20" x14ac:dyDescent="0.2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</row>
    <row r="290" spans="2:20" x14ac:dyDescent="0.2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</row>
    <row r="291" spans="2:20" x14ac:dyDescent="0.2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</row>
    <row r="292" spans="2:20" x14ac:dyDescent="0.2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</row>
    <row r="293" spans="2:20" x14ac:dyDescent="0.2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</row>
    <row r="294" spans="2:20" x14ac:dyDescent="0.2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</row>
    <row r="295" spans="2:20" x14ac:dyDescent="0.2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</row>
    <row r="296" spans="2:20" x14ac:dyDescent="0.2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</row>
    <row r="297" spans="2:20" x14ac:dyDescent="0.2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</row>
    <row r="298" spans="2:20" x14ac:dyDescent="0.2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</row>
    <row r="299" spans="2:20" x14ac:dyDescent="0.2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</row>
    <row r="300" spans="2:20" x14ac:dyDescent="0.2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</row>
    <row r="301" spans="2:20" x14ac:dyDescent="0.2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</row>
    <row r="302" spans="2:20" x14ac:dyDescent="0.2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</row>
    <row r="303" spans="2:20" x14ac:dyDescent="0.2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</row>
    <row r="304" spans="2:20" x14ac:dyDescent="0.2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</row>
    <row r="305" spans="2:20" x14ac:dyDescent="0.2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</row>
    <row r="306" spans="2:20" x14ac:dyDescent="0.2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</row>
    <row r="307" spans="2:20" x14ac:dyDescent="0.2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</row>
    <row r="308" spans="2:20" x14ac:dyDescent="0.2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</row>
    <row r="309" spans="2:20" x14ac:dyDescent="0.2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</row>
    <row r="310" spans="2:20" x14ac:dyDescent="0.2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</row>
    <row r="311" spans="2:20" x14ac:dyDescent="0.2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</row>
    <row r="312" spans="2:20" x14ac:dyDescent="0.2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</row>
    <row r="313" spans="2:20" x14ac:dyDescent="0.2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</row>
    <row r="314" spans="2:20" x14ac:dyDescent="0.2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</row>
    <row r="315" spans="2:20" x14ac:dyDescent="0.2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</row>
    <row r="316" spans="2:20" x14ac:dyDescent="0.2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</row>
    <row r="317" spans="2:20" x14ac:dyDescent="0.2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</row>
    <row r="318" spans="2:20" x14ac:dyDescent="0.2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</row>
    <row r="319" spans="2:20" x14ac:dyDescent="0.2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</row>
    <row r="320" spans="2:20" x14ac:dyDescent="0.2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</row>
    <row r="321" spans="2:20" x14ac:dyDescent="0.2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</row>
    <row r="322" spans="2:20" x14ac:dyDescent="0.2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</row>
    <row r="323" spans="2:20" x14ac:dyDescent="0.2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</row>
    <row r="324" spans="2:20" x14ac:dyDescent="0.2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</row>
    <row r="325" spans="2:20" x14ac:dyDescent="0.2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</row>
    <row r="326" spans="2:20" x14ac:dyDescent="0.2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</row>
    <row r="327" spans="2:20" x14ac:dyDescent="0.2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</row>
    <row r="328" spans="2:20" x14ac:dyDescent="0.2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</row>
    <row r="329" spans="2:20" x14ac:dyDescent="0.2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</row>
    <row r="330" spans="2:20" x14ac:dyDescent="0.2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</row>
    <row r="331" spans="2:20" x14ac:dyDescent="0.2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</row>
    <row r="332" spans="2:20" x14ac:dyDescent="0.2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</row>
    <row r="333" spans="2:20" x14ac:dyDescent="0.2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</row>
    <row r="334" spans="2:20" x14ac:dyDescent="0.2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</row>
    <row r="335" spans="2:20" x14ac:dyDescent="0.2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</row>
    <row r="336" spans="2:20" x14ac:dyDescent="0.2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</row>
    <row r="337" spans="2:20" x14ac:dyDescent="0.2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</row>
    <row r="338" spans="2:20" x14ac:dyDescent="0.2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</row>
    <row r="339" spans="2:20" x14ac:dyDescent="0.2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</row>
    <row r="340" spans="2:20" x14ac:dyDescent="0.2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</row>
    <row r="341" spans="2:20" x14ac:dyDescent="0.2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</row>
    <row r="342" spans="2:20" x14ac:dyDescent="0.2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</row>
    <row r="343" spans="2:20" x14ac:dyDescent="0.2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</row>
    <row r="344" spans="2:20" x14ac:dyDescent="0.2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</row>
    <row r="345" spans="2:20" x14ac:dyDescent="0.2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</row>
    <row r="346" spans="2:20" x14ac:dyDescent="0.2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</row>
    <row r="347" spans="2:20" x14ac:dyDescent="0.2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</row>
    <row r="348" spans="2:20" x14ac:dyDescent="0.2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</row>
    <row r="349" spans="2:20" x14ac:dyDescent="0.2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</row>
    <row r="350" spans="2:20" x14ac:dyDescent="0.2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</row>
    <row r="351" spans="2:20" x14ac:dyDescent="0.2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</row>
    <row r="352" spans="2:20" x14ac:dyDescent="0.2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</row>
    <row r="353" spans="2:20" x14ac:dyDescent="0.2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</row>
    <row r="354" spans="2:20" x14ac:dyDescent="0.2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</row>
    <row r="355" spans="2:20" x14ac:dyDescent="0.2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</row>
    <row r="356" spans="2:20" x14ac:dyDescent="0.2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</row>
    <row r="357" spans="2:20" x14ac:dyDescent="0.2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</row>
    <row r="358" spans="2:20" x14ac:dyDescent="0.2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</row>
    <row r="359" spans="2:20" x14ac:dyDescent="0.2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</row>
    <row r="360" spans="2:20" x14ac:dyDescent="0.2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</row>
    <row r="361" spans="2:20" x14ac:dyDescent="0.2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</row>
    <row r="362" spans="2:20" x14ac:dyDescent="0.2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</row>
    <row r="363" spans="2:20" x14ac:dyDescent="0.2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</row>
    <row r="364" spans="2:20" x14ac:dyDescent="0.25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</row>
    <row r="365" spans="2:20" x14ac:dyDescent="0.2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</row>
    <row r="366" spans="2:20" x14ac:dyDescent="0.25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</row>
    <row r="367" spans="2:20" x14ac:dyDescent="0.2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</row>
    <row r="368" spans="2:20" x14ac:dyDescent="0.25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</row>
    <row r="369" spans="2:20" x14ac:dyDescent="0.25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</row>
    <row r="370" spans="2:20" x14ac:dyDescent="0.25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</row>
    <row r="371" spans="2:20" x14ac:dyDescent="0.25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</row>
    <row r="372" spans="2:20" x14ac:dyDescent="0.25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</row>
    <row r="373" spans="2:20" x14ac:dyDescent="0.25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</row>
    <row r="374" spans="2:20" x14ac:dyDescent="0.25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</row>
    <row r="375" spans="2:20" x14ac:dyDescent="0.2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</row>
    <row r="376" spans="2:20" x14ac:dyDescent="0.2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</row>
    <row r="377" spans="2:20" x14ac:dyDescent="0.2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</row>
    <row r="378" spans="2:20" x14ac:dyDescent="0.25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</row>
    <row r="379" spans="2:20" x14ac:dyDescent="0.25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</row>
    <row r="380" spans="2:20" x14ac:dyDescent="0.25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</row>
    <row r="381" spans="2:20" x14ac:dyDescent="0.25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</row>
    <row r="382" spans="2:20" x14ac:dyDescent="0.25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</row>
    <row r="383" spans="2:20" x14ac:dyDescent="0.25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</row>
    <row r="384" spans="2:20" x14ac:dyDescent="0.25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</row>
    <row r="385" spans="2:20" x14ac:dyDescent="0.2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</row>
    <row r="386" spans="2:20" x14ac:dyDescent="0.25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</row>
    <row r="387" spans="2:20" x14ac:dyDescent="0.25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</row>
    <row r="388" spans="2:20" x14ac:dyDescent="0.25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</row>
    <row r="389" spans="2:20" x14ac:dyDescent="0.2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</row>
    <row r="390" spans="2:20" x14ac:dyDescent="0.2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</row>
    <row r="391" spans="2:20" x14ac:dyDescent="0.25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</row>
    <row r="392" spans="2:20" x14ac:dyDescent="0.25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</row>
    <row r="393" spans="2:20" x14ac:dyDescent="0.25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</row>
    <row r="394" spans="2:20" x14ac:dyDescent="0.25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</row>
    <row r="395" spans="2:20" x14ac:dyDescent="0.25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</row>
    <row r="396" spans="2:20" x14ac:dyDescent="0.25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</row>
    <row r="397" spans="2:20" x14ac:dyDescent="0.25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</row>
    <row r="398" spans="2:20" x14ac:dyDescent="0.25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</row>
    <row r="399" spans="2:20" x14ac:dyDescent="0.25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</row>
    <row r="400" spans="2:20" x14ac:dyDescent="0.25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</row>
    <row r="401" spans="2:20" x14ac:dyDescent="0.25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</row>
    <row r="402" spans="2:20" x14ac:dyDescent="0.25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</row>
    <row r="403" spans="2:20" x14ac:dyDescent="0.25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</row>
    <row r="404" spans="2:20" x14ac:dyDescent="0.25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</row>
    <row r="405" spans="2:20" x14ac:dyDescent="0.25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</row>
    <row r="406" spans="2:20" x14ac:dyDescent="0.25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</row>
    <row r="407" spans="2:20" x14ac:dyDescent="0.25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</row>
    <row r="408" spans="2:20" x14ac:dyDescent="0.25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</row>
    <row r="409" spans="2:20" x14ac:dyDescent="0.25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</row>
    <row r="410" spans="2:20" x14ac:dyDescent="0.2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</row>
    <row r="411" spans="2:20" x14ac:dyDescent="0.25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</row>
    <row r="412" spans="2:20" x14ac:dyDescent="0.25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</row>
    <row r="413" spans="2:20" x14ac:dyDescent="0.25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</row>
    <row r="414" spans="2:20" x14ac:dyDescent="0.25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</row>
    <row r="415" spans="2:20" x14ac:dyDescent="0.2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</row>
    <row r="416" spans="2:20" x14ac:dyDescent="0.2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</row>
    <row r="417" spans="2:20" x14ac:dyDescent="0.2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</row>
    <row r="418" spans="2:20" x14ac:dyDescent="0.25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</row>
    <row r="419" spans="2:20" x14ac:dyDescent="0.25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</row>
    <row r="420" spans="2:20" x14ac:dyDescent="0.2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</row>
    <row r="421" spans="2:20" x14ac:dyDescent="0.25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</row>
    <row r="422" spans="2:20" x14ac:dyDescent="0.25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</row>
    <row r="423" spans="2:20" x14ac:dyDescent="0.25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</row>
    <row r="424" spans="2:20" x14ac:dyDescent="0.25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</row>
    <row r="425" spans="2:20" x14ac:dyDescent="0.25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</row>
    <row r="426" spans="2:20" x14ac:dyDescent="0.25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</row>
    <row r="427" spans="2:20" x14ac:dyDescent="0.25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</row>
    <row r="428" spans="2:20" x14ac:dyDescent="0.25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</row>
    <row r="429" spans="2:20" x14ac:dyDescent="0.25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</row>
    <row r="430" spans="2:20" x14ac:dyDescent="0.25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</row>
    <row r="431" spans="2:20" x14ac:dyDescent="0.25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</row>
    <row r="432" spans="2:20" x14ac:dyDescent="0.25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</row>
    <row r="433" spans="2:20" x14ac:dyDescent="0.25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</row>
    <row r="434" spans="2:20" x14ac:dyDescent="0.25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</row>
    <row r="435" spans="2:20" x14ac:dyDescent="0.25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</row>
    <row r="436" spans="2:20" x14ac:dyDescent="0.2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</row>
    <row r="437" spans="2:20" x14ac:dyDescent="0.2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</row>
    <row r="438" spans="2:20" x14ac:dyDescent="0.2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</row>
    <row r="439" spans="2:20" x14ac:dyDescent="0.25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</row>
    <row r="440" spans="2:20" x14ac:dyDescent="0.25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</row>
    <row r="441" spans="2:20" x14ac:dyDescent="0.25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</row>
    <row r="442" spans="2:20" x14ac:dyDescent="0.25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</row>
    <row r="443" spans="2:20" x14ac:dyDescent="0.2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</row>
    <row r="444" spans="2:20" x14ac:dyDescent="0.25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</row>
    <row r="445" spans="2:20" x14ac:dyDescent="0.2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</row>
    <row r="446" spans="2:20" x14ac:dyDescent="0.25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</row>
    <row r="447" spans="2:20" x14ac:dyDescent="0.25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</row>
    <row r="448" spans="2:20" x14ac:dyDescent="0.25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</row>
    <row r="449" spans="2:20" x14ac:dyDescent="0.25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</row>
    <row r="450" spans="2:20" x14ac:dyDescent="0.25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</row>
    <row r="451" spans="2:20" x14ac:dyDescent="0.25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</row>
    <row r="452" spans="2:20" x14ac:dyDescent="0.25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</row>
    <row r="453" spans="2:20" x14ac:dyDescent="0.25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</row>
    <row r="454" spans="2:20" x14ac:dyDescent="0.25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</row>
    <row r="455" spans="2:20" x14ac:dyDescent="0.25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</row>
    <row r="456" spans="2:20" x14ac:dyDescent="0.25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</row>
    <row r="457" spans="2:20" x14ac:dyDescent="0.25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</row>
    <row r="458" spans="2:20" x14ac:dyDescent="0.25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</row>
    <row r="459" spans="2:20" x14ac:dyDescent="0.25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</row>
    <row r="460" spans="2:20" x14ac:dyDescent="0.25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</row>
    <row r="461" spans="2:20" x14ac:dyDescent="0.25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</row>
    <row r="462" spans="2:20" x14ac:dyDescent="0.25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</row>
    <row r="463" spans="2:20" x14ac:dyDescent="0.25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</row>
    <row r="464" spans="2:20" x14ac:dyDescent="0.25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</row>
    <row r="465" spans="2:20" x14ac:dyDescent="0.25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</row>
    <row r="466" spans="2:20" x14ac:dyDescent="0.25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</row>
    <row r="467" spans="2:20" x14ac:dyDescent="0.25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</row>
    <row r="468" spans="2:20" x14ac:dyDescent="0.25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</row>
    <row r="469" spans="2:20" x14ac:dyDescent="0.25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</row>
    <row r="470" spans="2:20" x14ac:dyDescent="0.25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</row>
    <row r="471" spans="2:20" x14ac:dyDescent="0.25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</row>
    <row r="472" spans="2:20" x14ac:dyDescent="0.25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</row>
    <row r="473" spans="2:20" x14ac:dyDescent="0.25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</row>
    <row r="474" spans="2:20" x14ac:dyDescent="0.25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</row>
    <row r="475" spans="2:20" x14ac:dyDescent="0.25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</row>
    <row r="476" spans="2:20" x14ac:dyDescent="0.25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</row>
    <row r="477" spans="2:20" x14ac:dyDescent="0.25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</row>
    <row r="478" spans="2:20" x14ac:dyDescent="0.25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</row>
    <row r="479" spans="2:20" x14ac:dyDescent="0.25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</row>
    <row r="480" spans="2:20" x14ac:dyDescent="0.25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</row>
    <row r="481" spans="2:20" x14ac:dyDescent="0.25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</row>
    <row r="482" spans="2:20" x14ac:dyDescent="0.25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</row>
    <row r="483" spans="2:20" x14ac:dyDescent="0.25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</row>
    <row r="484" spans="2:20" x14ac:dyDescent="0.25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</row>
    <row r="485" spans="2:20" x14ac:dyDescent="0.25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</row>
    <row r="486" spans="2:20" x14ac:dyDescent="0.25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</row>
    <row r="487" spans="2:20" x14ac:dyDescent="0.25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</row>
    <row r="488" spans="2:20" x14ac:dyDescent="0.25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</row>
    <row r="489" spans="2:20" x14ac:dyDescent="0.25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</row>
    <row r="490" spans="2:20" x14ac:dyDescent="0.25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</row>
    <row r="491" spans="2:20" x14ac:dyDescent="0.25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</row>
    <row r="492" spans="2:20" x14ac:dyDescent="0.25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</row>
    <row r="493" spans="2:20" x14ac:dyDescent="0.25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</row>
    <row r="494" spans="2:20" x14ac:dyDescent="0.25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</row>
    <row r="495" spans="2:20" x14ac:dyDescent="0.25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</row>
    <row r="496" spans="2:20" x14ac:dyDescent="0.25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</row>
    <row r="497" spans="2:20" x14ac:dyDescent="0.25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</row>
    <row r="498" spans="2:20" x14ac:dyDescent="0.25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</row>
    <row r="499" spans="2:20" x14ac:dyDescent="0.25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</row>
    <row r="500" spans="2:20" x14ac:dyDescent="0.25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</row>
    <row r="501" spans="2:20" x14ac:dyDescent="0.25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</row>
    <row r="502" spans="2:20" x14ac:dyDescent="0.25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</row>
    <row r="503" spans="2:20" x14ac:dyDescent="0.25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</row>
    <row r="504" spans="2:20" x14ac:dyDescent="0.25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</row>
    <row r="505" spans="2:20" x14ac:dyDescent="0.25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</row>
    <row r="506" spans="2:20" x14ac:dyDescent="0.25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</row>
    <row r="507" spans="2:20" x14ac:dyDescent="0.25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</row>
    <row r="508" spans="2:20" x14ac:dyDescent="0.25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</row>
    <row r="509" spans="2:20" x14ac:dyDescent="0.25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</row>
    <row r="510" spans="2:20" x14ac:dyDescent="0.25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</row>
    <row r="511" spans="2:20" x14ac:dyDescent="0.25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</row>
    <row r="512" spans="2:20" x14ac:dyDescent="0.25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</row>
    <row r="513" spans="2:20" x14ac:dyDescent="0.25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</row>
    <row r="514" spans="2:20" x14ac:dyDescent="0.25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</row>
    <row r="515" spans="2:20" x14ac:dyDescent="0.25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</row>
    <row r="516" spans="2:20" x14ac:dyDescent="0.25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</row>
    <row r="517" spans="2:20" x14ac:dyDescent="0.25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</row>
    <row r="518" spans="2:20" x14ac:dyDescent="0.25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</row>
    <row r="519" spans="2:20" x14ac:dyDescent="0.25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</row>
    <row r="520" spans="2:20" x14ac:dyDescent="0.25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</row>
    <row r="521" spans="2:20" x14ac:dyDescent="0.25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</row>
    <row r="522" spans="2:20" x14ac:dyDescent="0.25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</row>
    <row r="523" spans="2:20" x14ac:dyDescent="0.25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</row>
    <row r="524" spans="2:20" x14ac:dyDescent="0.25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</row>
    <row r="525" spans="2:20" x14ac:dyDescent="0.25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</row>
    <row r="526" spans="2:20" x14ac:dyDescent="0.25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</row>
    <row r="527" spans="2:20" x14ac:dyDescent="0.25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</row>
    <row r="528" spans="2:20" x14ac:dyDescent="0.25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</row>
    <row r="529" spans="2:20" x14ac:dyDescent="0.25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</row>
    <row r="530" spans="2:20" x14ac:dyDescent="0.25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</row>
    <row r="531" spans="2:20" x14ac:dyDescent="0.25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</row>
    <row r="532" spans="2:20" x14ac:dyDescent="0.25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</row>
    <row r="533" spans="2:20" x14ac:dyDescent="0.25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</row>
    <row r="534" spans="2:20" x14ac:dyDescent="0.25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</row>
    <row r="535" spans="2:20" x14ac:dyDescent="0.25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</row>
    <row r="536" spans="2:20" x14ac:dyDescent="0.25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</row>
  </sheetData>
  <mergeCells count="12">
    <mergeCell ref="M4:N4"/>
    <mergeCell ref="O4:P4"/>
    <mergeCell ref="Q4:R4"/>
    <mergeCell ref="S4:T4"/>
    <mergeCell ref="B2:T2"/>
    <mergeCell ref="B3:B5"/>
    <mergeCell ref="C3:T3"/>
    <mergeCell ref="C4:D4"/>
    <mergeCell ref="E4:F4"/>
    <mergeCell ref="G4:H4"/>
    <mergeCell ref="I4:J4"/>
    <mergeCell ref="K4:L4"/>
  </mergeCells>
  <printOptions horizontalCentered="1"/>
  <pageMargins left="0.7" right="0.7" top="0.75" bottom="0.75" header="0.3" footer="0.3"/>
  <pageSetup paperSize="9"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CK639"/>
  <sheetViews>
    <sheetView topLeftCell="A31" zoomScale="70" zoomScaleNormal="70" workbookViewId="0">
      <selection activeCell="G7" sqref="G7:R54"/>
    </sheetView>
  </sheetViews>
  <sheetFormatPr defaultColWidth="8.85546875" defaultRowHeight="15" x14ac:dyDescent="0.25"/>
  <cols>
    <col min="1" max="1" width="2.7109375" style="13" customWidth="1"/>
    <col min="2" max="2" width="63.85546875" style="1" customWidth="1"/>
    <col min="3" max="5" width="10.7109375" style="1" hidden="1" customWidth="1"/>
    <col min="6" max="6" width="3.85546875" style="1" hidden="1" customWidth="1"/>
    <col min="7" max="18" width="15.5703125" style="1" customWidth="1"/>
    <col min="19" max="89" width="8.85546875" style="13"/>
    <col min="90" max="16384" width="8.85546875" style="1"/>
  </cols>
  <sheetData>
    <row r="1" spans="2:18" s="13" customFormat="1" ht="15.75" thickBot="1" x14ac:dyDescent="0.3"/>
    <row r="2" spans="2:18" ht="22.15" customHeight="1" thickTop="1" thickBot="1" x14ac:dyDescent="0.3">
      <c r="B2" s="59" t="s">
        <v>130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/>
    </row>
    <row r="3" spans="2:18" ht="22.15" customHeight="1" thickTop="1" thickBot="1" x14ac:dyDescent="0.3">
      <c r="B3" s="62" t="s">
        <v>161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4"/>
    </row>
    <row r="4" spans="2:18" ht="22.15" customHeight="1" thickTop="1" thickBot="1" x14ac:dyDescent="0.3">
      <c r="B4" s="65" t="s">
        <v>137</v>
      </c>
      <c r="C4" s="99" t="s">
        <v>85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8"/>
    </row>
    <row r="5" spans="2:18" ht="22.15" customHeight="1" thickTop="1" x14ac:dyDescent="0.25">
      <c r="B5" s="66"/>
      <c r="C5" s="109">
        <v>2012</v>
      </c>
      <c r="D5" s="109"/>
      <c r="E5" s="109">
        <v>2013</v>
      </c>
      <c r="F5" s="109"/>
      <c r="G5" s="101">
        <v>2015</v>
      </c>
      <c r="H5" s="103"/>
      <c r="I5" s="101">
        <v>2016</v>
      </c>
      <c r="J5" s="102"/>
      <c r="K5" s="103">
        <v>2017</v>
      </c>
      <c r="L5" s="102"/>
      <c r="M5" s="103">
        <v>2018</v>
      </c>
      <c r="N5" s="102"/>
      <c r="O5" s="103">
        <v>2019</v>
      </c>
      <c r="P5" s="102"/>
      <c r="Q5" s="103">
        <v>2020</v>
      </c>
      <c r="R5" s="102"/>
    </row>
    <row r="6" spans="2:18" ht="22.15" customHeight="1" thickBot="1" x14ac:dyDescent="0.3">
      <c r="B6" s="67"/>
      <c r="C6" s="35" t="s">
        <v>11</v>
      </c>
      <c r="D6" s="35" t="s">
        <v>12</v>
      </c>
      <c r="E6" s="35" t="s">
        <v>11</v>
      </c>
      <c r="F6" s="35" t="s">
        <v>12</v>
      </c>
      <c r="G6" s="55" t="s">
        <v>11</v>
      </c>
      <c r="H6" s="52" t="s">
        <v>12</v>
      </c>
      <c r="I6" s="55" t="s">
        <v>11</v>
      </c>
      <c r="J6" s="49" t="s">
        <v>12</v>
      </c>
      <c r="K6" s="55" t="s">
        <v>11</v>
      </c>
      <c r="L6" s="49" t="s">
        <v>12</v>
      </c>
      <c r="M6" s="55" t="s">
        <v>11</v>
      </c>
      <c r="N6" s="49" t="s">
        <v>12</v>
      </c>
      <c r="O6" s="55" t="s">
        <v>11</v>
      </c>
      <c r="P6" s="49" t="s">
        <v>12</v>
      </c>
      <c r="Q6" s="55" t="s">
        <v>11</v>
      </c>
      <c r="R6" s="49" t="s">
        <v>12</v>
      </c>
    </row>
    <row r="7" spans="2:18" ht="24" customHeight="1" thickTop="1" x14ac:dyDescent="0.25">
      <c r="B7" s="36" t="s">
        <v>86</v>
      </c>
      <c r="C7" s="24">
        <v>12085</v>
      </c>
      <c r="D7" s="25">
        <v>8.9440341035243273E-2</v>
      </c>
      <c r="E7" s="24">
        <v>11218</v>
      </c>
      <c r="F7" s="25">
        <v>8.8521692470369145E-2</v>
      </c>
      <c r="G7" s="37">
        <v>4067</v>
      </c>
      <c r="H7" s="25">
        <v>0.11152243062410881</v>
      </c>
      <c r="I7" s="15">
        <v>4067</v>
      </c>
      <c r="J7" s="16">
        <v>0.1082541457052357</v>
      </c>
      <c r="K7" s="15">
        <v>4357</v>
      </c>
      <c r="L7" s="16">
        <v>0.11796718470785726</v>
      </c>
      <c r="M7" s="15">
        <v>4343</v>
      </c>
      <c r="N7" s="16">
        <v>0.11719150543727569</v>
      </c>
      <c r="O7" s="15">
        <v>4368</v>
      </c>
      <c r="P7" s="16">
        <v>0.11913268784944771</v>
      </c>
      <c r="Q7" s="15">
        <v>3369</v>
      </c>
      <c r="R7" s="16">
        <v>0.12490731128577784</v>
      </c>
    </row>
    <row r="8" spans="2:18" ht="22.15" customHeight="1" x14ac:dyDescent="0.25">
      <c r="B8" s="36" t="s">
        <v>87</v>
      </c>
      <c r="C8" s="24">
        <v>13957</v>
      </c>
      <c r="D8" s="25">
        <v>0.10329489779304016</v>
      </c>
      <c r="E8" s="24">
        <v>12693</v>
      </c>
      <c r="F8" s="25">
        <v>0.10016097722645709</v>
      </c>
      <c r="G8" s="37">
        <v>2134</v>
      </c>
      <c r="H8" s="25">
        <v>5.8517056049138969E-2</v>
      </c>
      <c r="I8" s="15">
        <v>2156</v>
      </c>
      <c r="J8" s="16">
        <v>5.7387739891932181E-2</v>
      </c>
      <c r="K8" s="15">
        <v>2214</v>
      </c>
      <c r="L8" s="16">
        <v>5.994476633995776E-2</v>
      </c>
      <c r="M8" s="15">
        <v>2263</v>
      </c>
      <c r="N8" s="16">
        <v>6.1064788580371843E-2</v>
      </c>
      <c r="O8" s="15">
        <v>2236</v>
      </c>
      <c r="P8" s="16">
        <v>6.0984590208645849E-2</v>
      </c>
      <c r="Q8" s="15">
        <v>1700</v>
      </c>
      <c r="R8" s="16">
        <v>6.3028325671066296E-2</v>
      </c>
    </row>
    <row r="9" spans="2:18" ht="22.15" customHeight="1" x14ac:dyDescent="0.25">
      <c r="B9" s="36" t="s">
        <v>88</v>
      </c>
      <c r="C9" s="24">
        <v>4498</v>
      </c>
      <c r="D9" s="25">
        <v>3.3289421098595305E-2</v>
      </c>
      <c r="E9" s="24">
        <v>4527</v>
      </c>
      <c r="F9" s="25">
        <v>3.5722740400549215E-2</v>
      </c>
      <c r="G9" s="37">
        <v>401</v>
      </c>
      <c r="H9" s="25">
        <v>1.0995941647471755E-2</v>
      </c>
      <c r="I9" s="15">
        <v>421</v>
      </c>
      <c r="J9" s="16">
        <v>1.1206047539194549E-2</v>
      </c>
      <c r="K9" s="15">
        <v>596</v>
      </c>
      <c r="L9" s="16">
        <v>1.6136892835869387E-2</v>
      </c>
      <c r="M9" s="15">
        <v>543</v>
      </c>
      <c r="N9" s="16">
        <v>1.4652311179470573E-2</v>
      </c>
      <c r="O9" s="15">
        <v>505</v>
      </c>
      <c r="P9" s="16">
        <v>1.3773353334242466E-2</v>
      </c>
      <c r="Q9" s="15">
        <v>373</v>
      </c>
      <c r="R9" s="16">
        <v>1.3829156161945721E-2</v>
      </c>
    </row>
    <row r="10" spans="2:18" ht="22.15" customHeight="1" x14ac:dyDescent="0.25">
      <c r="B10" s="36" t="s">
        <v>89</v>
      </c>
      <c r="C10" s="24">
        <v>5528</v>
      </c>
      <c r="D10" s="25">
        <v>4.0912387690759187E-2</v>
      </c>
      <c r="E10" s="24">
        <v>5073</v>
      </c>
      <c r="F10" s="25">
        <v>4.0031248520429906E-2</v>
      </c>
      <c r="G10" s="37">
        <v>728</v>
      </c>
      <c r="H10" s="25">
        <v>1.9962707030821543E-2</v>
      </c>
      <c r="I10" s="15">
        <v>696</v>
      </c>
      <c r="J10" s="16">
        <v>1.8525912321328754E-2</v>
      </c>
      <c r="K10" s="15">
        <v>692</v>
      </c>
      <c r="L10" s="16">
        <v>1.8736123896680567E-2</v>
      </c>
      <c r="M10" s="15">
        <v>752</v>
      </c>
      <c r="N10" s="16">
        <v>2.0291966863649855E-2</v>
      </c>
      <c r="O10" s="15">
        <v>682</v>
      </c>
      <c r="P10" s="16">
        <v>1.8600845492976952E-2</v>
      </c>
      <c r="Q10" s="15">
        <v>551</v>
      </c>
      <c r="R10" s="16">
        <v>2.042859261456325E-2</v>
      </c>
    </row>
    <row r="11" spans="2:18" ht="22.15" customHeight="1" x14ac:dyDescent="0.25">
      <c r="B11" s="36" t="s">
        <v>90</v>
      </c>
      <c r="C11" s="24">
        <v>6005</v>
      </c>
      <c r="D11" s="25">
        <v>4.4442635326159358E-2</v>
      </c>
      <c r="E11" s="24">
        <v>5703</v>
      </c>
      <c r="F11" s="25">
        <v>4.5002604043369157E-2</v>
      </c>
      <c r="G11" s="37">
        <v>931</v>
      </c>
      <c r="H11" s="25">
        <v>2.5529231106723702E-2</v>
      </c>
      <c r="I11" s="15">
        <v>920</v>
      </c>
      <c r="J11" s="16">
        <v>2.4488274907503528E-2</v>
      </c>
      <c r="K11" s="15">
        <v>957</v>
      </c>
      <c r="L11" s="16">
        <v>2.5911084637461418E-2</v>
      </c>
      <c r="M11" s="15">
        <v>905</v>
      </c>
      <c r="N11" s="16">
        <v>2.4420518632450955E-2</v>
      </c>
      <c r="O11" s="15">
        <v>860</v>
      </c>
      <c r="P11" s="16">
        <v>2.3455611618709942E-2</v>
      </c>
      <c r="Q11" s="15">
        <v>676</v>
      </c>
      <c r="R11" s="16">
        <v>2.5063028325671068E-2</v>
      </c>
    </row>
    <row r="12" spans="2:18" ht="22.15" customHeight="1" x14ac:dyDescent="0.25">
      <c r="B12" s="36" t="s">
        <v>91</v>
      </c>
      <c r="C12" s="24">
        <v>3030</v>
      </c>
      <c r="D12" s="25">
        <v>2.2424843470152014E-2</v>
      </c>
      <c r="E12" s="24">
        <v>2708</v>
      </c>
      <c r="F12" s="25">
        <v>2.1368937708126194E-2</v>
      </c>
      <c r="G12" s="37">
        <v>265</v>
      </c>
      <c r="H12" s="25">
        <v>7.2666447296259734E-3</v>
      </c>
      <c r="I12" s="15">
        <v>264</v>
      </c>
      <c r="J12" s="16">
        <v>7.0270701908488383E-3</v>
      </c>
      <c r="K12" s="15">
        <v>265</v>
      </c>
      <c r="L12" s="16">
        <v>7.1749607407808526E-3</v>
      </c>
      <c r="M12" s="15">
        <v>259</v>
      </c>
      <c r="N12" s="16">
        <v>6.9888556086240856E-3</v>
      </c>
      <c r="O12" s="15">
        <v>278</v>
      </c>
      <c r="P12" s="16">
        <v>7.5821628255829812E-3</v>
      </c>
      <c r="Q12" s="15">
        <v>211</v>
      </c>
      <c r="R12" s="16">
        <v>7.8229274803499928E-3</v>
      </c>
    </row>
    <row r="13" spans="2:18" ht="22.15" customHeight="1" x14ac:dyDescent="0.25">
      <c r="B13" s="36" t="s">
        <v>92</v>
      </c>
      <c r="C13" s="24">
        <v>1582</v>
      </c>
      <c r="D13" s="25">
        <v>1.170828461048861E-2</v>
      </c>
      <c r="E13" s="24">
        <v>1446</v>
      </c>
      <c r="F13" s="25">
        <v>1.141044458122248E-2</v>
      </c>
      <c r="G13" s="37">
        <v>302</v>
      </c>
      <c r="H13" s="25">
        <v>8.2812328616869591E-3</v>
      </c>
      <c r="I13" s="15">
        <v>246</v>
      </c>
      <c r="J13" s="16">
        <v>6.547951768745508E-3</v>
      </c>
      <c r="K13" s="15">
        <v>295</v>
      </c>
      <c r="L13" s="16">
        <v>7.9872204472843447E-3</v>
      </c>
      <c r="M13" s="15">
        <v>236</v>
      </c>
      <c r="N13" s="16">
        <v>6.3682236433794757E-3</v>
      </c>
      <c r="O13" s="15">
        <v>243</v>
      </c>
      <c r="P13" s="16">
        <v>6.6275739806354837E-3</v>
      </c>
      <c r="Q13" s="15">
        <v>230</v>
      </c>
      <c r="R13" s="16">
        <v>8.5273617084383798E-3</v>
      </c>
    </row>
    <row r="14" spans="2:18" ht="22.15" customHeight="1" x14ac:dyDescent="0.25">
      <c r="B14" s="36" t="s">
        <v>93</v>
      </c>
      <c r="C14" s="24">
        <v>2404</v>
      </c>
      <c r="D14" s="25">
        <v>1.779185600734173E-2</v>
      </c>
      <c r="E14" s="24">
        <v>2385</v>
      </c>
      <c r="F14" s="25">
        <v>1.882013162255575E-2</v>
      </c>
      <c r="G14" s="37">
        <v>494</v>
      </c>
      <c r="H14" s="25">
        <v>1.3546122628057475E-2</v>
      </c>
      <c r="I14" s="15">
        <v>507</v>
      </c>
      <c r="J14" s="16">
        <v>1.3495168889243792E-2</v>
      </c>
      <c r="K14" s="15">
        <v>561</v>
      </c>
      <c r="L14" s="16">
        <v>1.5189256511615314E-2</v>
      </c>
      <c r="M14" s="15">
        <v>543</v>
      </c>
      <c r="N14" s="16">
        <v>1.4652311179470573E-2</v>
      </c>
      <c r="O14" s="15">
        <v>488</v>
      </c>
      <c r="P14" s="16">
        <v>1.3309695895267967E-2</v>
      </c>
      <c r="Q14" s="15">
        <v>343</v>
      </c>
      <c r="R14" s="16">
        <v>1.2716891591279846E-2</v>
      </c>
    </row>
    <row r="15" spans="2:18" ht="22.15" customHeight="1" x14ac:dyDescent="0.25">
      <c r="B15" s="36" t="s">
        <v>94</v>
      </c>
      <c r="C15" s="24">
        <v>1913</v>
      </c>
      <c r="D15" s="25">
        <v>1.4157995233795646E-2</v>
      </c>
      <c r="E15" s="24">
        <v>1838</v>
      </c>
      <c r="F15" s="25">
        <v>1.4503732462162461E-2</v>
      </c>
      <c r="G15" s="37">
        <v>250</v>
      </c>
      <c r="H15" s="25">
        <v>6.8553252166282767E-3</v>
      </c>
      <c r="I15" s="15">
        <v>257</v>
      </c>
      <c r="J15" s="16">
        <v>6.8407463600308766E-3</v>
      </c>
      <c r="K15" s="15">
        <v>260</v>
      </c>
      <c r="L15" s="16">
        <v>7.0395841230302706E-3</v>
      </c>
      <c r="M15" s="15">
        <v>245</v>
      </c>
      <c r="N15" s="16">
        <v>6.6110796297795408E-3</v>
      </c>
      <c r="O15" s="15">
        <v>236</v>
      </c>
      <c r="P15" s="16">
        <v>6.4366562116459835E-3</v>
      </c>
      <c r="Q15" s="15">
        <v>207</v>
      </c>
      <c r="R15" s="16">
        <v>7.6746255375945427E-3</v>
      </c>
    </row>
    <row r="16" spans="2:18" ht="22.15" customHeight="1" x14ac:dyDescent="0.25">
      <c r="B16" s="36" t="s">
        <v>95</v>
      </c>
      <c r="C16" s="24">
        <v>965</v>
      </c>
      <c r="D16" s="25">
        <v>7.1419055936292721E-3</v>
      </c>
      <c r="E16" s="24">
        <v>880</v>
      </c>
      <c r="F16" s="25">
        <v>6.9441156510897523E-3</v>
      </c>
      <c r="G16" s="37">
        <v>125</v>
      </c>
      <c r="H16" s="25">
        <v>3.4276626083141384E-3</v>
      </c>
      <c r="I16" s="15">
        <v>113</v>
      </c>
      <c r="J16" s="16">
        <v>3.0077989832042375E-3</v>
      </c>
      <c r="K16" s="15">
        <v>96</v>
      </c>
      <c r="L16" s="16">
        <v>2.5992310608111769E-3</v>
      </c>
      <c r="M16" s="15">
        <v>70</v>
      </c>
      <c r="N16" s="16">
        <v>1.888879894222726E-3</v>
      </c>
      <c r="O16" s="15">
        <v>88</v>
      </c>
      <c r="P16" s="16">
        <v>2.4001090958679942E-3</v>
      </c>
      <c r="Q16" s="15">
        <v>66</v>
      </c>
      <c r="R16" s="16">
        <v>2.4469820554649264E-3</v>
      </c>
    </row>
    <row r="17" spans="2:18" ht="22.15" customHeight="1" x14ac:dyDescent="0.25">
      <c r="B17" s="36" t="s">
        <v>96</v>
      </c>
      <c r="C17" s="24">
        <v>8135</v>
      </c>
      <c r="D17" s="25">
        <v>6.0206634201216712E-2</v>
      </c>
      <c r="E17" s="24">
        <v>8033</v>
      </c>
      <c r="F17" s="25">
        <v>6.3388728437731801E-2</v>
      </c>
      <c r="G17" s="37">
        <v>1252</v>
      </c>
      <c r="H17" s="25">
        <v>3.4331468684874411E-2</v>
      </c>
      <c r="I17" s="15">
        <v>1410</v>
      </c>
      <c r="J17" s="16">
        <v>3.753094306476084E-2</v>
      </c>
      <c r="K17" s="15">
        <v>1591</v>
      </c>
      <c r="L17" s="16">
        <v>4.3076839768235231E-2</v>
      </c>
      <c r="M17" s="15">
        <v>1445</v>
      </c>
      <c r="N17" s="16">
        <v>3.8991877816454842E-2</v>
      </c>
      <c r="O17" s="15">
        <v>1584</v>
      </c>
      <c r="P17" s="16">
        <v>4.320196372562389E-2</v>
      </c>
      <c r="Q17" s="15">
        <v>1121</v>
      </c>
      <c r="R17" s="16">
        <v>4.1561619457214892E-2</v>
      </c>
    </row>
    <row r="18" spans="2:18" ht="22.15" customHeight="1" x14ac:dyDescent="0.25">
      <c r="B18" s="36" t="s">
        <v>97</v>
      </c>
      <c r="C18" s="24">
        <v>1597</v>
      </c>
      <c r="D18" s="25">
        <v>1.181929868707352E-2</v>
      </c>
      <c r="E18" s="24">
        <v>1474</v>
      </c>
      <c r="F18" s="25">
        <v>1.1631393715575335E-2</v>
      </c>
      <c r="G18" s="37">
        <v>166</v>
      </c>
      <c r="H18" s="25">
        <v>4.5519359438411762E-3</v>
      </c>
      <c r="I18" s="15">
        <v>143</v>
      </c>
      <c r="J18" s="16">
        <v>3.8063296867097873E-3</v>
      </c>
      <c r="K18" s="15">
        <v>179</v>
      </c>
      <c r="L18" s="16">
        <v>4.8464829154708398E-3</v>
      </c>
      <c r="M18" s="15">
        <v>154</v>
      </c>
      <c r="N18" s="16">
        <v>4.1555357672899973E-3</v>
      </c>
      <c r="O18" s="15">
        <v>127</v>
      </c>
      <c r="P18" s="16">
        <v>3.4637938088094913E-3</v>
      </c>
      <c r="Q18" s="15">
        <v>118</v>
      </c>
      <c r="R18" s="16">
        <v>4.3749073112857775E-3</v>
      </c>
    </row>
    <row r="19" spans="2:18" ht="22.15" customHeight="1" x14ac:dyDescent="0.25">
      <c r="B19" s="36" t="s">
        <v>98</v>
      </c>
      <c r="C19" s="24">
        <v>3479</v>
      </c>
      <c r="D19" s="25">
        <v>2.574786482926035E-2</v>
      </c>
      <c r="E19" s="24">
        <v>3087</v>
      </c>
      <c r="F19" s="25">
        <v>2.4359642062402348E-2</v>
      </c>
      <c r="G19" s="37">
        <v>416</v>
      </c>
      <c r="H19" s="25">
        <v>1.1407261160469452E-2</v>
      </c>
      <c r="I19" s="15">
        <v>478</v>
      </c>
      <c r="J19" s="16">
        <v>1.2723255875855093E-2</v>
      </c>
      <c r="K19" s="15">
        <v>495</v>
      </c>
      <c r="L19" s="16">
        <v>1.340228515730763E-2</v>
      </c>
      <c r="M19" s="15">
        <v>442</v>
      </c>
      <c r="N19" s="16">
        <v>1.1926927332092069E-2</v>
      </c>
      <c r="O19" s="15">
        <v>421</v>
      </c>
      <c r="P19" s="16">
        <v>1.1482340106368472E-2</v>
      </c>
      <c r="Q19" s="15">
        <v>339</v>
      </c>
      <c r="R19" s="16">
        <v>1.2568589648524395E-2</v>
      </c>
    </row>
    <row r="20" spans="2:18" ht="22.15" customHeight="1" x14ac:dyDescent="0.25">
      <c r="B20" s="36" t="s">
        <v>99</v>
      </c>
      <c r="C20" s="24">
        <v>7431</v>
      </c>
      <c r="D20" s="25">
        <v>5.4996373540164893E-2</v>
      </c>
      <c r="E20" s="24">
        <v>7185</v>
      </c>
      <c r="F20" s="25">
        <v>5.6697126083045307E-2</v>
      </c>
      <c r="G20" s="37">
        <v>812</v>
      </c>
      <c r="H20" s="25">
        <v>2.2266096303608644E-2</v>
      </c>
      <c r="I20" s="15">
        <v>908</v>
      </c>
      <c r="J20" s="16">
        <v>2.4168862626101306E-2</v>
      </c>
      <c r="K20" s="15">
        <v>828</v>
      </c>
      <c r="L20" s="16">
        <v>2.2418367899496399E-2</v>
      </c>
      <c r="M20" s="15">
        <v>826</v>
      </c>
      <c r="N20" s="16">
        <v>2.2288782751828166E-2</v>
      </c>
      <c r="O20" s="15">
        <v>779</v>
      </c>
      <c r="P20" s="16">
        <v>2.1246420291831446E-2</v>
      </c>
      <c r="Q20" s="15">
        <v>683</v>
      </c>
      <c r="R20" s="16">
        <v>2.5322556725493103E-2</v>
      </c>
    </row>
    <row r="21" spans="2:18" ht="22.15" customHeight="1" x14ac:dyDescent="0.25">
      <c r="B21" s="36" t="s">
        <v>100</v>
      </c>
      <c r="C21" s="24">
        <v>4467</v>
      </c>
      <c r="D21" s="25">
        <v>3.3059992006986484E-2</v>
      </c>
      <c r="E21" s="24">
        <v>4356</v>
      </c>
      <c r="F21" s="25">
        <v>3.4373372472894279E-2</v>
      </c>
      <c r="G21" s="37">
        <v>612</v>
      </c>
      <c r="H21" s="25">
        <v>1.6781836130306021E-2</v>
      </c>
      <c r="I21" s="15">
        <v>594</v>
      </c>
      <c r="J21" s="16">
        <v>1.5810907929409885E-2</v>
      </c>
      <c r="K21" s="15">
        <v>698</v>
      </c>
      <c r="L21" s="16">
        <v>1.8898575837981265E-2</v>
      </c>
      <c r="M21" s="15">
        <v>636</v>
      </c>
      <c r="N21" s="16">
        <v>1.7161823038937908E-2</v>
      </c>
      <c r="O21" s="15">
        <v>704</v>
      </c>
      <c r="P21" s="16">
        <v>1.9200872766943954E-2</v>
      </c>
      <c r="Q21" s="15">
        <v>540</v>
      </c>
      <c r="R21" s="16">
        <v>2.0020762271985765E-2</v>
      </c>
    </row>
    <row r="22" spans="2:18" ht="22.15" customHeight="1" x14ac:dyDescent="0.25">
      <c r="B22" s="36" t="s">
        <v>101</v>
      </c>
      <c r="C22" s="24">
        <v>4164</v>
      </c>
      <c r="D22" s="25">
        <v>3.0817507659971283E-2</v>
      </c>
      <c r="E22" s="24">
        <v>3846</v>
      </c>
      <c r="F22" s="25">
        <v>3.0348941811467259E-2</v>
      </c>
      <c r="G22" s="37">
        <v>800</v>
      </c>
      <c r="H22" s="25">
        <v>2.1937040693210487E-2</v>
      </c>
      <c r="I22" s="15">
        <v>820</v>
      </c>
      <c r="J22" s="16">
        <v>2.182650589581836E-2</v>
      </c>
      <c r="K22" s="15">
        <v>832</v>
      </c>
      <c r="L22" s="16">
        <v>2.2526669193696863E-2</v>
      </c>
      <c r="M22" s="15">
        <v>879</v>
      </c>
      <c r="N22" s="16">
        <v>2.3718934671739657E-2</v>
      </c>
      <c r="O22" s="15">
        <v>757</v>
      </c>
      <c r="P22" s="16">
        <v>2.0646393017864448E-2</v>
      </c>
      <c r="Q22" s="15">
        <v>638</v>
      </c>
      <c r="R22" s="16">
        <v>2.365415986949429E-2</v>
      </c>
    </row>
    <row r="23" spans="2:18" ht="22.15" customHeight="1" x14ac:dyDescent="0.25">
      <c r="B23" s="36" t="s">
        <v>102</v>
      </c>
      <c r="C23" s="24">
        <v>569</v>
      </c>
      <c r="D23" s="25">
        <v>4.2111339717876223E-3</v>
      </c>
      <c r="E23" s="24">
        <v>529</v>
      </c>
      <c r="F23" s="25">
        <v>4.1743604311664535E-3</v>
      </c>
      <c r="G23" s="37">
        <v>69</v>
      </c>
      <c r="H23" s="25">
        <v>1.8920697597894045E-3</v>
      </c>
      <c r="I23" s="15">
        <v>61</v>
      </c>
      <c r="J23" s="16">
        <v>1.6236790971279511E-3</v>
      </c>
      <c r="K23" s="15">
        <v>69</v>
      </c>
      <c r="L23" s="16">
        <v>1.8681973249580332E-3</v>
      </c>
      <c r="M23" s="15">
        <v>71</v>
      </c>
      <c r="N23" s="16">
        <v>1.9158638927116219E-3</v>
      </c>
      <c r="O23" s="15">
        <v>63</v>
      </c>
      <c r="P23" s="16">
        <v>1.7182599209054957E-3</v>
      </c>
      <c r="Q23" s="15">
        <v>63</v>
      </c>
      <c r="R23" s="16">
        <v>2.3357555983983388E-3</v>
      </c>
    </row>
    <row r="24" spans="2:18" ht="22.15" customHeight="1" x14ac:dyDescent="0.25">
      <c r="B24" s="36" t="s">
        <v>103</v>
      </c>
      <c r="C24" s="24">
        <v>1710</v>
      </c>
      <c r="D24" s="25">
        <v>1.2655604730679851E-2</v>
      </c>
      <c r="E24" s="24">
        <v>1679</v>
      </c>
      <c r="F24" s="25">
        <v>1.3249057020658744E-2</v>
      </c>
      <c r="G24" s="37">
        <v>166</v>
      </c>
      <c r="H24" s="25">
        <v>4.5519359438411762E-3</v>
      </c>
      <c r="I24" s="15">
        <v>157</v>
      </c>
      <c r="J24" s="16">
        <v>4.1789773483457103E-3</v>
      </c>
      <c r="K24" s="15">
        <v>172</v>
      </c>
      <c r="L24" s="16">
        <v>4.6569556506200248E-3</v>
      </c>
      <c r="M24" s="15">
        <v>167</v>
      </c>
      <c r="N24" s="16">
        <v>4.506327747645646E-3</v>
      </c>
      <c r="O24" s="15">
        <v>153</v>
      </c>
      <c r="P24" s="16">
        <v>4.1729169507704897E-3</v>
      </c>
      <c r="Q24" s="15">
        <v>115</v>
      </c>
      <c r="R24" s="16">
        <v>4.2636808542191899E-3</v>
      </c>
    </row>
    <row r="25" spans="2:18" ht="22.15" customHeight="1" x14ac:dyDescent="0.25">
      <c r="B25" s="36" t="s">
        <v>104</v>
      </c>
      <c r="C25" s="24">
        <v>4889</v>
      </c>
      <c r="D25" s="25">
        <v>3.6183188028241983E-2</v>
      </c>
      <c r="E25" s="24">
        <v>4689</v>
      </c>
      <c r="F25" s="25">
        <v>3.7001088963590736E-2</v>
      </c>
      <c r="G25" s="37">
        <v>467</v>
      </c>
      <c r="H25" s="25">
        <v>1.2805747504661621E-2</v>
      </c>
      <c r="I25" s="15">
        <v>422</v>
      </c>
      <c r="J25" s="16">
        <v>1.1232665229311401E-2</v>
      </c>
      <c r="K25" s="15">
        <v>445</v>
      </c>
      <c r="L25" s="16">
        <v>1.2048518979801809E-2</v>
      </c>
      <c r="M25" s="15">
        <v>437</v>
      </c>
      <c r="N25" s="16">
        <v>1.179200733964759E-2</v>
      </c>
      <c r="O25" s="15">
        <v>440</v>
      </c>
      <c r="P25" s="16">
        <v>1.200054547933997E-2</v>
      </c>
      <c r="Q25" s="15">
        <v>353</v>
      </c>
      <c r="R25" s="16">
        <v>1.3087646448168471E-2</v>
      </c>
    </row>
    <row r="26" spans="2:18" ht="22.15" customHeight="1" x14ac:dyDescent="0.25">
      <c r="B26" s="36" t="s">
        <v>105</v>
      </c>
      <c r="C26" s="24">
        <v>1666</v>
      </c>
      <c r="D26" s="25">
        <v>1.2329963439364112E-2</v>
      </c>
      <c r="E26" s="24">
        <v>1567</v>
      </c>
      <c r="F26" s="25">
        <v>1.2365260483247322E-2</v>
      </c>
      <c r="G26" s="37">
        <v>403</v>
      </c>
      <c r="H26" s="25">
        <v>1.1050784249204783E-2</v>
      </c>
      <c r="I26" s="15">
        <v>428</v>
      </c>
      <c r="J26" s="16">
        <v>1.139237137001251E-2</v>
      </c>
      <c r="K26" s="15">
        <v>458</v>
      </c>
      <c r="L26" s="16">
        <v>1.2400498185953322E-2</v>
      </c>
      <c r="M26" s="15">
        <v>395</v>
      </c>
      <c r="N26" s="16">
        <v>1.0658679403113953E-2</v>
      </c>
      <c r="O26" s="15">
        <v>413</v>
      </c>
      <c r="P26" s="16">
        <v>1.1264148370380473E-2</v>
      </c>
      <c r="Q26" s="15">
        <v>318</v>
      </c>
      <c r="R26" s="16">
        <v>1.1790004449058283E-2</v>
      </c>
    </row>
    <row r="27" spans="2:18" ht="22.15" customHeight="1" x14ac:dyDescent="0.25">
      <c r="B27" s="36" t="s">
        <v>106</v>
      </c>
      <c r="C27" s="24">
        <v>3071</v>
      </c>
      <c r="D27" s="25">
        <v>2.2728281946150772E-2</v>
      </c>
      <c r="E27" s="24">
        <v>2966</v>
      </c>
      <c r="F27" s="25">
        <v>2.3404826160377507E-2</v>
      </c>
      <c r="G27" s="37">
        <v>154</v>
      </c>
      <c r="H27" s="25">
        <v>4.2228803334430189E-3</v>
      </c>
      <c r="I27" s="15">
        <v>163</v>
      </c>
      <c r="J27" s="16">
        <v>4.3386834890468207E-3</v>
      </c>
      <c r="K27" s="15">
        <v>208</v>
      </c>
      <c r="L27" s="16">
        <v>5.6316672984242158E-3</v>
      </c>
      <c r="M27" s="15">
        <v>244</v>
      </c>
      <c r="N27" s="16">
        <v>6.5840956312906446E-3</v>
      </c>
      <c r="O27" s="15">
        <v>232</v>
      </c>
      <c r="P27" s="16">
        <v>6.3275603436519839E-3</v>
      </c>
      <c r="Q27" s="15">
        <v>207</v>
      </c>
      <c r="R27" s="16">
        <v>7.6746255375945427E-3</v>
      </c>
    </row>
    <row r="28" spans="2:18" ht="22.15" customHeight="1" x14ac:dyDescent="0.25">
      <c r="B28" s="36" t="s">
        <v>107</v>
      </c>
      <c r="C28" s="24">
        <v>1688</v>
      </c>
      <c r="D28" s="25">
        <v>1.2492784085021981E-2</v>
      </c>
      <c r="E28" s="24">
        <v>1563</v>
      </c>
      <c r="F28" s="25">
        <v>1.2333696321196913E-2</v>
      </c>
      <c r="G28" s="37">
        <v>91</v>
      </c>
      <c r="H28" s="25">
        <v>2.4953383788526929E-3</v>
      </c>
      <c r="I28" s="15">
        <v>99</v>
      </c>
      <c r="J28" s="16">
        <v>2.6351513215683142E-3</v>
      </c>
      <c r="K28" s="15">
        <v>83</v>
      </c>
      <c r="L28" s="16">
        <v>2.2472518546596634E-3</v>
      </c>
      <c r="M28" s="15">
        <v>103</v>
      </c>
      <c r="N28" s="16">
        <v>2.7793518443562969E-3</v>
      </c>
      <c r="O28" s="15">
        <v>81</v>
      </c>
      <c r="P28" s="16">
        <v>2.2091913268784944E-3</v>
      </c>
      <c r="Q28" s="15">
        <v>72</v>
      </c>
      <c r="R28" s="16">
        <v>2.6694349695981019E-3</v>
      </c>
    </row>
    <row r="29" spans="2:18" ht="22.15" customHeight="1" x14ac:dyDescent="0.25">
      <c r="B29" s="36" t="s">
        <v>108</v>
      </c>
      <c r="C29" s="24">
        <v>835</v>
      </c>
      <c r="D29" s="25">
        <v>6.1797835965600439E-3</v>
      </c>
      <c r="E29" s="24">
        <v>836</v>
      </c>
      <c r="F29" s="25">
        <v>6.5969098685352652E-3</v>
      </c>
      <c r="G29" s="37">
        <v>169</v>
      </c>
      <c r="H29" s="25">
        <v>4.6341998464407156E-3</v>
      </c>
      <c r="I29" s="15">
        <v>198</v>
      </c>
      <c r="J29" s="16">
        <v>5.2703026431366283E-3</v>
      </c>
      <c r="K29" s="15">
        <v>171</v>
      </c>
      <c r="L29" s="16">
        <v>4.6298803270699088E-3</v>
      </c>
      <c r="M29" s="15">
        <v>176</v>
      </c>
      <c r="N29" s="16">
        <v>4.7491837340457111E-3</v>
      </c>
      <c r="O29" s="15">
        <v>178</v>
      </c>
      <c r="P29" s="16">
        <v>4.8547661257329882E-3</v>
      </c>
      <c r="Q29" s="15">
        <v>137</v>
      </c>
      <c r="R29" s="16">
        <v>5.0793415393741662E-3</v>
      </c>
    </row>
    <row r="30" spans="2:18" ht="22.15" customHeight="1" x14ac:dyDescent="0.25">
      <c r="B30" s="36" t="s">
        <v>109</v>
      </c>
      <c r="C30" s="24">
        <v>3792</v>
      </c>
      <c r="D30" s="25">
        <v>2.8064358560665491E-2</v>
      </c>
      <c r="E30" s="24">
        <v>3616</v>
      </c>
      <c r="F30" s="25">
        <v>2.8534002493568803E-2</v>
      </c>
      <c r="G30" s="37">
        <v>725</v>
      </c>
      <c r="H30" s="25">
        <v>1.9880443128222004E-2</v>
      </c>
      <c r="I30" s="15">
        <v>733</v>
      </c>
      <c r="J30" s="16">
        <v>1.9510766855652267E-2</v>
      </c>
      <c r="K30" s="15">
        <v>752</v>
      </c>
      <c r="L30" s="16">
        <v>2.0360643309687551E-2</v>
      </c>
      <c r="M30" s="15">
        <v>732</v>
      </c>
      <c r="N30" s="16">
        <v>1.9752286893871936E-2</v>
      </c>
      <c r="O30" s="15">
        <v>675</v>
      </c>
      <c r="P30" s="16">
        <v>1.8409927723987453E-2</v>
      </c>
      <c r="Q30" s="15">
        <v>588</v>
      </c>
      <c r="R30" s="16">
        <v>2.1800385585051166E-2</v>
      </c>
    </row>
    <row r="31" spans="2:18" ht="22.15" customHeight="1" x14ac:dyDescent="0.25">
      <c r="B31" s="36" t="s">
        <v>110</v>
      </c>
      <c r="C31" s="24">
        <v>781</v>
      </c>
      <c r="D31" s="25">
        <v>5.7801329208543644E-3</v>
      </c>
      <c r="E31" s="24">
        <v>792</v>
      </c>
      <c r="F31" s="25">
        <v>6.2497040859807772E-3</v>
      </c>
      <c r="G31" s="37">
        <v>160</v>
      </c>
      <c r="H31" s="25">
        <v>4.3874081386420976E-3</v>
      </c>
      <c r="I31" s="15">
        <v>183</v>
      </c>
      <c r="J31" s="16">
        <v>4.8710372913838536E-3</v>
      </c>
      <c r="K31" s="15">
        <v>178</v>
      </c>
      <c r="L31" s="16">
        <v>4.8194075919207238E-3</v>
      </c>
      <c r="M31" s="15">
        <v>155</v>
      </c>
      <c r="N31" s="16">
        <v>4.1825197657788934E-3</v>
      </c>
      <c r="O31" s="15">
        <v>226</v>
      </c>
      <c r="P31" s="16">
        <v>6.1639165416609845E-3</v>
      </c>
      <c r="Q31" s="15">
        <v>178</v>
      </c>
      <c r="R31" s="16">
        <v>6.5994364526175296E-3</v>
      </c>
    </row>
    <row r="32" spans="2:18" ht="22.15" customHeight="1" x14ac:dyDescent="0.25">
      <c r="B32" s="36" t="s">
        <v>111</v>
      </c>
      <c r="C32" s="24">
        <v>4509</v>
      </c>
      <c r="D32" s="25">
        <v>3.3370831421424239E-2</v>
      </c>
      <c r="E32" s="24">
        <v>4223</v>
      </c>
      <c r="F32" s="25">
        <v>3.3323864084718213E-2</v>
      </c>
      <c r="G32" s="37">
        <v>1454</v>
      </c>
      <c r="H32" s="25">
        <v>3.9870571459910055E-2</v>
      </c>
      <c r="I32" s="15">
        <v>1500</v>
      </c>
      <c r="J32" s="16">
        <v>3.9926535175277486E-2</v>
      </c>
      <c r="K32" s="15">
        <v>1532</v>
      </c>
      <c r="L32" s="16">
        <v>4.1479395678778362E-2</v>
      </c>
      <c r="M32" s="15">
        <v>1559</v>
      </c>
      <c r="N32" s="16">
        <v>4.2068053644188995E-2</v>
      </c>
      <c r="O32" s="15">
        <v>1599</v>
      </c>
      <c r="P32" s="16">
        <v>4.3611073230601392E-2</v>
      </c>
      <c r="Q32" s="15">
        <v>1047</v>
      </c>
      <c r="R32" s="16">
        <v>3.881803351623906E-2</v>
      </c>
    </row>
    <row r="33" spans="2:18" ht="22.15" customHeight="1" x14ac:dyDescent="0.25">
      <c r="B33" s="36" t="s">
        <v>112</v>
      </c>
      <c r="C33" s="24">
        <v>2228</v>
      </c>
      <c r="D33" s="25">
        <v>1.6489290842078775E-2</v>
      </c>
      <c r="E33" s="24">
        <v>2102</v>
      </c>
      <c r="F33" s="25">
        <v>1.6586967157489387E-2</v>
      </c>
      <c r="G33" s="37">
        <v>770</v>
      </c>
      <c r="H33" s="25">
        <v>2.1114401667215094E-2</v>
      </c>
      <c r="I33" s="15">
        <v>848</v>
      </c>
      <c r="J33" s="16">
        <v>2.2571801219090207E-2</v>
      </c>
      <c r="K33" s="15">
        <v>901</v>
      </c>
      <c r="L33" s="16">
        <v>2.4394866518654898E-2</v>
      </c>
      <c r="M33" s="15">
        <v>973</v>
      </c>
      <c r="N33" s="16">
        <v>2.6255430529695891E-2</v>
      </c>
      <c r="O33" s="15">
        <v>985</v>
      </c>
      <c r="P33" s="16">
        <v>2.6864857493522434E-2</v>
      </c>
      <c r="Q33" s="15">
        <v>700</v>
      </c>
      <c r="R33" s="16">
        <v>2.5952839982203768E-2</v>
      </c>
    </row>
    <row r="34" spans="2:18" ht="22.15" customHeight="1" x14ac:dyDescent="0.25">
      <c r="B34" s="36" t="s">
        <v>113</v>
      </c>
      <c r="C34" s="24">
        <v>1292</v>
      </c>
      <c r="D34" s="25">
        <v>9.5620124631803308E-3</v>
      </c>
      <c r="E34" s="24">
        <v>1230</v>
      </c>
      <c r="F34" s="25">
        <v>9.7059798305004497E-3</v>
      </c>
      <c r="G34" s="37">
        <v>181</v>
      </c>
      <c r="H34" s="25">
        <v>4.963255456838872E-3</v>
      </c>
      <c r="I34" s="15">
        <v>146</v>
      </c>
      <c r="J34" s="16">
        <v>3.8861827570603421E-3</v>
      </c>
      <c r="K34" s="15">
        <v>140</v>
      </c>
      <c r="L34" s="16">
        <v>3.7905452970162993E-3</v>
      </c>
      <c r="M34" s="15">
        <v>164</v>
      </c>
      <c r="N34" s="16">
        <v>4.4253757521789576E-3</v>
      </c>
      <c r="O34" s="43"/>
      <c r="P34" s="44"/>
      <c r="Q34" s="43"/>
      <c r="R34" s="44"/>
    </row>
    <row r="35" spans="2:18" ht="22.15" customHeight="1" x14ac:dyDescent="0.25">
      <c r="B35" s="36" t="s">
        <v>114</v>
      </c>
      <c r="C35" s="24">
        <v>2147</v>
      </c>
      <c r="D35" s="25">
        <v>1.5889814828520258E-2</v>
      </c>
      <c r="E35" s="24">
        <v>1646</v>
      </c>
      <c r="F35" s="25">
        <v>1.2988652683742878E-2</v>
      </c>
      <c r="G35" s="37">
        <v>418</v>
      </c>
      <c r="H35" s="25">
        <v>1.1462103762202479E-2</v>
      </c>
      <c r="I35" s="15">
        <v>400</v>
      </c>
      <c r="J35" s="16">
        <v>1.0647076046740664E-2</v>
      </c>
      <c r="K35" s="15">
        <v>379</v>
      </c>
      <c r="L35" s="16">
        <v>1.0261547625494125E-2</v>
      </c>
      <c r="M35" s="15">
        <v>423</v>
      </c>
      <c r="N35" s="16">
        <v>1.1414231360803044E-2</v>
      </c>
      <c r="O35" s="15">
        <v>162</v>
      </c>
      <c r="P35" s="16">
        <v>4.4183826537569889E-3</v>
      </c>
      <c r="Q35" s="15">
        <v>121</v>
      </c>
      <c r="R35" s="16">
        <v>4.486133768352365E-3</v>
      </c>
    </row>
    <row r="36" spans="2:18" ht="22.15" customHeight="1" x14ac:dyDescent="0.25">
      <c r="B36" s="36" t="s">
        <v>115</v>
      </c>
      <c r="C36" s="24">
        <v>970</v>
      </c>
      <c r="D36" s="25">
        <v>7.1789102858242429E-3</v>
      </c>
      <c r="E36" s="24">
        <v>887</v>
      </c>
      <c r="F36" s="25">
        <v>6.9993529346779665E-3</v>
      </c>
      <c r="G36" s="37">
        <v>335</v>
      </c>
      <c r="H36" s="25">
        <v>9.1861357902818918E-3</v>
      </c>
      <c r="I36" s="15">
        <v>382</v>
      </c>
      <c r="J36" s="16">
        <v>1.0167957624637333E-2</v>
      </c>
      <c r="K36" s="15">
        <v>398</v>
      </c>
      <c r="L36" s="16">
        <v>1.0775978772946337E-2</v>
      </c>
      <c r="M36" s="15">
        <v>392</v>
      </c>
      <c r="N36" s="16">
        <v>1.0577727407647265E-2</v>
      </c>
      <c r="O36" s="15">
        <v>301</v>
      </c>
      <c r="P36" s="16">
        <v>8.2094640665484799E-3</v>
      </c>
      <c r="Q36" s="15">
        <v>286</v>
      </c>
      <c r="R36" s="16">
        <v>1.0603588907014683E-2</v>
      </c>
    </row>
    <row r="37" spans="2:18" ht="22.15" customHeight="1" x14ac:dyDescent="0.25">
      <c r="B37" s="36" t="s">
        <v>142</v>
      </c>
      <c r="C37" s="24">
        <v>2203</v>
      </c>
      <c r="D37" s="25">
        <v>1.6304267381103923E-2</v>
      </c>
      <c r="E37" s="24">
        <v>2119</v>
      </c>
      <c r="F37" s="25">
        <v>1.672111484620362E-2</v>
      </c>
      <c r="G37" s="37">
        <v>475</v>
      </c>
      <c r="H37" s="25">
        <v>1.3025117911593727E-2</v>
      </c>
      <c r="I37" s="15">
        <v>426</v>
      </c>
      <c r="J37" s="16">
        <v>1.1339135989778808E-2</v>
      </c>
      <c r="K37" s="15">
        <v>424</v>
      </c>
      <c r="L37" s="16">
        <v>1.1479937185249364E-2</v>
      </c>
      <c r="M37" s="15">
        <v>416</v>
      </c>
      <c r="N37" s="16">
        <v>1.122534337138077E-2</v>
      </c>
      <c r="O37" s="15">
        <v>593</v>
      </c>
      <c r="P37" s="16">
        <v>1.6173462430110461E-2</v>
      </c>
      <c r="Q37" s="15">
        <v>512</v>
      </c>
      <c r="R37" s="16">
        <v>1.8982648672697611E-2</v>
      </c>
    </row>
    <row r="38" spans="2:18" ht="22.15" customHeight="1" x14ac:dyDescent="0.25">
      <c r="B38" s="36" t="s">
        <v>143</v>
      </c>
      <c r="C38" s="24">
        <v>2203</v>
      </c>
      <c r="D38" s="25">
        <v>1.6304267381103923E-2</v>
      </c>
      <c r="E38" s="24">
        <v>2119</v>
      </c>
      <c r="F38" s="25">
        <v>1.672111484620362E-2</v>
      </c>
      <c r="G38" s="45"/>
      <c r="H38" s="46"/>
      <c r="I38" s="43"/>
      <c r="J38" s="44"/>
      <c r="K38" s="43"/>
      <c r="L38" s="44"/>
      <c r="M38" s="43"/>
      <c r="N38" s="44"/>
      <c r="O38" s="15">
        <v>167</v>
      </c>
      <c r="P38" s="16">
        <v>4.5547524887494884E-3</v>
      </c>
      <c r="Q38" s="15">
        <v>127</v>
      </c>
      <c r="R38" s="16">
        <v>4.7085866824855402E-3</v>
      </c>
    </row>
    <row r="39" spans="2:18" ht="22.15" customHeight="1" x14ac:dyDescent="0.25">
      <c r="B39" s="36" t="s">
        <v>116</v>
      </c>
      <c r="C39" s="24">
        <v>1105</v>
      </c>
      <c r="D39" s="25">
        <v>8.1780369750884419E-3</v>
      </c>
      <c r="E39" s="24">
        <v>993</v>
      </c>
      <c r="F39" s="25">
        <v>7.8358032290137773E-3</v>
      </c>
      <c r="G39" s="37">
        <v>303</v>
      </c>
      <c r="H39" s="25">
        <v>8.3086541625534711E-3</v>
      </c>
      <c r="I39" s="15">
        <v>321</v>
      </c>
      <c r="J39" s="16">
        <v>8.5442785275093823E-3</v>
      </c>
      <c r="K39" s="15">
        <v>327</v>
      </c>
      <c r="L39" s="16">
        <v>8.8536308008880706E-3</v>
      </c>
      <c r="M39" s="15">
        <v>318</v>
      </c>
      <c r="N39" s="16">
        <v>8.5809115194689541E-3</v>
      </c>
      <c r="O39" s="15">
        <v>334</v>
      </c>
      <c r="P39" s="16">
        <v>9.1095049774989768E-3</v>
      </c>
      <c r="Q39" s="15">
        <v>272</v>
      </c>
      <c r="R39" s="16">
        <v>1.0084532107370607E-2</v>
      </c>
    </row>
    <row r="40" spans="2:18" ht="22.15" customHeight="1" x14ac:dyDescent="0.25">
      <c r="B40" s="36" t="s">
        <v>117</v>
      </c>
      <c r="C40" s="24">
        <v>7666</v>
      </c>
      <c r="D40" s="25">
        <v>5.6735594073328496E-2</v>
      </c>
      <c r="E40" s="24">
        <v>6807</v>
      </c>
      <c r="F40" s="25">
        <v>5.3714312769281757E-2</v>
      </c>
      <c r="G40" s="37">
        <v>2435</v>
      </c>
      <c r="H40" s="25">
        <v>6.6770867609959414E-2</v>
      </c>
      <c r="I40" s="15">
        <v>2425</v>
      </c>
      <c r="J40" s="16">
        <v>6.4547898533365275E-2</v>
      </c>
      <c r="K40" s="15">
        <v>2462</v>
      </c>
      <c r="L40" s="16">
        <v>6.6659446580386639E-2</v>
      </c>
      <c r="M40" s="15">
        <v>2384</v>
      </c>
      <c r="N40" s="16">
        <v>6.4329852397528267E-2</v>
      </c>
      <c r="O40" s="15">
        <v>2497</v>
      </c>
      <c r="P40" s="16">
        <v>6.8103095595254334E-2</v>
      </c>
      <c r="Q40" s="15">
        <v>1744</v>
      </c>
      <c r="R40" s="16">
        <v>6.4659647041376236E-2</v>
      </c>
    </row>
    <row r="41" spans="2:18" ht="22.15" customHeight="1" x14ac:dyDescent="0.25">
      <c r="B41" s="36" t="s">
        <v>118</v>
      </c>
      <c r="C41" s="24">
        <v>537</v>
      </c>
      <c r="D41" s="25">
        <v>3.9743039417398122E-3</v>
      </c>
      <c r="E41" s="24">
        <v>563</v>
      </c>
      <c r="F41" s="25">
        <v>4.4426558085949213E-3</v>
      </c>
      <c r="G41" s="37">
        <v>145</v>
      </c>
      <c r="H41" s="25">
        <v>3.9760886256444009E-3</v>
      </c>
      <c r="I41" s="15">
        <v>172</v>
      </c>
      <c r="J41" s="16">
        <v>4.5782427000984859E-3</v>
      </c>
      <c r="K41" s="15">
        <v>143</v>
      </c>
      <c r="L41" s="16">
        <v>3.8717712676666488E-3</v>
      </c>
      <c r="M41" s="15">
        <v>156</v>
      </c>
      <c r="N41" s="16">
        <v>4.2095037642677895E-3</v>
      </c>
      <c r="O41" s="15">
        <v>161</v>
      </c>
      <c r="P41" s="16">
        <v>4.391108686758489E-3</v>
      </c>
      <c r="Q41" s="15">
        <v>107</v>
      </c>
      <c r="R41" s="16">
        <v>3.9670769687082897E-3</v>
      </c>
    </row>
    <row r="42" spans="2:18" ht="22.15" customHeight="1" x14ac:dyDescent="0.25">
      <c r="B42" s="36" t="s">
        <v>119</v>
      </c>
      <c r="C42" s="24">
        <v>2290</v>
      </c>
      <c r="D42" s="25">
        <v>1.6948149025296406E-2</v>
      </c>
      <c r="E42" s="24">
        <v>2082</v>
      </c>
      <c r="F42" s="25">
        <v>1.6429146347237345E-2</v>
      </c>
      <c r="G42" s="37">
        <v>553</v>
      </c>
      <c r="H42" s="25">
        <v>1.5163979379181748E-2</v>
      </c>
      <c r="I42" s="15">
        <v>563</v>
      </c>
      <c r="J42" s="16">
        <v>1.4985759535787485E-2</v>
      </c>
      <c r="K42" s="15">
        <v>526</v>
      </c>
      <c r="L42" s="16">
        <v>1.4241620187361239E-2</v>
      </c>
      <c r="M42" s="15">
        <v>616</v>
      </c>
      <c r="N42" s="16">
        <v>1.6622143069159989E-2</v>
      </c>
      <c r="O42" s="15">
        <v>596</v>
      </c>
      <c r="P42" s="16">
        <v>1.625528433110596E-2</v>
      </c>
      <c r="Q42" s="15">
        <v>451</v>
      </c>
      <c r="R42" s="16">
        <v>1.6721044045676998E-2</v>
      </c>
    </row>
    <row r="43" spans="2:18" ht="22.15" customHeight="1" x14ac:dyDescent="0.25">
      <c r="B43" s="36" t="s">
        <v>120</v>
      </c>
      <c r="C43" s="24">
        <v>1058</v>
      </c>
      <c r="D43" s="25">
        <v>7.8301928684557202E-3</v>
      </c>
      <c r="E43" s="24">
        <v>992</v>
      </c>
      <c r="F43" s="25">
        <v>7.8279121885011758E-3</v>
      </c>
      <c r="G43" s="37">
        <v>149</v>
      </c>
      <c r="H43" s="25">
        <v>4.085773829110453E-3</v>
      </c>
      <c r="I43" s="15">
        <v>133</v>
      </c>
      <c r="J43" s="16">
        <v>3.5401527855412709E-3</v>
      </c>
      <c r="K43" s="15">
        <v>162</v>
      </c>
      <c r="L43" s="16">
        <v>4.3862024151188608E-3</v>
      </c>
      <c r="M43" s="15">
        <v>206</v>
      </c>
      <c r="N43" s="16">
        <v>5.5587036887125938E-3</v>
      </c>
      <c r="O43" s="15">
        <v>157</v>
      </c>
      <c r="P43" s="16">
        <v>4.2820128187644893E-3</v>
      </c>
      <c r="Q43" s="15">
        <v>121</v>
      </c>
      <c r="R43" s="16">
        <v>4.486133768352365E-3</v>
      </c>
    </row>
    <row r="44" spans="2:18" ht="22.15" customHeight="1" x14ac:dyDescent="0.25">
      <c r="B44" s="36" t="s">
        <v>121</v>
      </c>
      <c r="C44" s="24">
        <v>509</v>
      </c>
      <c r="D44" s="25">
        <v>3.7670776654479786E-3</v>
      </c>
      <c r="E44" s="24">
        <v>488</v>
      </c>
      <c r="F44" s="25">
        <v>3.8508277701497719E-3</v>
      </c>
      <c r="G44" s="37">
        <v>194</v>
      </c>
      <c r="H44" s="25">
        <v>5.3197323681035431E-3</v>
      </c>
      <c r="I44" s="15">
        <v>235</v>
      </c>
      <c r="J44" s="16">
        <v>6.2551571774601402E-3</v>
      </c>
      <c r="K44" s="15">
        <v>212</v>
      </c>
      <c r="L44" s="16">
        <v>5.7399685926246818E-3</v>
      </c>
      <c r="M44" s="15">
        <v>190</v>
      </c>
      <c r="N44" s="16">
        <v>5.1269597128902559E-3</v>
      </c>
      <c r="O44" s="15">
        <v>212</v>
      </c>
      <c r="P44" s="16">
        <v>5.7820810036819858E-3</v>
      </c>
      <c r="Q44" s="15">
        <v>152</v>
      </c>
      <c r="R44" s="16">
        <v>5.635473824707104E-3</v>
      </c>
    </row>
    <row r="45" spans="2:18" ht="22.15" customHeight="1" x14ac:dyDescent="0.25">
      <c r="B45" s="36" t="s">
        <v>122</v>
      </c>
      <c r="C45" s="24">
        <v>386</v>
      </c>
      <c r="D45" s="25">
        <v>2.856762237451709E-3</v>
      </c>
      <c r="E45" s="24">
        <v>353</v>
      </c>
      <c r="F45" s="25">
        <v>2.7855373009485029E-3</v>
      </c>
      <c r="G45" s="37">
        <v>123</v>
      </c>
      <c r="H45" s="25">
        <v>3.3728200065811123E-3</v>
      </c>
      <c r="I45" s="15">
        <v>122</v>
      </c>
      <c r="J45" s="16">
        <v>3.2473581942559023E-3</v>
      </c>
      <c r="K45" s="15">
        <v>125</v>
      </c>
      <c r="L45" s="16">
        <v>3.3844154437645529E-3</v>
      </c>
      <c r="M45" s="15">
        <v>100</v>
      </c>
      <c r="N45" s="16">
        <v>2.6983998488896085E-3</v>
      </c>
      <c r="O45" s="15">
        <v>115</v>
      </c>
      <c r="P45" s="16">
        <v>3.136506204827492E-3</v>
      </c>
      <c r="Q45" s="15">
        <v>83</v>
      </c>
      <c r="R45" s="16">
        <v>3.0772653121755897E-3</v>
      </c>
    </row>
    <row r="46" spans="2:18" ht="22.15" customHeight="1" x14ac:dyDescent="0.25">
      <c r="B46" s="36" t="s">
        <v>123</v>
      </c>
      <c r="C46" s="24">
        <v>541</v>
      </c>
      <c r="D46" s="25">
        <v>4.0039076954957887E-3</v>
      </c>
      <c r="E46" s="24">
        <v>544</v>
      </c>
      <c r="F46" s="25">
        <v>4.2927260388554832E-3</v>
      </c>
      <c r="G46" s="37">
        <v>164</v>
      </c>
      <c r="H46" s="25">
        <v>4.4970933421081497E-3</v>
      </c>
      <c r="I46" s="15">
        <v>174</v>
      </c>
      <c r="J46" s="16">
        <v>4.6314780803321885E-3</v>
      </c>
      <c r="K46" s="15">
        <v>190</v>
      </c>
      <c r="L46" s="16">
        <v>5.1443114745221208E-3</v>
      </c>
      <c r="M46" s="15">
        <v>202</v>
      </c>
      <c r="N46" s="16">
        <v>5.4507676947570093E-3</v>
      </c>
      <c r="O46" s="15">
        <v>175</v>
      </c>
      <c r="P46" s="16">
        <v>4.7729442247374885E-3</v>
      </c>
      <c r="Q46" s="15">
        <v>125</v>
      </c>
      <c r="R46" s="16">
        <v>4.6344357111078151E-3</v>
      </c>
    </row>
    <row r="47" spans="2:18" ht="22.15" customHeight="1" x14ac:dyDescent="0.25">
      <c r="B47" s="36" t="s">
        <v>124</v>
      </c>
      <c r="C47" s="24">
        <v>530</v>
      </c>
      <c r="D47" s="25">
        <v>3.9224973726668545E-3</v>
      </c>
      <c r="E47" s="24">
        <v>513</v>
      </c>
      <c r="F47" s="25">
        <v>4.0481037829648214E-3</v>
      </c>
      <c r="G47" s="37">
        <v>223</v>
      </c>
      <c r="H47" s="25">
        <v>6.1149500932324227E-3</v>
      </c>
      <c r="I47" s="15">
        <v>216</v>
      </c>
      <c r="J47" s="16">
        <v>5.7494210652399586E-3</v>
      </c>
      <c r="K47" s="15">
        <v>217</v>
      </c>
      <c r="L47" s="16">
        <v>5.8753452103752638E-3</v>
      </c>
      <c r="M47" s="15">
        <v>212</v>
      </c>
      <c r="N47" s="16">
        <v>5.7206076796459697E-3</v>
      </c>
      <c r="O47" s="15">
        <v>216</v>
      </c>
      <c r="P47" s="16">
        <v>5.8911768716759854E-3</v>
      </c>
      <c r="Q47" s="15">
        <v>153</v>
      </c>
      <c r="R47" s="16">
        <v>5.6725493103959666E-3</v>
      </c>
    </row>
    <row r="48" spans="2:18" ht="22.15" customHeight="1" x14ac:dyDescent="0.25">
      <c r="B48" s="36" t="s">
        <v>125</v>
      </c>
      <c r="C48" s="24">
        <v>284</v>
      </c>
      <c r="D48" s="25">
        <v>2.1018665166743144E-3</v>
      </c>
      <c r="E48" s="24">
        <v>266</v>
      </c>
      <c r="F48" s="25">
        <v>2.0990167763521297E-3</v>
      </c>
      <c r="G48" s="37">
        <v>77</v>
      </c>
      <c r="H48" s="25">
        <v>2.1114401667215094E-3</v>
      </c>
      <c r="I48" s="15">
        <v>59</v>
      </c>
      <c r="J48" s="16">
        <v>1.5704437168942479E-3</v>
      </c>
      <c r="K48" s="15">
        <v>85</v>
      </c>
      <c r="L48" s="16">
        <v>2.3014025017598959E-3</v>
      </c>
      <c r="M48" s="15">
        <v>92</v>
      </c>
      <c r="N48" s="16">
        <v>2.4825278609784396E-3</v>
      </c>
      <c r="O48" s="15">
        <v>91</v>
      </c>
      <c r="P48" s="16">
        <v>2.4819309968634939E-3</v>
      </c>
      <c r="Q48" s="15">
        <v>69</v>
      </c>
      <c r="R48" s="16">
        <v>2.5582085125315144E-3</v>
      </c>
    </row>
    <row r="49" spans="2:19" ht="22.15" customHeight="1" x14ac:dyDescent="0.25">
      <c r="B49" s="36" t="s">
        <v>126</v>
      </c>
      <c r="C49" s="24">
        <v>1003</v>
      </c>
      <c r="D49" s="25">
        <v>7.4231412543110465E-3</v>
      </c>
      <c r="E49" s="24">
        <v>1012</v>
      </c>
      <c r="F49" s="25">
        <v>7.9857329987532161E-3</v>
      </c>
      <c r="G49" s="37">
        <v>213</v>
      </c>
      <c r="H49" s="25">
        <v>5.8407370845672919E-3</v>
      </c>
      <c r="I49" s="15">
        <v>254</v>
      </c>
      <c r="J49" s="16">
        <v>6.7608932896803219E-3</v>
      </c>
      <c r="K49" s="15">
        <v>207</v>
      </c>
      <c r="L49" s="16">
        <v>5.6045919748740998E-3</v>
      </c>
      <c r="M49" s="15">
        <v>258</v>
      </c>
      <c r="N49" s="16">
        <v>6.9618716101351895E-3</v>
      </c>
      <c r="O49" s="15">
        <v>234</v>
      </c>
      <c r="P49" s="16">
        <v>6.3821082776489837E-3</v>
      </c>
      <c r="Q49" s="15">
        <v>179</v>
      </c>
      <c r="R49" s="16">
        <v>6.6365119383063921E-3</v>
      </c>
    </row>
    <row r="50" spans="2:19" ht="22.15" customHeight="1" x14ac:dyDescent="0.25">
      <c r="B50" s="36" t="s">
        <v>127</v>
      </c>
      <c r="C50" s="24">
        <v>3328</v>
      </c>
      <c r="D50" s="25">
        <v>2.4630323124972247E-2</v>
      </c>
      <c r="E50" s="24">
        <v>3179</v>
      </c>
      <c r="F50" s="25">
        <v>2.5085617789561733E-2</v>
      </c>
      <c r="G50" s="37">
        <v>867</v>
      </c>
      <c r="H50" s="25">
        <v>2.3774267851266864E-2</v>
      </c>
      <c r="I50" s="15">
        <v>858</v>
      </c>
      <c r="J50" s="16">
        <v>2.2837978120258725E-2</v>
      </c>
      <c r="K50" s="15">
        <v>932</v>
      </c>
      <c r="L50" s="16">
        <v>2.5234201548708507E-2</v>
      </c>
      <c r="M50" s="15">
        <v>912</v>
      </c>
      <c r="N50" s="16">
        <v>2.460940662187323E-2</v>
      </c>
      <c r="O50" s="15">
        <v>942</v>
      </c>
      <c r="P50" s="16">
        <v>2.5692076912586934E-2</v>
      </c>
      <c r="Q50" s="15">
        <v>734</v>
      </c>
      <c r="R50" s="16">
        <v>2.7213406495625092E-2</v>
      </c>
    </row>
    <row r="51" spans="2:19" ht="22.15" customHeight="1" x14ac:dyDescent="0.25">
      <c r="B51" s="36" t="s">
        <v>128</v>
      </c>
      <c r="C51" s="24">
        <v>509</v>
      </c>
      <c r="D51" s="25">
        <v>3.7670776654479786E-3</v>
      </c>
      <c r="E51" s="24">
        <v>423</v>
      </c>
      <c r="F51" s="25">
        <v>3.3379101368306427E-3</v>
      </c>
      <c r="G51" s="37">
        <v>140</v>
      </c>
      <c r="H51" s="25">
        <v>3.838982121311835E-3</v>
      </c>
      <c r="I51" s="15">
        <v>147</v>
      </c>
      <c r="J51" s="16">
        <v>3.9128004471771938E-3</v>
      </c>
      <c r="K51" s="15">
        <v>131</v>
      </c>
      <c r="L51" s="16">
        <v>3.5468673850652514E-3</v>
      </c>
      <c r="M51" s="15">
        <v>137</v>
      </c>
      <c r="N51" s="16">
        <v>3.6968077929787637E-3</v>
      </c>
      <c r="O51" s="15">
        <v>127</v>
      </c>
      <c r="P51" s="16">
        <v>3.4637938088094913E-3</v>
      </c>
      <c r="Q51" s="15">
        <v>104</v>
      </c>
      <c r="R51" s="16">
        <v>3.8558505116417026E-3</v>
      </c>
    </row>
    <row r="52" spans="2:19" ht="22.15" customHeight="1" x14ac:dyDescent="0.25">
      <c r="B52" s="36" t="s">
        <v>129</v>
      </c>
      <c r="C52" s="24">
        <v>1496</v>
      </c>
      <c r="D52" s="25">
        <v>1.107180390473512E-2</v>
      </c>
      <c r="E52" s="24">
        <v>1357</v>
      </c>
      <c r="F52" s="25">
        <v>1.0708141975600903E-2</v>
      </c>
      <c r="G52" s="37">
        <v>93</v>
      </c>
      <c r="H52" s="25">
        <v>2.5501809805857189E-3</v>
      </c>
      <c r="I52" s="15">
        <v>76</v>
      </c>
      <c r="J52" s="16">
        <v>2.022944448880726E-3</v>
      </c>
      <c r="K52" s="15">
        <v>63</v>
      </c>
      <c r="L52" s="16">
        <v>1.7057453836573347E-3</v>
      </c>
      <c r="M52" s="15">
        <v>56</v>
      </c>
      <c r="N52" s="16">
        <v>1.5111039153781808E-3</v>
      </c>
      <c r="O52" s="15">
        <v>60</v>
      </c>
      <c r="P52" s="16">
        <v>1.636438019909996E-3</v>
      </c>
      <c r="Q52" s="15">
        <v>17</v>
      </c>
      <c r="R52" s="16">
        <v>6.3028325671066296E-4</v>
      </c>
    </row>
    <row r="53" spans="2:19" ht="22.15" customHeight="1" thickBot="1" x14ac:dyDescent="0.3">
      <c r="B53" s="36" t="s">
        <v>66</v>
      </c>
      <c r="C53" s="24">
        <v>286</v>
      </c>
      <c r="D53" s="25">
        <v>2.1166683935523022E-3</v>
      </c>
      <c r="E53" s="24">
        <v>258</v>
      </c>
      <c r="F53" s="25">
        <v>2.0358884522513137E-3</v>
      </c>
      <c r="G53" s="37">
        <v>10997</v>
      </c>
      <c r="H53" s="25">
        <v>0.30155204562904464</v>
      </c>
      <c r="I53" s="15">
        <v>11668</v>
      </c>
      <c r="J53" s="16">
        <v>0.31057520828342516</v>
      </c>
      <c r="K53" s="15">
        <v>9926</v>
      </c>
      <c r="L53" s="16">
        <v>0.26874966155845564</v>
      </c>
      <c r="M53" s="15">
        <v>10272</v>
      </c>
      <c r="N53" s="16">
        <v>0.27717963247794059</v>
      </c>
      <c r="O53" s="15">
        <v>10124</v>
      </c>
      <c r="P53" s="16">
        <v>0.2761216418928133</v>
      </c>
      <c r="Q53" s="15">
        <v>6672</v>
      </c>
      <c r="R53" s="16">
        <v>0.24736764051609075</v>
      </c>
      <c r="S53" s="47" t="s">
        <v>144</v>
      </c>
    </row>
    <row r="54" spans="2:19" ht="22.15" customHeight="1" thickTop="1" thickBot="1" x14ac:dyDescent="0.3">
      <c r="B54" s="17" t="s">
        <v>58</v>
      </c>
      <c r="C54" s="28">
        <v>135118</v>
      </c>
      <c r="D54" s="29">
        <v>1</v>
      </c>
      <c r="E54" s="28">
        <v>126726</v>
      </c>
      <c r="F54" s="29">
        <v>1</v>
      </c>
      <c r="G54" s="38">
        <v>36468</v>
      </c>
      <c r="H54" s="29">
        <v>1.0000000000000002</v>
      </c>
      <c r="I54" s="18">
        <v>37569</v>
      </c>
      <c r="J54" s="20">
        <v>1</v>
      </c>
      <c r="K54" s="18">
        <v>36934</v>
      </c>
      <c r="L54" s="20">
        <v>1</v>
      </c>
      <c r="M54" s="18">
        <v>37059</v>
      </c>
      <c r="N54" s="20">
        <v>1.0000000000000002</v>
      </c>
      <c r="O54" s="18">
        <v>36665</v>
      </c>
      <c r="P54" s="20">
        <v>0.99999999999999978</v>
      </c>
      <c r="Q54" s="18">
        <v>26972</v>
      </c>
      <c r="R54" s="20">
        <v>0.99999999999999989</v>
      </c>
    </row>
    <row r="55" spans="2:19" s="13" customFormat="1" ht="15.75" thickTop="1" x14ac:dyDescent="0.25"/>
    <row r="56" spans="2:19" s="13" customFormat="1" x14ac:dyDescent="0.25">
      <c r="G56" s="21"/>
      <c r="H56" s="39"/>
      <c r="K56" s="21"/>
      <c r="L56" s="39"/>
      <c r="M56" s="21"/>
      <c r="N56" s="39"/>
      <c r="O56" s="21"/>
      <c r="P56" s="39"/>
      <c r="Q56" s="21"/>
      <c r="R56" s="39"/>
    </row>
    <row r="57" spans="2:19" s="13" customFormat="1" x14ac:dyDescent="0.25"/>
    <row r="58" spans="2:19" s="13" customFormat="1" x14ac:dyDescent="0.25"/>
    <row r="59" spans="2:19" s="13" customFormat="1" x14ac:dyDescent="0.25"/>
    <row r="60" spans="2:19" s="13" customFormat="1" x14ac:dyDescent="0.25"/>
    <row r="61" spans="2:19" s="13" customFormat="1" x14ac:dyDescent="0.25"/>
    <row r="62" spans="2:19" s="13" customFormat="1" x14ac:dyDescent="0.25"/>
    <row r="63" spans="2:19" s="13" customFormat="1" x14ac:dyDescent="0.25"/>
    <row r="64" spans="2:19" s="13" customFormat="1" x14ac:dyDescent="0.25"/>
    <row r="65" s="13" customFormat="1" x14ac:dyDescent="0.25"/>
    <row r="66" s="13" customFormat="1" x14ac:dyDescent="0.25"/>
    <row r="67" s="13" customFormat="1" x14ac:dyDescent="0.25"/>
    <row r="68" s="13" customFormat="1" x14ac:dyDescent="0.25"/>
    <row r="69" s="13" customFormat="1" x14ac:dyDescent="0.25"/>
    <row r="70" s="13" customFormat="1" x14ac:dyDescent="0.25"/>
    <row r="71" s="13" customFormat="1" x14ac:dyDescent="0.25"/>
    <row r="72" s="13" customFormat="1" x14ac:dyDescent="0.25"/>
    <row r="73" s="13" customFormat="1" x14ac:dyDescent="0.25"/>
    <row r="74" s="13" customFormat="1" x14ac:dyDescent="0.25"/>
    <row r="75" s="13" customFormat="1" x14ac:dyDescent="0.25"/>
    <row r="76" s="13" customFormat="1" x14ac:dyDescent="0.25"/>
    <row r="77" s="13" customFormat="1" x14ac:dyDescent="0.25"/>
    <row r="78" s="13" customFormat="1" x14ac:dyDescent="0.25"/>
    <row r="79" s="13" customFormat="1" x14ac:dyDescent="0.25"/>
    <row r="80" s="13" customFormat="1" x14ac:dyDescent="0.25"/>
    <row r="81" s="13" customFormat="1" x14ac:dyDescent="0.25"/>
    <row r="82" s="13" customFormat="1" x14ac:dyDescent="0.25"/>
    <row r="83" s="13" customFormat="1" x14ac:dyDescent="0.25"/>
    <row r="84" s="13" customFormat="1" x14ac:dyDescent="0.25"/>
    <row r="85" s="13" customFormat="1" x14ac:dyDescent="0.25"/>
    <row r="86" s="13" customFormat="1" x14ac:dyDescent="0.25"/>
    <row r="87" s="13" customFormat="1" x14ac:dyDescent="0.25"/>
    <row r="88" s="13" customFormat="1" x14ac:dyDescent="0.25"/>
    <row r="89" s="13" customFormat="1" x14ac:dyDescent="0.25"/>
    <row r="90" s="13" customFormat="1" x14ac:dyDescent="0.25"/>
    <row r="91" s="13" customFormat="1" x14ac:dyDescent="0.25"/>
    <row r="92" s="13" customFormat="1" x14ac:dyDescent="0.25"/>
    <row r="93" s="13" customFormat="1" x14ac:dyDescent="0.25"/>
    <row r="94" s="13" customFormat="1" x14ac:dyDescent="0.25"/>
    <row r="95" s="13" customFormat="1" x14ac:dyDescent="0.25"/>
    <row r="96" s="13" customFormat="1" x14ac:dyDescent="0.25"/>
    <row r="97" s="13" customFormat="1" x14ac:dyDescent="0.25"/>
    <row r="98" s="13" customFormat="1" x14ac:dyDescent="0.25"/>
    <row r="99" s="13" customFormat="1" x14ac:dyDescent="0.25"/>
    <row r="100" s="13" customFormat="1" x14ac:dyDescent="0.25"/>
    <row r="101" s="13" customFormat="1" x14ac:dyDescent="0.25"/>
    <row r="102" s="13" customFormat="1" x14ac:dyDescent="0.25"/>
    <row r="103" s="13" customFormat="1" x14ac:dyDescent="0.25"/>
    <row r="104" s="13" customFormat="1" x14ac:dyDescent="0.25"/>
    <row r="105" s="13" customFormat="1" x14ac:dyDescent="0.25"/>
    <row r="106" s="13" customFormat="1" x14ac:dyDescent="0.25"/>
    <row r="107" s="13" customFormat="1" x14ac:dyDescent="0.25"/>
    <row r="108" s="13" customFormat="1" x14ac:dyDescent="0.25"/>
    <row r="109" s="13" customFormat="1" x14ac:dyDescent="0.25"/>
    <row r="110" s="13" customFormat="1" x14ac:dyDescent="0.25"/>
    <row r="111" s="13" customFormat="1" x14ac:dyDescent="0.25"/>
    <row r="112" s="13" customFormat="1" x14ac:dyDescent="0.25"/>
    <row r="113" s="13" customFormat="1" x14ac:dyDescent="0.25"/>
    <row r="114" s="13" customFormat="1" x14ac:dyDescent="0.25"/>
    <row r="115" s="13" customFormat="1" x14ac:dyDescent="0.25"/>
    <row r="116" s="13" customFormat="1" x14ac:dyDescent="0.25"/>
    <row r="117" s="13" customFormat="1" x14ac:dyDescent="0.25"/>
    <row r="118" s="13" customFormat="1" x14ac:dyDescent="0.25"/>
    <row r="119" s="13" customFormat="1" x14ac:dyDescent="0.25"/>
    <row r="120" s="13" customFormat="1" x14ac:dyDescent="0.25"/>
    <row r="121" s="13" customFormat="1" x14ac:dyDescent="0.25"/>
    <row r="122" s="13" customFormat="1" x14ac:dyDescent="0.25"/>
    <row r="123" s="13" customFormat="1" x14ac:dyDescent="0.25"/>
    <row r="124" s="13" customFormat="1" x14ac:dyDescent="0.25"/>
    <row r="125" s="13" customFormat="1" x14ac:dyDescent="0.25"/>
    <row r="126" s="13" customFormat="1" x14ac:dyDescent="0.25"/>
    <row r="127" s="13" customFormat="1" x14ac:dyDescent="0.25"/>
    <row r="128" s="13" customFormat="1" x14ac:dyDescent="0.25"/>
    <row r="129" s="13" customFormat="1" x14ac:dyDescent="0.25"/>
    <row r="130" s="13" customFormat="1" x14ac:dyDescent="0.25"/>
    <row r="131" s="13" customFormat="1" x14ac:dyDescent="0.25"/>
    <row r="132" s="13" customFormat="1" x14ac:dyDescent="0.25"/>
    <row r="133" s="13" customFormat="1" x14ac:dyDescent="0.25"/>
    <row r="134" s="13" customFormat="1" x14ac:dyDescent="0.25"/>
    <row r="135" s="13" customFormat="1" x14ac:dyDescent="0.25"/>
    <row r="136" s="13" customFormat="1" x14ac:dyDescent="0.25"/>
    <row r="137" s="13" customFormat="1" x14ac:dyDescent="0.25"/>
    <row r="138" s="13" customFormat="1" x14ac:dyDescent="0.25"/>
    <row r="139" s="13" customFormat="1" x14ac:dyDescent="0.25"/>
    <row r="140" s="13" customFormat="1" x14ac:dyDescent="0.25"/>
    <row r="141" s="13" customFormat="1" x14ac:dyDescent="0.25"/>
    <row r="142" s="13" customFormat="1" x14ac:dyDescent="0.25"/>
    <row r="143" s="13" customFormat="1" x14ac:dyDescent="0.25"/>
    <row r="144" s="13" customFormat="1" x14ac:dyDescent="0.25"/>
    <row r="145" s="13" customFormat="1" x14ac:dyDescent="0.25"/>
    <row r="146" s="13" customFormat="1" x14ac:dyDescent="0.25"/>
    <row r="147" s="13" customFormat="1" x14ac:dyDescent="0.25"/>
    <row r="148" s="13" customFormat="1" x14ac:dyDescent="0.25"/>
    <row r="149" s="13" customFormat="1" x14ac:dyDescent="0.25"/>
    <row r="150" s="13" customFormat="1" x14ac:dyDescent="0.25"/>
    <row r="151" s="13" customFormat="1" x14ac:dyDescent="0.25"/>
    <row r="152" s="13" customFormat="1" x14ac:dyDescent="0.25"/>
    <row r="153" s="13" customFormat="1" x14ac:dyDescent="0.25"/>
    <row r="154" s="13" customFormat="1" x14ac:dyDescent="0.25"/>
    <row r="155" s="13" customFormat="1" x14ac:dyDescent="0.25"/>
    <row r="156" s="13" customFormat="1" x14ac:dyDescent="0.25"/>
    <row r="157" s="13" customFormat="1" x14ac:dyDescent="0.25"/>
    <row r="158" s="13" customFormat="1" x14ac:dyDescent="0.25"/>
    <row r="159" s="13" customFormat="1" x14ac:dyDescent="0.25"/>
    <row r="160" s="13" customFormat="1" x14ac:dyDescent="0.25"/>
    <row r="161" s="13" customFormat="1" x14ac:dyDescent="0.25"/>
    <row r="162" s="13" customFormat="1" x14ac:dyDescent="0.25"/>
    <row r="163" s="13" customFormat="1" x14ac:dyDescent="0.25"/>
    <row r="164" s="13" customFormat="1" x14ac:dyDescent="0.25"/>
    <row r="165" s="13" customFormat="1" x14ac:dyDescent="0.25"/>
    <row r="166" s="13" customFormat="1" x14ac:dyDescent="0.25"/>
    <row r="167" s="13" customFormat="1" x14ac:dyDescent="0.25"/>
    <row r="168" s="13" customFormat="1" x14ac:dyDescent="0.25"/>
    <row r="169" s="13" customFormat="1" x14ac:dyDescent="0.25"/>
    <row r="170" s="13" customFormat="1" x14ac:dyDescent="0.25"/>
    <row r="171" s="13" customFormat="1" x14ac:dyDescent="0.25"/>
    <row r="172" s="13" customFormat="1" x14ac:dyDescent="0.25"/>
    <row r="173" s="13" customFormat="1" x14ac:dyDescent="0.25"/>
    <row r="174" s="13" customFormat="1" x14ac:dyDescent="0.25"/>
    <row r="175" s="13" customFormat="1" x14ac:dyDescent="0.25"/>
    <row r="176" s="13" customFormat="1" x14ac:dyDescent="0.25"/>
    <row r="177" s="13" customFormat="1" x14ac:dyDescent="0.25"/>
    <row r="178" s="13" customFormat="1" x14ac:dyDescent="0.25"/>
    <row r="179" s="13" customFormat="1" x14ac:dyDescent="0.25"/>
    <row r="180" s="13" customFormat="1" x14ac:dyDescent="0.25"/>
    <row r="181" s="13" customFormat="1" x14ac:dyDescent="0.25"/>
    <row r="182" s="13" customFormat="1" x14ac:dyDescent="0.25"/>
    <row r="183" s="13" customFormat="1" x14ac:dyDescent="0.25"/>
    <row r="184" s="13" customFormat="1" x14ac:dyDescent="0.25"/>
    <row r="185" s="13" customFormat="1" x14ac:dyDescent="0.25"/>
    <row r="186" s="13" customFormat="1" x14ac:dyDescent="0.25"/>
    <row r="187" s="13" customFormat="1" x14ac:dyDescent="0.25"/>
    <row r="188" s="13" customFormat="1" x14ac:dyDescent="0.25"/>
    <row r="189" s="13" customFormat="1" x14ac:dyDescent="0.25"/>
    <row r="190" s="13" customFormat="1" x14ac:dyDescent="0.25"/>
    <row r="191" s="13" customFormat="1" x14ac:dyDescent="0.25"/>
    <row r="192" s="13" customFormat="1" x14ac:dyDescent="0.25"/>
    <row r="193" s="13" customFormat="1" x14ac:dyDescent="0.25"/>
    <row r="194" s="13" customFormat="1" x14ac:dyDescent="0.25"/>
    <row r="195" s="13" customFormat="1" x14ac:dyDescent="0.25"/>
    <row r="196" s="13" customFormat="1" x14ac:dyDescent="0.25"/>
    <row r="197" s="13" customFormat="1" x14ac:dyDescent="0.25"/>
    <row r="198" s="13" customFormat="1" x14ac:dyDescent="0.25"/>
    <row r="199" s="13" customFormat="1" x14ac:dyDescent="0.25"/>
    <row r="200" s="13" customFormat="1" x14ac:dyDescent="0.25"/>
    <row r="201" s="13" customFormat="1" x14ac:dyDescent="0.25"/>
    <row r="202" s="13" customFormat="1" x14ac:dyDescent="0.25"/>
    <row r="203" s="13" customFormat="1" x14ac:dyDescent="0.25"/>
    <row r="204" s="13" customFormat="1" x14ac:dyDescent="0.25"/>
    <row r="205" s="13" customFormat="1" x14ac:dyDescent="0.25"/>
    <row r="206" s="13" customFormat="1" x14ac:dyDescent="0.25"/>
    <row r="207" s="13" customFormat="1" x14ac:dyDescent="0.25"/>
    <row r="208" s="13" customFormat="1" x14ac:dyDescent="0.25"/>
    <row r="209" s="13" customFormat="1" x14ac:dyDescent="0.25"/>
    <row r="210" s="13" customFormat="1" x14ac:dyDescent="0.25"/>
    <row r="211" s="13" customFormat="1" x14ac:dyDescent="0.25"/>
    <row r="212" s="13" customFormat="1" x14ac:dyDescent="0.25"/>
    <row r="213" s="13" customFormat="1" x14ac:dyDescent="0.25"/>
    <row r="214" s="13" customFormat="1" x14ac:dyDescent="0.25"/>
    <row r="215" s="13" customFormat="1" x14ac:dyDescent="0.25"/>
    <row r="216" s="13" customFormat="1" x14ac:dyDescent="0.25"/>
    <row r="217" s="13" customFormat="1" x14ac:dyDescent="0.25"/>
    <row r="218" s="13" customFormat="1" x14ac:dyDescent="0.25"/>
    <row r="219" s="13" customFormat="1" x14ac:dyDescent="0.25"/>
    <row r="220" s="13" customFormat="1" x14ac:dyDescent="0.25"/>
    <row r="221" s="13" customFormat="1" x14ac:dyDescent="0.25"/>
    <row r="222" s="13" customFormat="1" x14ac:dyDescent="0.25"/>
    <row r="223" s="13" customFormat="1" x14ac:dyDescent="0.25"/>
    <row r="224" s="13" customFormat="1" x14ac:dyDescent="0.25"/>
    <row r="225" s="13" customFormat="1" x14ac:dyDescent="0.25"/>
    <row r="226" s="13" customFormat="1" x14ac:dyDescent="0.25"/>
    <row r="227" s="13" customFormat="1" x14ac:dyDescent="0.25"/>
    <row r="228" s="13" customFormat="1" x14ac:dyDescent="0.25"/>
    <row r="229" s="13" customFormat="1" x14ac:dyDescent="0.25"/>
    <row r="230" s="13" customFormat="1" x14ac:dyDescent="0.25"/>
    <row r="231" s="13" customFormat="1" x14ac:dyDescent="0.25"/>
    <row r="232" s="13" customFormat="1" x14ac:dyDescent="0.25"/>
    <row r="233" s="13" customFormat="1" x14ac:dyDescent="0.25"/>
    <row r="234" s="13" customFormat="1" x14ac:dyDescent="0.25"/>
    <row r="235" s="13" customFormat="1" x14ac:dyDescent="0.25"/>
    <row r="236" s="13" customFormat="1" x14ac:dyDescent="0.25"/>
    <row r="237" s="13" customFormat="1" x14ac:dyDescent="0.25"/>
    <row r="238" s="13" customFormat="1" x14ac:dyDescent="0.25"/>
    <row r="239" s="13" customFormat="1" x14ac:dyDescent="0.25"/>
    <row r="240" s="13" customFormat="1" x14ac:dyDescent="0.25"/>
    <row r="241" s="13" customFormat="1" x14ac:dyDescent="0.25"/>
    <row r="242" s="13" customFormat="1" x14ac:dyDescent="0.25"/>
    <row r="243" s="13" customFormat="1" x14ac:dyDescent="0.25"/>
    <row r="244" s="13" customFormat="1" x14ac:dyDescent="0.25"/>
    <row r="245" s="13" customFormat="1" x14ac:dyDescent="0.25"/>
    <row r="246" s="13" customFormat="1" x14ac:dyDescent="0.25"/>
    <row r="247" s="13" customFormat="1" x14ac:dyDescent="0.25"/>
    <row r="248" s="13" customFormat="1" x14ac:dyDescent="0.25"/>
    <row r="249" s="13" customFormat="1" x14ac:dyDescent="0.25"/>
    <row r="250" s="13" customFormat="1" x14ac:dyDescent="0.25"/>
    <row r="251" s="13" customFormat="1" x14ac:dyDescent="0.25"/>
    <row r="252" s="13" customFormat="1" x14ac:dyDescent="0.25"/>
    <row r="253" s="13" customFormat="1" x14ac:dyDescent="0.25"/>
    <row r="254" s="13" customFormat="1" x14ac:dyDescent="0.25"/>
    <row r="255" s="13" customFormat="1" x14ac:dyDescent="0.25"/>
    <row r="256" s="13" customFormat="1" x14ac:dyDescent="0.25"/>
    <row r="257" s="13" customFormat="1" x14ac:dyDescent="0.25"/>
    <row r="258" s="13" customFormat="1" x14ac:dyDescent="0.25"/>
    <row r="259" s="13" customFormat="1" x14ac:dyDescent="0.25"/>
    <row r="260" s="13" customFormat="1" x14ac:dyDescent="0.25"/>
    <row r="261" s="13" customFormat="1" x14ac:dyDescent="0.25"/>
    <row r="262" s="13" customFormat="1" x14ac:dyDescent="0.25"/>
    <row r="263" s="13" customFormat="1" x14ac:dyDescent="0.25"/>
    <row r="264" s="13" customFormat="1" x14ac:dyDescent="0.25"/>
    <row r="265" s="13" customFormat="1" x14ac:dyDescent="0.25"/>
    <row r="266" s="13" customFormat="1" x14ac:dyDescent="0.25"/>
    <row r="267" s="13" customFormat="1" x14ac:dyDescent="0.25"/>
    <row r="268" s="13" customFormat="1" x14ac:dyDescent="0.25"/>
    <row r="269" s="13" customFormat="1" x14ac:dyDescent="0.25"/>
    <row r="270" s="13" customFormat="1" x14ac:dyDescent="0.25"/>
    <row r="271" s="13" customFormat="1" x14ac:dyDescent="0.25"/>
    <row r="272" s="13" customFormat="1" x14ac:dyDescent="0.25"/>
    <row r="273" s="13" customFormat="1" x14ac:dyDescent="0.25"/>
    <row r="274" s="13" customFormat="1" x14ac:dyDescent="0.25"/>
    <row r="275" s="13" customFormat="1" x14ac:dyDescent="0.25"/>
    <row r="276" s="13" customFormat="1" x14ac:dyDescent="0.25"/>
    <row r="277" s="13" customFormat="1" x14ac:dyDescent="0.25"/>
    <row r="278" s="13" customFormat="1" x14ac:dyDescent="0.25"/>
    <row r="279" s="13" customFormat="1" x14ac:dyDescent="0.25"/>
    <row r="280" s="13" customFormat="1" x14ac:dyDescent="0.25"/>
    <row r="281" s="13" customFormat="1" x14ac:dyDescent="0.25"/>
    <row r="282" s="13" customFormat="1" x14ac:dyDescent="0.25"/>
    <row r="283" s="13" customFormat="1" x14ac:dyDescent="0.25"/>
    <row r="284" s="13" customFormat="1" x14ac:dyDescent="0.25"/>
    <row r="285" s="13" customFormat="1" x14ac:dyDescent="0.25"/>
    <row r="286" s="13" customFormat="1" x14ac:dyDescent="0.25"/>
    <row r="287" s="13" customFormat="1" x14ac:dyDescent="0.25"/>
    <row r="288" s="13" customFormat="1" x14ac:dyDescent="0.25"/>
    <row r="289" s="13" customFormat="1" x14ac:dyDescent="0.25"/>
    <row r="290" s="13" customFormat="1" x14ac:dyDescent="0.25"/>
    <row r="291" s="13" customFormat="1" x14ac:dyDescent="0.25"/>
    <row r="292" s="13" customFormat="1" x14ac:dyDescent="0.25"/>
    <row r="293" s="13" customFormat="1" x14ac:dyDescent="0.25"/>
    <row r="294" s="13" customFormat="1" x14ac:dyDescent="0.25"/>
    <row r="295" s="13" customFormat="1" x14ac:dyDescent="0.25"/>
    <row r="296" s="13" customFormat="1" x14ac:dyDescent="0.25"/>
    <row r="297" s="13" customFormat="1" x14ac:dyDescent="0.25"/>
    <row r="298" s="13" customFormat="1" x14ac:dyDescent="0.25"/>
    <row r="299" s="13" customFormat="1" x14ac:dyDescent="0.25"/>
    <row r="300" s="13" customFormat="1" x14ac:dyDescent="0.25"/>
    <row r="301" s="13" customFormat="1" x14ac:dyDescent="0.25"/>
    <row r="302" s="13" customFormat="1" x14ac:dyDescent="0.25"/>
    <row r="303" s="13" customFormat="1" x14ac:dyDescent="0.25"/>
    <row r="304" s="13" customFormat="1" x14ac:dyDescent="0.25"/>
    <row r="305" s="13" customFormat="1" x14ac:dyDescent="0.25"/>
    <row r="306" s="13" customFormat="1" x14ac:dyDescent="0.25"/>
    <row r="307" s="13" customFormat="1" x14ac:dyDescent="0.25"/>
    <row r="308" s="13" customFormat="1" x14ac:dyDescent="0.25"/>
    <row r="309" s="13" customFormat="1" x14ac:dyDescent="0.25"/>
    <row r="310" s="13" customFormat="1" x14ac:dyDescent="0.25"/>
    <row r="311" s="13" customFormat="1" x14ac:dyDescent="0.25"/>
    <row r="312" s="13" customFormat="1" x14ac:dyDescent="0.25"/>
    <row r="313" s="13" customFormat="1" x14ac:dyDescent="0.25"/>
    <row r="314" s="13" customFormat="1" x14ac:dyDescent="0.25"/>
    <row r="315" s="13" customFormat="1" x14ac:dyDescent="0.25"/>
    <row r="316" s="13" customFormat="1" x14ac:dyDescent="0.25"/>
    <row r="317" s="13" customFormat="1" x14ac:dyDescent="0.25"/>
    <row r="318" s="13" customFormat="1" x14ac:dyDescent="0.25"/>
    <row r="319" s="13" customFormat="1" x14ac:dyDescent="0.25"/>
    <row r="320" s="13" customFormat="1" x14ac:dyDescent="0.25"/>
    <row r="321" s="13" customFormat="1" x14ac:dyDescent="0.25"/>
    <row r="322" s="13" customFormat="1" x14ac:dyDescent="0.25"/>
    <row r="323" s="13" customFormat="1" x14ac:dyDescent="0.25"/>
    <row r="324" s="13" customFormat="1" x14ac:dyDescent="0.25"/>
    <row r="325" s="13" customFormat="1" x14ac:dyDescent="0.25"/>
    <row r="326" s="13" customFormat="1" x14ac:dyDescent="0.25"/>
    <row r="327" s="13" customFormat="1" x14ac:dyDescent="0.25"/>
    <row r="328" s="13" customFormat="1" x14ac:dyDescent="0.25"/>
    <row r="329" s="13" customFormat="1" x14ac:dyDescent="0.25"/>
    <row r="330" s="13" customFormat="1" x14ac:dyDescent="0.25"/>
    <row r="331" s="13" customFormat="1" x14ac:dyDescent="0.25"/>
    <row r="332" s="13" customFormat="1" x14ac:dyDescent="0.25"/>
    <row r="333" s="13" customFormat="1" x14ac:dyDescent="0.25"/>
    <row r="334" s="13" customFormat="1" x14ac:dyDescent="0.25"/>
    <row r="335" s="13" customFormat="1" x14ac:dyDescent="0.25"/>
    <row r="336" s="13" customFormat="1" x14ac:dyDescent="0.25"/>
    <row r="337" s="13" customFormat="1" x14ac:dyDescent="0.25"/>
    <row r="338" s="13" customFormat="1" x14ac:dyDescent="0.25"/>
    <row r="339" s="13" customFormat="1" x14ac:dyDescent="0.25"/>
    <row r="340" s="13" customFormat="1" x14ac:dyDescent="0.25"/>
    <row r="341" s="13" customFormat="1" x14ac:dyDescent="0.25"/>
    <row r="342" s="13" customFormat="1" x14ac:dyDescent="0.25"/>
    <row r="343" s="13" customFormat="1" x14ac:dyDescent="0.25"/>
    <row r="344" s="13" customFormat="1" x14ac:dyDescent="0.25"/>
    <row r="345" s="13" customFormat="1" x14ac:dyDescent="0.25"/>
    <row r="346" s="13" customFormat="1" x14ac:dyDescent="0.25"/>
    <row r="347" s="13" customFormat="1" x14ac:dyDescent="0.25"/>
    <row r="348" s="13" customFormat="1" x14ac:dyDescent="0.25"/>
    <row r="349" s="13" customFormat="1" x14ac:dyDescent="0.25"/>
    <row r="350" s="13" customFormat="1" x14ac:dyDescent="0.25"/>
    <row r="351" s="13" customFormat="1" x14ac:dyDescent="0.25"/>
    <row r="352" s="13" customFormat="1" x14ac:dyDescent="0.25"/>
    <row r="353" s="13" customFormat="1" x14ac:dyDescent="0.25"/>
    <row r="354" s="13" customFormat="1" x14ac:dyDescent="0.25"/>
    <row r="355" s="13" customFormat="1" x14ac:dyDescent="0.25"/>
    <row r="356" s="13" customFormat="1" x14ac:dyDescent="0.25"/>
    <row r="357" s="13" customFormat="1" x14ac:dyDescent="0.25"/>
    <row r="358" s="13" customFormat="1" x14ac:dyDescent="0.25"/>
    <row r="359" s="13" customFormat="1" x14ac:dyDescent="0.25"/>
    <row r="360" s="13" customFormat="1" x14ac:dyDescent="0.25"/>
    <row r="361" s="13" customFormat="1" x14ac:dyDescent="0.25"/>
    <row r="362" s="13" customFormat="1" x14ac:dyDescent="0.25"/>
    <row r="363" s="13" customFormat="1" x14ac:dyDescent="0.25"/>
    <row r="364" s="13" customFormat="1" x14ac:dyDescent="0.25"/>
    <row r="365" s="13" customFormat="1" x14ac:dyDescent="0.25"/>
    <row r="366" s="13" customFormat="1" x14ac:dyDescent="0.25"/>
    <row r="367" s="13" customFormat="1" x14ac:dyDescent="0.25"/>
    <row r="368" s="13" customFormat="1" x14ac:dyDescent="0.25"/>
    <row r="369" s="13" customFormat="1" x14ac:dyDescent="0.25"/>
    <row r="370" s="13" customFormat="1" x14ac:dyDescent="0.25"/>
    <row r="371" s="13" customFormat="1" x14ac:dyDescent="0.25"/>
    <row r="372" s="13" customFormat="1" x14ac:dyDescent="0.25"/>
    <row r="373" s="13" customFormat="1" x14ac:dyDescent="0.25"/>
    <row r="374" s="13" customFormat="1" x14ac:dyDescent="0.25"/>
    <row r="375" s="13" customFormat="1" x14ac:dyDescent="0.25"/>
    <row r="376" s="13" customFormat="1" x14ac:dyDescent="0.25"/>
    <row r="377" s="13" customFormat="1" x14ac:dyDescent="0.25"/>
    <row r="378" s="13" customFormat="1" x14ac:dyDescent="0.25"/>
    <row r="379" s="13" customFormat="1" x14ac:dyDescent="0.25"/>
    <row r="380" s="13" customFormat="1" x14ac:dyDescent="0.25"/>
    <row r="381" s="13" customFormat="1" x14ac:dyDescent="0.25"/>
    <row r="382" s="13" customFormat="1" x14ac:dyDescent="0.25"/>
    <row r="383" s="13" customFormat="1" x14ac:dyDescent="0.25"/>
    <row r="384" s="13" customFormat="1" x14ac:dyDescent="0.25"/>
    <row r="385" s="13" customFormat="1" x14ac:dyDescent="0.25"/>
    <row r="386" s="13" customFormat="1" x14ac:dyDescent="0.25"/>
    <row r="387" s="13" customFormat="1" x14ac:dyDescent="0.25"/>
    <row r="388" s="13" customFormat="1" x14ac:dyDescent="0.25"/>
    <row r="389" s="13" customFormat="1" x14ac:dyDescent="0.25"/>
    <row r="390" s="13" customFormat="1" x14ac:dyDescent="0.25"/>
    <row r="391" s="13" customFormat="1" x14ac:dyDescent="0.25"/>
    <row r="392" s="13" customFormat="1" x14ac:dyDescent="0.25"/>
    <row r="393" s="13" customFormat="1" x14ac:dyDescent="0.25"/>
    <row r="394" s="13" customFormat="1" x14ac:dyDescent="0.25"/>
    <row r="395" s="13" customFormat="1" x14ac:dyDescent="0.25"/>
    <row r="396" s="13" customFormat="1" x14ac:dyDescent="0.25"/>
    <row r="397" s="13" customFormat="1" x14ac:dyDescent="0.25"/>
    <row r="398" s="13" customFormat="1" x14ac:dyDescent="0.25"/>
    <row r="399" s="13" customFormat="1" x14ac:dyDescent="0.25"/>
    <row r="400" s="13" customFormat="1" x14ac:dyDescent="0.25"/>
    <row r="401" s="13" customFormat="1" x14ac:dyDescent="0.25"/>
    <row r="402" s="13" customFormat="1" x14ac:dyDescent="0.25"/>
    <row r="403" s="13" customFormat="1" x14ac:dyDescent="0.25"/>
    <row r="404" s="13" customFormat="1" x14ac:dyDescent="0.25"/>
    <row r="405" s="13" customFormat="1" x14ac:dyDescent="0.25"/>
    <row r="406" s="13" customFormat="1" x14ac:dyDescent="0.25"/>
    <row r="407" s="13" customFormat="1" x14ac:dyDescent="0.25"/>
    <row r="408" s="13" customFormat="1" x14ac:dyDescent="0.25"/>
    <row r="409" s="13" customFormat="1" x14ac:dyDescent="0.25"/>
    <row r="410" s="13" customFormat="1" x14ac:dyDescent="0.25"/>
    <row r="411" s="13" customFormat="1" x14ac:dyDescent="0.25"/>
    <row r="412" s="13" customFormat="1" x14ac:dyDescent="0.25"/>
    <row r="413" s="13" customFormat="1" x14ac:dyDescent="0.25"/>
    <row r="414" s="13" customFormat="1" x14ac:dyDescent="0.25"/>
    <row r="415" s="13" customFormat="1" x14ac:dyDescent="0.25"/>
    <row r="416" s="13" customFormat="1" x14ac:dyDescent="0.25"/>
    <row r="417" s="13" customFormat="1" x14ac:dyDescent="0.25"/>
    <row r="418" s="13" customFormat="1" x14ac:dyDescent="0.25"/>
    <row r="419" s="13" customFormat="1" x14ac:dyDescent="0.25"/>
    <row r="420" s="13" customFormat="1" x14ac:dyDescent="0.25"/>
    <row r="421" s="13" customFormat="1" x14ac:dyDescent="0.25"/>
    <row r="422" s="13" customFormat="1" x14ac:dyDescent="0.25"/>
    <row r="423" s="13" customFormat="1" x14ac:dyDescent="0.25"/>
    <row r="424" s="13" customFormat="1" x14ac:dyDescent="0.25"/>
    <row r="425" s="13" customFormat="1" x14ac:dyDescent="0.25"/>
    <row r="426" s="13" customFormat="1" x14ac:dyDescent="0.25"/>
    <row r="427" s="13" customFormat="1" x14ac:dyDescent="0.25"/>
    <row r="428" s="13" customFormat="1" x14ac:dyDescent="0.25"/>
    <row r="429" s="13" customFormat="1" x14ac:dyDescent="0.25"/>
    <row r="430" s="13" customFormat="1" x14ac:dyDescent="0.25"/>
    <row r="431" s="13" customFormat="1" x14ac:dyDescent="0.25"/>
    <row r="432" s="13" customFormat="1" x14ac:dyDescent="0.25"/>
    <row r="433" s="13" customFormat="1" x14ac:dyDescent="0.25"/>
    <row r="434" s="13" customFormat="1" x14ac:dyDescent="0.25"/>
    <row r="435" s="13" customFormat="1" x14ac:dyDescent="0.25"/>
    <row r="436" s="13" customFormat="1" x14ac:dyDescent="0.25"/>
    <row r="437" s="13" customFormat="1" x14ac:dyDescent="0.25"/>
    <row r="438" s="13" customFormat="1" x14ac:dyDescent="0.25"/>
    <row r="439" s="13" customFormat="1" x14ac:dyDescent="0.25"/>
    <row r="440" s="13" customFormat="1" x14ac:dyDescent="0.25"/>
    <row r="441" s="13" customFormat="1" x14ac:dyDescent="0.25"/>
    <row r="442" s="13" customFormat="1" x14ac:dyDescent="0.25"/>
    <row r="443" s="13" customFormat="1" x14ac:dyDescent="0.25"/>
    <row r="444" s="13" customFormat="1" x14ac:dyDescent="0.25"/>
    <row r="445" s="13" customFormat="1" x14ac:dyDescent="0.25"/>
    <row r="446" s="13" customFormat="1" x14ac:dyDescent="0.25"/>
    <row r="447" s="13" customFormat="1" x14ac:dyDescent="0.25"/>
    <row r="448" s="13" customFormat="1" x14ac:dyDescent="0.25"/>
    <row r="449" s="13" customFormat="1" x14ac:dyDescent="0.25"/>
    <row r="450" s="13" customFormat="1" x14ac:dyDescent="0.25"/>
    <row r="451" s="13" customFormat="1" x14ac:dyDescent="0.25"/>
    <row r="452" s="13" customFormat="1" x14ac:dyDescent="0.25"/>
    <row r="453" s="13" customFormat="1" x14ac:dyDescent="0.25"/>
    <row r="454" s="13" customFormat="1" x14ac:dyDescent="0.25"/>
    <row r="455" s="13" customFormat="1" x14ac:dyDescent="0.25"/>
    <row r="456" s="13" customFormat="1" x14ac:dyDescent="0.25"/>
    <row r="457" s="13" customFormat="1" x14ac:dyDescent="0.25"/>
    <row r="458" s="13" customFormat="1" x14ac:dyDescent="0.25"/>
    <row r="459" s="13" customFormat="1" x14ac:dyDescent="0.25"/>
    <row r="460" s="13" customFormat="1" x14ac:dyDescent="0.25"/>
    <row r="461" s="13" customFormat="1" x14ac:dyDescent="0.25"/>
    <row r="462" s="13" customFormat="1" x14ac:dyDescent="0.25"/>
    <row r="463" s="13" customFormat="1" x14ac:dyDescent="0.25"/>
    <row r="464" s="13" customFormat="1" x14ac:dyDescent="0.25"/>
    <row r="465" s="13" customFormat="1" x14ac:dyDescent="0.25"/>
    <row r="466" s="13" customFormat="1" x14ac:dyDescent="0.25"/>
    <row r="467" s="13" customFormat="1" x14ac:dyDescent="0.25"/>
    <row r="468" s="13" customFormat="1" x14ac:dyDescent="0.25"/>
    <row r="469" s="13" customFormat="1" x14ac:dyDescent="0.25"/>
    <row r="470" s="13" customFormat="1" x14ac:dyDescent="0.25"/>
    <row r="471" s="13" customFormat="1" x14ac:dyDescent="0.25"/>
    <row r="472" s="13" customFormat="1" x14ac:dyDescent="0.25"/>
    <row r="473" s="13" customFormat="1" x14ac:dyDescent="0.25"/>
    <row r="474" s="13" customFormat="1" x14ac:dyDescent="0.25"/>
    <row r="475" s="13" customFormat="1" x14ac:dyDescent="0.25"/>
    <row r="476" s="13" customFormat="1" x14ac:dyDescent="0.25"/>
    <row r="477" s="13" customFormat="1" x14ac:dyDescent="0.25"/>
    <row r="478" s="13" customFormat="1" x14ac:dyDescent="0.25"/>
    <row r="479" s="13" customFormat="1" x14ac:dyDescent="0.25"/>
    <row r="480" s="13" customFormat="1" x14ac:dyDescent="0.25"/>
    <row r="481" s="13" customFormat="1" x14ac:dyDescent="0.25"/>
    <row r="482" s="13" customFormat="1" x14ac:dyDescent="0.25"/>
    <row r="483" s="13" customFormat="1" x14ac:dyDescent="0.25"/>
    <row r="484" s="13" customFormat="1" x14ac:dyDescent="0.25"/>
    <row r="485" s="13" customFormat="1" x14ac:dyDescent="0.25"/>
    <row r="486" s="13" customFormat="1" x14ac:dyDescent="0.25"/>
    <row r="487" s="13" customFormat="1" x14ac:dyDescent="0.25"/>
    <row r="488" s="13" customFormat="1" x14ac:dyDescent="0.25"/>
    <row r="489" s="13" customFormat="1" x14ac:dyDescent="0.25"/>
    <row r="490" s="13" customFormat="1" x14ac:dyDescent="0.25"/>
    <row r="491" s="13" customFormat="1" x14ac:dyDescent="0.25"/>
    <row r="492" s="13" customFormat="1" x14ac:dyDescent="0.25"/>
    <row r="493" s="13" customFormat="1" x14ac:dyDescent="0.25"/>
    <row r="494" s="13" customFormat="1" x14ac:dyDescent="0.25"/>
    <row r="495" s="13" customFormat="1" x14ac:dyDescent="0.25"/>
    <row r="496" s="13" customFormat="1" x14ac:dyDescent="0.25"/>
    <row r="497" s="13" customFormat="1" x14ac:dyDescent="0.25"/>
    <row r="498" s="13" customFormat="1" x14ac:dyDescent="0.25"/>
    <row r="499" s="13" customFormat="1" x14ac:dyDescent="0.25"/>
    <row r="500" s="13" customFormat="1" x14ac:dyDescent="0.25"/>
    <row r="501" s="13" customFormat="1" x14ac:dyDescent="0.25"/>
    <row r="502" s="13" customFormat="1" x14ac:dyDescent="0.25"/>
    <row r="503" s="13" customFormat="1" x14ac:dyDescent="0.25"/>
    <row r="504" s="13" customFormat="1" x14ac:dyDescent="0.25"/>
    <row r="505" s="13" customFormat="1" x14ac:dyDescent="0.25"/>
    <row r="506" s="13" customFormat="1" x14ac:dyDescent="0.25"/>
    <row r="507" s="13" customFormat="1" x14ac:dyDescent="0.25"/>
    <row r="508" s="13" customFormat="1" x14ac:dyDescent="0.25"/>
    <row r="509" s="13" customFormat="1" x14ac:dyDescent="0.25"/>
    <row r="510" s="13" customFormat="1" x14ac:dyDescent="0.25"/>
    <row r="511" s="13" customFormat="1" x14ac:dyDescent="0.25"/>
    <row r="512" s="13" customFormat="1" x14ac:dyDescent="0.25"/>
    <row r="513" s="13" customFormat="1" x14ac:dyDescent="0.25"/>
    <row r="514" s="13" customFormat="1" x14ac:dyDescent="0.25"/>
    <row r="515" s="13" customFormat="1" x14ac:dyDescent="0.25"/>
    <row r="516" s="13" customFormat="1" x14ac:dyDescent="0.25"/>
    <row r="517" s="13" customFormat="1" x14ac:dyDescent="0.25"/>
    <row r="518" s="13" customFormat="1" x14ac:dyDescent="0.25"/>
    <row r="519" s="13" customFormat="1" x14ac:dyDescent="0.25"/>
    <row r="520" s="13" customFormat="1" x14ac:dyDescent="0.25"/>
    <row r="521" s="13" customFormat="1" x14ac:dyDescent="0.25"/>
    <row r="522" s="13" customFormat="1" x14ac:dyDescent="0.25"/>
    <row r="523" s="13" customFormat="1" x14ac:dyDescent="0.25"/>
    <row r="524" s="13" customFormat="1" x14ac:dyDescent="0.25"/>
    <row r="525" s="13" customFormat="1" x14ac:dyDescent="0.25"/>
    <row r="526" s="13" customFormat="1" x14ac:dyDescent="0.25"/>
    <row r="527" s="13" customFormat="1" x14ac:dyDescent="0.25"/>
    <row r="528" s="13" customFormat="1" x14ac:dyDescent="0.25"/>
    <row r="529" s="13" customFormat="1" x14ac:dyDescent="0.25"/>
    <row r="530" s="13" customFormat="1" x14ac:dyDescent="0.25"/>
    <row r="531" s="13" customFormat="1" x14ac:dyDescent="0.25"/>
    <row r="532" s="13" customFormat="1" x14ac:dyDescent="0.25"/>
    <row r="533" s="13" customFormat="1" x14ac:dyDescent="0.25"/>
    <row r="534" s="13" customFormat="1" x14ac:dyDescent="0.25"/>
    <row r="535" s="13" customFormat="1" x14ac:dyDescent="0.25"/>
    <row r="536" s="13" customFormat="1" x14ac:dyDescent="0.25"/>
    <row r="537" s="13" customFormat="1" x14ac:dyDescent="0.25"/>
    <row r="538" s="13" customFormat="1" x14ac:dyDescent="0.25"/>
    <row r="539" s="13" customFormat="1" x14ac:dyDescent="0.25"/>
    <row r="540" s="13" customFormat="1" x14ac:dyDescent="0.25"/>
    <row r="541" s="13" customFormat="1" x14ac:dyDescent="0.25"/>
    <row r="542" s="13" customFormat="1" x14ac:dyDescent="0.25"/>
    <row r="543" s="13" customFormat="1" x14ac:dyDescent="0.25"/>
    <row r="544" s="13" customFormat="1" x14ac:dyDescent="0.25"/>
    <row r="545" s="13" customFormat="1" x14ac:dyDescent="0.25"/>
    <row r="546" s="13" customFormat="1" x14ac:dyDescent="0.25"/>
    <row r="547" s="13" customFormat="1" x14ac:dyDescent="0.25"/>
    <row r="548" s="13" customFormat="1" x14ac:dyDescent="0.25"/>
    <row r="549" s="13" customFormat="1" x14ac:dyDescent="0.25"/>
    <row r="550" s="13" customFormat="1" x14ac:dyDescent="0.25"/>
    <row r="551" s="13" customFormat="1" x14ac:dyDescent="0.25"/>
    <row r="552" s="13" customFormat="1" x14ac:dyDescent="0.25"/>
    <row r="553" s="13" customFormat="1" x14ac:dyDescent="0.25"/>
    <row r="554" s="13" customFormat="1" x14ac:dyDescent="0.25"/>
    <row r="555" s="13" customFormat="1" x14ac:dyDescent="0.25"/>
    <row r="556" s="13" customFormat="1" x14ac:dyDescent="0.25"/>
    <row r="557" s="13" customFormat="1" x14ac:dyDescent="0.25"/>
    <row r="558" s="13" customFormat="1" x14ac:dyDescent="0.25"/>
    <row r="559" s="13" customFormat="1" x14ac:dyDescent="0.25"/>
    <row r="560" s="13" customFormat="1" x14ac:dyDescent="0.25"/>
    <row r="561" s="13" customFormat="1" x14ac:dyDescent="0.25"/>
    <row r="562" s="13" customFormat="1" x14ac:dyDescent="0.25"/>
    <row r="563" s="13" customFormat="1" x14ac:dyDescent="0.25"/>
    <row r="564" s="13" customFormat="1" x14ac:dyDescent="0.25"/>
    <row r="565" s="13" customFormat="1" x14ac:dyDescent="0.25"/>
    <row r="566" s="13" customFormat="1" x14ac:dyDescent="0.25"/>
    <row r="567" s="13" customFormat="1" x14ac:dyDescent="0.25"/>
    <row r="568" s="13" customFormat="1" x14ac:dyDescent="0.25"/>
    <row r="569" s="13" customFormat="1" x14ac:dyDescent="0.25"/>
    <row r="570" s="13" customFormat="1" x14ac:dyDescent="0.25"/>
    <row r="571" s="13" customFormat="1" x14ac:dyDescent="0.25"/>
    <row r="572" s="13" customFormat="1" x14ac:dyDescent="0.25"/>
    <row r="573" s="13" customFormat="1" x14ac:dyDescent="0.25"/>
    <row r="574" s="13" customFormat="1" x14ac:dyDescent="0.25"/>
    <row r="575" s="13" customFormat="1" x14ac:dyDescent="0.25"/>
    <row r="576" s="13" customFormat="1" x14ac:dyDescent="0.25"/>
    <row r="577" s="13" customFormat="1" x14ac:dyDescent="0.25"/>
    <row r="578" s="13" customFormat="1" x14ac:dyDescent="0.25"/>
    <row r="579" s="13" customFormat="1" x14ac:dyDescent="0.25"/>
    <row r="580" s="13" customFormat="1" x14ac:dyDescent="0.25"/>
    <row r="581" s="13" customFormat="1" x14ac:dyDescent="0.25"/>
    <row r="582" s="13" customFormat="1" x14ac:dyDescent="0.25"/>
    <row r="583" s="13" customFormat="1" x14ac:dyDescent="0.25"/>
    <row r="584" s="13" customFormat="1" x14ac:dyDescent="0.25"/>
    <row r="585" s="13" customFormat="1" x14ac:dyDescent="0.25"/>
    <row r="586" s="13" customFormat="1" x14ac:dyDescent="0.25"/>
    <row r="587" s="13" customFormat="1" x14ac:dyDescent="0.25"/>
    <row r="588" s="13" customFormat="1" x14ac:dyDescent="0.25"/>
    <row r="589" s="13" customFormat="1" x14ac:dyDescent="0.25"/>
    <row r="590" s="13" customFormat="1" x14ac:dyDescent="0.25"/>
    <row r="591" s="13" customFormat="1" x14ac:dyDescent="0.25"/>
    <row r="592" s="13" customFormat="1" x14ac:dyDescent="0.25"/>
    <row r="593" s="13" customFormat="1" x14ac:dyDescent="0.25"/>
    <row r="594" s="13" customFormat="1" x14ac:dyDescent="0.25"/>
    <row r="595" s="13" customFormat="1" x14ac:dyDescent="0.25"/>
    <row r="596" s="13" customFormat="1" x14ac:dyDescent="0.25"/>
    <row r="597" s="13" customFormat="1" x14ac:dyDescent="0.25"/>
    <row r="598" s="13" customFormat="1" x14ac:dyDescent="0.25"/>
    <row r="599" s="13" customFormat="1" x14ac:dyDescent="0.25"/>
    <row r="600" s="13" customFormat="1" x14ac:dyDescent="0.25"/>
    <row r="601" s="13" customFormat="1" x14ac:dyDescent="0.25"/>
    <row r="602" s="13" customFormat="1" x14ac:dyDescent="0.25"/>
    <row r="603" s="13" customFormat="1" x14ac:dyDescent="0.25"/>
    <row r="604" s="13" customFormat="1" x14ac:dyDescent="0.25"/>
    <row r="605" s="13" customFormat="1" x14ac:dyDescent="0.25"/>
    <row r="606" s="13" customFormat="1" x14ac:dyDescent="0.25"/>
    <row r="607" s="13" customFormat="1" x14ac:dyDescent="0.25"/>
    <row r="608" s="13" customFormat="1" x14ac:dyDescent="0.25"/>
    <row r="609" s="13" customFormat="1" x14ac:dyDescent="0.25"/>
    <row r="610" s="13" customFormat="1" x14ac:dyDescent="0.25"/>
    <row r="611" s="13" customFormat="1" x14ac:dyDescent="0.25"/>
    <row r="612" s="13" customFormat="1" x14ac:dyDescent="0.25"/>
    <row r="613" s="13" customFormat="1" x14ac:dyDescent="0.25"/>
    <row r="614" s="13" customFormat="1" x14ac:dyDescent="0.25"/>
    <row r="615" s="13" customFormat="1" x14ac:dyDescent="0.25"/>
    <row r="616" s="13" customFormat="1" x14ac:dyDescent="0.25"/>
    <row r="617" s="13" customFormat="1" x14ac:dyDescent="0.25"/>
    <row r="618" s="13" customFormat="1" x14ac:dyDescent="0.25"/>
    <row r="619" s="13" customFormat="1" x14ac:dyDescent="0.25"/>
    <row r="620" s="13" customFormat="1" x14ac:dyDescent="0.25"/>
    <row r="621" s="13" customFormat="1" x14ac:dyDescent="0.25"/>
    <row r="622" s="13" customFormat="1" x14ac:dyDescent="0.25"/>
    <row r="623" s="13" customFormat="1" x14ac:dyDescent="0.25"/>
    <row r="624" s="13" customFormat="1" x14ac:dyDescent="0.25"/>
    <row r="625" s="13" customFormat="1" x14ac:dyDescent="0.25"/>
    <row r="626" s="13" customFormat="1" x14ac:dyDescent="0.25"/>
    <row r="627" s="13" customFormat="1" x14ac:dyDescent="0.25"/>
    <row r="628" s="13" customFormat="1" x14ac:dyDescent="0.25"/>
    <row r="629" s="13" customFormat="1" x14ac:dyDescent="0.25"/>
    <row r="630" s="13" customFormat="1" x14ac:dyDescent="0.25"/>
    <row r="631" s="13" customFormat="1" x14ac:dyDescent="0.25"/>
    <row r="632" s="13" customFormat="1" x14ac:dyDescent="0.25"/>
    <row r="633" s="13" customFormat="1" x14ac:dyDescent="0.25"/>
    <row r="634" s="13" customFormat="1" x14ac:dyDescent="0.25"/>
    <row r="635" s="13" customFormat="1" x14ac:dyDescent="0.25"/>
    <row r="636" s="13" customFormat="1" x14ac:dyDescent="0.25"/>
    <row r="637" s="13" customFormat="1" x14ac:dyDescent="0.25"/>
    <row r="638" s="13" customFormat="1" x14ac:dyDescent="0.25"/>
    <row r="639" s="13" customFormat="1" x14ac:dyDescent="0.25"/>
  </sheetData>
  <mergeCells count="12">
    <mergeCell ref="Q5:R5"/>
    <mergeCell ref="B2:R2"/>
    <mergeCell ref="B3:R3"/>
    <mergeCell ref="C4:R4"/>
    <mergeCell ref="B4:B6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CI539"/>
  <sheetViews>
    <sheetView zoomScale="60" zoomScaleNormal="60" workbookViewId="0">
      <selection activeCell="C8" sqref="C8:S54"/>
    </sheetView>
  </sheetViews>
  <sheetFormatPr defaultColWidth="8.85546875" defaultRowHeight="15" x14ac:dyDescent="0.25"/>
  <cols>
    <col min="1" max="1" width="2.7109375" style="13" customWidth="1"/>
    <col min="2" max="2" width="66.5703125" style="1" customWidth="1"/>
    <col min="3" max="8" width="10.7109375" style="1" customWidth="1"/>
    <col min="9" max="9" width="11.5703125" style="1" bestFit="1" customWidth="1"/>
    <col min="10" max="23" width="10.7109375" style="1" customWidth="1"/>
    <col min="24" max="87" width="8.85546875" style="13"/>
    <col min="88" max="16384" width="8.85546875" style="1"/>
  </cols>
  <sheetData>
    <row r="1" spans="2:23" s="13" customFormat="1" ht="15.75" thickBot="1" x14ac:dyDescent="0.3"/>
    <row r="2" spans="2:23" ht="22.15" customHeight="1" thickTop="1" thickBot="1" x14ac:dyDescent="0.3">
      <c r="B2" s="62" t="s">
        <v>162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4"/>
    </row>
    <row r="3" spans="2:23" ht="22.15" customHeight="1" thickTop="1" thickBot="1" x14ac:dyDescent="0.3">
      <c r="B3" s="74" t="s">
        <v>137</v>
      </c>
      <c r="C3" s="77" t="s">
        <v>63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80" t="s">
        <v>58</v>
      </c>
      <c r="W3" s="81" t="s">
        <v>58</v>
      </c>
    </row>
    <row r="4" spans="2:23" ht="22.15" customHeight="1" thickTop="1" thickBot="1" x14ac:dyDescent="0.3">
      <c r="B4" s="75"/>
      <c r="C4" s="77" t="s">
        <v>64</v>
      </c>
      <c r="D4" s="78"/>
      <c r="E4" s="78"/>
      <c r="F4" s="78"/>
      <c r="G4" s="78"/>
      <c r="H4" s="78"/>
      <c r="I4" s="78"/>
      <c r="J4" s="86"/>
      <c r="K4" s="87"/>
      <c r="L4" s="77" t="s">
        <v>65</v>
      </c>
      <c r="M4" s="86"/>
      <c r="N4" s="86"/>
      <c r="O4" s="86"/>
      <c r="P4" s="86"/>
      <c r="Q4" s="86"/>
      <c r="R4" s="86"/>
      <c r="S4" s="86"/>
      <c r="T4" s="110"/>
      <c r="U4" s="111"/>
      <c r="V4" s="82" t="s">
        <v>66</v>
      </c>
      <c r="W4" s="83"/>
    </row>
    <row r="5" spans="2:23" ht="22.15" customHeight="1" thickTop="1" thickBot="1" x14ac:dyDescent="0.3">
      <c r="B5" s="75"/>
      <c r="C5" s="77" t="s">
        <v>57</v>
      </c>
      <c r="D5" s="86"/>
      <c r="E5" s="86"/>
      <c r="F5" s="86"/>
      <c r="G5" s="86"/>
      <c r="H5" s="86"/>
      <c r="I5" s="86"/>
      <c r="J5" s="88" t="s">
        <v>67</v>
      </c>
      <c r="K5" s="89"/>
      <c r="L5" s="77" t="s">
        <v>57</v>
      </c>
      <c r="M5" s="78"/>
      <c r="N5" s="78"/>
      <c r="O5" s="78"/>
      <c r="P5" s="78"/>
      <c r="Q5" s="78"/>
      <c r="R5" s="78"/>
      <c r="S5" s="78"/>
      <c r="T5" s="88" t="s">
        <v>68</v>
      </c>
      <c r="U5" s="89"/>
      <c r="V5" s="82"/>
      <c r="W5" s="83"/>
    </row>
    <row r="6" spans="2:23" ht="22.15" customHeight="1" thickTop="1" x14ac:dyDescent="0.25">
      <c r="B6" s="75"/>
      <c r="C6" s="72" t="s">
        <v>59</v>
      </c>
      <c r="D6" s="73"/>
      <c r="E6" s="72" t="s">
        <v>60</v>
      </c>
      <c r="F6" s="73"/>
      <c r="G6" s="72" t="s">
        <v>61</v>
      </c>
      <c r="H6" s="73"/>
      <c r="I6" s="57" t="s">
        <v>62</v>
      </c>
      <c r="J6" s="90"/>
      <c r="K6" s="91"/>
      <c r="L6" s="72" t="s">
        <v>59</v>
      </c>
      <c r="M6" s="73"/>
      <c r="N6" s="72" t="s">
        <v>60</v>
      </c>
      <c r="O6" s="73"/>
      <c r="P6" s="72" t="s">
        <v>61</v>
      </c>
      <c r="Q6" s="73"/>
      <c r="R6" s="95" t="s">
        <v>62</v>
      </c>
      <c r="S6" s="73"/>
      <c r="T6" s="90"/>
      <c r="U6" s="91"/>
      <c r="V6" s="84"/>
      <c r="W6" s="85"/>
    </row>
    <row r="7" spans="2:23" ht="22.15" customHeight="1" thickBot="1" x14ac:dyDescent="0.3">
      <c r="B7" s="76"/>
      <c r="C7" s="56" t="s">
        <v>11</v>
      </c>
      <c r="D7" s="50" t="s">
        <v>12</v>
      </c>
      <c r="E7" s="56" t="s">
        <v>11</v>
      </c>
      <c r="F7" s="50" t="s">
        <v>12</v>
      </c>
      <c r="G7" s="56" t="s">
        <v>11</v>
      </c>
      <c r="H7" s="50" t="s">
        <v>12</v>
      </c>
      <c r="I7" s="51" t="s">
        <v>11</v>
      </c>
      <c r="J7" s="56" t="s">
        <v>11</v>
      </c>
      <c r="K7" s="50" t="s">
        <v>12</v>
      </c>
      <c r="L7" s="56" t="s">
        <v>11</v>
      </c>
      <c r="M7" s="50" t="s">
        <v>12</v>
      </c>
      <c r="N7" s="56" t="s">
        <v>11</v>
      </c>
      <c r="O7" s="50" t="s">
        <v>12</v>
      </c>
      <c r="P7" s="56" t="s">
        <v>11</v>
      </c>
      <c r="Q7" s="50" t="s">
        <v>12</v>
      </c>
      <c r="R7" s="56" t="s">
        <v>11</v>
      </c>
      <c r="S7" s="50" t="s">
        <v>12</v>
      </c>
      <c r="T7" s="56" t="s">
        <v>11</v>
      </c>
      <c r="U7" s="50" t="s">
        <v>12</v>
      </c>
      <c r="V7" s="56" t="s">
        <v>11</v>
      </c>
      <c r="W7" s="50" t="s">
        <v>11</v>
      </c>
    </row>
    <row r="8" spans="2:23" ht="22.15" customHeight="1" thickTop="1" x14ac:dyDescent="0.25">
      <c r="B8" s="36" t="s">
        <v>86</v>
      </c>
      <c r="C8" s="15">
        <v>403</v>
      </c>
      <c r="D8" s="16">
        <v>7.9128215197329668E-2</v>
      </c>
      <c r="E8" s="15">
        <v>672</v>
      </c>
      <c r="F8" s="16">
        <v>9.9718059059207595E-2</v>
      </c>
      <c r="G8" s="15">
        <v>35</v>
      </c>
      <c r="H8" s="16">
        <v>7.6923076923076927E-2</v>
      </c>
      <c r="I8" s="24">
        <v>0</v>
      </c>
      <c r="J8" s="15">
        <v>1110</v>
      </c>
      <c r="K8" s="16">
        <v>9.0339383087816388E-2</v>
      </c>
      <c r="L8" s="15">
        <v>496</v>
      </c>
      <c r="M8" s="16">
        <v>0.12201722017220172</v>
      </c>
      <c r="N8" s="15">
        <v>1688</v>
      </c>
      <c r="O8" s="16">
        <v>0.16746031746031745</v>
      </c>
      <c r="P8" s="15">
        <v>75</v>
      </c>
      <c r="Q8" s="16">
        <v>0.1391465677179963</v>
      </c>
      <c r="R8" s="15">
        <v>0</v>
      </c>
      <c r="S8" s="16">
        <v>0</v>
      </c>
      <c r="T8" s="15">
        <v>2259</v>
      </c>
      <c r="U8" s="16">
        <v>0.15383043922369766</v>
      </c>
      <c r="V8" s="15">
        <v>3369</v>
      </c>
      <c r="W8" s="16">
        <v>0.12490731128577784</v>
      </c>
    </row>
    <row r="9" spans="2:23" ht="22.15" customHeight="1" x14ac:dyDescent="0.25">
      <c r="B9" s="36" t="s">
        <v>87</v>
      </c>
      <c r="C9" s="15">
        <v>165</v>
      </c>
      <c r="D9" s="16">
        <v>3.2397408207343416E-2</v>
      </c>
      <c r="E9" s="15">
        <v>369</v>
      </c>
      <c r="F9" s="16">
        <v>5.4755898501261314E-2</v>
      </c>
      <c r="G9" s="15">
        <v>13</v>
      </c>
      <c r="H9" s="16">
        <v>2.8571428571428571E-2</v>
      </c>
      <c r="I9" s="24">
        <v>0</v>
      </c>
      <c r="J9" s="15">
        <v>547</v>
      </c>
      <c r="K9" s="16">
        <v>4.4518596891023034E-2</v>
      </c>
      <c r="L9" s="15">
        <v>253</v>
      </c>
      <c r="M9" s="16">
        <v>6.2238622386223859E-2</v>
      </c>
      <c r="N9" s="15">
        <v>873</v>
      </c>
      <c r="O9" s="16">
        <v>8.6607142857142855E-2</v>
      </c>
      <c r="P9" s="15">
        <v>27</v>
      </c>
      <c r="Q9" s="16">
        <v>5.0092764378478663E-2</v>
      </c>
      <c r="R9" s="15">
        <v>0</v>
      </c>
      <c r="S9" s="16">
        <v>0</v>
      </c>
      <c r="T9" s="15">
        <v>1153</v>
      </c>
      <c r="U9" s="16">
        <v>7.8515491998638068E-2</v>
      </c>
      <c r="V9" s="15">
        <v>1700</v>
      </c>
      <c r="W9" s="16">
        <v>6.3028325671066296E-2</v>
      </c>
    </row>
    <row r="10" spans="2:23" ht="22.15" customHeight="1" x14ac:dyDescent="0.25">
      <c r="B10" s="36" t="s">
        <v>88</v>
      </c>
      <c r="C10" s="15">
        <v>49</v>
      </c>
      <c r="D10" s="16">
        <v>9.6210484979383469E-3</v>
      </c>
      <c r="E10" s="15">
        <v>64</v>
      </c>
      <c r="F10" s="16">
        <v>9.4969580056388191E-3</v>
      </c>
      <c r="G10" s="15">
        <v>2</v>
      </c>
      <c r="H10" s="16">
        <v>4.3956043956043956E-3</v>
      </c>
      <c r="I10" s="24">
        <v>0</v>
      </c>
      <c r="J10" s="15">
        <v>115</v>
      </c>
      <c r="K10" s="16">
        <v>9.3594856352242212E-3</v>
      </c>
      <c r="L10" s="15">
        <v>65</v>
      </c>
      <c r="M10" s="16">
        <v>1.5990159901599015E-2</v>
      </c>
      <c r="N10" s="15">
        <v>187</v>
      </c>
      <c r="O10" s="16">
        <v>1.8551587301587302E-2</v>
      </c>
      <c r="P10" s="15">
        <v>6</v>
      </c>
      <c r="Q10" s="16">
        <v>1.1131725417439703E-2</v>
      </c>
      <c r="R10" s="15">
        <v>0</v>
      </c>
      <c r="S10" s="16">
        <v>0</v>
      </c>
      <c r="T10" s="15">
        <v>258</v>
      </c>
      <c r="U10" s="16">
        <v>1.7568947906026557E-2</v>
      </c>
      <c r="V10" s="15">
        <v>373</v>
      </c>
      <c r="W10" s="16">
        <v>1.3829156161945721E-2</v>
      </c>
    </row>
    <row r="11" spans="2:23" ht="22.15" customHeight="1" x14ac:dyDescent="0.25">
      <c r="B11" s="36" t="s">
        <v>89</v>
      </c>
      <c r="C11" s="15">
        <v>108</v>
      </c>
      <c r="D11" s="16">
        <v>2.1205576281170233E-2</v>
      </c>
      <c r="E11" s="15">
        <v>123</v>
      </c>
      <c r="F11" s="16">
        <v>1.8251966167087106E-2</v>
      </c>
      <c r="G11" s="15">
        <v>8</v>
      </c>
      <c r="H11" s="16">
        <v>1.7582417582417582E-2</v>
      </c>
      <c r="I11" s="24">
        <v>0</v>
      </c>
      <c r="J11" s="15">
        <v>239</v>
      </c>
      <c r="K11" s="16">
        <v>1.945145275494425E-2</v>
      </c>
      <c r="L11" s="15">
        <v>89</v>
      </c>
      <c r="M11" s="16">
        <v>2.189421894218942E-2</v>
      </c>
      <c r="N11" s="15">
        <v>219</v>
      </c>
      <c r="O11" s="16">
        <v>2.1726190476190475E-2</v>
      </c>
      <c r="P11" s="15">
        <v>4</v>
      </c>
      <c r="Q11" s="16">
        <v>7.4211502782931356E-3</v>
      </c>
      <c r="R11" s="15">
        <v>0</v>
      </c>
      <c r="S11" s="16">
        <v>0</v>
      </c>
      <c r="T11" s="15">
        <v>312</v>
      </c>
      <c r="U11" s="16">
        <v>2.1246169560776303E-2</v>
      </c>
      <c r="V11" s="15">
        <v>551</v>
      </c>
      <c r="W11" s="16">
        <v>2.042859261456325E-2</v>
      </c>
    </row>
    <row r="12" spans="2:23" ht="22.15" customHeight="1" x14ac:dyDescent="0.25">
      <c r="B12" s="36" t="s">
        <v>90</v>
      </c>
      <c r="C12" s="15">
        <v>157</v>
      </c>
      <c r="D12" s="16">
        <v>3.082662477910858E-2</v>
      </c>
      <c r="E12" s="15">
        <v>149</v>
      </c>
      <c r="F12" s="16">
        <v>2.2110105356877876E-2</v>
      </c>
      <c r="G12" s="15">
        <v>4</v>
      </c>
      <c r="H12" s="16">
        <v>8.7912087912087912E-3</v>
      </c>
      <c r="I12" s="24">
        <v>0</v>
      </c>
      <c r="J12" s="15">
        <v>310</v>
      </c>
      <c r="K12" s="16">
        <v>2.5229917799300072E-2</v>
      </c>
      <c r="L12" s="15">
        <v>109</v>
      </c>
      <c r="M12" s="16">
        <v>2.6814268142681428E-2</v>
      </c>
      <c r="N12" s="15">
        <v>247</v>
      </c>
      <c r="O12" s="16">
        <v>2.4503968253968254E-2</v>
      </c>
      <c r="P12" s="15">
        <v>10</v>
      </c>
      <c r="Q12" s="16">
        <v>1.8552875695732839E-2</v>
      </c>
      <c r="R12" s="15">
        <v>0</v>
      </c>
      <c r="S12" s="16">
        <v>0</v>
      </c>
      <c r="T12" s="15">
        <v>366</v>
      </c>
      <c r="U12" s="16">
        <v>2.4923391215526048E-2</v>
      </c>
      <c r="V12" s="15">
        <v>676</v>
      </c>
      <c r="W12" s="16">
        <v>2.5063028325671068E-2</v>
      </c>
    </row>
    <row r="13" spans="2:23" ht="22.15" customHeight="1" x14ac:dyDescent="0.25">
      <c r="B13" s="36" t="s">
        <v>91</v>
      </c>
      <c r="C13" s="15">
        <v>33</v>
      </c>
      <c r="D13" s="16">
        <v>6.4794816414686825E-3</v>
      </c>
      <c r="E13" s="15">
        <v>40</v>
      </c>
      <c r="F13" s="16">
        <v>5.9355987535242615E-3</v>
      </c>
      <c r="G13" s="15">
        <v>3</v>
      </c>
      <c r="H13" s="16">
        <v>6.5934065934065934E-3</v>
      </c>
      <c r="I13" s="24">
        <v>0</v>
      </c>
      <c r="J13" s="15">
        <v>76</v>
      </c>
      <c r="K13" s="16">
        <v>6.1853992024090499E-3</v>
      </c>
      <c r="L13" s="15">
        <v>42</v>
      </c>
      <c r="M13" s="16">
        <v>1.0332103321033211E-2</v>
      </c>
      <c r="N13" s="15">
        <v>91</v>
      </c>
      <c r="O13" s="16">
        <v>9.0277777777777769E-3</v>
      </c>
      <c r="P13" s="15">
        <v>2</v>
      </c>
      <c r="Q13" s="16">
        <v>3.7105751391465678E-3</v>
      </c>
      <c r="R13" s="15">
        <v>0</v>
      </c>
      <c r="S13" s="16">
        <v>0</v>
      </c>
      <c r="T13" s="15">
        <v>135</v>
      </c>
      <c r="U13" s="16">
        <v>9.1930541368743617E-3</v>
      </c>
      <c r="V13" s="15">
        <v>211</v>
      </c>
      <c r="W13" s="16">
        <v>7.8229274803499928E-3</v>
      </c>
    </row>
    <row r="14" spans="2:23" ht="22.15" customHeight="1" x14ac:dyDescent="0.25">
      <c r="B14" s="36" t="s">
        <v>92</v>
      </c>
      <c r="C14" s="15">
        <v>42</v>
      </c>
      <c r="D14" s="16">
        <v>8.2466129982328683E-3</v>
      </c>
      <c r="E14" s="15">
        <v>45</v>
      </c>
      <c r="F14" s="16">
        <v>6.6775485977147945E-3</v>
      </c>
      <c r="G14" s="15">
        <v>0</v>
      </c>
      <c r="H14" s="16">
        <v>0</v>
      </c>
      <c r="I14" s="24">
        <v>0</v>
      </c>
      <c r="J14" s="15">
        <v>87</v>
      </c>
      <c r="K14" s="16">
        <v>7.0806543501261499E-3</v>
      </c>
      <c r="L14" s="15">
        <v>53</v>
      </c>
      <c r="M14" s="16">
        <v>1.3038130381303813E-2</v>
      </c>
      <c r="N14" s="15">
        <v>89</v>
      </c>
      <c r="O14" s="16">
        <v>8.8293650793650792E-3</v>
      </c>
      <c r="P14" s="15">
        <v>1</v>
      </c>
      <c r="Q14" s="16">
        <v>1.8552875695732839E-3</v>
      </c>
      <c r="R14" s="15">
        <v>0</v>
      </c>
      <c r="S14" s="16">
        <v>0</v>
      </c>
      <c r="T14" s="15">
        <v>143</v>
      </c>
      <c r="U14" s="16">
        <v>9.7378277153558051E-3</v>
      </c>
      <c r="V14" s="15">
        <v>230</v>
      </c>
      <c r="W14" s="16">
        <v>8.5273617084383798E-3</v>
      </c>
    </row>
    <row r="15" spans="2:23" ht="22.15" customHeight="1" x14ac:dyDescent="0.25">
      <c r="B15" s="36" t="s">
        <v>93</v>
      </c>
      <c r="C15" s="15">
        <v>38</v>
      </c>
      <c r="D15" s="16">
        <v>7.4612212841154522E-3</v>
      </c>
      <c r="E15" s="15">
        <v>83</v>
      </c>
      <c r="F15" s="16">
        <v>1.2316367413562844E-2</v>
      </c>
      <c r="G15" s="15">
        <v>5</v>
      </c>
      <c r="H15" s="16">
        <v>1.098901098901099E-2</v>
      </c>
      <c r="I15" s="24">
        <v>0</v>
      </c>
      <c r="J15" s="15">
        <v>126</v>
      </c>
      <c r="K15" s="16">
        <v>1.0254740782941319E-2</v>
      </c>
      <c r="L15" s="15">
        <v>57</v>
      </c>
      <c r="M15" s="16">
        <v>1.4022140221402213E-2</v>
      </c>
      <c r="N15" s="15">
        <v>152</v>
      </c>
      <c r="O15" s="16">
        <v>1.507936507936508E-2</v>
      </c>
      <c r="P15" s="15">
        <v>8</v>
      </c>
      <c r="Q15" s="16">
        <v>1.4842300556586271E-2</v>
      </c>
      <c r="R15" s="15">
        <v>0</v>
      </c>
      <c r="S15" s="16">
        <v>0</v>
      </c>
      <c r="T15" s="15">
        <v>217</v>
      </c>
      <c r="U15" s="16">
        <v>1.4776983316309158E-2</v>
      </c>
      <c r="V15" s="15">
        <v>343</v>
      </c>
      <c r="W15" s="16">
        <v>1.2716891591279846E-2</v>
      </c>
    </row>
    <row r="16" spans="2:23" ht="22.15" customHeight="1" x14ac:dyDescent="0.25">
      <c r="B16" s="36" t="s">
        <v>94</v>
      </c>
      <c r="C16" s="15">
        <v>30</v>
      </c>
      <c r="D16" s="16">
        <v>5.8904378558806208E-3</v>
      </c>
      <c r="E16" s="15">
        <v>55</v>
      </c>
      <c r="F16" s="16">
        <v>8.1614482860958605E-3</v>
      </c>
      <c r="G16" s="15">
        <v>0</v>
      </c>
      <c r="H16" s="16">
        <v>0</v>
      </c>
      <c r="I16" s="24">
        <v>0</v>
      </c>
      <c r="J16" s="15">
        <v>85</v>
      </c>
      <c r="K16" s="16">
        <v>6.9178806869048589E-3</v>
      </c>
      <c r="L16" s="15">
        <v>31</v>
      </c>
      <c r="M16" s="16">
        <v>7.6260762607626075E-3</v>
      </c>
      <c r="N16" s="15">
        <v>86</v>
      </c>
      <c r="O16" s="16">
        <v>8.5317460317460309E-3</v>
      </c>
      <c r="P16" s="15">
        <v>5</v>
      </c>
      <c r="Q16" s="16">
        <v>9.2764378478664197E-3</v>
      </c>
      <c r="R16" s="15">
        <v>0</v>
      </c>
      <c r="S16" s="16">
        <v>0</v>
      </c>
      <c r="T16" s="15">
        <v>122</v>
      </c>
      <c r="U16" s="16">
        <v>8.3077970718420154E-3</v>
      </c>
      <c r="V16" s="15">
        <v>207</v>
      </c>
      <c r="W16" s="16">
        <v>7.6746255375945427E-3</v>
      </c>
    </row>
    <row r="17" spans="2:23" ht="22.15" customHeight="1" x14ac:dyDescent="0.25">
      <c r="B17" s="36" t="s">
        <v>95</v>
      </c>
      <c r="C17" s="15">
        <v>14</v>
      </c>
      <c r="D17" s="16">
        <v>2.7488709994109564E-3</v>
      </c>
      <c r="E17" s="15">
        <v>15</v>
      </c>
      <c r="F17" s="16">
        <v>2.2258495325715982E-3</v>
      </c>
      <c r="G17" s="15">
        <v>0</v>
      </c>
      <c r="H17" s="16">
        <v>0</v>
      </c>
      <c r="I17" s="24">
        <v>0</v>
      </c>
      <c r="J17" s="15">
        <v>29</v>
      </c>
      <c r="K17" s="16">
        <v>2.3602181167087163E-3</v>
      </c>
      <c r="L17" s="15">
        <v>11</v>
      </c>
      <c r="M17" s="16">
        <v>2.7060270602706029E-3</v>
      </c>
      <c r="N17" s="15">
        <v>26</v>
      </c>
      <c r="O17" s="16">
        <v>2.5793650793650793E-3</v>
      </c>
      <c r="P17" s="15">
        <v>0</v>
      </c>
      <c r="Q17" s="16">
        <v>0</v>
      </c>
      <c r="R17" s="15">
        <v>0</v>
      </c>
      <c r="S17" s="16">
        <v>0</v>
      </c>
      <c r="T17" s="15">
        <v>37</v>
      </c>
      <c r="U17" s="16">
        <v>2.519577800476677E-3</v>
      </c>
      <c r="V17" s="15">
        <v>66</v>
      </c>
      <c r="W17" s="16">
        <v>2.4469820554649264E-3</v>
      </c>
    </row>
    <row r="18" spans="2:23" ht="22.15" customHeight="1" x14ac:dyDescent="0.25">
      <c r="B18" s="36" t="s">
        <v>96</v>
      </c>
      <c r="C18" s="15">
        <v>245</v>
      </c>
      <c r="D18" s="16">
        <v>4.8105242489691731E-2</v>
      </c>
      <c r="E18" s="15">
        <v>243</v>
      </c>
      <c r="F18" s="16">
        <v>3.6058762427659888E-2</v>
      </c>
      <c r="G18" s="15">
        <v>17</v>
      </c>
      <c r="H18" s="16">
        <v>3.7362637362637362E-2</v>
      </c>
      <c r="I18" s="24">
        <v>0</v>
      </c>
      <c r="J18" s="15">
        <v>505</v>
      </c>
      <c r="K18" s="16">
        <v>4.1100349963375929E-2</v>
      </c>
      <c r="L18" s="15">
        <v>206</v>
      </c>
      <c r="M18" s="16">
        <v>5.0676506765067651E-2</v>
      </c>
      <c r="N18" s="15">
        <v>400</v>
      </c>
      <c r="O18" s="16">
        <v>3.968253968253968E-2</v>
      </c>
      <c r="P18" s="15">
        <v>10</v>
      </c>
      <c r="Q18" s="16">
        <v>1.8552875695732839E-2</v>
      </c>
      <c r="R18" s="15">
        <v>0</v>
      </c>
      <c r="S18" s="16">
        <v>0</v>
      </c>
      <c r="T18" s="15">
        <v>616</v>
      </c>
      <c r="U18" s="16">
        <v>4.1947565543071164E-2</v>
      </c>
      <c r="V18" s="15">
        <v>1121</v>
      </c>
      <c r="W18" s="16">
        <v>4.1561619457214892E-2</v>
      </c>
    </row>
    <row r="19" spans="2:23" ht="22.15" customHeight="1" x14ac:dyDescent="0.25">
      <c r="B19" s="36" t="s">
        <v>97</v>
      </c>
      <c r="C19" s="15">
        <v>18</v>
      </c>
      <c r="D19" s="16">
        <v>3.5342627135283725E-3</v>
      </c>
      <c r="E19" s="15">
        <v>33</v>
      </c>
      <c r="F19" s="16">
        <v>4.8968689716575161E-3</v>
      </c>
      <c r="G19" s="15">
        <v>0</v>
      </c>
      <c r="H19" s="16">
        <v>0</v>
      </c>
      <c r="I19" s="24">
        <v>0</v>
      </c>
      <c r="J19" s="15">
        <v>51</v>
      </c>
      <c r="K19" s="16">
        <v>4.1507284121429155E-3</v>
      </c>
      <c r="L19" s="15">
        <v>21</v>
      </c>
      <c r="M19" s="16">
        <v>5.1660516605166054E-3</v>
      </c>
      <c r="N19" s="15">
        <v>45</v>
      </c>
      <c r="O19" s="16">
        <v>4.464285714285714E-3</v>
      </c>
      <c r="P19" s="15">
        <v>1</v>
      </c>
      <c r="Q19" s="16">
        <v>1.8552875695732839E-3</v>
      </c>
      <c r="R19" s="15">
        <v>0</v>
      </c>
      <c r="S19" s="16">
        <v>0</v>
      </c>
      <c r="T19" s="15">
        <v>67</v>
      </c>
      <c r="U19" s="16">
        <v>4.5624787197820907E-3</v>
      </c>
      <c r="V19" s="15">
        <v>118</v>
      </c>
      <c r="W19" s="16">
        <v>4.3749073112857775E-3</v>
      </c>
    </row>
    <row r="20" spans="2:23" ht="22.15" customHeight="1" x14ac:dyDescent="0.25">
      <c r="B20" s="36" t="s">
        <v>98</v>
      </c>
      <c r="C20" s="15">
        <v>61</v>
      </c>
      <c r="D20" s="16">
        <v>1.1977223640290595E-2</v>
      </c>
      <c r="E20" s="15">
        <v>94</v>
      </c>
      <c r="F20" s="16">
        <v>1.3948657070782015E-2</v>
      </c>
      <c r="G20" s="15">
        <v>1</v>
      </c>
      <c r="H20" s="16">
        <v>2.1978021978021978E-3</v>
      </c>
      <c r="I20" s="24">
        <v>0</v>
      </c>
      <c r="J20" s="15">
        <v>156</v>
      </c>
      <c r="K20" s="16">
        <v>1.2696345731260682E-2</v>
      </c>
      <c r="L20" s="15">
        <v>47</v>
      </c>
      <c r="M20" s="16">
        <v>1.1562115621156211E-2</v>
      </c>
      <c r="N20" s="15">
        <v>133</v>
      </c>
      <c r="O20" s="16">
        <v>1.3194444444444444E-2</v>
      </c>
      <c r="P20" s="15">
        <v>3</v>
      </c>
      <c r="Q20" s="16">
        <v>5.5658627087198514E-3</v>
      </c>
      <c r="R20" s="15">
        <v>0</v>
      </c>
      <c r="S20" s="16">
        <v>0</v>
      </c>
      <c r="T20" s="15">
        <v>183</v>
      </c>
      <c r="U20" s="16">
        <v>1.2461695607763024E-2</v>
      </c>
      <c r="V20" s="15">
        <v>339</v>
      </c>
      <c r="W20" s="16">
        <v>1.2568589648524395E-2</v>
      </c>
    </row>
    <row r="21" spans="2:23" ht="22.15" customHeight="1" x14ac:dyDescent="0.25">
      <c r="B21" s="36" t="s">
        <v>99</v>
      </c>
      <c r="C21" s="15">
        <v>50</v>
      </c>
      <c r="D21" s="16">
        <v>9.8173964264677005E-3</v>
      </c>
      <c r="E21" s="15">
        <v>134</v>
      </c>
      <c r="F21" s="16">
        <v>1.9884255824306276E-2</v>
      </c>
      <c r="G21" s="15">
        <v>7</v>
      </c>
      <c r="H21" s="16">
        <v>1.5384615384615385E-2</v>
      </c>
      <c r="I21" s="24">
        <v>0</v>
      </c>
      <c r="J21" s="15">
        <v>191</v>
      </c>
      <c r="K21" s="16">
        <v>1.554488483763327E-2</v>
      </c>
      <c r="L21" s="15">
        <v>111</v>
      </c>
      <c r="M21" s="16">
        <v>2.7306273062730629E-2</v>
      </c>
      <c r="N21" s="15">
        <v>367</v>
      </c>
      <c r="O21" s="16">
        <v>3.6408730158730161E-2</v>
      </c>
      <c r="P21" s="15">
        <v>14</v>
      </c>
      <c r="Q21" s="16">
        <v>2.5974025974025976E-2</v>
      </c>
      <c r="R21" s="15">
        <v>0</v>
      </c>
      <c r="S21" s="16">
        <v>0</v>
      </c>
      <c r="T21" s="15">
        <v>492</v>
      </c>
      <c r="U21" s="16">
        <v>3.3503575076608783E-2</v>
      </c>
      <c r="V21" s="15">
        <v>683</v>
      </c>
      <c r="W21" s="16">
        <v>2.5322556725493103E-2</v>
      </c>
    </row>
    <row r="22" spans="2:23" ht="22.15" customHeight="1" x14ac:dyDescent="0.25">
      <c r="B22" s="36" t="s">
        <v>100</v>
      </c>
      <c r="C22" s="15">
        <v>52</v>
      </c>
      <c r="D22" s="16">
        <v>1.0210092283526409E-2</v>
      </c>
      <c r="E22" s="15">
        <v>127</v>
      </c>
      <c r="F22" s="16">
        <v>1.8845526042439532E-2</v>
      </c>
      <c r="G22" s="15">
        <v>4</v>
      </c>
      <c r="H22" s="16">
        <v>8.7912087912087912E-3</v>
      </c>
      <c r="I22" s="24">
        <v>0</v>
      </c>
      <c r="J22" s="15">
        <v>183</v>
      </c>
      <c r="K22" s="16">
        <v>1.4893790184748108E-2</v>
      </c>
      <c r="L22" s="15">
        <v>97</v>
      </c>
      <c r="M22" s="16">
        <v>2.3862238622386223E-2</v>
      </c>
      <c r="N22" s="15">
        <v>253</v>
      </c>
      <c r="O22" s="16">
        <v>2.509920634920635E-2</v>
      </c>
      <c r="P22" s="15">
        <v>7</v>
      </c>
      <c r="Q22" s="16">
        <v>1.2987012987012988E-2</v>
      </c>
      <c r="R22" s="15">
        <v>0</v>
      </c>
      <c r="S22" s="16">
        <v>0</v>
      </c>
      <c r="T22" s="15">
        <v>357</v>
      </c>
      <c r="U22" s="16">
        <v>2.4310520939734424E-2</v>
      </c>
      <c r="V22" s="15">
        <v>540</v>
      </c>
      <c r="W22" s="16">
        <v>2.0020762271985765E-2</v>
      </c>
    </row>
    <row r="23" spans="2:23" ht="22.15" customHeight="1" x14ac:dyDescent="0.25">
      <c r="B23" s="36" t="s">
        <v>101</v>
      </c>
      <c r="C23" s="15">
        <v>139</v>
      </c>
      <c r="D23" s="16">
        <v>2.7292362065580208E-2</v>
      </c>
      <c r="E23" s="15">
        <v>132</v>
      </c>
      <c r="F23" s="16">
        <v>1.9587475886630065E-2</v>
      </c>
      <c r="G23" s="15">
        <v>7</v>
      </c>
      <c r="H23" s="16">
        <v>1.5384615384615385E-2</v>
      </c>
      <c r="I23" s="24">
        <v>0</v>
      </c>
      <c r="J23" s="15">
        <v>278</v>
      </c>
      <c r="K23" s="16">
        <v>2.2625539187759419E-2</v>
      </c>
      <c r="L23" s="15">
        <v>124</v>
      </c>
      <c r="M23" s="16">
        <v>3.050430504305043E-2</v>
      </c>
      <c r="N23" s="15">
        <v>231</v>
      </c>
      <c r="O23" s="16">
        <v>2.2916666666666665E-2</v>
      </c>
      <c r="P23" s="15">
        <v>5</v>
      </c>
      <c r="Q23" s="16">
        <v>9.2764378478664197E-3</v>
      </c>
      <c r="R23" s="15">
        <v>0</v>
      </c>
      <c r="S23" s="16">
        <v>0</v>
      </c>
      <c r="T23" s="15">
        <v>360</v>
      </c>
      <c r="U23" s="16">
        <v>2.4514811031664963E-2</v>
      </c>
      <c r="V23" s="15">
        <v>638</v>
      </c>
      <c r="W23" s="16">
        <v>2.365415986949429E-2</v>
      </c>
    </row>
    <row r="24" spans="2:23" ht="22.15" customHeight="1" x14ac:dyDescent="0.25">
      <c r="B24" s="36" t="s">
        <v>102</v>
      </c>
      <c r="C24" s="15">
        <v>12</v>
      </c>
      <c r="D24" s="16">
        <v>2.3561751423522483E-3</v>
      </c>
      <c r="E24" s="15">
        <v>13</v>
      </c>
      <c r="F24" s="16">
        <v>1.9290695948953852E-3</v>
      </c>
      <c r="G24" s="15">
        <v>1</v>
      </c>
      <c r="H24" s="16">
        <v>2.1978021978021978E-3</v>
      </c>
      <c r="I24" s="24">
        <v>0</v>
      </c>
      <c r="J24" s="15">
        <v>26</v>
      </c>
      <c r="K24" s="16">
        <v>2.1160576218767803E-3</v>
      </c>
      <c r="L24" s="15">
        <v>7</v>
      </c>
      <c r="M24" s="16">
        <v>1.7220172201722018E-3</v>
      </c>
      <c r="N24" s="15">
        <v>30</v>
      </c>
      <c r="O24" s="16">
        <v>2.976190476190476E-3</v>
      </c>
      <c r="P24" s="15">
        <v>0</v>
      </c>
      <c r="Q24" s="16">
        <v>0</v>
      </c>
      <c r="R24" s="15">
        <v>0</v>
      </c>
      <c r="S24" s="16">
        <v>0</v>
      </c>
      <c r="T24" s="15">
        <v>37</v>
      </c>
      <c r="U24" s="16">
        <v>2.519577800476677E-3</v>
      </c>
      <c r="V24" s="15">
        <v>63</v>
      </c>
      <c r="W24" s="16">
        <v>2.3357555983983388E-3</v>
      </c>
    </row>
    <row r="25" spans="2:23" ht="22.15" customHeight="1" x14ac:dyDescent="0.25">
      <c r="B25" s="36" t="s">
        <v>103</v>
      </c>
      <c r="C25" s="15">
        <v>25</v>
      </c>
      <c r="D25" s="16">
        <v>4.9086982132338502E-3</v>
      </c>
      <c r="E25" s="15">
        <v>30</v>
      </c>
      <c r="F25" s="16">
        <v>4.4516990651431963E-3</v>
      </c>
      <c r="G25" s="15">
        <v>0</v>
      </c>
      <c r="H25" s="16">
        <v>0</v>
      </c>
      <c r="I25" s="24">
        <v>0</v>
      </c>
      <c r="J25" s="15">
        <v>55</v>
      </c>
      <c r="K25" s="16">
        <v>4.4762757385854966E-3</v>
      </c>
      <c r="L25" s="15">
        <v>22</v>
      </c>
      <c r="M25" s="16">
        <v>5.4120541205412058E-3</v>
      </c>
      <c r="N25" s="15">
        <v>38</v>
      </c>
      <c r="O25" s="16">
        <v>3.7698412698412699E-3</v>
      </c>
      <c r="P25" s="15">
        <v>0</v>
      </c>
      <c r="Q25" s="16">
        <v>0</v>
      </c>
      <c r="R25" s="15">
        <v>0</v>
      </c>
      <c r="S25" s="16">
        <v>0</v>
      </c>
      <c r="T25" s="15">
        <v>60</v>
      </c>
      <c r="U25" s="16">
        <v>4.0858018386108275E-3</v>
      </c>
      <c r="V25" s="15">
        <v>115</v>
      </c>
      <c r="W25" s="16">
        <v>4.2636808542191899E-3</v>
      </c>
    </row>
    <row r="26" spans="2:23" ht="22.15" customHeight="1" x14ac:dyDescent="0.25">
      <c r="B26" s="36" t="s">
        <v>104</v>
      </c>
      <c r="C26" s="15">
        <v>48</v>
      </c>
      <c r="D26" s="16">
        <v>9.4247005694089933E-3</v>
      </c>
      <c r="E26" s="15">
        <v>78</v>
      </c>
      <c r="F26" s="16">
        <v>1.157441756937231E-2</v>
      </c>
      <c r="G26" s="15">
        <v>2</v>
      </c>
      <c r="H26" s="16">
        <v>4.3956043956043956E-3</v>
      </c>
      <c r="I26" s="24">
        <v>0</v>
      </c>
      <c r="J26" s="15">
        <v>128</v>
      </c>
      <c r="K26" s="16">
        <v>1.0417514446162611E-2</v>
      </c>
      <c r="L26" s="15">
        <v>84</v>
      </c>
      <c r="M26" s="16">
        <v>2.0664206642066422E-2</v>
      </c>
      <c r="N26" s="15">
        <v>135</v>
      </c>
      <c r="O26" s="16">
        <v>1.3392857142857142E-2</v>
      </c>
      <c r="P26" s="15">
        <v>6</v>
      </c>
      <c r="Q26" s="16">
        <v>1.1131725417439703E-2</v>
      </c>
      <c r="R26" s="15">
        <v>0</v>
      </c>
      <c r="S26" s="16">
        <v>0</v>
      </c>
      <c r="T26" s="15">
        <v>225</v>
      </c>
      <c r="U26" s="16">
        <v>1.5321756894790603E-2</v>
      </c>
      <c r="V26" s="15">
        <v>353</v>
      </c>
      <c r="W26" s="16">
        <v>1.3087646448168471E-2</v>
      </c>
    </row>
    <row r="27" spans="2:23" ht="22.15" customHeight="1" x14ac:dyDescent="0.25">
      <c r="B27" s="36" t="s">
        <v>105</v>
      </c>
      <c r="C27" s="15">
        <v>56</v>
      </c>
      <c r="D27" s="16">
        <v>1.0995483997643826E-2</v>
      </c>
      <c r="E27" s="15">
        <v>64</v>
      </c>
      <c r="F27" s="16">
        <v>9.4969580056388191E-3</v>
      </c>
      <c r="G27" s="15">
        <v>1</v>
      </c>
      <c r="H27" s="16">
        <v>2.1978021978021978E-3</v>
      </c>
      <c r="I27" s="24">
        <v>0</v>
      </c>
      <c r="J27" s="15">
        <v>121</v>
      </c>
      <c r="K27" s="16">
        <v>9.8478066248880933E-3</v>
      </c>
      <c r="L27" s="15">
        <v>74</v>
      </c>
      <c r="M27" s="16">
        <v>1.8204182041820418E-2</v>
      </c>
      <c r="N27" s="15">
        <v>121</v>
      </c>
      <c r="O27" s="16">
        <v>1.2003968253968255E-2</v>
      </c>
      <c r="P27" s="15">
        <v>2</v>
      </c>
      <c r="Q27" s="16">
        <v>3.7105751391465678E-3</v>
      </c>
      <c r="R27" s="15">
        <v>0</v>
      </c>
      <c r="S27" s="16">
        <v>0</v>
      </c>
      <c r="T27" s="15">
        <v>197</v>
      </c>
      <c r="U27" s="16">
        <v>1.341504937010555E-2</v>
      </c>
      <c r="V27" s="15">
        <v>318</v>
      </c>
      <c r="W27" s="16">
        <v>1.1790004449058283E-2</v>
      </c>
    </row>
    <row r="28" spans="2:23" ht="22.15" customHeight="1" x14ac:dyDescent="0.25">
      <c r="B28" s="36" t="s">
        <v>106</v>
      </c>
      <c r="C28" s="15">
        <v>35</v>
      </c>
      <c r="D28" s="16">
        <v>6.8721774985273905E-3</v>
      </c>
      <c r="E28" s="15">
        <v>49</v>
      </c>
      <c r="F28" s="16">
        <v>7.2711084730672209E-3</v>
      </c>
      <c r="G28" s="15">
        <v>1</v>
      </c>
      <c r="H28" s="16">
        <v>2.1978021978021978E-3</v>
      </c>
      <c r="I28" s="24">
        <v>0</v>
      </c>
      <c r="J28" s="15">
        <v>85</v>
      </c>
      <c r="K28" s="16">
        <v>6.9178806869048589E-3</v>
      </c>
      <c r="L28" s="15">
        <v>44</v>
      </c>
      <c r="M28" s="16">
        <v>1.0824108241082412E-2</v>
      </c>
      <c r="N28" s="15">
        <v>77</v>
      </c>
      <c r="O28" s="16">
        <v>7.6388888888888886E-3</v>
      </c>
      <c r="P28" s="15">
        <v>1</v>
      </c>
      <c r="Q28" s="16">
        <v>1.8552875695732839E-3</v>
      </c>
      <c r="R28" s="15">
        <v>0</v>
      </c>
      <c r="S28" s="16">
        <v>0</v>
      </c>
      <c r="T28" s="15">
        <v>122</v>
      </c>
      <c r="U28" s="16">
        <v>8.3077970718420154E-3</v>
      </c>
      <c r="V28" s="15">
        <v>207</v>
      </c>
      <c r="W28" s="16">
        <v>7.6746255375945427E-3</v>
      </c>
    </row>
    <row r="29" spans="2:23" ht="22.15" customHeight="1" x14ac:dyDescent="0.25">
      <c r="B29" s="36" t="s">
        <v>107</v>
      </c>
      <c r="C29" s="15">
        <v>13</v>
      </c>
      <c r="D29" s="16">
        <v>2.5525230708816024E-3</v>
      </c>
      <c r="E29" s="15">
        <v>17</v>
      </c>
      <c r="F29" s="16">
        <v>2.5226294702478114E-3</v>
      </c>
      <c r="G29" s="15">
        <v>2</v>
      </c>
      <c r="H29" s="16">
        <v>4.3956043956043956E-3</v>
      </c>
      <c r="I29" s="24">
        <v>0</v>
      </c>
      <c r="J29" s="15">
        <v>32</v>
      </c>
      <c r="K29" s="16">
        <v>2.6043786115406528E-3</v>
      </c>
      <c r="L29" s="15">
        <v>8</v>
      </c>
      <c r="M29" s="16">
        <v>1.9680196801968018E-3</v>
      </c>
      <c r="N29" s="15">
        <v>32</v>
      </c>
      <c r="O29" s="16">
        <v>3.1746031746031746E-3</v>
      </c>
      <c r="P29" s="15">
        <v>0</v>
      </c>
      <c r="Q29" s="16">
        <v>0</v>
      </c>
      <c r="R29" s="15">
        <v>0</v>
      </c>
      <c r="S29" s="16">
        <v>0</v>
      </c>
      <c r="T29" s="15">
        <v>40</v>
      </c>
      <c r="U29" s="16">
        <v>2.723867892407218E-3</v>
      </c>
      <c r="V29" s="15">
        <v>72</v>
      </c>
      <c r="W29" s="16">
        <v>2.6694349695981019E-3</v>
      </c>
    </row>
    <row r="30" spans="2:23" ht="22.15" customHeight="1" x14ac:dyDescent="0.25">
      <c r="B30" s="36" t="s">
        <v>108</v>
      </c>
      <c r="C30" s="15">
        <v>22</v>
      </c>
      <c r="D30" s="16">
        <v>4.3196544276457886E-3</v>
      </c>
      <c r="E30" s="15">
        <v>26</v>
      </c>
      <c r="F30" s="16">
        <v>3.8581391897907704E-3</v>
      </c>
      <c r="G30" s="15">
        <v>0</v>
      </c>
      <c r="H30" s="16">
        <v>0</v>
      </c>
      <c r="I30" s="24">
        <v>0</v>
      </c>
      <c r="J30" s="15">
        <v>48</v>
      </c>
      <c r="K30" s="16">
        <v>3.9065679173109795E-3</v>
      </c>
      <c r="L30" s="15">
        <v>22</v>
      </c>
      <c r="M30" s="16">
        <v>5.4120541205412058E-3</v>
      </c>
      <c r="N30" s="15">
        <v>66</v>
      </c>
      <c r="O30" s="16">
        <v>6.5476190476190478E-3</v>
      </c>
      <c r="P30" s="15">
        <v>1</v>
      </c>
      <c r="Q30" s="16">
        <v>1.8552875695732839E-3</v>
      </c>
      <c r="R30" s="15">
        <v>0</v>
      </c>
      <c r="S30" s="16">
        <v>0</v>
      </c>
      <c r="T30" s="15">
        <v>89</v>
      </c>
      <c r="U30" s="16">
        <v>6.0606060606060606E-3</v>
      </c>
      <c r="V30" s="15">
        <v>137</v>
      </c>
      <c r="W30" s="16">
        <v>5.0793415393741662E-3</v>
      </c>
    </row>
    <row r="31" spans="2:23" ht="22.15" customHeight="1" x14ac:dyDescent="0.25">
      <c r="B31" s="36" t="s">
        <v>109</v>
      </c>
      <c r="C31" s="15">
        <v>66</v>
      </c>
      <c r="D31" s="16">
        <v>1.2958963282937365E-2</v>
      </c>
      <c r="E31" s="15">
        <v>170</v>
      </c>
      <c r="F31" s="16">
        <v>2.5226294702478114E-2</v>
      </c>
      <c r="G31" s="15">
        <v>5</v>
      </c>
      <c r="H31" s="16">
        <v>1.098901098901099E-2</v>
      </c>
      <c r="I31" s="24">
        <v>0</v>
      </c>
      <c r="J31" s="15">
        <v>241</v>
      </c>
      <c r="K31" s="16">
        <v>1.9614226418165542E-2</v>
      </c>
      <c r="L31" s="15">
        <v>68</v>
      </c>
      <c r="M31" s="16">
        <v>1.6728167281672816E-2</v>
      </c>
      <c r="N31" s="15">
        <v>264</v>
      </c>
      <c r="O31" s="16">
        <v>2.6190476190476191E-2</v>
      </c>
      <c r="P31" s="15">
        <v>15</v>
      </c>
      <c r="Q31" s="16">
        <v>2.7829313543599257E-2</v>
      </c>
      <c r="R31" s="15">
        <v>0</v>
      </c>
      <c r="S31" s="16">
        <v>0</v>
      </c>
      <c r="T31" s="15">
        <v>347</v>
      </c>
      <c r="U31" s="16">
        <v>2.3629553966632619E-2</v>
      </c>
      <c r="V31" s="15">
        <v>588</v>
      </c>
      <c r="W31" s="16">
        <v>2.1800385585051166E-2</v>
      </c>
    </row>
    <row r="32" spans="2:23" ht="22.15" customHeight="1" x14ac:dyDescent="0.25">
      <c r="B32" s="36" t="s">
        <v>110</v>
      </c>
      <c r="C32" s="15">
        <v>14</v>
      </c>
      <c r="D32" s="16">
        <v>2.7488709994109564E-3</v>
      </c>
      <c r="E32" s="15">
        <v>62</v>
      </c>
      <c r="F32" s="16">
        <v>9.2001780679626059E-3</v>
      </c>
      <c r="G32" s="15">
        <v>1</v>
      </c>
      <c r="H32" s="16">
        <v>2.1978021978021978E-3</v>
      </c>
      <c r="I32" s="24">
        <v>0</v>
      </c>
      <c r="J32" s="15">
        <v>77</v>
      </c>
      <c r="K32" s="16">
        <v>6.2667860340196958E-3</v>
      </c>
      <c r="L32" s="15">
        <v>25</v>
      </c>
      <c r="M32" s="16">
        <v>6.1500615006150061E-3</v>
      </c>
      <c r="N32" s="15">
        <v>74</v>
      </c>
      <c r="O32" s="16">
        <v>7.3412698412698412E-3</v>
      </c>
      <c r="P32" s="15">
        <v>2</v>
      </c>
      <c r="Q32" s="16">
        <v>3.7105751391465678E-3</v>
      </c>
      <c r="R32" s="15">
        <v>0</v>
      </c>
      <c r="S32" s="16">
        <v>0</v>
      </c>
      <c r="T32" s="15">
        <v>101</v>
      </c>
      <c r="U32" s="16">
        <v>6.8777664283282258E-3</v>
      </c>
      <c r="V32" s="15">
        <v>178</v>
      </c>
      <c r="W32" s="16">
        <v>6.5994364526175296E-3</v>
      </c>
    </row>
    <row r="33" spans="2:23" ht="22.15" customHeight="1" x14ac:dyDescent="0.25">
      <c r="B33" s="36" t="s">
        <v>111</v>
      </c>
      <c r="C33" s="15">
        <v>94</v>
      </c>
      <c r="D33" s="16">
        <v>1.8456705281759276E-2</v>
      </c>
      <c r="E33" s="15">
        <v>275</v>
      </c>
      <c r="F33" s="16">
        <v>4.0807241430479299E-2</v>
      </c>
      <c r="G33" s="15">
        <v>18</v>
      </c>
      <c r="H33" s="16">
        <v>3.9560439560439559E-2</v>
      </c>
      <c r="I33" s="24">
        <v>0</v>
      </c>
      <c r="J33" s="15">
        <v>387</v>
      </c>
      <c r="K33" s="16">
        <v>3.1496703833319768E-2</v>
      </c>
      <c r="L33" s="15">
        <v>149</v>
      </c>
      <c r="M33" s="16">
        <v>3.665436654366544E-2</v>
      </c>
      <c r="N33" s="15">
        <v>483</v>
      </c>
      <c r="O33" s="16">
        <v>4.791666666666667E-2</v>
      </c>
      <c r="P33" s="15">
        <v>27</v>
      </c>
      <c r="Q33" s="16">
        <v>5.0092764378478663E-2</v>
      </c>
      <c r="R33" s="15">
        <v>1</v>
      </c>
      <c r="S33" s="16">
        <v>1</v>
      </c>
      <c r="T33" s="15">
        <v>660</v>
      </c>
      <c r="U33" s="16">
        <v>4.49438202247191E-2</v>
      </c>
      <c r="V33" s="15">
        <v>1047</v>
      </c>
      <c r="W33" s="16">
        <v>3.881803351623906E-2</v>
      </c>
    </row>
    <row r="34" spans="2:23" ht="22.15" customHeight="1" x14ac:dyDescent="0.25">
      <c r="B34" s="36" t="s">
        <v>112</v>
      </c>
      <c r="C34" s="15">
        <v>87</v>
      </c>
      <c r="D34" s="16">
        <v>1.7082269782053801E-2</v>
      </c>
      <c r="E34" s="15">
        <v>171</v>
      </c>
      <c r="F34" s="16">
        <v>2.5374684671316219E-2</v>
      </c>
      <c r="G34" s="15">
        <v>20</v>
      </c>
      <c r="H34" s="16">
        <v>4.3956043956043959E-2</v>
      </c>
      <c r="I34" s="24">
        <v>0</v>
      </c>
      <c r="J34" s="15">
        <v>278</v>
      </c>
      <c r="K34" s="16">
        <v>2.2625539187759419E-2</v>
      </c>
      <c r="L34" s="15">
        <v>86</v>
      </c>
      <c r="M34" s="16">
        <v>2.1156211562115623E-2</v>
      </c>
      <c r="N34" s="15">
        <v>315</v>
      </c>
      <c r="O34" s="16">
        <v>3.125E-2</v>
      </c>
      <c r="P34" s="15">
        <v>21</v>
      </c>
      <c r="Q34" s="16">
        <v>3.896103896103896E-2</v>
      </c>
      <c r="R34" s="15">
        <v>0</v>
      </c>
      <c r="S34" s="16">
        <v>0</v>
      </c>
      <c r="T34" s="15">
        <v>422</v>
      </c>
      <c r="U34" s="16">
        <v>2.8736806264896154E-2</v>
      </c>
      <c r="V34" s="15">
        <v>700</v>
      </c>
      <c r="W34" s="16">
        <v>2.5952839982203768E-2</v>
      </c>
    </row>
    <row r="35" spans="2:23" ht="22.15" customHeight="1" x14ac:dyDescent="0.25">
      <c r="B35" s="36" t="s">
        <v>143</v>
      </c>
      <c r="C35" s="15">
        <v>7</v>
      </c>
      <c r="D35" s="16">
        <v>1.3744354997054782E-3</v>
      </c>
      <c r="E35" s="15">
        <v>27</v>
      </c>
      <c r="F35" s="16">
        <v>4.0065291586288765E-3</v>
      </c>
      <c r="G35" s="15">
        <v>2</v>
      </c>
      <c r="H35" s="16">
        <v>4.3956043956043956E-3</v>
      </c>
      <c r="I35" s="24">
        <v>0</v>
      </c>
      <c r="J35" s="15">
        <v>36</v>
      </c>
      <c r="K35" s="16">
        <v>2.9299259379832344E-3</v>
      </c>
      <c r="L35" s="15">
        <v>16</v>
      </c>
      <c r="M35" s="16">
        <v>3.9360393603936035E-3</v>
      </c>
      <c r="N35" s="15">
        <v>69</v>
      </c>
      <c r="O35" s="16">
        <v>6.8452380952380952E-3</v>
      </c>
      <c r="P35" s="15">
        <v>6</v>
      </c>
      <c r="Q35" s="16">
        <v>1.1131725417439703E-2</v>
      </c>
      <c r="R35" s="15">
        <v>0</v>
      </c>
      <c r="S35" s="16">
        <v>0</v>
      </c>
      <c r="T35" s="15">
        <v>91</v>
      </c>
      <c r="U35" s="16">
        <v>6.1967994552264219E-3</v>
      </c>
      <c r="V35" s="15">
        <v>127</v>
      </c>
      <c r="W35" s="16">
        <v>4.7085866824855402E-3</v>
      </c>
    </row>
    <row r="36" spans="2:23" ht="22.15" customHeight="1" x14ac:dyDescent="0.25">
      <c r="B36" s="36" t="s">
        <v>114</v>
      </c>
      <c r="C36" s="15">
        <v>15</v>
      </c>
      <c r="D36" s="16">
        <v>2.9452189279403104E-3</v>
      </c>
      <c r="E36" s="15">
        <v>49</v>
      </c>
      <c r="F36" s="16">
        <v>7.2711084730672209E-3</v>
      </c>
      <c r="G36" s="15">
        <v>2</v>
      </c>
      <c r="H36" s="16">
        <v>4.3956043956043956E-3</v>
      </c>
      <c r="I36" s="24">
        <v>0</v>
      </c>
      <c r="J36" s="15">
        <v>66</v>
      </c>
      <c r="K36" s="16">
        <v>5.3715308863025966E-3</v>
      </c>
      <c r="L36" s="15">
        <v>12</v>
      </c>
      <c r="M36" s="16">
        <v>2.9520295202952029E-3</v>
      </c>
      <c r="N36" s="15">
        <v>39</v>
      </c>
      <c r="O36" s="16">
        <v>3.8690476190476192E-3</v>
      </c>
      <c r="P36" s="15">
        <v>4</v>
      </c>
      <c r="Q36" s="16">
        <v>7.4211502782931356E-3</v>
      </c>
      <c r="R36" s="15">
        <v>0</v>
      </c>
      <c r="S36" s="16">
        <v>0</v>
      </c>
      <c r="T36" s="15">
        <v>55</v>
      </c>
      <c r="U36" s="16">
        <v>3.7453183520599251E-3</v>
      </c>
      <c r="V36" s="15">
        <v>121</v>
      </c>
      <c r="W36" s="16">
        <v>4.486133768352365E-3</v>
      </c>
    </row>
    <row r="37" spans="2:23" ht="22.15" customHeight="1" x14ac:dyDescent="0.25">
      <c r="B37" s="36" t="s">
        <v>115</v>
      </c>
      <c r="C37" s="15">
        <v>48</v>
      </c>
      <c r="D37" s="16">
        <v>9.4247005694089933E-3</v>
      </c>
      <c r="E37" s="15">
        <v>54</v>
      </c>
      <c r="F37" s="16">
        <v>8.013058317257753E-3</v>
      </c>
      <c r="G37" s="15">
        <v>6</v>
      </c>
      <c r="H37" s="16">
        <v>1.3186813186813187E-2</v>
      </c>
      <c r="I37" s="24">
        <v>0</v>
      </c>
      <c r="J37" s="15">
        <v>108</v>
      </c>
      <c r="K37" s="16">
        <v>8.7897778139497031E-3</v>
      </c>
      <c r="L37" s="15">
        <v>37</v>
      </c>
      <c r="M37" s="16">
        <v>9.102091020910209E-3</v>
      </c>
      <c r="N37" s="15">
        <v>132</v>
      </c>
      <c r="O37" s="16">
        <v>1.3095238095238096E-2</v>
      </c>
      <c r="P37" s="15">
        <v>9</v>
      </c>
      <c r="Q37" s="16">
        <v>1.6697588126159554E-2</v>
      </c>
      <c r="R37" s="15">
        <v>0</v>
      </c>
      <c r="S37" s="16">
        <v>0</v>
      </c>
      <c r="T37" s="15">
        <v>178</v>
      </c>
      <c r="U37" s="16">
        <v>1.2121212121212121E-2</v>
      </c>
      <c r="V37" s="15">
        <v>286</v>
      </c>
      <c r="W37" s="16">
        <v>1.0603588907014683E-2</v>
      </c>
    </row>
    <row r="38" spans="2:23" ht="22.15" customHeight="1" x14ac:dyDescent="0.25">
      <c r="B38" s="36" t="s">
        <v>142</v>
      </c>
      <c r="C38" s="15">
        <v>43</v>
      </c>
      <c r="D38" s="16">
        <v>8.4429609267622219E-3</v>
      </c>
      <c r="E38" s="15">
        <v>133</v>
      </c>
      <c r="F38" s="16">
        <v>1.973586585546817E-2</v>
      </c>
      <c r="G38" s="15">
        <v>7</v>
      </c>
      <c r="H38" s="16">
        <v>1.5384615384615385E-2</v>
      </c>
      <c r="I38" s="24">
        <v>0</v>
      </c>
      <c r="J38" s="15">
        <v>183</v>
      </c>
      <c r="K38" s="16">
        <v>1.4893790184748108E-2</v>
      </c>
      <c r="L38" s="15">
        <v>81</v>
      </c>
      <c r="M38" s="16">
        <v>1.9926199261992621E-2</v>
      </c>
      <c r="N38" s="15">
        <v>240</v>
      </c>
      <c r="O38" s="16">
        <v>2.3809523809523808E-2</v>
      </c>
      <c r="P38" s="15">
        <v>8</v>
      </c>
      <c r="Q38" s="16">
        <v>1.4842300556586271E-2</v>
      </c>
      <c r="R38" s="15">
        <v>0</v>
      </c>
      <c r="S38" s="16">
        <v>0</v>
      </c>
      <c r="T38" s="15">
        <v>329</v>
      </c>
      <c r="U38" s="16">
        <v>2.2403813415049371E-2</v>
      </c>
      <c r="V38" s="15">
        <v>512</v>
      </c>
      <c r="W38" s="16">
        <v>1.8982648672697611E-2</v>
      </c>
    </row>
    <row r="39" spans="2:23" ht="22.15" customHeight="1" x14ac:dyDescent="0.25">
      <c r="B39" s="36" t="s">
        <v>116</v>
      </c>
      <c r="C39" s="15">
        <v>47</v>
      </c>
      <c r="D39" s="16">
        <v>9.228352640879638E-3</v>
      </c>
      <c r="E39" s="15">
        <v>69</v>
      </c>
      <c r="F39" s="16">
        <v>1.0238907849829351E-2</v>
      </c>
      <c r="G39" s="15">
        <v>3</v>
      </c>
      <c r="H39" s="16">
        <v>6.5934065934065934E-3</v>
      </c>
      <c r="I39" s="24">
        <v>0</v>
      </c>
      <c r="J39" s="15">
        <v>119</v>
      </c>
      <c r="K39" s="16">
        <v>9.6850329616668032E-3</v>
      </c>
      <c r="L39" s="15">
        <v>43</v>
      </c>
      <c r="M39" s="16">
        <v>1.0578105781057811E-2</v>
      </c>
      <c r="N39" s="15">
        <v>104</v>
      </c>
      <c r="O39" s="16">
        <v>1.0317460317460317E-2</v>
      </c>
      <c r="P39" s="15">
        <v>6</v>
      </c>
      <c r="Q39" s="16">
        <v>1.1131725417439703E-2</v>
      </c>
      <c r="R39" s="15">
        <v>0</v>
      </c>
      <c r="S39" s="16">
        <v>0</v>
      </c>
      <c r="T39" s="15">
        <v>153</v>
      </c>
      <c r="U39" s="16">
        <v>1.0418794688457609E-2</v>
      </c>
      <c r="V39" s="15">
        <v>272</v>
      </c>
      <c r="W39" s="16">
        <v>1.0084532107370607E-2</v>
      </c>
    </row>
    <row r="40" spans="2:23" ht="22.15" customHeight="1" x14ac:dyDescent="0.25">
      <c r="B40" s="36" t="s">
        <v>117</v>
      </c>
      <c r="C40" s="15">
        <v>374</v>
      </c>
      <c r="D40" s="16">
        <v>7.3434125269978404E-2</v>
      </c>
      <c r="E40" s="15">
        <v>441</v>
      </c>
      <c r="F40" s="16">
        <v>6.543997625760499E-2</v>
      </c>
      <c r="G40" s="15">
        <v>35</v>
      </c>
      <c r="H40" s="16">
        <v>7.6923076923076927E-2</v>
      </c>
      <c r="I40" s="24">
        <v>0</v>
      </c>
      <c r="J40" s="15">
        <v>850</v>
      </c>
      <c r="K40" s="16">
        <v>6.9178806869048592E-2</v>
      </c>
      <c r="L40" s="15">
        <v>238</v>
      </c>
      <c r="M40" s="16">
        <v>5.8548585485854857E-2</v>
      </c>
      <c r="N40" s="15">
        <v>615</v>
      </c>
      <c r="O40" s="16">
        <v>6.101190476190476E-2</v>
      </c>
      <c r="P40" s="15">
        <v>41</v>
      </c>
      <c r="Q40" s="16">
        <v>7.6066790352504632E-2</v>
      </c>
      <c r="R40" s="15">
        <v>0</v>
      </c>
      <c r="S40" s="16">
        <v>0</v>
      </c>
      <c r="T40" s="15">
        <v>894</v>
      </c>
      <c r="U40" s="16">
        <v>6.0878447395301329E-2</v>
      </c>
      <c r="V40" s="15">
        <v>1744</v>
      </c>
      <c r="W40" s="16">
        <v>6.4659647041376236E-2</v>
      </c>
    </row>
    <row r="41" spans="2:23" ht="22.15" customHeight="1" x14ac:dyDescent="0.25">
      <c r="B41" s="36" t="s">
        <v>118</v>
      </c>
      <c r="C41" s="15">
        <v>10</v>
      </c>
      <c r="D41" s="16">
        <v>1.9634792852935403E-3</v>
      </c>
      <c r="E41" s="15">
        <v>38</v>
      </c>
      <c r="F41" s="16">
        <v>5.6388188158480483E-3</v>
      </c>
      <c r="G41" s="15">
        <v>0</v>
      </c>
      <c r="H41" s="16">
        <v>0</v>
      </c>
      <c r="I41" s="24">
        <v>0</v>
      </c>
      <c r="J41" s="15">
        <v>48</v>
      </c>
      <c r="K41" s="16">
        <v>3.9065679173109795E-3</v>
      </c>
      <c r="L41" s="15">
        <v>10</v>
      </c>
      <c r="M41" s="16">
        <v>2.4600246002460025E-3</v>
      </c>
      <c r="N41" s="15">
        <v>46</v>
      </c>
      <c r="O41" s="16">
        <v>4.5634920634920638E-3</v>
      </c>
      <c r="P41" s="15">
        <v>3</v>
      </c>
      <c r="Q41" s="16">
        <v>5.5658627087198514E-3</v>
      </c>
      <c r="R41" s="15">
        <v>0</v>
      </c>
      <c r="S41" s="16">
        <v>0</v>
      </c>
      <c r="T41" s="15">
        <v>59</v>
      </c>
      <c r="U41" s="16">
        <v>4.0177051413006473E-3</v>
      </c>
      <c r="V41" s="15">
        <v>107</v>
      </c>
      <c r="W41" s="16">
        <v>3.9670769687082897E-3</v>
      </c>
    </row>
    <row r="42" spans="2:23" ht="22.15" customHeight="1" x14ac:dyDescent="0.25">
      <c r="B42" s="36" t="s">
        <v>119</v>
      </c>
      <c r="C42" s="15">
        <v>103</v>
      </c>
      <c r="D42" s="16">
        <v>2.0223836638523465E-2</v>
      </c>
      <c r="E42" s="15">
        <v>115</v>
      </c>
      <c r="F42" s="16">
        <v>1.7064846416382253E-2</v>
      </c>
      <c r="G42" s="15">
        <v>11</v>
      </c>
      <c r="H42" s="16">
        <v>2.4175824175824177E-2</v>
      </c>
      <c r="I42" s="24">
        <v>0</v>
      </c>
      <c r="J42" s="15">
        <v>229</v>
      </c>
      <c r="K42" s="16">
        <v>1.8637584438837795E-2</v>
      </c>
      <c r="L42" s="15">
        <v>65</v>
      </c>
      <c r="M42" s="16">
        <v>1.5990159901599015E-2</v>
      </c>
      <c r="N42" s="15">
        <v>153</v>
      </c>
      <c r="O42" s="16">
        <v>1.5178571428571428E-2</v>
      </c>
      <c r="P42" s="15">
        <v>4</v>
      </c>
      <c r="Q42" s="16">
        <v>7.4211502782931356E-3</v>
      </c>
      <c r="R42" s="15">
        <v>0</v>
      </c>
      <c r="S42" s="16">
        <v>0</v>
      </c>
      <c r="T42" s="15">
        <v>222</v>
      </c>
      <c r="U42" s="16">
        <v>1.5117466802860061E-2</v>
      </c>
      <c r="V42" s="15">
        <v>451</v>
      </c>
      <c r="W42" s="16">
        <v>1.6721044045676998E-2</v>
      </c>
    </row>
    <row r="43" spans="2:23" ht="22.15" customHeight="1" x14ac:dyDescent="0.25">
      <c r="B43" s="36" t="s">
        <v>120</v>
      </c>
      <c r="C43" s="15">
        <v>8</v>
      </c>
      <c r="D43" s="16">
        <v>1.5707834282348322E-3</v>
      </c>
      <c r="E43" s="15">
        <v>37</v>
      </c>
      <c r="F43" s="16">
        <v>5.4904288470099425E-3</v>
      </c>
      <c r="G43" s="15">
        <v>1</v>
      </c>
      <c r="H43" s="16">
        <v>2.1978021978021978E-3</v>
      </c>
      <c r="I43" s="24">
        <v>0</v>
      </c>
      <c r="J43" s="15">
        <v>46</v>
      </c>
      <c r="K43" s="16">
        <v>3.7437942540896885E-3</v>
      </c>
      <c r="L43" s="15">
        <v>17</v>
      </c>
      <c r="M43" s="16">
        <v>4.1820418204182039E-3</v>
      </c>
      <c r="N43" s="15">
        <v>55</v>
      </c>
      <c r="O43" s="16">
        <v>5.456349206349206E-3</v>
      </c>
      <c r="P43" s="15">
        <v>3</v>
      </c>
      <c r="Q43" s="16">
        <v>5.5658627087198514E-3</v>
      </c>
      <c r="R43" s="15">
        <v>0</v>
      </c>
      <c r="S43" s="16">
        <v>0</v>
      </c>
      <c r="T43" s="15">
        <v>75</v>
      </c>
      <c r="U43" s="16">
        <v>5.1072522982635342E-3</v>
      </c>
      <c r="V43" s="15">
        <v>121</v>
      </c>
      <c r="W43" s="16">
        <v>4.486133768352365E-3</v>
      </c>
    </row>
    <row r="44" spans="2:23" ht="22.15" customHeight="1" x14ac:dyDescent="0.25">
      <c r="B44" s="36" t="s">
        <v>121</v>
      </c>
      <c r="C44" s="15">
        <v>41</v>
      </c>
      <c r="D44" s="16">
        <v>8.0502650697035147E-3</v>
      </c>
      <c r="E44" s="15">
        <v>36</v>
      </c>
      <c r="F44" s="16">
        <v>5.3420388781718359E-3</v>
      </c>
      <c r="G44" s="15">
        <v>3</v>
      </c>
      <c r="H44" s="16">
        <v>6.5934065934065934E-3</v>
      </c>
      <c r="I44" s="24">
        <v>0</v>
      </c>
      <c r="J44" s="15">
        <v>80</v>
      </c>
      <c r="K44" s="16">
        <v>6.5109465288516319E-3</v>
      </c>
      <c r="L44" s="15">
        <v>18</v>
      </c>
      <c r="M44" s="16">
        <v>4.4280442804428043E-3</v>
      </c>
      <c r="N44" s="15">
        <v>48</v>
      </c>
      <c r="O44" s="16">
        <v>4.7619047619047623E-3</v>
      </c>
      <c r="P44" s="15">
        <v>6</v>
      </c>
      <c r="Q44" s="16">
        <v>1.1131725417439703E-2</v>
      </c>
      <c r="R44" s="15">
        <v>0</v>
      </c>
      <c r="S44" s="16">
        <v>0</v>
      </c>
      <c r="T44" s="15">
        <v>72</v>
      </c>
      <c r="U44" s="16">
        <v>4.9029622063329927E-3</v>
      </c>
      <c r="V44" s="15">
        <v>152</v>
      </c>
      <c r="W44" s="16">
        <v>5.635473824707104E-3</v>
      </c>
    </row>
    <row r="45" spans="2:23" ht="22.15" customHeight="1" x14ac:dyDescent="0.25">
      <c r="B45" s="36" t="s">
        <v>122</v>
      </c>
      <c r="C45" s="15">
        <v>27</v>
      </c>
      <c r="D45" s="16">
        <v>5.3013940702925583E-3</v>
      </c>
      <c r="E45" s="15">
        <v>20</v>
      </c>
      <c r="F45" s="16">
        <v>2.9677993767621307E-3</v>
      </c>
      <c r="G45" s="15">
        <v>0</v>
      </c>
      <c r="H45" s="16">
        <v>0</v>
      </c>
      <c r="I45" s="24">
        <v>0</v>
      </c>
      <c r="J45" s="15">
        <v>47</v>
      </c>
      <c r="K45" s="16">
        <v>3.8251810857003335E-3</v>
      </c>
      <c r="L45" s="15">
        <v>8</v>
      </c>
      <c r="M45" s="16">
        <v>1.9680196801968018E-3</v>
      </c>
      <c r="N45" s="15">
        <v>26</v>
      </c>
      <c r="O45" s="16">
        <v>2.5793650793650793E-3</v>
      </c>
      <c r="P45" s="15">
        <v>2</v>
      </c>
      <c r="Q45" s="16">
        <v>3.7105751391465678E-3</v>
      </c>
      <c r="R45" s="15">
        <v>0</v>
      </c>
      <c r="S45" s="16">
        <v>0</v>
      </c>
      <c r="T45" s="15">
        <v>36</v>
      </c>
      <c r="U45" s="16">
        <v>2.4514811031664963E-3</v>
      </c>
      <c r="V45" s="15">
        <v>83</v>
      </c>
      <c r="W45" s="16">
        <v>3.0772653121755897E-3</v>
      </c>
    </row>
    <row r="46" spans="2:23" ht="22.15" customHeight="1" x14ac:dyDescent="0.25">
      <c r="B46" s="36" t="s">
        <v>123</v>
      </c>
      <c r="C46" s="15">
        <v>22</v>
      </c>
      <c r="D46" s="16">
        <v>4.3196544276457886E-3</v>
      </c>
      <c r="E46" s="15">
        <v>27</v>
      </c>
      <c r="F46" s="16">
        <v>4.0065291586288765E-3</v>
      </c>
      <c r="G46" s="15">
        <v>1</v>
      </c>
      <c r="H46" s="16">
        <v>2.1978021978021978E-3</v>
      </c>
      <c r="I46" s="24">
        <v>0</v>
      </c>
      <c r="J46" s="15">
        <v>50</v>
      </c>
      <c r="K46" s="16">
        <v>4.0693415805322696E-3</v>
      </c>
      <c r="L46" s="15">
        <v>19</v>
      </c>
      <c r="M46" s="16">
        <v>4.6740467404674047E-3</v>
      </c>
      <c r="N46" s="15">
        <v>48</v>
      </c>
      <c r="O46" s="16">
        <v>4.7619047619047623E-3</v>
      </c>
      <c r="P46" s="15">
        <v>8</v>
      </c>
      <c r="Q46" s="16">
        <v>1.4842300556586271E-2</v>
      </c>
      <c r="R46" s="15">
        <v>0</v>
      </c>
      <c r="S46" s="16">
        <v>0</v>
      </c>
      <c r="T46" s="15">
        <v>75</v>
      </c>
      <c r="U46" s="16">
        <v>5.1072522982635342E-3</v>
      </c>
      <c r="V46" s="15">
        <v>125</v>
      </c>
      <c r="W46" s="16">
        <v>4.6344357111078151E-3</v>
      </c>
    </row>
    <row r="47" spans="2:23" ht="22.15" customHeight="1" x14ac:dyDescent="0.25">
      <c r="B47" s="36" t="s">
        <v>124</v>
      </c>
      <c r="C47" s="15">
        <v>27</v>
      </c>
      <c r="D47" s="16">
        <v>5.3013940702925583E-3</v>
      </c>
      <c r="E47" s="15">
        <v>33</v>
      </c>
      <c r="F47" s="16">
        <v>4.8968689716575161E-3</v>
      </c>
      <c r="G47" s="15">
        <v>4</v>
      </c>
      <c r="H47" s="16">
        <v>8.7912087912087912E-3</v>
      </c>
      <c r="I47" s="24">
        <v>0</v>
      </c>
      <c r="J47" s="15">
        <v>64</v>
      </c>
      <c r="K47" s="16">
        <v>5.2087572230813057E-3</v>
      </c>
      <c r="L47" s="15">
        <v>21</v>
      </c>
      <c r="M47" s="16">
        <v>5.1660516605166054E-3</v>
      </c>
      <c r="N47" s="15">
        <v>63</v>
      </c>
      <c r="O47" s="16">
        <v>6.2500000000000003E-3</v>
      </c>
      <c r="P47" s="15">
        <v>5</v>
      </c>
      <c r="Q47" s="16">
        <v>9.2764378478664197E-3</v>
      </c>
      <c r="R47" s="15">
        <v>0</v>
      </c>
      <c r="S47" s="16">
        <v>0</v>
      </c>
      <c r="T47" s="15">
        <v>89</v>
      </c>
      <c r="U47" s="16">
        <v>6.0606060606060606E-3</v>
      </c>
      <c r="V47" s="15">
        <v>153</v>
      </c>
      <c r="W47" s="16">
        <v>5.6725493103959666E-3</v>
      </c>
    </row>
    <row r="48" spans="2:23" ht="22.15" customHeight="1" x14ac:dyDescent="0.25">
      <c r="B48" s="36" t="s">
        <v>125</v>
      </c>
      <c r="C48" s="15">
        <v>10</v>
      </c>
      <c r="D48" s="16">
        <v>1.9634792852935403E-3</v>
      </c>
      <c r="E48" s="15">
        <v>10</v>
      </c>
      <c r="F48" s="16">
        <v>1.4838996883810654E-3</v>
      </c>
      <c r="G48" s="15">
        <v>0</v>
      </c>
      <c r="H48" s="16">
        <v>0</v>
      </c>
      <c r="I48" s="24">
        <v>0</v>
      </c>
      <c r="J48" s="15">
        <v>20</v>
      </c>
      <c r="K48" s="16">
        <v>1.627736632212908E-3</v>
      </c>
      <c r="L48" s="15">
        <v>12</v>
      </c>
      <c r="M48" s="16">
        <v>2.9520295202952029E-3</v>
      </c>
      <c r="N48" s="15">
        <v>36</v>
      </c>
      <c r="O48" s="16">
        <v>3.5714285714285713E-3</v>
      </c>
      <c r="P48" s="15">
        <v>1</v>
      </c>
      <c r="Q48" s="16">
        <v>1.8552875695732839E-3</v>
      </c>
      <c r="R48" s="15">
        <v>0</v>
      </c>
      <c r="S48" s="16">
        <v>0</v>
      </c>
      <c r="T48" s="15">
        <v>49</v>
      </c>
      <c r="U48" s="16">
        <v>3.3367381681988426E-3</v>
      </c>
      <c r="V48" s="15">
        <v>69</v>
      </c>
      <c r="W48" s="16">
        <v>2.5582085125315144E-3</v>
      </c>
    </row>
    <row r="49" spans="2:24" ht="22.15" customHeight="1" x14ac:dyDescent="0.25">
      <c r="B49" s="36" t="s">
        <v>126</v>
      </c>
      <c r="C49" s="15">
        <v>11</v>
      </c>
      <c r="D49" s="16">
        <v>2.1598272138228943E-3</v>
      </c>
      <c r="E49" s="15">
        <v>30</v>
      </c>
      <c r="F49" s="16">
        <v>4.4516990651431963E-3</v>
      </c>
      <c r="G49" s="15">
        <v>4</v>
      </c>
      <c r="H49" s="16">
        <v>8.7912087912087912E-3</v>
      </c>
      <c r="I49" s="24">
        <v>0</v>
      </c>
      <c r="J49" s="15">
        <v>45</v>
      </c>
      <c r="K49" s="16">
        <v>3.662407422479043E-3</v>
      </c>
      <c r="L49" s="15">
        <v>32</v>
      </c>
      <c r="M49" s="16">
        <v>7.8720787207872071E-3</v>
      </c>
      <c r="N49" s="15">
        <v>97</v>
      </c>
      <c r="O49" s="16">
        <v>9.6230158730158735E-3</v>
      </c>
      <c r="P49" s="15">
        <v>5</v>
      </c>
      <c r="Q49" s="16">
        <v>9.2764378478664197E-3</v>
      </c>
      <c r="R49" s="15">
        <v>0</v>
      </c>
      <c r="S49" s="16">
        <v>0</v>
      </c>
      <c r="T49" s="15">
        <v>134</v>
      </c>
      <c r="U49" s="16">
        <v>9.1249574395641814E-3</v>
      </c>
      <c r="V49" s="15">
        <v>179</v>
      </c>
      <c r="W49" s="16">
        <v>6.6365119383063921E-3</v>
      </c>
    </row>
    <row r="50" spans="2:24" ht="22.15" customHeight="1" x14ac:dyDescent="0.25">
      <c r="B50" s="36" t="s">
        <v>127</v>
      </c>
      <c r="C50" s="15">
        <v>125</v>
      </c>
      <c r="D50" s="16">
        <v>2.4543491066169251E-2</v>
      </c>
      <c r="E50" s="15">
        <v>166</v>
      </c>
      <c r="F50" s="16">
        <v>2.4632734827125687E-2</v>
      </c>
      <c r="G50" s="15">
        <v>13</v>
      </c>
      <c r="H50" s="16">
        <v>2.8571428571428571E-2</v>
      </c>
      <c r="I50" s="24">
        <v>0</v>
      </c>
      <c r="J50" s="15">
        <v>304</v>
      </c>
      <c r="K50" s="16">
        <v>2.4741596809636199E-2</v>
      </c>
      <c r="L50" s="15">
        <v>107</v>
      </c>
      <c r="M50" s="16">
        <v>2.6322263222632227E-2</v>
      </c>
      <c r="N50" s="15">
        <v>303</v>
      </c>
      <c r="O50" s="16">
        <v>3.005952380952381E-2</v>
      </c>
      <c r="P50" s="15">
        <v>20</v>
      </c>
      <c r="Q50" s="16">
        <v>3.7105751391465679E-2</v>
      </c>
      <c r="R50" s="15">
        <v>0</v>
      </c>
      <c r="S50" s="16">
        <v>0</v>
      </c>
      <c r="T50" s="15">
        <v>430</v>
      </c>
      <c r="U50" s="16">
        <v>2.9281579843377595E-2</v>
      </c>
      <c r="V50" s="15">
        <v>734</v>
      </c>
      <c r="W50" s="16">
        <v>2.7213406495625092E-2</v>
      </c>
    </row>
    <row r="51" spans="2:24" ht="22.15" customHeight="1" x14ac:dyDescent="0.25">
      <c r="B51" s="36" t="s">
        <v>128</v>
      </c>
      <c r="C51" s="15">
        <v>11</v>
      </c>
      <c r="D51" s="16">
        <v>2.1598272138228943E-3</v>
      </c>
      <c r="E51" s="15">
        <v>24</v>
      </c>
      <c r="F51" s="16">
        <v>3.5613592521145571E-3</v>
      </c>
      <c r="G51" s="15">
        <v>0</v>
      </c>
      <c r="H51" s="16">
        <v>0</v>
      </c>
      <c r="I51" s="24">
        <v>0</v>
      </c>
      <c r="J51" s="15">
        <v>35</v>
      </c>
      <c r="K51" s="16">
        <v>2.8485391063725889E-3</v>
      </c>
      <c r="L51" s="15">
        <v>14</v>
      </c>
      <c r="M51" s="16">
        <v>3.4440344403444036E-3</v>
      </c>
      <c r="N51" s="15">
        <v>51</v>
      </c>
      <c r="O51" s="16">
        <v>5.0595238095238098E-3</v>
      </c>
      <c r="P51" s="15">
        <v>4</v>
      </c>
      <c r="Q51" s="16">
        <v>7.4211502782931356E-3</v>
      </c>
      <c r="R51" s="15">
        <v>0</v>
      </c>
      <c r="S51" s="16">
        <v>0</v>
      </c>
      <c r="T51" s="15">
        <v>69</v>
      </c>
      <c r="U51" s="16">
        <v>4.6986721144024511E-3</v>
      </c>
      <c r="V51" s="15">
        <v>104</v>
      </c>
      <c r="W51" s="16">
        <v>3.8558505116417026E-3</v>
      </c>
    </row>
    <row r="52" spans="2:24" ht="22.15" customHeight="1" x14ac:dyDescent="0.25">
      <c r="B52" s="36" t="s">
        <v>129</v>
      </c>
      <c r="C52" s="15">
        <v>2</v>
      </c>
      <c r="D52" s="16">
        <v>3.9269585705870805E-4</v>
      </c>
      <c r="E52" s="15">
        <v>2</v>
      </c>
      <c r="F52" s="16">
        <v>2.967799376762131E-4</v>
      </c>
      <c r="G52" s="15">
        <v>0</v>
      </c>
      <c r="H52" s="16">
        <v>0</v>
      </c>
      <c r="I52" s="24">
        <v>0</v>
      </c>
      <c r="J52" s="15">
        <v>4</v>
      </c>
      <c r="K52" s="16">
        <v>3.255473264425816E-4</v>
      </c>
      <c r="L52" s="15">
        <v>7</v>
      </c>
      <c r="M52" s="16">
        <v>1.7220172201722018E-3</v>
      </c>
      <c r="N52" s="15">
        <v>5</v>
      </c>
      <c r="O52" s="16">
        <v>4.96031746031746E-4</v>
      </c>
      <c r="P52" s="15">
        <v>1</v>
      </c>
      <c r="Q52" s="16">
        <v>1.8552875695732839E-3</v>
      </c>
      <c r="R52" s="15">
        <v>0</v>
      </c>
      <c r="S52" s="16">
        <v>0</v>
      </c>
      <c r="T52" s="15">
        <v>13</v>
      </c>
      <c r="U52" s="16">
        <v>8.8525706503234591E-4</v>
      </c>
      <c r="V52" s="15">
        <v>17</v>
      </c>
      <c r="W52" s="16">
        <v>6.3028325671066296E-4</v>
      </c>
    </row>
    <row r="53" spans="2:24" ht="22.15" customHeight="1" thickBot="1" x14ac:dyDescent="0.3">
      <c r="B53" s="36" t="s">
        <v>66</v>
      </c>
      <c r="C53" s="15">
        <v>2086</v>
      </c>
      <c r="D53" s="40">
        <v>0.40958177891223246</v>
      </c>
      <c r="E53" s="15">
        <v>2095</v>
      </c>
      <c r="F53" s="40">
        <v>0.31087698471583319</v>
      </c>
      <c r="G53" s="15">
        <v>206</v>
      </c>
      <c r="H53" s="40">
        <v>0.45274725274725275</v>
      </c>
      <c r="I53" s="24">
        <v>0</v>
      </c>
      <c r="J53" s="15">
        <v>4387</v>
      </c>
      <c r="K53" s="40">
        <v>0.35704403027590137</v>
      </c>
      <c r="L53" s="15">
        <v>907</v>
      </c>
      <c r="M53" s="40">
        <v>0.22312423124231243</v>
      </c>
      <c r="N53" s="15">
        <v>1228</v>
      </c>
      <c r="O53" s="40">
        <v>0.12182539682539682</v>
      </c>
      <c r="P53" s="15">
        <v>150</v>
      </c>
      <c r="Q53" s="40">
        <v>0.2782931354359926</v>
      </c>
      <c r="R53" s="15">
        <v>0</v>
      </c>
      <c r="S53" s="40">
        <v>0</v>
      </c>
      <c r="T53" s="15">
        <v>2285</v>
      </c>
      <c r="U53" s="40">
        <v>0.15560095335376234</v>
      </c>
      <c r="V53" s="15">
        <v>6672</v>
      </c>
      <c r="W53" s="40">
        <v>0.24736764051609075</v>
      </c>
      <c r="X53" s="47" t="s">
        <v>144</v>
      </c>
    </row>
    <row r="54" spans="2:24" ht="22.15" customHeight="1" thickTop="1" thickBot="1" x14ac:dyDescent="0.3">
      <c r="B54" s="17" t="s">
        <v>58</v>
      </c>
      <c r="C54" s="18">
        <v>5093</v>
      </c>
      <c r="D54" s="19">
        <v>0.99999999999999989</v>
      </c>
      <c r="E54" s="18">
        <v>6739</v>
      </c>
      <c r="F54" s="19">
        <v>1</v>
      </c>
      <c r="G54" s="18">
        <v>455</v>
      </c>
      <c r="H54" s="19">
        <v>0.99999999999999978</v>
      </c>
      <c r="I54" s="28">
        <v>0</v>
      </c>
      <c r="J54" s="18">
        <v>12287</v>
      </c>
      <c r="K54" s="19">
        <v>1</v>
      </c>
      <c r="L54" s="18">
        <v>4065</v>
      </c>
      <c r="M54" s="19">
        <v>0.99999999999999989</v>
      </c>
      <c r="N54" s="18">
        <v>10080</v>
      </c>
      <c r="O54" s="19">
        <v>0.99999999999999956</v>
      </c>
      <c r="P54" s="18">
        <v>539</v>
      </c>
      <c r="Q54" s="19">
        <v>1</v>
      </c>
      <c r="R54" s="18">
        <v>1</v>
      </c>
      <c r="S54" s="19">
        <v>1</v>
      </c>
      <c r="T54" s="18">
        <v>14685</v>
      </c>
      <c r="U54" s="19">
        <v>1.0000000000000004</v>
      </c>
      <c r="V54" s="18">
        <v>26972</v>
      </c>
      <c r="W54" s="19">
        <v>0.99999999999999978</v>
      </c>
    </row>
    <row r="55" spans="2:24" s="13" customFormat="1" ht="15.75" thickTop="1" x14ac:dyDescent="0.25">
      <c r="B55" s="47" t="s">
        <v>144</v>
      </c>
    </row>
    <row r="56" spans="2:24" s="13" customFormat="1" x14ac:dyDescent="0.25"/>
    <row r="57" spans="2:24" s="13" customFormat="1" x14ac:dyDescent="0.25">
      <c r="V57" s="21"/>
    </row>
    <row r="58" spans="2:24" s="13" customFormat="1" x14ac:dyDescent="0.25"/>
    <row r="59" spans="2:24" s="13" customFormat="1" x14ac:dyDescent="0.25"/>
    <row r="60" spans="2:24" s="13" customFormat="1" x14ac:dyDescent="0.25"/>
    <row r="61" spans="2:24" s="13" customFormat="1" x14ac:dyDescent="0.25"/>
    <row r="62" spans="2:24" s="13" customFormat="1" x14ac:dyDescent="0.25"/>
    <row r="63" spans="2:24" s="13" customFormat="1" x14ac:dyDescent="0.25"/>
    <row r="64" spans="2:24" s="13" customFormat="1" x14ac:dyDescent="0.25"/>
    <row r="65" s="13" customFormat="1" x14ac:dyDescent="0.25"/>
    <row r="66" s="13" customFormat="1" x14ac:dyDescent="0.25"/>
    <row r="67" s="13" customFormat="1" x14ac:dyDescent="0.25"/>
    <row r="68" s="13" customFormat="1" x14ac:dyDescent="0.25"/>
    <row r="69" s="13" customFormat="1" x14ac:dyDescent="0.25"/>
    <row r="70" s="13" customFormat="1" x14ac:dyDescent="0.25"/>
    <row r="71" s="13" customFormat="1" x14ac:dyDescent="0.25"/>
    <row r="72" s="13" customFormat="1" x14ac:dyDescent="0.25"/>
    <row r="73" s="13" customFormat="1" x14ac:dyDescent="0.25"/>
    <row r="74" s="13" customFormat="1" x14ac:dyDescent="0.25"/>
    <row r="75" s="13" customFormat="1" x14ac:dyDescent="0.25"/>
    <row r="76" s="13" customFormat="1" x14ac:dyDescent="0.25"/>
    <row r="77" s="13" customFormat="1" x14ac:dyDescent="0.25"/>
    <row r="78" s="13" customFormat="1" x14ac:dyDescent="0.25"/>
    <row r="79" s="13" customFormat="1" x14ac:dyDescent="0.25"/>
    <row r="80" s="13" customFormat="1" x14ac:dyDescent="0.25"/>
    <row r="81" s="13" customFormat="1" x14ac:dyDescent="0.25"/>
    <row r="82" s="13" customFormat="1" x14ac:dyDescent="0.25"/>
    <row r="83" s="13" customFormat="1" x14ac:dyDescent="0.25"/>
    <row r="84" s="13" customFormat="1" x14ac:dyDescent="0.25"/>
    <row r="85" s="13" customFormat="1" x14ac:dyDescent="0.25"/>
    <row r="86" s="13" customFormat="1" x14ac:dyDescent="0.25"/>
    <row r="87" s="13" customFormat="1" x14ac:dyDescent="0.25"/>
    <row r="88" s="13" customFormat="1" x14ac:dyDescent="0.25"/>
    <row r="89" s="13" customFormat="1" x14ac:dyDescent="0.25"/>
    <row r="90" s="13" customFormat="1" x14ac:dyDescent="0.25"/>
    <row r="91" s="13" customFormat="1" x14ac:dyDescent="0.25"/>
    <row r="92" s="13" customFormat="1" x14ac:dyDescent="0.25"/>
    <row r="93" s="13" customFormat="1" x14ac:dyDescent="0.25"/>
    <row r="94" s="13" customFormat="1" x14ac:dyDescent="0.25"/>
    <row r="95" s="13" customFormat="1" x14ac:dyDescent="0.25"/>
    <row r="96" s="13" customFormat="1" x14ac:dyDescent="0.25"/>
    <row r="97" s="13" customFormat="1" x14ac:dyDescent="0.25"/>
    <row r="98" s="13" customFormat="1" x14ac:dyDescent="0.25"/>
    <row r="99" s="13" customFormat="1" x14ac:dyDescent="0.25"/>
    <row r="100" s="13" customFormat="1" x14ac:dyDescent="0.25"/>
    <row r="101" s="13" customFormat="1" x14ac:dyDescent="0.25"/>
    <row r="102" s="13" customFormat="1" x14ac:dyDescent="0.25"/>
    <row r="103" s="13" customFormat="1" x14ac:dyDescent="0.25"/>
    <row r="104" s="13" customFormat="1" x14ac:dyDescent="0.25"/>
    <row r="105" s="13" customFormat="1" x14ac:dyDescent="0.25"/>
    <row r="106" s="13" customFormat="1" x14ac:dyDescent="0.25"/>
    <row r="107" s="13" customFormat="1" x14ac:dyDescent="0.25"/>
    <row r="108" s="13" customFormat="1" x14ac:dyDescent="0.25"/>
    <row r="109" s="13" customFormat="1" x14ac:dyDescent="0.25"/>
    <row r="110" s="13" customFormat="1" x14ac:dyDescent="0.25"/>
    <row r="111" s="13" customFormat="1" x14ac:dyDescent="0.25"/>
    <row r="112" s="13" customFormat="1" x14ac:dyDescent="0.25"/>
    <row r="113" s="13" customFormat="1" x14ac:dyDescent="0.25"/>
    <row r="114" s="13" customFormat="1" x14ac:dyDescent="0.25"/>
    <row r="115" s="13" customFormat="1" x14ac:dyDescent="0.25"/>
    <row r="116" s="13" customFormat="1" x14ac:dyDescent="0.25"/>
    <row r="117" s="13" customFormat="1" x14ac:dyDescent="0.25"/>
    <row r="118" s="13" customFormat="1" x14ac:dyDescent="0.25"/>
    <row r="119" s="13" customFormat="1" x14ac:dyDescent="0.25"/>
    <row r="120" s="13" customFormat="1" x14ac:dyDescent="0.25"/>
    <row r="121" s="13" customFormat="1" x14ac:dyDescent="0.25"/>
    <row r="122" s="13" customFormat="1" x14ac:dyDescent="0.25"/>
    <row r="123" s="13" customFormat="1" x14ac:dyDescent="0.25"/>
    <row r="124" s="13" customFormat="1" x14ac:dyDescent="0.25"/>
    <row r="125" s="13" customFormat="1" x14ac:dyDescent="0.25"/>
    <row r="126" s="13" customFormat="1" x14ac:dyDescent="0.25"/>
    <row r="127" s="13" customFormat="1" x14ac:dyDescent="0.25"/>
    <row r="128" s="13" customFormat="1" x14ac:dyDescent="0.25"/>
    <row r="129" s="13" customFormat="1" x14ac:dyDescent="0.25"/>
    <row r="130" s="13" customFormat="1" x14ac:dyDescent="0.25"/>
    <row r="131" s="13" customFormat="1" x14ac:dyDescent="0.25"/>
    <row r="132" s="13" customFormat="1" x14ac:dyDescent="0.25"/>
    <row r="133" s="13" customFormat="1" x14ac:dyDescent="0.25"/>
    <row r="134" s="13" customFormat="1" x14ac:dyDescent="0.25"/>
    <row r="135" s="13" customFormat="1" x14ac:dyDescent="0.25"/>
    <row r="136" s="13" customFormat="1" x14ac:dyDescent="0.25"/>
    <row r="137" s="13" customFormat="1" x14ac:dyDescent="0.25"/>
    <row r="138" s="13" customFormat="1" x14ac:dyDescent="0.25"/>
    <row r="139" s="13" customFormat="1" x14ac:dyDescent="0.25"/>
    <row r="140" s="13" customFormat="1" x14ac:dyDescent="0.25"/>
    <row r="141" s="13" customFormat="1" x14ac:dyDescent="0.25"/>
    <row r="142" s="13" customFormat="1" x14ac:dyDescent="0.25"/>
    <row r="143" s="13" customFormat="1" x14ac:dyDescent="0.25"/>
    <row r="144" s="13" customFormat="1" x14ac:dyDescent="0.25"/>
    <row r="145" s="13" customFormat="1" x14ac:dyDescent="0.25"/>
    <row r="146" s="13" customFormat="1" x14ac:dyDescent="0.25"/>
    <row r="147" s="13" customFormat="1" x14ac:dyDescent="0.25"/>
    <row r="148" s="13" customFormat="1" x14ac:dyDescent="0.25"/>
    <row r="149" s="13" customFormat="1" x14ac:dyDescent="0.25"/>
    <row r="150" s="13" customFormat="1" x14ac:dyDescent="0.25"/>
    <row r="151" s="13" customFormat="1" x14ac:dyDescent="0.25"/>
    <row r="152" s="13" customFormat="1" x14ac:dyDescent="0.25"/>
    <row r="153" s="13" customFormat="1" x14ac:dyDescent="0.25"/>
    <row r="154" s="13" customFormat="1" x14ac:dyDescent="0.25"/>
    <row r="155" s="13" customFormat="1" x14ac:dyDescent="0.25"/>
    <row r="156" s="13" customFormat="1" x14ac:dyDescent="0.25"/>
    <row r="157" s="13" customFormat="1" x14ac:dyDescent="0.25"/>
    <row r="158" s="13" customFormat="1" x14ac:dyDescent="0.25"/>
    <row r="159" s="13" customFormat="1" x14ac:dyDescent="0.25"/>
    <row r="160" s="13" customFormat="1" x14ac:dyDescent="0.25"/>
    <row r="161" s="13" customFormat="1" x14ac:dyDescent="0.25"/>
    <row r="162" s="13" customFormat="1" x14ac:dyDescent="0.25"/>
    <row r="163" s="13" customFormat="1" x14ac:dyDescent="0.25"/>
    <row r="164" s="13" customFormat="1" x14ac:dyDescent="0.25"/>
    <row r="165" s="13" customFormat="1" x14ac:dyDescent="0.25"/>
    <row r="166" s="13" customFormat="1" x14ac:dyDescent="0.25"/>
    <row r="167" s="13" customFormat="1" x14ac:dyDescent="0.25"/>
    <row r="168" s="13" customFormat="1" x14ac:dyDescent="0.25"/>
    <row r="169" s="13" customFormat="1" x14ac:dyDescent="0.25"/>
    <row r="170" s="13" customFormat="1" x14ac:dyDescent="0.25"/>
    <row r="171" s="13" customFormat="1" x14ac:dyDescent="0.25"/>
    <row r="172" s="13" customFormat="1" x14ac:dyDescent="0.25"/>
    <row r="173" s="13" customFormat="1" x14ac:dyDescent="0.25"/>
    <row r="174" s="13" customFormat="1" x14ac:dyDescent="0.25"/>
    <row r="175" s="13" customFormat="1" x14ac:dyDescent="0.25"/>
    <row r="176" s="13" customFormat="1" x14ac:dyDescent="0.25"/>
    <row r="177" s="13" customFormat="1" x14ac:dyDescent="0.25"/>
    <row r="178" s="13" customFormat="1" x14ac:dyDescent="0.25"/>
    <row r="179" s="13" customFormat="1" x14ac:dyDescent="0.25"/>
    <row r="180" s="13" customFormat="1" x14ac:dyDescent="0.25"/>
    <row r="181" s="13" customFormat="1" x14ac:dyDescent="0.25"/>
    <row r="182" s="13" customFormat="1" x14ac:dyDescent="0.25"/>
    <row r="183" s="13" customFormat="1" x14ac:dyDescent="0.25"/>
    <row r="184" s="13" customFormat="1" x14ac:dyDescent="0.25"/>
    <row r="185" s="13" customFormat="1" x14ac:dyDescent="0.25"/>
    <row r="186" s="13" customFormat="1" x14ac:dyDescent="0.25"/>
    <row r="187" s="13" customFormat="1" x14ac:dyDescent="0.25"/>
    <row r="188" s="13" customFormat="1" x14ac:dyDescent="0.25"/>
    <row r="189" s="13" customFormat="1" x14ac:dyDescent="0.25"/>
    <row r="190" s="13" customFormat="1" x14ac:dyDescent="0.25"/>
    <row r="191" s="13" customFormat="1" x14ac:dyDescent="0.25"/>
    <row r="192" s="13" customFormat="1" x14ac:dyDescent="0.25"/>
    <row r="193" s="13" customFormat="1" x14ac:dyDescent="0.25"/>
    <row r="194" s="13" customFormat="1" x14ac:dyDescent="0.25"/>
    <row r="195" s="13" customFormat="1" x14ac:dyDescent="0.25"/>
    <row r="196" s="13" customFormat="1" x14ac:dyDescent="0.25"/>
    <row r="197" s="13" customFormat="1" x14ac:dyDescent="0.25"/>
    <row r="198" s="13" customFormat="1" x14ac:dyDescent="0.25"/>
    <row r="199" s="13" customFormat="1" x14ac:dyDescent="0.25"/>
    <row r="200" s="13" customFormat="1" x14ac:dyDescent="0.25"/>
    <row r="201" s="13" customFormat="1" x14ac:dyDescent="0.25"/>
    <row r="202" s="13" customFormat="1" x14ac:dyDescent="0.25"/>
    <row r="203" s="13" customFormat="1" x14ac:dyDescent="0.25"/>
    <row r="204" s="13" customFormat="1" x14ac:dyDescent="0.25"/>
    <row r="205" s="13" customFormat="1" x14ac:dyDescent="0.25"/>
    <row r="206" s="13" customFormat="1" x14ac:dyDescent="0.25"/>
    <row r="207" s="13" customFormat="1" x14ac:dyDescent="0.25"/>
    <row r="208" s="13" customFormat="1" x14ac:dyDescent="0.25"/>
    <row r="209" s="13" customFormat="1" x14ac:dyDescent="0.25"/>
    <row r="210" s="13" customFormat="1" x14ac:dyDescent="0.25"/>
    <row r="211" s="13" customFormat="1" x14ac:dyDescent="0.25"/>
    <row r="212" s="13" customFormat="1" x14ac:dyDescent="0.25"/>
    <row r="213" s="13" customFormat="1" x14ac:dyDescent="0.25"/>
    <row r="214" s="13" customFormat="1" x14ac:dyDescent="0.25"/>
    <row r="215" s="13" customFormat="1" x14ac:dyDescent="0.25"/>
    <row r="216" s="13" customFormat="1" x14ac:dyDescent="0.25"/>
    <row r="217" s="13" customFormat="1" x14ac:dyDescent="0.25"/>
    <row r="218" s="13" customFormat="1" x14ac:dyDescent="0.25"/>
    <row r="219" s="13" customFormat="1" x14ac:dyDescent="0.25"/>
    <row r="220" s="13" customFormat="1" x14ac:dyDescent="0.25"/>
    <row r="221" s="13" customFormat="1" x14ac:dyDescent="0.25"/>
    <row r="222" s="13" customFormat="1" x14ac:dyDescent="0.25"/>
    <row r="223" s="13" customFormat="1" x14ac:dyDescent="0.25"/>
    <row r="224" s="13" customFormat="1" x14ac:dyDescent="0.25"/>
    <row r="225" s="13" customFormat="1" x14ac:dyDescent="0.25"/>
    <row r="226" s="13" customFormat="1" x14ac:dyDescent="0.25"/>
    <row r="227" s="13" customFormat="1" x14ac:dyDescent="0.25"/>
    <row r="228" s="13" customFormat="1" x14ac:dyDescent="0.25"/>
    <row r="229" s="13" customFormat="1" x14ac:dyDescent="0.25"/>
    <row r="230" s="13" customFormat="1" x14ac:dyDescent="0.25"/>
    <row r="231" s="13" customFormat="1" x14ac:dyDescent="0.25"/>
    <row r="232" s="13" customFormat="1" x14ac:dyDescent="0.25"/>
    <row r="233" s="13" customFormat="1" x14ac:dyDescent="0.25"/>
    <row r="234" s="13" customFormat="1" x14ac:dyDescent="0.25"/>
    <row r="235" s="13" customFormat="1" x14ac:dyDescent="0.25"/>
    <row r="236" s="13" customFormat="1" x14ac:dyDescent="0.25"/>
    <row r="237" s="13" customFormat="1" x14ac:dyDescent="0.25"/>
    <row r="238" s="13" customFormat="1" x14ac:dyDescent="0.25"/>
    <row r="239" s="13" customFormat="1" x14ac:dyDescent="0.25"/>
    <row r="240" s="13" customFormat="1" x14ac:dyDescent="0.25"/>
    <row r="241" s="13" customFormat="1" x14ac:dyDescent="0.25"/>
    <row r="242" s="13" customFormat="1" x14ac:dyDescent="0.25"/>
    <row r="243" s="13" customFormat="1" x14ac:dyDescent="0.25"/>
    <row r="244" s="13" customFormat="1" x14ac:dyDescent="0.25"/>
    <row r="245" s="13" customFormat="1" x14ac:dyDescent="0.25"/>
    <row r="246" s="13" customFormat="1" x14ac:dyDescent="0.25"/>
    <row r="247" s="13" customFormat="1" x14ac:dyDescent="0.25"/>
    <row r="248" s="13" customFormat="1" x14ac:dyDescent="0.25"/>
    <row r="249" s="13" customFormat="1" x14ac:dyDescent="0.25"/>
    <row r="250" s="13" customFormat="1" x14ac:dyDescent="0.25"/>
    <row r="251" s="13" customFormat="1" x14ac:dyDescent="0.25"/>
    <row r="252" s="13" customFormat="1" x14ac:dyDescent="0.25"/>
    <row r="253" s="13" customFormat="1" x14ac:dyDescent="0.25"/>
    <row r="254" s="13" customFormat="1" x14ac:dyDescent="0.25"/>
    <row r="255" s="13" customFormat="1" x14ac:dyDescent="0.25"/>
    <row r="256" s="13" customFormat="1" x14ac:dyDescent="0.25"/>
    <row r="257" s="13" customFormat="1" x14ac:dyDescent="0.25"/>
    <row r="258" s="13" customFormat="1" x14ac:dyDescent="0.25"/>
    <row r="259" s="13" customFormat="1" x14ac:dyDescent="0.25"/>
    <row r="260" s="13" customFormat="1" x14ac:dyDescent="0.25"/>
    <row r="261" s="13" customFormat="1" x14ac:dyDescent="0.25"/>
    <row r="262" s="13" customFormat="1" x14ac:dyDescent="0.25"/>
    <row r="263" s="13" customFormat="1" x14ac:dyDescent="0.25"/>
    <row r="264" s="13" customFormat="1" x14ac:dyDescent="0.25"/>
    <row r="265" s="13" customFormat="1" x14ac:dyDescent="0.25"/>
    <row r="266" s="13" customFormat="1" x14ac:dyDescent="0.25"/>
    <row r="267" s="13" customFormat="1" x14ac:dyDescent="0.25"/>
    <row r="268" s="13" customFormat="1" x14ac:dyDescent="0.25"/>
    <row r="269" s="13" customFormat="1" x14ac:dyDescent="0.25"/>
    <row r="270" s="13" customFormat="1" x14ac:dyDescent="0.25"/>
    <row r="271" s="13" customFormat="1" x14ac:dyDescent="0.25"/>
    <row r="272" s="13" customFormat="1" x14ac:dyDescent="0.25"/>
    <row r="273" s="13" customFormat="1" x14ac:dyDescent="0.25"/>
    <row r="274" s="13" customFormat="1" x14ac:dyDescent="0.25"/>
    <row r="275" s="13" customFormat="1" x14ac:dyDescent="0.25"/>
    <row r="276" s="13" customFormat="1" x14ac:dyDescent="0.25"/>
    <row r="277" s="13" customFormat="1" x14ac:dyDescent="0.25"/>
    <row r="278" s="13" customFormat="1" x14ac:dyDescent="0.25"/>
    <row r="279" s="13" customFormat="1" x14ac:dyDescent="0.25"/>
    <row r="280" s="13" customFormat="1" x14ac:dyDescent="0.25"/>
    <row r="281" s="13" customFormat="1" x14ac:dyDescent="0.25"/>
    <row r="282" s="13" customFormat="1" x14ac:dyDescent="0.25"/>
    <row r="283" s="13" customFormat="1" x14ac:dyDescent="0.25"/>
    <row r="284" s="13" customFormat="1" x14ac:dyDescent="0.25"/>
    <row r="285" s="13" customFormat="1" x14ac:dyDescent="0.25"/>
    <row r="286" s="13" customFormat="1" x14ac:dyDescent="0.25"/>
    <row r="287" s="13" customFormat="1" x14ac:dyDescent="0.25"/>
    <row r="288" s="13" customFormat="1" x14ac:dyDescent="0.25"/>
    <row r="289" s="13" customFormat="1" x14ac:dyDescent="0.25"/>
    <row r="290" s="13" customFormat="1" x14ac:dyDescent="0.25"/>
    <row r="291" s="13" customFormat="1" x14ac:dyDescent="0.25"/>
    <row r="292" s="13" customFormat="1" x14ac:dyDescent="0.25"/>
    <row r="293" s="13" customFormat="1" x14ac:dyDescent="0.25"/>
    <row r="294" s="13" customFormat="1" x14ac:dyDescent="0.25"/>
    <row r="295" s="13" customFormat="1" x14ac:dyDescent="0.25"/>
    <row r="296" s="13" customFormat="1" x14ac:dyDescent="0.25"/>
    <row r="297" s="13" customFormat="1" x14ac:dyDescent="0.25"/>
    <row r="298" s="13" customFormat="1" x14ac:dyDescent="0.25"/>
    <row r="299" s="13" customFormat="1" x14ac:dyDescent="0.25"/>
    <row r="300" s="13" customFormat="1" x14ac:dyDescent="0.25"/>
    <row r="301" s="13" customFormat="1" x14ac:dyDescent="0.25"/>
    <row r="302" s="13" customFormat="1" x14ac:dyDescent="0.25"/>
    <row r="303" s="13" customFormat="1" x14ac:dyDescent="0.25"/>
    <row r="304" s="13" customFormat="1" x14ac:dyDescent="0.25"/>
    <row r="305" s="13" customFormat="1" x14ac:dyDescent="0.25"/>
    <row r="306" s="13" customFormat="1" x14ac:dyDescent="0.25"/>
    <row r="307" s="13" customFormat="1" x14ac:dyDescent="0.25"/>
    <row r="308" s="13" customFormat="1" x14ac:dyDescent="0.25"/>
    <row r="309" s="13" customFormat="1" x14ac:dyDescent="0.25"/>
    <row r="310" s="13" customFormat="1" x14ac:dyDescent="0.25"/>
    <row r="311" s="13" customFormat="1" x14ac:dyDescent="0.25"/>
    <row r="312" s="13" customFormat="1" x14ac:dyDescent="0.25"/>
    <row r="313" s="13" customFormat="1" x14ac:dyDescent="0.25"/>
    <row r="314" s="13" customFormat="1" x14ac:dyDescent="0.25"/>
    <row r="315" s="13" customFormat="1" x14ac:dyDescent="0.25"/>
    <row r="316" s="13" customFormat="1" x14ac:dyDescent="0.25"/>
    <row r="317" s="13" customFormat="1" x14ac:dyDescent="0.25"/>
    <row r="318" s="13" customFormat="1" x14ac:dyDescent="0.25"/>
    <row r="319" s="13" customFormat="1" x14ac:dyDescent="0.25"/>
    <row r="320" s="13" customFormat="1" x14ac:dyDescent="0.25"/>
    <row r="321" s="13" customFormat="1" x14ac:dyDescent="0.25"/>
    <row r="322" s="13" customFormat="1" x14ac:dyDescent="0.25"/>
    <row r="323" s="13" customFormat="1" x14ac:dyDescent="0.25"/>
    <row r="324" s="13" customFormat="1" x14ac:dyDescent="0.25"/>
    <row r="325" s="13" customFormat="1" x14ac:dyDescent="0.25"/>
    <row r="326" s="13" customFormat="1" x14ac:dyDescent="0.25"/>
    <row r="327" s="13" customFormat="1" x14ac:dyDescent="0.25"/>
    <row r="328" s="13" customFormat="1" x14ac:dyDescent="0.25"/>
    <row r="329" s="13" customFormat="1" x14ac:dyDescent="0.25"/>
    <row r="330" s="13" customFormat="1" x14ac:dyDescent="0.25"/>
    <row r="331" s="13" customFormat="1" x14ac:dyDescent="0.25"/>
    <row r="332" s="13" customFormat="1" x14ac:dyDescent="0.25"/>
    <row r="333" s="13" customFormat="1" x14ac:dyDescent="0.25"/>
    <row r="334" s="13" customFormat="1" x14ac:dyDescent="0.25"/>
    <row r="335" s="13" customFormat="1" x14ac:dyDescent="0.25"/>
    <row r="336" s="13" customFormat="1" x14ac:dyDescent="0.25"/>
    <row r="337" s="13" customFormat="1" x14ac:dyDescent="0.25"/>
    <row r="338" s="13" customFormat="1" x14ac:dyDescent="0.25"/>
    <row r="339" s="13" customFormat="1" x14ac:dyDescent="0.25"/>
    <row r="340" s="13" customFormat="1" x14ac:dyDescent="0.25"/>
    <row r="341" s="13" customFormat="1" x14ac:dyDescent="0.25"/>
    <row r="342" s="13" customFormat="1" x14ac:dyDescent="0.25"/>
    <row r="343" s="13" customFormat="1" x14ac:dyDescent="0.25"/>
    <row r="344" s="13" customFormat="1" x14ac:dyDescent="0.25"/>
    <row r="345" s="13" customFormat="1" x14ac:dyDescent="0.25"/>
    <row r="346" s="13" customFormat="1" x14ac:dyDescent="0.25"/>
    <row r="347" s="13" customFormat="1" x14ac:dyDescent="0.25"/>
    <row r="348" s="13" customFormat="1" x14ac:dyDescent="0.25"/>
    <row r="349" s="13" customFormat="1" x14ac:dyDescent="0.25"/>
    <row r="350" s="13" customFormat="1" x14ac:dyDescent="0.25"/>
    <row r="351" s="13" customFormat="1" x14ac:dyDescent="0.25"/>
    <row r="352" s="13" customFormat="1" x14ac:dyDescent="0.25"/>
    <row r="353" s="13" customFormat="1" x14ac:dyDescent="0.25"/>
    <row r="354" s="13" customFormat="1" x14ac:dyDescent="0.25"/>
    <row r="355" s="13" customFormat="1" x14ac:dyDescent="0.25"/>
    <row r="356" s="13" customFormat="1" x14ac:dyDescent="0.25"/>
    <row r="357" s="13" customFormat="1" x14ac:dyDescent="0.25"/>
    <row r="358" s="13" customFormat="1" x14ac:dyDescent="0.25"/>
    <row r="359" s="13" customFormat="1" x14ac:dyDescent="0.25"/>
    <row r="360" s="13" customFormat="1" x14ac:dyDescent="0.25"/>
    <row r="361" s="13" customFormat="1" x14ac:dyDescent="0.25"/>
    <row r="362" s="13" customFormat="1" x14ac:dyDescent="0.25"/>
    <row r="363" s="13" customFormat="1" x14ac:dyDescent="0.25"/>
    <row r="364" s="13" customFormat="1" x14ac:dyDescent="0.25"/>
    <row r="365" s="13" customFormat="1" x14ac:dyDescent="0.25"/>
    <row r="366" s="13" customFormat="1" x14ac:dyDescent="0.25"/>
    <row r="367" s="13" customFormat="1" x14ac:dyDescent="0.25"/>
    <row r="368" s="13" customFormat="1" x14ac:dyDescent="0.25"/>
    <row r="369" s="13" customFormat="1" x14ac:dyDescent="0.25"/>
    <row r="370" s="13" customFormat="1" x14ac:dyDescent="0.25"/>
    <row r="371" s="13" customFormat="1" x14ac:dyDescent="0.25"/>
    <row r="372" s="13" customFormat="1" x14ac:dyDescent="0.25"/>
    <row r="373" s="13" customFormat="1" x14ac:dyDescent="0.25"/>
    <row r="374" s="13" customFormat="1" x14ac:dyDescent="0.25"/>
    <row r="375" s="13" customFormat="1" x14ac:dyDescent="0.25"/>
    <row r="376" s="13" customFormat="1" x14ac:dyDescent="0.25"/>
    <row r="377" s="13" customFormat="1" x14ac:dyDescent="0.25"/>
    <row r="378" s="13" customFormat="1" x14ac:dyDescent="0.25"/>
    <row r="379" s="13" customFormat="1" x14ac:dyDescent="0.25"/>
    <row r="380" s="13" customFormat="1" x14ac:dyDescent="0.25"/>
    <row r="381" s="13" customFormat="1" x14ac:dyDescent="0.25"/>
    <row r="382" s="13" customFormat="1" x14ac:dyDescent="0.25"/>
    <row r="383" s="13" customFormat="1" x14ac:dyDescent="0.25"/>
    <row r="384" s="13" customFormat="1" x14ac:dyDescent="0.25"/>
    <row r="385" s="13" customFormat="1" x14ac:dyDescent="0.25"/>
    <row r="386" s="13" customFormat="1" x14ac:dyDescent="0.25"/>
    <row r="387" s="13" customFormat="1" x14ac:dyDescent="0.25"/>
    <row r="388" s="13" customFormat="1" x14ac:dyDescent="0.25"/>
    <row r="389" s="13" customFormat="1" x14ac:dyDescent="0.25"/>
    <row r="390" s="13" customFormat="1" x14ac:dyDescent="0.25"/>
    <row r="391" s="13" customFormat="1" x14ac:dyDescent="0.25"/>
    <row r="392" s="13" customFormat="1" x14ac:dyDescent="0.25"/>
    <row r="393" s="13" customFormat="1" x14ac:dyDescent="0.25"/>
    <row r="394" s="13" customFormat="1" x14ac:dyDescent="0.25"/>
    <row r="395" s="13" customFormat="1" x14ac:dyDescent="0.25"/>
    <row r="396" s="13" customFormat="1" x14ac:dyDescent="0.25"/>
    <row r="397" s="13" customFormat="1" x14ac:dyDescent="0.25"/>
    <row r="398" s="13" customFormat="1" x14ac:dyDescent="0.25"/>
    <row r="399" s="13" customFormat="1" x14ac:dyDescent="0.25"/>
    <row r="400" s="13" customFormat="1" x14ac:dyDescent="0.25"/>
    <row r="401" s="13" customFormat="1" x14ac:dyDescent="0.25"/>
    <row r="402" s="13" customFormat="1" x14ac:dyDescent="0.25"/>
    <row r="403" s="13" customFormat="1" x14ac:dyDescent="0.25"/>
    <row r="404" s="13" customFormat="1" x14ac:dyDescent="0.25"/>
    <row r="405" s="13" customFormat="1" x14ac:dyDescent="0.25"/>
    <row r="406" s="13" customFormat="1" x14ac:dyDescent="0.25"/>
    <row r="407" s="13" customFormat="1" x14ac:dyDescent="0.25"/>
    <row r="408" s="13" customFormat="1" x14ac:dyDescent="0.25"/>
    <row r="409" s="13" customFormat="1" x14ac:dyDescent="0.25"/>
    <row r="410" s="13" customFormat="1" x14ac:dyDescent="0.25"/>
    <row r="411" s="13" customFormat="1" x14ac:dyDescent="0.25"/>
    <row r="412" s="13" customFormat="1" x14ac:dyDescent="0.25"/>
    <row r="413" s="13" customFormat="1" x14ac:dyDescent="0.25"/>
    <row r="414" s="13" customFormat="1" x14ac:dyDescent="0.25"/>
    <row r="415" s="13" customFormat="1" x14ac:dyDescent="0.25"/>
    <row r="416" s="13" customFormat="1" x14ac:dyDescent="0.25"/>
    <row r="417" s="13" customFormat="1" x14ac:dyDescent="0.25"/>
    <row r="418" s="13" customFormat="1" x14ac:dyDescent="0.25"/>
    <row r="419" s="13" customFormat="1" x14ac:dyDescent="0.25"/>
    <row r="420" s="13" customFormat="1" x14ac:dyDescent="0.25"/>
    <row r="421" s="13" customFormat="1" x14ac:dyDescent="0.25"/>
    <row r="422" s="13" customFormat="1" x14ac:dyDescent="0.25"/>
    <row r="423" s="13" customFormat="1" x14ac:dyDescent="0.25"/>
    <row r="424" s="13" customFormat="1" x14ac:dyDescent="0.25"/>
    <row r="425" s="13" customFormat="1" x14ac:dyDescent="0.25"/>
    <row r="426" s="13" customFormat="1" x14ac:dyDescent="0.25"/>
    <row r="427" s="13" customFormat="1" x14ac:dyDescent="0.25"/>
    <row r="428" s="13" customFormat="1" x14ac:dyDescent="0.25"/>
    <row r="429" s="13" customFormat="1" x14ac:dyDescent="0.25"/>
    <row r="430" s="13" customFormat="1" x14ac:dyDescent="0.25"/>
    <row r="431" s="13" customFormat="1" x14ac:dyDescent="0.25"/>
    <row r="432" s="13" customFormat="1" x14ac:dyDescent="0.25"/>
    <row r="433" s="13" customFormat="1" x14ac:dyDescent="0.25"/>
    <row r="434" s="13" customFormat="1" x14ac:dyDescent="0.25"/>
    <row r="435" s="13" customFormat="1" x14ac:dyDescent="0.25"/>
    <row r="436" s="13" customFormat="1" x14ac:dyDescent="0.25"/>
    <row r="437" s="13" customFormat="1" x14ac:dyDescent="0.25"/>
    <row r="438" s="13" customFormat="1" x14ac:dyDescent="0.25"/>
    <row r="439" s="13" customFormat="1" x14ac:dyDescent="0.25"/>
    <row r="440" s="13" customFormat="1" x14ac:dyDescent="0.25"/>
    <row r="441" s="13" customFormat="1" x14ac:dyDescent="0.25"/>
    <row r="442" s="13" customFormat="1" x14ac:dyDescent="0.25"/>
    <row r="443" s="13" customFormat="1" x14ac:dyDescent="0.25"/>
    <row r="444" s="13" customFormat="1" x14ac:dyDescent="0.25"/>
    <row r="445" s="13" customFormat="1" x14ac:dyDescent="0.25"/>
    <row r="446" s="13" customFormat="1" x14ac:dyDescent="0.25"/>
    <row r="447" s="13" customFormat="1" x14ac:dyDescent="0.25"/>
    <row r="448" s="13" customFormat="1" x14ac:dyDescent="0.25"/>
    <row r="449" s="13" customFormat="1" x14ac:dyDescent="0.25"/>
    <row r="450" s="13" customFormat="1" x14ac:dyDescent="0.25"/>
    <row r="451" s="13" customFormat="1" x14ac:dyDescent="0.25"/>
    <row r="452" s="13" customFormat="1" x14ac:dyDescent="0.25"/>
    <row r="453" s="13" customFormat="1" x14ac:dyDescent="0.25"/>
    <row r="454" s="13" customFormat="1" x14ac:dyDescent="0.25"/>
    <row r="455" s="13" customFormat="1" x14ac:dyDescent="0.25"/>
    <row r="456" s="13" customFormat="1" x14ac:dyDescent="0.25"/>
    <row r="457" s="13" customFormat="1" x14ac:dyDescent="0.25"/>
    <row r="458" s="13" customFormat="1" x14ac:dyDescent="0.25"/>
    <row r="459" s="13" customFormat="1" x14ac:dyDescent="0.25"/>
    <row r="460" s="13" customFormat="1" x14ac:dyDescent="0.25"/>
    <row r="461" s="13" customFormat="1" x14ac:dyDescent="0.25"/>
    <row r="462" s="13" customFormat="1" x14ac:dyDescent="0.25"/>
    <row r="463" s="13" customFormat="1" x14ac:dyDescent="0.25"/>
    <row r="464" s="13" customFormat="1" x14ac:dyDescent="0.25"/>
    <row r="465" s="13" customFormat="1" x14ac:dyDescent="0.25"/>
    <row r="466" s="13" customFormat="1" x14ac:dyDescent="0.25"/>
    <row r="467" s="13" customFormat="1" x14ac:dyDescent="0.25"/>
    <row r="468" s="13" customFormat="1" x14ac:dyDescent="0.25"/>
    <row r="469" s="13" customFormat="1" x14ac:dyDescent="0.25"/>
    <row r="470" s="13" customFormat="1" x14ac:dyDescent="0.25"/>
    <row r="471" s="13" customFormat="1" x14ac:dyDescent="0.25"/>
    <row r="472" s="13" customFormat="1" x14ac:dyDescent="0.25"/>
    <row r="473" s="13" customFormat="1" x14ac:dyDescent="0.25"/>
    <row r="474" s="13" customFormat="1" x14ac:dyDescent="0.25"/>
    <row r="475" s="13" customFormat="1" x14ac:dyDescent="0.25"/>
    <row r="476" s="13" customFormat="1" x14ac:dyDescent="0.25"/>
    <row r="477" s="13" customFormat="1" x14ac:dyDescent="0.25"/>
    <row r="478" s="13" customFormat="1" x14ac:dyDescent="0.25"/>
    <row r="479" s="13" customFormat="1" x14ac:dyDescent="0.25"/>
    <row r="480" s="13" customFormat="1" x14ac:dyDescent="0.25"/>
    <row r="481" s="13" customFormat="1" x14ac:dyDescent="0.25"/>
    <row r="482" s="13" customFormat="1" x14ac:dyDescent="0.25"/>
    <row r="483" s="13" customFormat="1" x14ac:dyDescent="0.25"/>
    <row r="484" s="13" customFormat="1" x14ac:dyDescent="0.25"/>
    <row r="485" s="13" customFormat="1" x14ac:dyDescent="0.25"/>
    <row r="486" s="13" customFormat="1" x14ac:dyDescent="0.25"/>
    <row r="487" s="13" customFormat="1" x14ac:dyDescent="0.25"/>
    <row r="488" s="13" customFormat="1" x14ac:dyDescent="0.25"/>
    <row r="489" s="13" customFormat="1" x14ac:dyDescent="0.25"/>
    <row r="490" s="13" customFormat="1" x14ac:dyDescent="0.25"/>
    <row r="491" s="13" customFormat="1" x14ac:dyDescent="0.25"/>
    <row r="492" s="13" customFormat="1" x14ac:dyDescent="0.25"/>
    <row r="493" s="13" customFormat="1" x14ac:dyDescent="0.25"/>
    <row r="494" s="13" customFormat="1" x14ac:dyDescent="0.25"/>
    <row r="495" s="13" customFormat="1" x14ac:dyDescent="0.25"/>
    <row r="496" s="13" customFormat="1" x14ac:dyDescent="0.25"/>
    <row r="497" s="13" customFormat="1" x14ac:dyDescent="0.25"/>
    <row r="498" s="13" customFormat="1" x14ac:dyDescent="0.25"/>
    <row r="499" s="13" customFormat="1" x14ac:dyDescent="0.25"/>
    <row r="500" s="13" customFormat="1" x14ac:dyDescent="0.25"/>
    <row r="501" s="13" customFormat="1" x14ac:dyDescent="0.25"/>
    <row r="502" s="13" customFormat="1" x14ac:dyDescent="0.25"/>
    <row r="503" s="13" customFormat="1" x14ac:dyDescent="0.25"/>
    <row r="504" s="13" customFormat="1" x14ac:dyDescent="0.25"/>
    <row r="505" s="13" customFormat="1" x14ac:dyDescent="0.25"/>
    <row r="506" s="13" customFormat="1" x14ac:dyDescent="0.25"/>
    <row r="507" s="13" customFormat="1" x14ac:dyDescent="0.25"/>
    <row r="508" s="13" customFormat="1" x14ac:dyDescent="0.25"/>
    <row r="509" s="13" customFormat="1" x14ac:dyDescent="0.25"/>
    <row r="510" s="13" customFormat="1" x14ac:dyDescent="0.25"/>
    <row r="511" s="13" customFormat="1" x14ac:dyDescent="0.25"/>
    <row r="512" s="13" customFormat="1" x14ac:dyDescent="0.25"/>
    <row r="513" s="13" customFormat="1" x14ac:dyDescent="0.25"/>
    <row r="514" s="13" customFormat="1" x14ac:dyDescent="0.25"/>
    <row r="515" s="13" customFormat="1" x14ac:dyDescent="0.25"/>
    <row r="516" s="13" customFormat="1" x14ac:dyDescent="0.25"/>
    <row r="517" s="13" customFormat="1" x14ac:dyDescent="0.25"/>
    <row r="518" s="13" customFormat="1" x14ac:dyDescent="0.25"/>
    <row r="519" s="13" customFormat="1" x14ac:dyDescent="0.25"/>
    <row r="520" s="13" customFormat="1" x14ac:dyDescent="0.25"/>
    <row r="521" s="13" customFormat="1" x14ac:dyDescent="0.25"/>
    <row r="522" s="13" customFormat="1" x14ac:dyDescent="0.25"/>
    <row r="523" s="13" customFormat="1" x14ac:dyDescent="0.25"/>
    <row r="524" s="13" customFormat="1" x14ac:dyDescent="0.25"/>
    <row r="525" s="13" customFormat="1" x14ac:dyDescent="0.25"/>
    <row r="526" s="13" customFormat="1" x14ac:dyDescent="0.25"/>
    <row r="527" s="13" customFormat="1" x14ac:dyDescent="0.25"/>
    <row r="528" s="13" customFormat="1" x14ac:dyDescent="0.25"/>
    <row r="529" s="13" customFormat="1" x14ac:dyDescent="0.25"/>
    <row r="530" s="13" customFormat="1" x14ac:dyDescent="0.25"/>
    <row r="531" s="13" customFormat="1" x14ac:dyDescent="0.25"/>
    <row r="532" s="13" customFormat="1" x14ac:dyDescent="0.25"/>
    <row r="533" s="13" customFormat="1" x14ac:dyDescent="0.25"/>
    <row r="534" s="13" customFormat="1" x14ac:dyDescent="0.25"/>
    <row r="535" s="13" customFormat="1" x14ac:dyDescent="0.25"/>
    <row r="536" s="13" customFormat="1" x14ac:dyDescent="0.25"/>
    <row r="537" s="13" customFormat="1" x14ac:dyDescent="0.25"/>
    <row r="538" s="13" customFormat="1" x14ac:dyDescent="0.25"/>
    <row r="539" s="13" customFormat="1" x14ac:dyDescent="0.25"/>
  </sheetData>
  <mergeCells count="17">
    <mergeCell ref="B2:W2"/>
    <mergeCell ref="C3:U3"/>
    <mergeCell ref="V3:W6"/>
    <mergeCell ref="B3:B7"/>
    <mergeCell ref="C4:K4"/>
    <mergeCell ref="L4:U4"/>
    <mergeCell ref="C5:I5"/>
    <mergeCell ref="J5:K6"/>
    <mergeCell ref="L5:S5"/>
    <mergeCell ref="T5:U6"/>
    <mergeCell ref="R6:S6"/>
    <mergeCell ref="C6:D6"/>
    <mergeCell ref="E6:F6"/>
    <mergeCell ref="G6:H6"/>
    <mergeCell ref="L6:M6"/>
    <mergeCell ref="N6:O6"/>
    <mergeCell ref="P6:Q6"/>
  </mergeCells>
  <printOptions horizontalCentered="1"/>
  <pageMargins left="0.7" right="0.7" top="0.75" bottom="0.75" header="0.3" footer="0.3"/>
  <pageSetup paperSize="9" scale="5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DA675"/>
  <sheetViews>
    <sheetView zoomScale="60" zoomScaleNormal="60" workbookViewId="0">
      <selection activeCell="C6" sqref="C6:P52"/>
    </sheetView>
  </sheetViews>
  <sheetFormatPr defaultColWidth="8.85546875" defaultRowHeight="15" x14ac:dyDescent="0.25"/>
  <cols>
    <col min="1" max="1" width="2.7109375" style="13" customWidth="1"/>
    <col min="2" max="2" width="64.5703125" style="1" customWidth="1"/>
    <col min="3" max="16" width="10.7109375" style="1" customWidth="1"/>
    <col min="17" max="105" width="8.85546875" style="13"/>
    <col min="106" max="16384" width="8.85546875" style="1"/>
  </cols>
  <sheetData>
    <row r="1" spans="2:16" s="13" customFormat="1" ht="15.75" thickBot="1" x14ac:dyDescent="0.3"/>
    <row r="2" spans="2:16" ht="22.15" customHeight="1" thickTop="1" thickBot="1" x14ac:dyDescent="0.3">
      <c r="B2" s="62" t="s">
        <v>163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</row>
    <row r="3" spans="2:16" ht="22.15" customHeight="1" thickTop="1" thickBot="1" x14ac:dyDescent="0.3">
      <c r="B3" s="65" t="s">
        <v>137</v>
      </c>
      <c r="C3" s="99" t="s">
        <v>131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80" t="s">
        <v>58</v>
      </c>
      <c r="P3" s="81"/>
    </row>
    <row r="4" spans="2:16" ht="22.15" customHeight="1" thickTop="1" x14ac:dyDescent="0.25">
      <c r="B4" s="66"/>
      <c r="C4" s="101" t="s">
        <v>70</v>
      </c>
      <c r="D4" s="102"/>
      <c r="E4" s="101" t="s">
        <v>71</v>
      </c>
      <c r="F4" s="102"/>
      <c r="G4" s="101" t="s">
        <v>72</v>
      </c>
      <c r="H4" s="102"/>
      <c r="I4" s="101" t="s">
        <v>73</v>
      </c>
      <c r="J4" s="102"/>
      <c r="K4" s="101" t="s">
        <v>74</v>
      </c>
      <c r="L4" s="102"/>
      <c r="M4" s="103" t="s">
        <v>75</v>
      </c>
      <c r="N4" s="102"/>
      <c r="O4" s="84"/>
      <c r="P4" s="85"/>
    </row>
    <row r="5" spans="2:16" ht="22.15" customHeight="1" thickBot="1" x14ac:dyDescent="0.3">
      <c r="B5" s="67"/>
      <c r="C5" s="55" t="s">
        <v>11</v>
      </c>
      <c r="D5" s="49" t="s">
        <v>12</v>
      </c>
      <c r="E5" s="55" t="s">
        <v>11</v>
      </c>
      <c r="F5" s="49" t="s">
        <v>12</v>
      </c>
      <c r="G5" s="55" t="s">
        <v>11</v>
      </c>
      <c r="H5" s="49" t="s">
        <v>12</v>
      </c>
      <c r="I5" s="55" t="s">
        <v>11</v>
      </c>
      <c r="J5" s="49" t="s">
        <v>12</v>
      </c>
      <c r="K5" s="55" t="s">
        <v>11</v>
      </c>
      <c r="L5" s="49" t="s">
        <v>12</v>
      </c>
      <c r="M5" s="55" t="s">
        <v>11</v>
      </c>
      <c r="N5" s="52" t="s">
        <v>12</v>
      </c>
      <c r="O5" s="55" t="s">
        <v>11</v>
      </c>
      <c r="P5" s="49" t="s">
        <v>12</v>
      </c>
    </row>
    <row r="6" spans="2:16" ht="22.15" customHeight="1" thickTop="1" x14ac:dyDescent="0.25">
      <c r="B6" s="36" t="s">
        <v>86</v>
      </c>
      <c r="C6" s="15">
        <v>20</v>
      </c>
      <c r="D6" s="16">
        <v>0.12121212121212122</v>
      </c>
      <c r="E6" s="15">
        <v>776</v>
      </c>
      <c r="F6" s="16">
        <v>0.16381676166350009</v>
      </c>
      <c r="G6" s="15">
        <v>1000</v>
      </c>
      <c r="H6" s="16">
        <v>0.15216068167985392</v>
      </c>
      <c r="I6" s="15">
        <v>785</v>
      </c>
      <c r="J6" s="16">
        <v>0.11042340694893797</v>
      </c>
      <c r="K6" s="15">
        <v>669</v>
      </c>
      <c r="L6" s="16">
        <v>9.2659279778393347E-2</v>
      </c>
      <c r="M6" s="15">
        <v>119</v>
      </c>
      <c r="N6" s="25">
        <v>0.10179640718562874</v>
      </c>
      <c r="O6" s="15">
        <v>3369</v>
      </c>
      <c r="P6" s="16">
        <v>0.12490731128577784</v>
      </c>
    </row>
    <row r="7" spans="2:16" ht="22.15" customHeight="1" x14ac:dyDescent="0.25">
      <c r="B7" s="36" t="s">
        <v>87</v>
      </c>
      <c r="C7" s="15">
        <v>12</v>
      </c>
      <c r="D7" s="16">
        <v>7.2727272727272724E-2</v>
      </c>
      <c r="E7" s="15">
        <v>391</v>
      </c>
      <c r="F7" s="16">
        <v>8.2541693054675958E-2</v>
      </c>
      <c r="G7" s="15">
        <v>378</v>
      </c>
      <c r="H7" s="16">
        <v>5.7516737674984782E-2</v>
      </c>
      <c r="I7" s="15">
        <v>457</v>
      </c>
      <c r="J7" s="16">
        <v>6.428470952313968E-2</v>
      </c>
      <c r="K7" s="15">
        <v>385</v>
      </c>
      <c r="L7" s="16">
        <v>5.3324099722991687E-2</v>
      </c>
      <c r="M7" s="15">
        <v>77</v>
      </c>
      <c r="N7" s="25">
        <v>6.5868263473053898E-2</v>
      </c>
      <c r="O7" s="15">
        <v>1700</v>
      </c>
      <c r="P7" s="16">
        <v>6.3028325671066296E-2</v>
      </c>
    </row>
    <row r="8" spans="2:16" ht="22.15" customHeight="1" x14ac:dyDescent="0.25">
      <c r="B8" s="36" t="s">
        <v>88</v>
      </c>
      <c r="C8" s="15">
        <v>1</v>
      </c>
      <c r="D8" s="16">
        <v>6.0606060606060606E-3</v>
      </c>
      <c r="E8" s="15">
        <v>83</v>
      </c>
      <c r="F8" s="16">
        <v>1.7521638167616635E-2</v>
      </c>
      <c r="G8" s="15">
        <v>75</v>
      </c>
      <c r="H8" s="16">
        <v>1.1412051125989045E-2</v>
      </c>
      <c r="I8" s="15">
        <v>95</v>
      </c>
      <c r="J8" s="16">
        <v>1.3363342242228161E-2</v>
      </c>
      <c r="K8" s="15">
        <v>104</v>
      </c>
      <c r="L8" s="16">
        <v>1.4404432132963989E-2</v>
      </c>
      <c r="M8" s="15">
        <v>15</v>
      </c>
      <c r="N8" s="25">
        <v>1.2831479897348161E-2</v>
      </c>
      <c r="O8" s="15">
        <v>373</v>
      </c>
      <c r="P8" s="16">
        <v>1.3829156161945721E-2</v>
      </c>
    </row>
    <row r="9" spans="2:16" ht="22.15" customHeight="1" x14ac:dyDescent="0.25">
      <c r="B9" s="36" t="s">
        <v>89</v>
      </c>
      <c r="C9" s="15">
        <v>6</v>
      </c>
      <c r="D9" s="16">
        <v>3.6363636363636362E-2</v>
      </c>
      <c r="E9" s="15">
        <v>69</v>
      </c>
      <c r="F9" s="16">
        <v>1.4566181127295756E-2</v>
      </c>
      <c r="G9" s="15">
        <v>126</v>
      </c>
      <c r="H9" s="16">
        <v>1.9172245891661596E-2</v>
      </c>
      <c r="I9" s="15">
        <v>154</v>
      </c>
      <c r="J9" s="16">
        <v>2.1662681108454072E-2</v>
      </c>
      <c r="K9" s="15">
        <v>167</v>
      </c>
      <c r="L9" s="16">
        <v>2.3130193905817175E-2</v>
      </c>
      <c r="M9" s="15">
        <v>29</v>
      </c>
      <c r="N9" s="25">
        <v>2.4807527801539778E-2</v>
      </c>
      <c r="O9" s="15">
        <v>551</v>
      </c>
      <c r="P9" s="16">
        <v>2.042859261456325E-2</v>
      </c>
    </row>
    <row r="10" spans="2:16" ht="22.15" customHeight="1" x14ac:dyDescent="0.25">
      <c r="B10" s="36" t="s">
        <v>90</v>
      </c>
      <c r="C10" s="15">
        <v>7</v>
      </c>
      <c r="D10" s="16">
        <v>4.2424242424242427E-2</v>
      </c>
      <c r="E10" s="15">
        <v>117</v>
      </c>
      <c r="F10" s="16">
        <v>2.4699176694110196E-2</v>
      </c>
      <c r="G10" s="15">
        <v>147</v>
      </c>
      <c r="H10" s="16">
        <v>2.2367620206938527E-2</v>
      </c>
      <c r="I10" s="15">
        <v>190</v>
      </c>
      <c r="J10" s="16">
        <v>2.6726684484456323E-2</v>
      </c>
      <c r="K10" s="15">
        <v>188</v>
      </c>
      <c r="L10" s="16">
        <v>2.6038781163434901E-2</v>
      </c>
      <c r="M10" s="15">
        <v>27</v>
      </c>
      <c r="N10" s="25">
        <v>2.3096663815226688E-2</v>
      </c>
      <c r="O10" s="15">
        <v>676</v>
      </c>
      <c r="P10" s="16">
        <v>2.5063028325671068E-2</v>
      </c>
    </row>
    <row r="11" spans="2:16" ht="22.15" customHeight="1" x14ac:dyDescent="0.25">
      <c r="B11" s="36" t="s">
        <v>91</v>
      </c>
      <c r="C11" s="15">
        <v>0</v>
      </c>
      <c r="D11" s="16">
        <v>0</v>
      </c>
      <c r="E11" s="15">
        <v>24</v>
      </c>
      <c r="F11" s="16">
        <v>5.0664977834072198E-3</v>
      </c>
      <c r="G11" s="15">
        <v>59</v>
      </c>
      <c r="H11" s="16">
        <v>8.9774802191113813E-3</v>
      </c>
      <c r="I11" s="15">
        <v>56</v>
      </c>
      <c r="J11" s="16">
        <v>7.8773385848923891E-3</v>
      </c>
      <c r="K11" s="15">
        <v>63</v>
      </c>
      <c r="L11" s="16">
        <v>8.7257617728531862E-3</v>
      </c>
      <c r="M11" s="15">
        <v>9</v>
      </c>
      <c r="N11" s="25">
        <v>7.6988879384088963E-3</v>
      </c>
      <c r="O11" s="15">
        <v>211</v>
      </c>
      <c r="P11" s="16">
        <v>7.8229274803499928E-3</v>
      </c>
    </row>
    <row r="12" spans="2:16" ht="22.15" customHeight="1" x14ac:dyDescent="0.25">
      <c r="B12" s="36" t="s">
        <v>92</v>
      </c>
      <c r="C12" s="15">
        <v>0</v>
      </c>
      <c r="D12" s="16">
        <v>0</v>
      </c>
      <c r="E12" s="15">
        <v>30</v>
      </c>
      <c r="F12" s="16">
        <v>6.333122229259025E-3</v>
      </c>
      <c r="G12" s="15">
        <v>57</v>
      </c>
      <c r="H12" s="16">
        <v>8.6731588557516729E-3</v>
      </c>
      <c r="I12" s="15">
        <v>66</v>
      </c>
      <c r="J12" s="16">
        <v>9.2840061893374598E-3</v>
      </c>
      <c r="K12" s="15">
        <v>66</v>
      </c>
      <c r="L12" s="16">
        <v>9.1412742382271477E-3</v>
      </c>
      <c r="M12" s="15">
        <v>11</v>
      </c>
      <c r="N12" s="25">
        <v>9.4097519247219839E-3</v>
      </c>
      <c r="O12" s="15">
        <v>230</v>
      </c>
      <c r="P12" s="16">
        <v>8.5273617084383798E-3</v>
      </c>
    </row>
    <row r="13" spans="2:16" ht="22.15" customHeight="1" x14ac:dyDescent="0.25">
      <c r="B13" s="36" t="s">
        <v>93</v>
      </c>
      <c r="C13" s="15">
        <v>6</v>
      </c>
      <c r="D13" s="16">
        <v>3.6363636363636362E-2</v>
      </c>
      <c r="E13" s="15">
        <v>60</v>
      </c>
      <c r="F13" s="16">
        <v>1.266624445851805E-2</v>
      </c>
      <c r="G13" s="15">
        <v>81</v>
      </c>
      <c r="H13" s="16">
        <v>1.2325015216068168E-2</v>
      </c>
      <c r="I13" s="15">
        <v>92</v>
      </c>
      <c r="J13" s="16">
        <v>1.294134196089464E-2</v>
      </c>
      <c r="K13" s="15">
        <v>92</v>
      </c>
      <c r="L13" s="16">
        <v>1.2742382271468145E-2</v>
      </c>
      <c r="M13" s="15">
        <v>12</v>
      </c>
      <c r="N13" s="25">
        <v>1.0265183917878529E-2</v>
      </c>
      <c r="O13" s="15">
        <v>343</v>
      </c>
      <c r="P13" s="16">
        <v>1.2716891591279846E-2</v>
      </c>
    </row>
    <row r="14" spans="2:16" ht="22.15" customHeight="1" x14ac:dyDescent="0.25">
      <c r="B14" s="36" t="s">
        <v>94</v>
      </c>
      <c r="C14" s="15">
        <v>0</v>
      </c>
      <c r="D14" s="16">
        <v>0</v>
      </c>
      <c r="E14" s="15">
        <v>36</v>
      </c>
      <c r="F14" s="16">
        <v>7.5997466751108293E-3</v>
      </c>
      <c r="G14" s="15">
        <v>55</v>
      </c>
      <c r="H14" s="16">
        <v>8.3688374923919662E-3</v>
      </c>
      <c r="I14" s="15">
        <v>42</v>
      </c>
      <c r="J14" s="16">
        <v>5.9080039386692927E-3</v>
      </c>
      <c r="K14" s="15">
        <v>68</v>
      </c>
      <c r="L14" s="16">
        <v>9.4182825484764535E-3</v>
      </c>
      <c r="M14" s="15">
        <v>6</v>
      </c>
      <c r="N14" s="25">
        <v>5.1325919589392645E-3</v>
      </c>
      <c r="O14" s="15">
        <v>207</v>
      </c>
      <c r="P14" s="16">
        <v>7.6746255375945427E-3</v>
      </c>
    </row>
    <row r="15" spans="2:16" ht="22.15" customHeight="1" x14ac:dyDescent="0.25">
      <c r="B15" s="36" t="s">
        <v>95</v>
      </c>
      <c r="C15" s="15">
        <v>1</v>
      </c>
      <c r="D15" s="16">
        <v>6.0606060606060606E-3</v>
      </c>
      <c r="E15" s="15">
        <v>10</v>
      </c>
      <c r="F15" s="16">
        <v>2.1110407430863414E-3</v>
      </c>
      <c r="G15" s="15">
        <v>19</v>
      </c>
      <c r="H15" s="16">
        <v>2.8910529519172246E-3</v>
      </c>
      <c r="I15" s="15">
        <v>12</v>
      </c>
      <c r="J15" s="16">
        <v>1.6880011253340836E-3</v>
      </c>
      <c r="K15" s="15">
        <v>20</v>
      </c>
      <c r="L15" s="16">
        <v>2.7700831024930748E-3</v>
      </c>
      <c r="M15" s="15">
        <v>4</v>
      </c>
      <c r="N15" s="25">
        <v>3.4217279726261761E-3</v>
      </c>
      <c r="O15" s="15">
        <v>66</v>
      </c>
      <c r="P15" s="16">
        <v>2.4469820554649264E-3</v>
      </c>
    </row>
    <row r="16" spans="2:16" ht="22.15" customHeight="1" x14ac:dyDescent="0.25">
      <c r="B16" s="36" t="s">
        <v>96</v>
      </c>
      <c r="C16" s="15">
        <v>6</v>
      </c>
      <c r="D16" s="16">
        <v>3.6363636363636362E-2</v>
      </c>
      <c r="E16" s="15">
        <v>232</v>
      </c>
      <c r="F16" s="16">
        <v>4.8976145239603128E-2</v>
      </c>
      <c r="G16" s="15">
        <v>286</v>
      </c>
      <c r="H16" s="16">
        <v>4.351795496043822E-2</v>
      </c>
      <c r="I16" s="15">
        <v>267</v>
      </c>
      <c r="J16" s="16">
        <v>3.7558025038683357E-2</v>
      </c>
      <c r="K16" s="15">
        <v>263</v>
      </c>
      <c r="L16" s="16">
        <v>3.6426592797783937E-2</v>
      </c>
      <c r="M16" s="15">
        <v>67</v>
      </c>
      <c r="N16" s="25">
        <v>5.731394354148845E-2</v>
      </c>
      <c r="O16" s="15">
        <v>1121</v>
      </c>
      <c r="P16" s="16">
        <v>4.1561619457214892E-2</v>
      </c>
    </row>
    <row r="17" spans="2:16" ht="22.15" customHeight="1" x14ac:dyDescent="0.25">
      <c r="B17" s="36" t="s">
        <v>97</v>
      </c>
      <c r="C17" s="15">
        <v>2</v>
      </c>
      <c r="D17" s="16">
        <v>1.2121212121212121E-2</v>
      </c>
      <c r="E17" s="15">
        <v>13</v>
      </c>
      <c r="F17" s="16">
        <v>2.744352966012244E-3</v>
      </c>
      <c r="G17" s="15">
        <v>18</v>
      </c>
      <c r="H17" s="16">
        <v>2.7388922702373708E-3</v>
      </c>
      <c r="I17" s="15">
        <v>32</v>
      </c>
      <c r="J17" s="16">
        <v>4.5013363342242228E-3</v>
      </c>
      <c r="K17" s="15">
        <v>47</v>
      </c>
      <c r="L17" s="16">
        <v>6.5096952908587254E-3</v>
      </c>
      <c r="M17" s="15">
        <v>6</v>
      </c>
      <c r="N17" s="25">
        <v>5.1325919589392645E-3</v>
      </c>
      <c r="O17" s="15">
        <v>118</v>
      </c>
      <c r="P17" s="16">
        <v>4.3749073112857775E-3</v>
      </c>
    </row>
    <row r="18" spans="2:16" ht="22.15" customHeight="1" x14ac:dyDescent="0.25">
      <c r="B18" s="36" t="s">
        <v>98</v>
      </c>
      <c r="C18" s="15">
        <v>5</v>
      </c>
      <c r="D18" s="16">
        <v>3.0303030303030304E-2</v>
      </c>
      <c r="E18" s="15">
        <v>79</v>
      </c>
      <c r="F18" s="16">
        <v>1.6677221870382099E-2</v>
      </c>
      <c r="G18" s="15">
        <v>64</v>
      </c>
      <c r="H18" s="16">
        <v>9.7382836275106514E-3</v>
      </c>
      <c r="I18" s="15">
        <v>87</v>
      </c>
      <c r="J18" s="16">
        <v>1.2238008158672107E-2</v>
      </c>
      <c r="K18" s="15">
        <v>87</v>
      </c>
      <c r="L18" s="16">
        <v>1.2049861495844876E-2</v>
      </c>
      <c r="M18" s="15">
        <v>17</v>
      </c>
      <c r="N18" s="25">
        <v>1.4542343883661249E-2</v>
      </c>
      <c r="O18" s="15">
        <v>339</v>
      </c>
      <c r="P18" s="16">
        <v>1.2568589648524395E-2</v>
      </c>
    </row>
    <row r="19" spans="2:16" ht="22.15" customHeight="1" x14ac:dyDescent="0.25">
      <c r="B19" s="36" t="s">
        <v>99</v>
      </c>
      <c r="C19" s="15">
        <v>7</v>
      </c>
      <c r="D19" s="16">
        <v>4.2424242424242427E-2</v>
      </c>
      <c r="E19" s="15">
        <v>133</v>
      </c>
      <c r="F19" s="16">
        <v>2.8076841883048344E-2</v>
      </c>
      <c r="G19" s="15">
        <v>162</v>
      </c>
      <c r="H19" s="16">
        <v>2.4650030432136337E-2</v>
      </c>
      <c r="I19" s="15">
        <v>155</v>
      </c>
      <c r="J19" s="16">
        <v>2.1803347868898579E-2</v>
      </c>
      <c r="K19" s="15">
        <v>212</v>
      </c>
      <c r="L19" s="16">
        <v>2.9362880886426593E-2</v>
      </c>
      <c r="M19" s="15">
        <v>14</v>
      </c>
      <c r="N19" s="25">
        <v>1.1976047904191617E-2</v>
      </c>
      <c r="O19" s="15">
        <v>683</v>
      </c>
      <c r="P19" s="16">
        <v>2.5322556725493103E-2</v>
      </c>
    </row>
    <row r="20" spans="2:16" ht="22.15" customHeight="1" x14ac:dyDescent="0.25">
      <c r="B20" s="36" t="s">
        <v>100</v>
      </c>
      <c r="C20" s="15">
        <v>5</v>
      </c>
      <c r="D20" s="16">
        <v>3.0303030303030304E-2</v>
      </c>
      <c r="E20" s="15">
        <v>95</v>
      </c>
      <c r="F20" s="16">
        <v>2.0054887059320244E-2</v>
      </c>
      <c r="G20" s="15">
        <v>132</v>
      </c>
      <c r="H20" s="16">
        <v>2.008520998174072E-2</v>
      </c>
      <c r="I20" s="15">
        <v>135</v>
      </c>
      <c r="J20" s="16">
        <v>1.8990012660008441E-2</v>
      </c>
      <c r="K20" s="15">
        <v>145</v>
      </c>
      <c r="L20" s="16">
        <v>2.0083102493074791E-2</v>
      </c>
      <c r="M20" s="15">
        <v>28</v>
      </c>
      <c r="N20" s="25">
        <v>2.3952095808383235E-2</v>
      </c>
      <c r="O20" s="15">
        <v>540</v>
      </c>
      <c r="P20" s="16">
        <v>2.0020762271985765E-2</v>
      </c>
    </row>
    <row r="21" spans="2:16" ht="22.15" customHeight="1" x14ac:dyDescent="0.25">
      <c r="B21" s="36" t="s">
        <v>101</v>
      </c>
      <c r="C21" s="15">
        <v>6</v>
      </c>
      <c r="D21" s="16">
        <v>3.6363636363636362E-2</v>
      </c>
      <c r="E21" s="15">
        <v>137</v>
      </c>
      <c r="F21" s="16">
        <v>2.8921258180282881E-2</v>
      </c>
      <c r="G21" s="15">
        <v>135</v>
      </c>
      <c r="H21" s="16">
        <v>2.054169202678028E-2</v>
      </c>
      <c r="I21" s="15">
        <v>161</v>
      </c>
      <c r="J21" s="16">
        <v>2.2647348431565621E-2</v>
      </c>
      <c r="K21" s="15">
        <v>166</v>
      </c>
      <c r="L21" s="16">
        <v>2.2991689750692521E-2</v>
      </c>
      <c r="M21" s="15">
        <v>33</v>
      </c>
      <c r="N21" s="25">
        <v>2.8229255774165955E-2</v>
      </c>
      <c r="O21" s="15">
        <v>638</v>
      </c>
      <c r="P21" s="16">
        <v>2.365415986949429E-2</v>
      </c>
    </row>
    <row r="22" spans="2:16" ht="22.15" customHeight="1" x14ac:dyDescent="0.25">
      <c r="B22" s="36" t="s">
        <v>102</v>
      </c>
      <c r="C22" s="15">
        <v>2</v>
      </c>
      <c r="D22" s="16">
        <v>1.2121212121212121E-2</v>
      </c>
      <c r="E22" s="15">
        <v>11</v>
      </c>
      <c r="F22" s="16">
        <v>2.3221448173949759E-3</v>
      </c>
      <c r="G22" s="15">
        <v>13</v>
      </c>
      <c r="H22" s="16">
        <v>1.9780888618381011E-3</v>
      </c>
      <c r="I22" s="15">
        <v>20</v>
      </c>
      <c r="J22" s="16">
        <v>2.8133352088901393E-3</v>
      </c>
      <c r="K22" s="15">
        <v>16</v>
      </c>
      <c r="L22" s="16">
        <v>2.21606648199446E-3</v>
      </c>
      <c r="M22" s="15">
        <v>1</v>
      </c>
      <c r="N22" s="25">
        <v>8.5543199315654401E-4</v>
      </c>
      <c r="O22" s="15">
        <v>63</v>
      </c>
      <c r="P22" s="16">
        <v>2.3357555983983388E-3</v>
      </c>
    </row>
    <row r="23" spans="2:16" ht="22.15" customHeight="1" x14ac:dyDescent="0.25">
      <c r="B23" s="36" t="s">
        <v>103</v>
      </c>
      <c r="C23" s="15">
        <v>2</v>
      </c>
      <c r="D23" s="16">
        <v>1.2121212121212121E-2</v>
      </c>
      <c r="E23" s="15">
        <v>24</v>
      </c>
      <c r="F23" s="16">
        <v>5.0664977834072198E-3</v>
      </c>
      <c r="G23" s="15">
        <v>21</v>
      </c>
      <c r="H23" s="16">
        <v>3.1953743152769326E-3</v>
      </c>
      <c r="I23" s="15">
        <v>24</v>
      </c>
      <c r="J23" s="16">
        <v>3.3760022506681671E-3</v>
      </c>
      <c r="K23" s="15">
        <v>40</v>
      </c>
      <c r="L23" s="16">
        <v>5.5401662049861496E-3</v>
      </c>
      <c r="M23" s="15">
        <v>4</v>
      </c>
      <c r="N23" s="25">
        <v>3.4217279726261761E-3</v>
      </c>
      <c r="O23" s="15">
        <v>115</v>
      </c>
      <c r="P23" s="16">
        <v>4.2636808542191899E-3</v>
      </c>
    </row>
    <row r="24" spans="2:16" ht="22.15" customHeight="1" x14ac:dyDescent="0.25">
      <c r="B24" s="36" t="s">
        <v>104</v>
      </c>
      <c r="C24" s="15">
        <v>2</v>
      </c>
      <c r="D24" s="16">
        <v>1.2121212121212121E-2</v>
      </c>
      <c r="E24" s="15">
        <v>58</v>
      </c>
      <c r="F24" s="16">
        <v>1.2244036309900782E-2</v>
      </c>
      <c r="G24" s="15">
        <v>88</v>
      </c>
      <c r="H24" s="16">
        <v>1.3390139987827145E-2</v>
      </c>
      <c r="I24" s="15">
        <v>75</v>
      </c>
      <c r="J24" s="16">
        <v>1.0550007033338022E-2</v>
      </c>
      <c r="K24" s="15">
        <v>117</v>
      </c>
      <c r="L24" s="16">
        <v>1.6204986149584488E-2</v>
      </c>
      <c r="M24" s="15">
        <v>13</v>
      </c>
      <c r="N24" s="25">
        <v>1.1120615911035072E-2</v>
      </c>
      <c r="O24" s="15">
        <v>353</v>
      </c>
      <c r="P24" s="16">
        <v>1.3087646448168471E-2</v>
      </c>
    </row>
    <row r="25" spans="2:16" ht="22.15" customHeight="1" x14ac:dyDescent="0.25">
      <c r="B25" s="36" t="s">
        <v>105</v>
      </c>
      <c r="C25" s="15">
        <v>9</v>
      </c>
      <c r="D25" s="16">
        <v>5.4545454545454543E-2</v>
      </c>
      <c r="E25" s="15">
        <v>57</v>
      </c>
      <c r="F25" s="16">
        <v>1.2032932235592146E-2</v>
      </c>
      <c r="G25" s="15">
        <v>71</v>
      </c>
      <c r="H25" s="16">
        <v>1.0803408399269628E-2</v>
      </c>
      <c r="I25" s="15">
        <v>82</v>
      </c>
      <c r="J25" s="16">
        <v>1.1534674356449571E-2</v>
      </c>
      <c r="K25" s="15">
        <v>89</v>
      </c>
      <c r="L25" s="16">
        <v>1.2326869806094183E-2</v>
      </c>
      <c r="M25" s="15">
        <v>10</v>
      </c>
      <c r="N25" s="25">
        <v>8.5543199315654406E-3</v>
      </c>
      <c r="O25" s="15">
        <v>318</v>
      </c>
      <c r="P25" s="16">
        <v>1.1790004449058283E-2</v>
      </c>
    </row>
    <row r="26" spans="2:16" ht="22.15" customHeight="1" x14ac:dyDescent="0.25">
      <c r="B26" s="36" t="s">
        <v>106</v>
      </c>
      <c r="C26" s="15">
        <v>2</v>
      </c>
      <c r="D26" s="16">
        <v>1.2121212121212121E-2</v>
      </c>
      <c r="E26" s="15">
        <v>37</v>
      </c>
      <c r="F26" s="16">
        <v>7.8108507494194634E-3</v>
      </c>
      <c r="G26" s="15">
        <v>32</v>
      </c>
      <c r="H26" s="16">
        <v>4.8691418137553257E-3</v>
      </c>
      <c r="I26" s="15">
        <v>59</v>
      </c>
      <c r="J26" s="16">
        <v>8.2993388662259103E-3</v>
      </c>
      <c r="K26" s="15">
        <v>75</v>
      </c>
      <c r="L26" s="16">
        <v>1.038781163434903E-2</v>
      </c>
      <c r="M26" s="15">
        <v>2</v>
      </c>
      <c r="N26" s="25">
        <v>1.710863986313088E-3</v>
      </c>
      <c r="O26" s="15">
        <v>207</v>
      </c>
      <c r="P26" s="16">
        <v>7.6746255375945427E-3</v>
      </c>
    </row>
    <row r="27" spans="2:16" ht="22.15" customHeight="1" x14ac:dyDescent="0.25">
      <c r="B27" s="36" t="s">
        <v>107</v>
      </c>
      <c r="C27" s="15">
        <v>2</v>
      </c>
      <c r="D27" s="16">
        <v>1.2121212121212121E-2</v>
      </c>
      <c r="E27" s="15">
        <v>10</v>
      </c>
      <c r="F27" s="16">
        <v>2.1110407430863414E-3</v>
      </c>
      <c r="G27" s="15">
        <v>15</v>
      </c>
      <c r="H27" s="16">
        <v>2.2824102251978091E-3</v>
      </c>
      <c r="I27" s="15">
        <v>14</v>
      </c>
      <c r="J27" s="16">
        <v>1.9693346462230973E-3</v>
      </c>
      <c r="K27" s="15">
        <v>27</v>
      </c>
      <c r="L27" s="16">
        <v>3.739612188365651E-3</v>
      </c>
      <c r="M27" s="15">
        <v>4</v>
      </c>
      <c r="N27" s="25">
        <v>3.4217279726261761E-3</v>
      </c>
      <c r="O27" s="15">
        <v>72</v>
      </c>
      <c r="P27" s="16">
        <v>2.6694349695981019E-3</v>
      </c>
    </row>
    <row r="28" spans="2:16" ht="22.15" customHeight="1" x14ac:dyDescent="0.25">
      <c r="B28" s="36" t="s">
        <v>108</v>
      </c>
      <c r="C28" s="15">
        <v>7</v>
      </c>
      <c r="D28" s="16">
        <v>4.2424242424242427E-2</v>
      </c>
      <c r="E28" s="15">
        <v>24</v>
      </c>
      <c r="F28" s="16">
        <v>5.0664977834072198E-3</v>
      </c>
      <c r="G28" s="15">
        <v>24</v>
      </c>
      <c r="H28" s="16">
        <v>3.6518563603164943E-3</v>
      </c>
      <c r="I28" s="15">
        <v>36</v>
      </c>
      <c r="J28" s="16">
        <v>5.0640033760022502E-3</v>
      </c>
      <c r="K28" s="15">
        <v>41</v>
      </c>
      <c r="L28" s="16">
        <v>5.6786703601108034E-3</v>
      </c>
      <c r="M28" s="15">
        <v>5</v>
      </c>
      <c r="N28" s="25">
        <v>4.2771599657827203E-3</v>
      </c>
      <c r="O28" s="15">
        <v>137</v>
      </c>
      <c r="P28" s="16">
        <v>5.0793415393741662E-3</v>
      </c>
    </row>
    <row r="29" spans="2:16" ht="22.15" customHeight="1" x14ac:dyDescent="0.25">
      <c r="B29" s="36" t="s">
        <v>109</v>
      </c>
      <c r="C29" s="15">
        <v>4</v>
      </c>
      <c r="D29" s="16">
        <v>2.4242424242424242E-2</v>
      </c>
      <c r="E29" s="15">
        <v>83</v>
      </c>
      <c r="F29" s="16">
        <v>1.7521638167616635E-2</v>
      </c>
      <c r="G29" s="15">
        <v>166</v>
      </c>
      <c r="H29" s="16">
        <v>2.525867315885575E-2</v>
      </c>
      <c r="I29" s="15">
        <v>150</v>
      </c>
      <c r="J29" s="16">
        <v>2.1100014066676043E-2</v>
      </c>
      <c r="K29" s="15">
        <v>162</v>
      </c>
      <c r="L29" s="16">
        <v>2.2437673130193906E-2</v>
      </c>
      <c r="M29" s="15">
        <v>23</v>
      </c>
      <c r="N29" s="25">
        <v>1.9674935842600515E-2</v>
      </c>
      <c r="O29" s="15">
        <v>588</v>
      </c>
      <c r="P29" s="16">
        <v>2.1800385585051166E-2</v>
      </c>
    </row>
    <row r="30" spans="2:16" ht="22.15" customHeight="1" x14ac:dyDescent="0.25">
      <c r="B30" s="36" t="s">
        <v>110</v>
      </c>
      <c r="C30" s="15">
        <v>2</v>
      </c>
      <c r="D30" s="16">
        <v>1.2121212121212121E-2</v>
      </c>
      <c r="E30" s="15">
        <v>25</v>
      </c>
      <c r="F30" s="16">
        <v>5.2776018577158539E-3</v>
      </c>
      <c r="G30" s="15">
        <v>35</v>
      </c>
      <c r="H30" s="16">
        <v>5.3256238587948874E-3</v>
      </c>
      <c r="I30" s="15">
        <v>58</v>
      </c>
      <c r="J30" s="16">
        <v>8.1586721057814032E-3</v>
      </c>
      <c r="K30" s="15">
        <v>53</v>
      </c>
      <c r="L30" s="16">
        <v>7.3407202216066482E-3</v>
      </c>
      <c r="M30" s="15">
        <v>5</v>
      </c>
      <c r="N30" s="25">
        <v>4.2771599657827203E-3</v>
      </c>
      <c r="O30" s="15">
        <v>178</v>
      </c>
      <c r="P30" s="16">
        <v>6.5994364526175296E-3</v>
      </c>
    </row>
    <row r="31" spans="2:16" ht="22.15" customHeight="1" x14ac:dyDescent="0.25">
      <c r="B31" s="36" t="s">
        <v>111</v>
      </c>
      <c r="C31" s="15">
        <v>3</v>
      </c>
      <c r="D31" s="16">
        <v>1.8181818181818181E-2</v>
      </c>
      <c r="E31" s="15">
        <v>202</v>
      </c>
      <c r="F31" s="16">
        <v>4.2643023010344103E-2</v>
      </c>
      <c r="G31" s="15">
        <v>268</v>
      </c>
      <c r="H31" s="16">
        <v>4.0779062690200853E-2</v>
      </c>
      <c r="I31" s="15">
        <v>290</v>
      </c>
      <c r="J31" s="16">
        <v>4.0793360528907016E-2</v>
      </c>
      <c r="K31" s="15">
        <v>245</v>
      </c>
      <c r="L31" s="16">
        <v>3.3933518005540168E-2</v>
      </c>
      <c r="M31" s="15">
        <v>39</v>
      </c>
      <c r="N31" s="25">
        <v>3.3361847733105215E-2</v>
      </c>
      <c r="O31" s="15">
        <v>1047</v>
      </c>
      <c r="P31" s="16">
        <v>3.881803351623906E-2</v>
      </c>
    </row>
    <row r="32" spans="2:16" ht="22.15" customHeight="1" x14ac:dyDescent="0.25">
      <c r="B32" s="36" t="s">
        <v>112</v>
      </c>
      <c r="C32" s="15">
        <v>6</v>
      </c>
      <c r="D32" s="16">
        <v>3.6363636363636362E-2</v>
      </c>
      <c r="E32" s="15">
        <v>144</v>
      </c>
      <c r="F32" s="16">
        <v>3.0398986700443317E-2</v>
      </c>
      <c r="G32" s="15">
        <v>173</v>
      </c>
      <c r="H32" s="16">
        <v>2.6323797930614731E-2</v>
      </c>
      <c r="I32" s="15">
        <v>188</v>
      </c>
      <c r="J32" s="16">
        <v>2.6445350963567309E-2</v>
      </c>
      <c r="K32" s="15">
        <v>161</v>
      </c>
      <c r="L32" s="16">
        <v>2.2299168975069252E-2</v>
      </c>
      <c r="M32" s="15">
        <v>28</v>
      </c>
      <c r="N32" s="25">
        <v>2.3952095808383235E-2</v>
      </c>
      <c r="O32" s="15">
        <v>700</v>
      </c>
      <c r="P32" s="16">
        <v>2.5952839982203768E-2</v>
      </c>
    </row>
    <row r="33" spans="2:16" ht="22.15" customHeight="1" x14ac:dyDescent="0.25">
      <c r="B33" s="36" t="s">
        <v>143</v>
      </c>
      <c r="C33" s="15">
        <v>0</v>
      </c>
      <c r="D33" s="16">
        <v>0</v>
      </c>
      <c r="E33" s="15">
        <v>35</v>
      </c>
      <c r="F33" s="16">
        <v>7.3886426008021953E-3</v>
      </c>
      <c r="G33" s="15">
        <v>31</v>
      </c>
      <c r="H33" s="16">
        <v>4.7169811320754715E-3</v>
      </c>
      <c r="I33" s="15">
        <v>31</v>
      </c>
      <c r="J33" s="16">
        <v>4.3606695737797158E-3</v>
      </c>
      <c r="K33" s="15">
        <v>30</v>
      </c>
      <c r="L33" s="16">
        <v>4.1551246537396124E-3</v>
      </c>
      <c r="M33" s="15">
        <v>0</v>
      </c>
      <c r="N33" s="25">
        <v>0</v>
      </c>
      <c r="O33" s="15">
        <v>127</v>
      </c>
      <c r="P33" s="16">
        <v>4.7085866824855402E-3</v>
      </c>
    </row>
    <row r="34" spans="2:16" ht="22.15" customHeight="1" x14ac:dyDescent="0.25">
      <c r="B34" s="36" t="s">
        <v>114</v>
      </c>
      <c r="C34" s="15">
        <v>1</v>
      </c>
      <c r="D34" s="16">
        <v>6.0606060606060606E-3</v>
      </c>
      <c r="E34" s="15">
        <v>23</v>
      </c>
      <c r="F34" s="16">
        <v>4.8553937090985858E-3</v>
      </c>
      <c r="G34" s="15">
        <v>21</v>
      </c>
      <c r="H34" s="16">
        <v>3.1953743152769326E-3</v>
      </c>
      <c r="I34" s="15">
        <v>29</v>
      </c>
      <c r="J34" s="16">
        <v>4.0793360528907016E-3</v>
      </c>
      <c r="K34" s="15">
        <v>42</v>
      </c>
      <c r="L34" s="16">
        <v>5.8171745152354572E-3</v>
      </c>
      <c r="M34" s="15">
        <v>5</v>
      </c>
      <c r="N34" s="25">
        <v>4.2771599657827203E-3</v>
      </c>
      <c r="O34" s="15">
        <v>121</v>
      </c>
      <c r="P34" s="16">
        <v>4.486133768352365E-3</v>
      </c>
    </row>
    <row r="35" spans="2:16" ht="22.15" customHeight="1" x14ac:dyDescent="0.25">
      <c r="B35" s="36" t="s">
        <v>115</v>
      </c>
      <c r="C35" s="15">
        <v>2</v>
      </c>
      <c r="D35" s="16">
        <v>1.2121212121212121E-2</v>
      </c>
      <c r="E35" s="15">
        <v>48</v>
      </c>
      <c r="F35" s="16">
        <v>1.013299556681444E-2</v>
      </c>
      <c r="G35" s="15">
        <v>74</v>
      </c>
      <c r="H35" s="16">
        <v>1.125989044430919E-2</v>
      </c>
      <c r="I35" s="15">
        <v>88</v>
      </c>
      <c r="J35" s="16">
        <v>1.2378674919116612E-2</v>
      </c>
      <c r="K35" s="15">
        <v>60</v>
      </c>
      <c r="L35" s="16">
        <v>8.3102493074792248E-3</v>
      </c>
      <c r="M35" s="15">
        <v>14</v>
      </c>
      <c r="N35" s="25">
        <v>1.1976047904191617E-2</v>
      </c>
      <c r="O35" s="15">
        <v>286</v>
      </c>
      <c r="P35" s="16">
        <v>1.0603588907014683E-2</v>
      </c>
    </row>
    <row r="36" spans="2:16" ht="22.15" customHeight="1" x14ac:dyDescent="0.25">
      <c r="B36" s="36" t="s">
        <v>142</v>
      </c>
      <c r="C36" s="15">
        <v>1</v>
      </c>
      <c r="D36" s="16">
        <v>6.0606060606060606E-3</v>
      </c>
      <c r="E36" s="15">
        <v>100</v>
      </c>
      <c r="F36" s="16">
        <v>2.1110407430863416E-2</v>
      </c>
      <c r="G36" s="15">
        <v>143</v>
      </c>
      <c r="H36" s="16">
        <v>2.175897748021911E-2</v>
      </c>
      <c r="I36" s="15">
        <v>139</v>
      </c>
      <c r="J36" s="16">
        <v>1.9552679701786469E-2</v>
      </c>
      <c r="K36" s="15">
        <v>109</v>
      </c>
      <c r="L36" s="16">
        <v>1.5096952908587258E-2</v>
      </c>
      <c r="M36" s="15">
        <v>20</v>
      </c>
      <c r="N36" s="25">
        <v>1.7108639863130881E-2</v>
      </c>
      <c r="O36" s="15">
        <v>512</v>
      </c>
      <c r="P36" s="16">
        <v>1.8982648672697611E-2</v>
      </c>
    </row>
    <row r="37" spans="2:16" ht="22.15" customHeight="1" x14ac:dyDescent="0.25">
      <c r="B37" s="36" t="s">
        <v>116</v>
      </c>
      <c r="C37" s="15">
        <v>4</v>
      </c>
      <c r="D37" s="16">
        <v>2.4242424242424242E-2</v>
      </c>
      <c r="E37" s="15">
        <v>30</v>
      </c>
      <c r="F37" s="16">
        <v>6.333122229259025E-3</v>
      </c>
      <c r="G37" s="15">
        <v>57</v>
      </c>
      <c r="H37" s="16">
        <v>8.6731588557516729E-3</v>
      </c>
      <c r="I37" s="15">
        <v>75</v>
      </c>
      <c r="J37" s="16">
        <v>1.0550007033338022E-2</v>
      </c>
      <c r="K37" s="15">
        <v>90</v>
      </c>
      <c r="L37" s="16">
        <v>1.2465373961218837E-2</v>
      </c>
      <c r="M37" s="15">
        <v>16</v>
      </c>
      <c r="N37" s="25">
        <v>1.3686911890504704E-2</v>
      </c>
      <c r="O37" s="15">
        <v>272</v>
      </c>
      <c r="P37" s="16">
        <v>1.0084532107370607E-2</v>
      </c>
    </row>
    <row r="38" spans="2:16" ht="22.15" customHeight="1" x14ac:dyDescent="0.25">
      <c r="B38" s="36" t="s">
        <v>117</v>
      </c>
      <c r="C38" s="15">
        <v>5</v>
      </c>
      <c r="D38" s="16">
        <v>3.0303030303030304E-2</v>
      </c>
      <c r="E38" s="15">
        <v>302</v>
      </c>
      <c r="F38" s="16">
        <v>6.3753430441207515E-2</v>
      </c>
      <c r="G38" s="15">
        <v>463</v>
      </c>
      <c r="H38" s="16">
        <v>7.0450395617772374E-2</v>
      </c>
      <c r="I38" s="15">
        <v>477</v>
      </c>
      <c r="J38" s="16">
        <v>6.7098044732029821E-2</v>
      </c>
      <c r="K38" s="15">
        <v>408</v>
      </c>
      <c r="L38" s="16">
        <v>5.6509695290858725E-2</v>
      </c>
      <c r="M38" s="15">
        <v>89</v>
      </c>
      <c r="N38" s="25">
        <v>7.6133447390932418E-2</v>
      </c>
      <c r="O38" s="15">
        <v>1744</v>
      </c>
      <c r="P38" s="16">
        <v>6.4659647041376236E-2</v>
      </c>
    </row>
    <row r="39" spans="2:16" ht="22.15" customHeight="1" x14ac:dyDescent="0.25">
      <c r="B39" s="36" t="s">
        <v>118</v>
      </c>
      <c r="C39" s="15">
        <v>0</v>
      </c>
      <c r="D39" s="16">
        <v>0</v>
      </c>
      <c r="E39" s="15">
        <v>12</v>
      </c>
      <c r="F39" s="16">
        <v>2.5332488917036099E-3</v>
      </c>
      <c r="G39" s="15">
        <v>24</v>
      </c>
      <c r="H39" s="16">
        <v>3.6518563603164943E-3</v>
      </c>
      <c r="I39" s="15">
        <v>31</v>
      </c>
      <c r="J39" s="16">
        <v>4.3606695737797158E-3</v>
      </c>
      <c r="K39" s="15">
        <v>33</v>
      </c>
      <c r="L39" s="16">
        <v>4.5706371191135738E-3</v>
      </c>
      <c r="M39" s="15">
        <v>7</v>
      </c>
      <c r="N39" s="25">
        <v>5.9880239520958087E-3</v>
      </c>
      <c r="O39" s="15">
        <v>107</v>
      </c>
      <c r="P39" s="16">
        <v>3.9670769687082897E-3</v>
      </c>
    </row>
    <row r="40" spans="2:16" ht="22.15" customHeight="1" x14ac:dyDescent="0.25">
      <c r="B40" s="36" t="s">
        <v>119</v>
      </c>
      <c r="C40" s="15">
        <v>6</v>
      </c>
      <c r="D40" s="16">
        <v>3.6363636363636362E-2</v>
      </c>
      <c r="E40" s="15">
        <v>94</v>
      </c>
      <c r="F40" s="16">
        <v>1.9843782985011611E-2</v>
      </c>
      <c r="G40" s="15">
        <v>107</v>
      </c>
      <c r="H40" s="16">
        <v>1.6281192939744369E-2</v>
      </c>
      <c r="I40" s="15">
        <v>108</v>
      </c>
      <c r="J40" s="16">
        <v>1.5192010128006752E-2</v>
      </c>
      <c r="K40" s="15">
        <v>115</v>
      </c>
      <c r="L40" s="16">
        <v>1.5927977839335181E-2</v>
      </c>
      <c r="M40" s="15">
        <v>21</v>
      </c>
      <c r="N40" s="25">
        <v>1.7964071856287425E-2</v>
      </c>
      <c r="O40" s="15">
        <v>451</v>
      </c>
      <c r="P40" s="16">
        <v>1.6721044045676998E-2</v>
      </c>
    </row>
    <row r="41" spans="2:16" ht="22.15" customHeight="1" x14ac:dyDescent="0.25">
      <c r="B41" s="36" t="s">
        <v>120</v>
      </c>
      <c r="C41" s="15">
        <v>4</v>
      </c>
      <c r="D41" s="16">
        <v>2.4242424242424242E-2</v>
      </c>
      <c r="E41" s="15">
        <v>15</v>
      </c>
      <c r="F41" s="16">
        <v>3.1665611146295125E-3</v>
      </c>
      <c r="G41" s="15">
        <v>26</v>
      </c>
      <c r="H41" s="16">
        <v>3.9561777236762023E-3</v>
      </c>
      <c r="I41" s="15">
        <v>31</v>
      </c>
      <c r="J41" s="16">
        <v>4.3606695737797158E-3</v>
      </c>
      <c r="K41" s="15">
        <v>39</v>
      </c>
      <c r="L41" s="16">
        <v>5.4016620498614958E-3</v>
      </c>
      <c r="M41" s="15">
        <v>6</v>
      </c>
      <c r="N41" s="25">
        <v>5.1325919589392645E-3</v>
      </c>
      <c r="O41" s="15">
        <v>121</v>
      </c>
      <c r="P41" s="16">
        <v>4.486133768352365E-3</v>
      </c>
    </row>
    <row r="42" spans="2:16" ht="22.15" customHeight="1" x14ac:dyDescent="0.25">
      <c r="B42" s="36" t="s">
        <v>121</v>
      </c>
      <c r="C42" s="15">
        <v>1</v>
      </c>
      <c r="D42" s="16">
        <v>6.0606060606060606E-3</v>
      </c>
      <c r="E42" s="15">
        <v>30</v>
      </c>
      <c r="F42" s="16">
        <v>6.333122229259025E-3</v>
      </c>
      <c r="G42" s="15">
        <v>41</v>
      </c>
      <c r="H42" s="16">
        <v>6.2385879488740109E-3</v>
      </c>
      <c r="I42" s="15">
        <v>38</v>
      </c>
      <c r="J42" s="16">
        <v>5.3453368968912644E-3</v>
      </c>
      <c r="K42" s="15">
        <v>37</v>
      </c>
      <c r="L42" s="16">
        <v>5.1246537396121882E-3</v>
      </c>
      <c r="M42" s="15">
        <v>5</v>
      </c>
      <c r="N42" s="25">
        <v>4.2771599657827203E-3</v>
      </c>
      <c r="O42" s="15">
        <v>152</v>
      </c>
      <c r="P42" s="16">
        <v>5.635473824707104E-3</v>
      </c>
    </row>
    <row r="43" spans="2:16" ht="22.15" customHeight="1" x14ac:dyDescent="0.25">
      <c r="B43" s="36" t="s">
        <v>122</v>
      </c>
      <c r="C43" s="15">
        <v>2</v>
      </c>
      <c r="D43" s="16">
        <v>1.2121212121212121E-2</v>
      </c>
      <c r="E43" s="15">
        <v>17</v>
      </c>
      <c r="F43" s="16">
        <v>3.5887692632467806E-3</v>
      </c>
      <c r="G43" s="15">
        <v>21</v>
      </c>
      <c r="H43" s="16">
        <v>3.1953743152769326E-3</v>
      </c>
      <c r="I43" s="15">
        <v>25</v>
      </c>
      <c r="J43" s="16">
        <v>3.5166690111126742E-3</v>
      </c>
      <c r="K43" s="15">
        <v>15</v>
      </c>
      <c r="L43" s="16">
        <v>2.0775623268698062E-3</v>
      </c>
      <c r="M43" s="15">
        <v>3</v>
      </c>
      <c r="N43" s="25">
        <v>2.5662959794696323E-3</v>
      </c>
      <c r="O43" s="15">
        <v>83</v>
      </c>
      <c r="P43" s="16">
        <v>3.0772653121755897E-3</v>
      </c>
    </row>
    <row r="44" spans="2:16" ht="22.15" customHeight="1" x14ac:dyDescent="0.25">
      <c r="B44" s="36" t="s">
        <v>123</v>
      </c>
      <c r="C44" s="15">
        <v>0</v>
      </c>
      <c r="D44" s="16">
        <v>0</v>
      </c>
      <c r="E44" s="15">
        <v>14</v>
      </c>
      <c r="F44" s="16">
        <v>2.955457040320878E-3</v>
      </c>
      <c r="G44" s="15">
        <v>31</v>
      </c>
      <c r="H44" s="16">
        <v>4.7169811320754715E-3</v>
      </c>
      <c r="I44" s="15">
        <v>33</v>
      </c>
      <c r="J44" s="16">
        <v>4.6420030946687299E-3</v>
      </c>
      <c r="K44" s="15">
        <v>39</v>
      </c>
      <c r="L44" s="16">
        <v>5.4016620498614958E-3</v>
      </c>
      <c r="M44" s="15">
        <v>8</v>
      </c>
      <c r="N44" s="25">
        <v>6.8434559452523521E-3</v>
      </c>
      <c r="O44" s="15">
        <v>125</v>
      </c>
      <c r="P44" s="16">
        <v>4.6344357111078151E-3</v>
      </c>
    </row>
    <row r="45" spans="2:16" ht="22.15" customHeight="1" x14ac:dyDescent="0.25">
      <c r="B45" s="36" t="s">
        <v>124</v>
      </c>
      <c r="C45" s="15">
        <v>0</v>
      </c>
      <c r="D45" s="16">
        <v>0</v>
      </c>
      <c r="E45" s="15">
        <v>35</v>
      </c>
      <c r="F45" s="16">
        <v>7.3886426008021953E-3</v>
      </c>
      <c r="G45" s="15">
        <v>32</v>
      </c>
      <c r="H45" s="16">
        <v>4.8691418137553257E-3</v>
      </c>
      <c r="I45" s="15">
        <v>43</v>
      </c>
      <c r="J45" s="16">
        <v>6.0486706991137998E-3</v>
      </c>
      <c r="K45" s="15">
        <v>38</v>
      </c>
      <c r="L45" s="16">
        <v>5.263157894736842E-3</v>
      </c>
      <c r="M45" s="15">
        <v>5</v>
      </c>
      <c r="N45" s="25">
        <v>4.2771599657827203E-3</v>
      </c>
      <c r="O45" s="15">
        <v>153</v>
      </c>
      <c r="P45" s="16">
        <v>5.6725493103959666E-3</v>
      </c>
    </row>
    <row r="46" spans="2:16" ht="22.15" customHeight="1" x14ac:dyDescent="0.25">
      <c r="B46" s="36" t="s">
        <v>125</v>
      </c>
      <c r="C46" s="15">
        <v>0</v>
      </c>
      <c r="D46" s="16">
        <v>0</v>
      </c>
      <c r="E46" s="15">
        <v>12</v>
      </c>
      <c r="F46" s="16">
        <v>2.5332488917036099E-3</v>
      </c>
      <c r="G46" s="15">
        <v>20</v>
      </c>
      <c r="H46" s="16">
        <v>3.0432136335970784E-3</v>
      </c>
      <c r="I46" s="15">
        <v>16</v>
      </c>
      <c r="J46" s="16">
        <v>2.2506681671121114E-3</v>
      </c>
      <c r="K46" s="15">
        <v>17</v>
      </c>
      <c r="L46" s="16">
        <v>2.3545706371191134E-3</v>
      </c>
      <c r="M46" s="15">
        <v>4</v>
      </c>
      <c r="N46" s="25">
        <v>3.4217279726261761E-3</v>
      </c>
      <c r="O46" s="15">
        <v>69</v>
      </c>
      <c r="P46" s="16">
        <v>2.5582085125315144E-3</v>
      </c>
    </row>
    <row r="47" spans="2:16" ht="22.15" customHeight="1" x14ac:dyDescent="0.25">
      <c r="B47" s="36" t="s">
        <v>126</v>
      </c>
      <c r="C47" s="15">
        <v>1</v>
      </c>
      <c r="D47" s="16">
        <v>6.0606060606060606E-3</v>
      </c>
      <c r="E47" s="15">
        <v>22</v>
      </c>
      <c r="F47" s="16">
        <v>4.6442896347899517E-3</v>
      </c>
      <c r="G47" s="15">
        <v>44</v>
      </c>
      <c r="H47" s="16">
        <v>6.6950699939135726E-3</v>
      </c>
      <c r="I47" s="15">
        <v>51</v>
      </c>
      <c r="J47" s="16">
        <v>7.1740047826698555E-3</v>
      </c>
      <c r="K47" s="15">
        <v>53</v>
      </c>
      <c r="L47" s="16">
        <v>7.3407202216066482E-3</v>
      </c>
      <c r="M47" s="15">
        <v>8</v>
      </c>
      <c r="N47" s="25">
        <v>6.8434559452523521E-3</v>
      </c>
      <c r="O47" s="15">
        <v>179</v>
      </c>
      <c r="P47" s="16">
        <v>6.6365119383063921E-3</v>
      </c>
    </row>
    <row r="48" spans="2:16" ht="22.15" customHeight="1" x14ac:dyDescent="0.25">
      <c r="B48" s="36" t="s">
        <v>127</v>
      </c>
      <c r="C48" s="15">
        <v>3</v>
      </c>
      <c r="D48" s="16">
        <v>1.8181818181818181E-2</v>
      </c>
      <c r="E48" s="15">
        <v>130</v>
      </c>
      <c r="F48" s="16">
        <v>2.7443529660122441E-2</v>
      </c>
      <c r="G48" s="15">
        <v>206</v>
      </c>
      <c r="H48" s="16">
        <v>3.1345100426049911E-2</v>
      </c>
      <c r="I48" s="15">
        <v>182</v>
      </c>
      <c r="J48" s="16">
        <v>2.5601350400900266E-2</v>
      </c>
      <c r="K48" s="15">
        <v>192</v>
      </c>
      <c r="L48" s="16">
        <v>2.6592797783933517E-2</v>
      </c>
      <c r="M48" s="15">
        <v>21</v>
      </c>
      <c r="N48" s="25">
        <v>1.7964071856287425E-2</v>
      </c>
      <c r="O48" s="15">
        <v>734</v>
      </c>
      <c r="P48" s="16">
        <v>2.7213406495625092E-2</v>
      </c>
    </row>
    <row r="49" spans="2:17" ht="22.15" customHeight="1" x14ac:dyDescent="0.25">
      <c r="B49" s="36" t="s">
        <v>128</v>
      </c>
      <c r="C49" s="15">
        <v>1</v>
      </c>
      <c r="D49" s="16">
        <v>6.0606060606060606E-3</v>
      </c>
      <c r="E49" s="15">
        <v>11</v>
      </c>
      <c r="F49" s="16">
        <v>2.3221448173949759E-3</v>
      </c>
      <c r="G49" s="15">
        <v>19</v>
      </c>
      <c r="H49" s="16">
        <v>2.8910529519172246E-3</v>
      </c>
      <c r="I49" s="15">
        <v>36</v>
      </c>
      <c r="J49" s="16">
        <v>5.0640033760022502E-3</v>
      </c>
      <c r="K49" s="15">
        <v>32</v>
      </c>
      <c r="L49" s="16">
        <v>4.43213296398892E-3</v>
      </c>
      <c r="M49" s="15">
        <v>5</v>
      </c>
      <c r="N49" s="25">
        <v>4.2771599657827203E-3</v>
      </c>
      <c r="O49" s="15">
        <v>104</v>
      </c>
      <c r="P49" s="16">
        <v>3.8558505116417026E-3</v>
      </c>
    </row>
    <row r="50" spans="2:17" ht="22.15" customHeight="1" x14ac:dyDescent="0.25">
      <c r="B50" s="36" t="s">
        <v>129</v>
      </c>
      <c r="C50" s="15">
        <v>0</v>
      </c>
      <c r="D50" s="16">
        <v>0</v>
      </c>
      <c r="E50" s="15">
        <v>6</v>
      </c>
      <c r="F50" s="16">
        <v>1.266624445851805E-3</v>
      </c>
      <c r="G50" s="15">
        <v>3</v>
      </c>
      <c r="H50" s="16">
        <v>4.5648204503956179E-4</v>
      </c>
      <c r="I50" s="15">
        <v>3</v>
      </c>
      <c r="J50" s="16">
        <v>4.2200028133352089E-4</v>
      </c>
      <c r="K50" s="15">
        <v>3</v>
      </c>
      <c r="L50" s="16">
        <v>4.155124653739612E-4</v>
      </c>
      <c r="M50" s="15">
        <v>2</v>
      </c>
      <c r="N50" s="25">
        <v>1.710863986313088E-3</v>
      </c>
      <c r="O50" s="15">
        <v>17</v>
      </c>
      <c r="P50" s="16">
        <v>6.3028325671066296E-4</v>
      </c>
    </row>
    <row r="51" spans="2:17" ht="22.15" customHeight="1" thickBot="1" x14ac:dyDescent="0.3">
      <c r="B51" s="36" t="s">
        <v>138</v>
      </c>
      <c r="C51" s="15">
        <v>9</v>
      </c>
      <c r="D51" s="16">
        <v>5.4545454545454543E-2</v>
      </c>
      <c r="E51" s="15">
        <v>841</v>
      </c>
      <c r="F51" s="16">
        <v>0.17753852649356133</v>
      </c>
      <c r="G51" s="15">
        <v>1509</v>
      </c>
      <c r="H51" s="16">
        <v>0.22961046865489956</v>
      </c>
      <c r="I51" s="15">
        <v>1891</v>
      </c>
      <c r="J51" s="16">
        <v>0.26600084400056268</v>
      </c>
      <c r="K51" s="15">
        <v>2100</v>
      </c>
      <c r="L51" s="16">
        <v>0.29085872576177285</v>
      </c>
      <c r="M51" s="15">
        <v>322</v>
      </c>
      <c r="N51" s="25">
        <v>0.27544910179640719</v>
      </c>
      <c r="O51" s="15">
        <v>6672</v>
      </c>
      <c r="P51" s="16">
        <v>0.24736764051609075</v>
      </c>
      <c r="Q51" s="47" t="s">
        <v>144</v>
      </c>
    </row>
    <row r="52" spans="2:17" ht="22.15" customHeight="1" thickTop="1" thickBot="1" x14ac:dyDescent="0.3">
      <c r="B52" s="17" t="s">
        <v>58</v>
      </c>
      <c r="C52" s="18">
        <v>165</v>
      </c>
      <c r="D52" s="19">
        <v>1.0000000000000002</v>
      </c>
      <c r="E52" s="18">
        <v>4737</v>
      </c>
      <c r="F52" s="19">
        <v>1</v>
      </c>
      <c r="G52" s="18">
        <v>6572</v>
      </c>
      <c r="H52" s="19">
        <v>1</v>
      </c>
      <c r="I52" s="18">
        <v>7109</v>
      </c>
      <c r="J52" s="19">
        <v>0.99999999999999978</v>
      </c>
      <c r="K52" s="18">
        <v>7220</v>
      </c>
      <c r="L52" s="19">
        <v>1</v>
      </c>
      <c r="M52" s="18">
        <v>1169</v>
      </c>
      <c r="N52" s="29">
        <v>1</v>
      </c>
      <c r="O52" s="18">
        <v>26972</v>
      </c>
      <c r="P52" s="19">
        <v>0.99999999999999978</v>
      </c>
    </row>
    <row r="53" spans="2:17" s="13" customFormat="1" ht="15.75" thickTop="1" x14ac:dyDescent="0.25">
      <c r="B53" s="47" t="s">
        <v>145</v>
      </c>
      <c r="C53" s="47">
        <f>IFERROR(VLOOKUP($B53,[1]Sheet1!$A$420:$O$465,2,FALSE),0)</f>
        <v>9</v>
      </c>
      <c r="D53" s="47">
        <f t="shared" ref="D53" si="0">C53/$C$52</f>
        <v>5.4545454545454543E-2</v>
      </c>
      <c r="E53" s="47">
        <f>IFERROR(VLOOKUP($B53,[1]Sheet1!$A$420:$O$465,4,FALSE),0)</f>
        <v>832</v>
      </c>
      <c r="F53" s="47">
        <f t="shared" ref="F53" si="1">E53/$E$52</f>
        <v>0.17563858982478361</v>
      </c>
      <c r="G53" s="47">
        <f>IFERROR(VLOOKUP($B53,[1]Sheet1!$A$420:$O$465,6,FALSE),0)</f>
        <v>1492</v>
      </c>
      <c r="H53" s="47">
        <f t="shared" ref="H53" si="2">G53/$G$52</f>
        <v>0.22702373706634205</v>
      </c>
      <c r="I53" s="47">
        <f>IFERROR(VLOOKUP($B53,[1]Sheet1!$A$420:$O$465,8,FALSE),0)</f>
        <v>1875</v>
      </c>
      <c r="J53" s="47">
        <f t="shared" ref="J53" si="3">I53/$I$52</f>
        <v>0.26375017583345056</v>
      </c>
      <c r="K53" s="47">
        <f>IFERROR(VLOOKUP($B53,[1]Sheet1!$A$420:$O$465,10,FALSE),0)</f>
        <v>2093</v>
      </c>
      <c r="L53" s="47">
        <f t="shared" ref="L53" si="4">K53/$K$52</f>
        <v>0.2898891966759003</v>
      </c>
      <c r="M53" s="47">
        <f>IFERROR(VLOOKUP($B53,[1]Sheet1!$A$420:$O$465,12,FALSE),0)</f>
        <v>322</v>
      </c>
      <c r="N53" s="47">
        <f t="shared" ref="N53" si="5">M53/$M$52</f>
        <v>0.27544910179640719</v>
      </c>
      <c r="O53" s="48">
        <f t="shared" ref="O53" si="6">SUM(C53,E53,G53,I53,K53,M53)</f>
        <v>6623</v>
      </c>
      <c r="P53" s="47">
        <f t="shared" ref="P53" si="7">O53/$O$52</f>
        <v>0.24555094171733649</v>
      </c>
    </row>
    <row r="54" spans="2:17" s="13" customFormat="1" x14ac:dyDescent="0.25">
      <c r="O54" s="21"/>
      <c r="P54" s="39"/>
    </row>
    <row r="55" spans="2:17" s="13" customFormat="1" x14ac:dyDescent="0.25"/>
    <row r="56" spans="2:17" s="13" customFormat="1" x14ac:dyDescent="0.25"/>
    <row r="57" spans="2:17" s="13" customFormat="1" x14ac:dyDescent="0.25"/>
    <row r="58" spans="2:17" s="13" customFormat="1" x14ac:dyDescent="0.25"/>
    <row r="59" spans="2:17" s="13" customFormat="1" x14ac:dyDescent="0.25"/>
    <row r="60" spans="2:17" s="13" customFormat="1" x14ac:dyDescent="0.25"/>
    <row r="61" spans="2:17" s="13" customFormat="1" x14ac:dyDescent="0.25"/>
    <row r="62" spans="2:17" s="13" customFormat="1" x14ac:dyDescent="0.25"/>
    <row r="63" spans="2:17" s="13" customFormat="1" x14ac:dyDescent="0.25"/>
    <row r="64" spans="2:17" s="13" customFormat="1" x14ac:dyDescent="0.25"/>
    <row r="65" s="13" customFormat="1" x14ac:dyDescent="0.25"/>
    <row r="66" s="13" customFormat="1" x14ac:dyDescent="0.25"/>
    <row r="67" s="13" customFormat="1" x14ac:dyDescent="0.25"/>
    <row r="68" s="13" customFormat="1" x14ac:dyDescent="0.25"/>
    <row r="69" s="13" customFormat="1" x14ac:dyDescent="0.25"/>
    <row r="70" s="13" customFormat="1" x14ac:dyDescent="0.25"/>
    <row r="71" s="13" customFormat="1" x14ac:dyDescent="0.25"/>
    <row r="72" s="13" customFormat="1" x14ac:dyDescent="0.25"/>
    <row r="73" s="13" customFormat="1" x14ac:dyDescent="0.25"/>
    <row r="74" s="13" customFormat="1" x14ac:dyDescent="0.25"/>
    <row r="75" s="13" customFormat="1" x14ac:dyDescent="0.25"/>
    <row r="76" s="13" customFormat="1" x14ac:dyDescent="0.25"/>
    <row r="77" s="13" customFormat="1" x14ac:dyDescent="0.25"/>
    <row r="78" s="13" customFormat="1" x14ac:dyDescent="0.25"/>
    <row r="79" s="13" customFormat="1" x14ac:dyDescent="0.25"/>
    <row r="80" s="13" customFormat="1" x14ac:dyDescent="0.25"/>
    <row r="81" s="13" customFormat="1" x14ac:dyDescent="0.25"/>
    <row r="82" s="13" customFormat="1" x14ac:dyDescent="0.25"/>
    <row r="83" s="13" customFormat="1" x14ac:dyDescent="0.25"/>
    <row r="84" s="13" customFormat="1" x14ac:dyDescent="0.25"/>
    <row r="85" s="13" customFormat="1" x14ac:dyDescent="0.25"/>
    <row r="86" s="13" customFormat="1" x14ac:dyDescent="0.25"/>
    <row r="87" s="13" customFormat="1" x14ac:dyDescent="0.25"/>
    <row r="88" s="13" customFormat="1" x14ac:dyDescent="0.25"/>
    <row r="89" s="13" customFormat="1" x14ac:dyDescent="0.25"/>
    <row r="90" s="13" customFormat="1" x14ac:dyDescent="0.25"/>
    <row r="91" s="13" customFormat="1" x14ac:dyDescent="0.25"/>
    <row r="92" s="13" customFormat="1" x14ac:dyDescent="0.25"/>
    <row r="93" s="13" customFormat="1" x14ac:dyDescent="0.25"/>
    <row r="94" s="13" customFormat="1" x14ac:dyDescent="0.25"/>
    <row r="95" s="13" customFormat="1" x14ac:dyDescent="0.25"/>
    <row r="96" s="13" customFormat="1" x14ac:dyDescent="0.25"/>
    <row r="97" s="13" customFormat="1" x14ac:dyDescent="0.25"/>
    <row r="98" s="13" customFormat="1" x14ac:dyDescent="0.25"/>
    <row r="99" s="13" customFormat="1" x14ac:dyDescent="0.25"/>
    <row r="100" s="13" customFormat="1" x14ac:dyDescent="0.25"/>
    <row r="101" s="13" customFormat="1" x14ac:dyDescent="0.25"/>
    <row r="102" s="13" customFormat="1" x14ac:dyDescent="0.25"/>
    <row r="103" s="13" customFormat="1" x14ac:dyDescent="0.25"/>
    <row r="104" s="13" customFormat="1" x14ac:dyDescent="0.25"/>
    <row r="105" s="13" customFormat="1" x14ac:dyDescent="0.25"/>
    <row r="106" s="13" customFormat="1" x14ac:dyDescent="0.25"/>
    <row r="107" s="13" customFormat="1" x14ac:dyDescent="0.25"/>
    <row r="108" s="13" customFormat="1" x14ac:dyDescent="0.25"/>
    <row r="109" s="13" customFormat="1" x14ac:dyDescent="0.25"/>
    <row r="110" s="13" customFormat="1" x14ac:dyDescent="0.25"/>
    <row r="111" s="13" customFormat="1" x14ac:dyDescent="0.25"/>
    <row r="112" s="13" customFormat="1" x14ac:dyDescent="0.25"/>
    <row r="113" s="13" customFormat="1" x14ac:dyDescent="0.25"/>
    <row r="114" s="13" customFormat="1" x14ac:dyDescent="0.25"/>
    <row r="115" s="13" customFormat="1" x14ac:dyDescent="0.25"/>
    <row r="116" s="13" customFormat="1" x14ac:dyDescent="0.25"/>
    <row r="117" s="13" customFormat="1" x14ac:dyDescent="0.25"/>
    <row r="118" s="13" customFormat="1" x14ac:dyDescent="0.25"/>
    <row r="119" s="13" customFormat="1" x14ac:dyDescent="0.25"/>
    <row r="120" s="13" customFormat="1" x14ac:dyDescent="0.25"/>
    <row r="121" s="13" customFormat="1" x14ac:dyDescent="0.25"/>
    <row r="122" s="13" customFormat="1" x14ac:dyDescent="0.25"/>
    <row r="123" s="13" customFormat="1" x14ac:dyDescent="0.25"/>
    <row r="124" s="13" customFormat="1" x14ac:dyDescent="0.25"/>
    <row r="125" s="13" customFormat="1" x14ac:dyDescent="0.25"/>
    <row r="126" s="13" customFormat="1" x14ac:dyDescent="0.25"/>
    <row r="127" s="13" customFormat="1" x14ac:dyDescent="0.25"/>
    <row r="128" s="13" customFormat="1" x14ac:dyDescent="0.25"/>
    <row r="129" s="13" customFormat="1" x14ac:dyDescent="0.25"/>
    <row r="130" s="13" customFormat="1" x14ac:dyDescent="0.25"/>
    <row r="131" s="13" customFormat="1" x14ac:dyDescent="0.25"/>
    <row r="132" s="13" customFormat="1" x14ac:dyDescent="0.25"/>
    <row r="133" s="13" customFormat="1" x14ac:dyDescent="0.25"/>
    <row r="134" s="13" customFormat="1" x14ac:dyDescent="0.25"/>
    <row r="135" s="13" customFormat="1" x14ac:dyDescent="0.25"/>
    <row r="136" s="13" customFormat="1" x14ac:dyDescent="0.25"/>
    <row r="137" s="13" customFormat="1" x14ac:dyDescent="0.25"/>
    <row r="138" s="13" customFormat="1" x14ac:dyDescent="0.25"/>
    <row r="139" s="13" customFormat="1" x14ac:dyDescent="0.25"/>
    <row r="140" s="13" customFormat="1" x14ac:dyDescent="0.25"/>
    <row r="141" s="13" customFormat="1" x14ac:dyDescent="0.25"/>
    <row r="142" s="13" customFormat="1" x14ac:dyDescent="0.25"/>
    <row r="143" s="13" customFormat="1" x14ac:dyDescent="0.25"/>
    <row r="144" s="13" customFormat="1" x14ac:dyDescent="0.25"/>
    <row r="145" s="13" customFormat="1" x14ac:dyDescent="0.25"/>
    <row r="146" s="13" customFormat="1" x14ac:dyDescent="0.25"/>
    <row r="147" s="13" customFormat="1" x14ac:dyDescent="0.25"/>
    <row r="148" s="13" customFormat="1" x14ac:dyDescent="0.25"/>
    <row r="149" s="13" customFormat="1" x14ac:dyDescent="0.25"/>
    <row r="150" s="13" customFormat="1" x14ac:dyDescent="0.25"/>
    <row r="151" s="13" customFormat="1" x14ac:dyDescent="0.25"/>
    <row r="152" s="13" customFormat="1" x14ac:dyDescent="0.25"/>
    <row r="153" s="13" customFormat="1" x14ac:dyDescent="0.25"/>
    <row r="154" s="13" customFormat="1" x14ac:dyDescent="0.25"/>
    <row r="155" s="13" customFormat="1" x14ac:dyDescent="0.25"/>
    <row r="156" s="13" customFormat="1" x14ac:dyDescent="0.25"/>
    <row r="157" s="13" customFormat="1" x14ac:dyDescent="0.25"/>
    <row r="158" s="13" customFormat="1" x14ac:dyDescent="0.25"/>
    <row r="159" s="13" customFormat="1" x14ac:dyDescent="0.25"/>
    <row r="160" s="13" customFormat="1" x14ac:dyDescent="0.25"/>
    <row r="161" s="13" customFormat="1" x14ac:dyDescent="0.25"/>
    <row r="162" s="13" customFormat="1" x14ac:dyDescent="0.25"/>
    <row r="163" s="13" customFormat="1" x14ac:dyDescent="0.25"/>
    <row r="164" s="13" customFormat="1" x14ac:dyDescent="0.25"/>
    <row r="165" s="13" customFormat="1" x14ac:dyDescent="0.25"/>
    <row r="166" s="13" customFormat="1" x14ac:dyDescent="0.25"/>
    <row r="167" s="13" customFormat="1" x14ac:dyDescent="0.25"/>
    <row r="168" s="13" customFormat="1" x14ac:dyDescent="0.25"/>
    <row r="169" s="13" customFormat="1" x14ac:dyDescent="0.25"/>
    <row r="170" s="13" customFormat="1" x14ac:dyDescent="0.25"/>
    <row r="171" s="13" customFormat="1" x14ac:dyDescent="0.25"/>
    <row r="172" s="13" customFormat="1" x14ac:dyDescent="0.25"/>
    <row r="173" s="13" customFormat="1" x14ac:dyDescent="0.25"/>
    <row r="174" s="13" customFormat="1" x14ac:dyDescent="0.25"/>
    <row r="175" s="13" customFormat="1" x14ac:dyDescent="0.25"/>
    <row r="176" s="13" customFormat="1" x14ac:dyDescent="0.25"/>
    <row r="177" s="13" customFormat="1" x14ac:dyDescent="0.25"/>
    <row r="178" s="13" customFormat="1" x14ac:dyDescent="0.25"/>
    <row r="179" s="13" customFormat="1" x14ac:dyDescent="0.25"/>
    <row r="180" s="13" customFormat="1" x14ac:dyDescent="0.25"/>
    <row r="181" s="13" customFormat="1" x14ac:dyDescent="0.25"/>
    <row r="182" s="13" customFormat="1" x14ac:dyDescent="0.25"/>
    <row r="183" s="13" customFormat="1" x14ac:dyDescent="0.25"/>
    <row r="184" s="13" customFormat="1" x14ac:dyDescent="0.25"/>
    <row r="185" s="13" customFormat="1" x14ac:dyDescent="0.25"/>
    <row r="186" s="13" customFormat="1" x14ac:dyDescent="0.25"/>
    <row r="187" s="13" customFormat="1" x14ac:dyDescent="0.25"/>
    <row r="188" s="13" customFormat="1" x14ac:dyDescent="0.25"/>
    <row r="189" s="13" customFormat="1" x14ac:dyDescent="0.25"/>
    <row r="190" s="13" customFormat="1" x14ac:dyDescent="0.25"/>
    <row r="191" s="13" customFormat="1" x14ac:dyDescent="0.25"/>
    <row r="192" s="13" customFormat="1" x14ac:dyDescent="0.25"/>
    <row r="193" s="13" customFormat="1" x14ac:dyDescent="0.25"/>
    <row r="194" s="13" customFormat="1" x14ac:dyDescent="0.25"/>
    <row r="195" s="13" customFormat="1" x14ac:dyDescent="0.25"/>
    <row r="196" s="13" customFormat="1" x14ac:dyDescent="0.25"/>
    <row r="197" s="13" customFormat="1" x14ac:dyDescent="0.25"/>
    <row r="198" s="13" customFormat="1" x14ac:dyDescent="0.25"/>
    <row r="199" s="13" customFormat="1" x14ac:dyDescent="0.25"/>
    <row r="200" s="13" customFormat="1" x14ac:dyDescent="0.25"/>
    <row r="201" s="13" customFormat="1" x14ac:dyDescent="0.25"/>
    <row r="202" s="13" customFormat="1" x14ac:dyDescent="0.25"/>
    <row r="203" s="13" customFormat="1" x14ac:dyDescent="0.25"/>
    <row r="204" s="13" customFormat="1" x14ac:dyDescent="0.25"/>
    <row r="205" s="13" customFormat="1" x14ac:dyDescent="0.25"/>
    <row r="206" s="13" customFormat="1" x14ac:dyDescent="0.25"/>
    <row r="207" s="13" customFormat="1" x14ac:dyDescent="0.25"/>
    <row r="208" s="13" customFormat="1" x14ac:dyDescent="0.25"/>
    <row r="209" s="13" customFormat="1" x14ac:dyDescent="0.25"/>
    <row r="210" s="13" customFormat="1" x14ac:dyDescent="0.25"/>
    <row r="211" s="13" customFormat="1" x14ac:dyDescent="0.25"/>
    <row r="212" s="13" customFormat="1" x14ac:dyDescent="0.25"/>
    <row r="213" s="13" customFormat="1" x14ac:dyDescent="0.25"/>
    <row r="214" s="13" customFormat="1" x14ac:dyDescent="0.25"/>
    <row r="215" s="13" customFormat="1" x14ac:dyDescent="0.25"/>
    <row r="216" s="13" customFormat="1" x14ac:dyDescent="0.25"/>
    <row r="217" s="13" customFormat="1" x14ac:dyDescent="0.25"/>
    <row r="218" s="13" customFormat="1" x14ac:dyDescent="0.25"/>
    <row r="219" s="13" customFormat="1" x14ac:dyDescent="0.25"/>
    <row r="220" s="13" customFormat="1" x14ac:dyDescent="0.25"/>
    <row r="221" s="13" customFormat="1" x14ac:dyDescent="0.25"/>
    <row r="222" s="13" customFormat="1" x14ac:dyDescent="0.25"/>
    <row r="223" s="13" customFormat="1" x14ac:dyDescent="0.25"/>
    <row r="224" s="13" customFormat="1" x14ac:dyDescent="0.25"/>
    <row r="225" s="13" customFormat="1" x14ac:dyDescent="0.25"/>
    <row r="226" s="13" customFormat="1" x14ac:dyDescent="0.25"/>
    <row r="227" s="13" customFormat="1" x14ac:dyDescent="0.25"/>
    <row r="228" s="13" customFormat="1" x14ac:dyDescent="0.25"/>
    <row r="229" s="13" customFormat="1" x14ac:dyDescent="0.25"/>
    <row r="230" s="13" customFormat="1" x14ac:dyDescent="0.25"/>
    <row r="231" s="13" customFormat="1" x14ac:dyDescent="0.25"/>
    <row r="232" s="13" customFormat="1" x14ac:dyDescent="0.25"/>
    <row r="233" s="13" customFormat="1" x14ac:dyDescent="0.25"/>
    <row r="234" s="13" customFormat="1" x14ac:dyDescent="0.25"/>
    <row r="235" s="13" customFormat="1" x14ac:dyDescent="0.25"/>
    <row r="236" s="13" customFormat="1" x14ac:dyDescent="0.25"/>
    <row r="237" s="13" customFormat="1" x14ac:dyDescent="0.25"/>
    <row r="238" s="13" customFormat="1" x14ac:dyDescent="0.25"/>
    <row r="239" s="13" customFormat="1" x14ac:dyDescent="0.25"/>
    <row r="240" s="13" customFormat="1" x14ac:dyDescent="0.25"/>
    <row r="241" s="13" customFormat="1" x14ac:dyDescent="0.25"/>
    <row r="242" s="13" customFormat="1" x14ac:dyDescent="0.25"/>
    <row r="243" s="13" customFormat="1" x14ac:dyDescent="0.25"/>
    <row r="244" s="13" customFormat="1" x14ac:dyDescent="0.25"/>
    <row r="245" s="13" customFormat="1" x14ac:dyDescent="0.25"/>
    <row r="246" s="13" customFormat="1" x14ac:dyDescent="0.25"/>
    <row r="247" s="13" customFormat="1" x14ac:dyDescent="0.25"/>
    <row r="248" s="13" customFormat="1" x14ac:dyDescent="0.25"/>
    <row r="249" s="13" customFormat="1" x14ac:dyDescent="0.25"/>
    <row r="250" s="13" customFormat="1" x14ac:dyDescent="0.25"/>
    <row r="251" s="13" customFormat="1" x14ac:dyDescent="0.25"/>
    <row r="252" s="13" customFormat="1" x14ac:dyDescent="0.25"/>
    <row r="253" s="13" customFormat="1" x14ac:dyDescent="0.25"/>
    <row r="254" s="13" customFormat="1" x14ac:dyDescent="0.25"/>
    <row r="255" s="13" customFormat="1" x14ac:dyDescent="0.25"/>
    <row r="256" s="13" customFormat="1" x14ac:dyDescent="0.25"/>
    <row r="257" s="13" customFormat="1" x14ac:dyDescent="0.25"/>
    <row r="258" s="13" customFormat="1" x14ac:dyDescent="0.25"/>
    <row r="259" s="13" customFormat="1" x14ac:dyDescent="0.25"/>
    <row r="260" s="13" customFormat="1" x14ac:dyDescent="0.25"/>
    <row r="261" s="13" customFormat="1" x14ac:dyDescent="0.25"/>
    <row r="262" s="13" customFormat="1" x14ac:dyDescent="0.25"/>
    <row r="263" s="13" customFormat="1" x14ac:dyDescent="0.25"/>
    <row r="264" s="13" customFormat="1" x14ac:dyDescent="0.25"/>
    <row r="265" s="13" customFormat="1" x14ac:dyDescent="0.25"/>
    <row r="266" s="13" customFormat="1" x14ac:dyDescent="0.25"/>
    <row r="267" s="13" customFormat="1" x14ac:dyDescent="0.25"/>
    <row r="268" s="13" customFormat="1" x14ac:dyDescent="0.25"/>
    <row r="269" s="13" customFormat="1" x14ac:dyDescent="0.25"/>
    <row r="270" s="13" customFormat="1" x14ac:dyDescent="0.25"/>
    <row r="271" s="13" customFormat="1" x14ac:dyDescent="0.25"/>
    <row r="272" s="13" customFormat="1" x14ac:dyDescent="0.25"/>
    <row r="273" s="13" customFormat="1" x14ac:dyDescent="0.25"/>
    <row r="274" s="13" customFormat="1" x14ac:dyDescent="0.25"/>
    <row r="275" s="13" customFormat="1" x14ac:dyDescent="0.25"/>
    <row r="276" s="13" customFormat="1" x14ac:dyDescent="0.25"/>
    <row r="277" s="13" customFormat="1" x14ac:dyDescent="0.25"/>
    <row r="278" s="13" customFormat="1" x14ac:dyDescent="0.25"/>
    <row r="279" s="13" customFormat="1" x14ac:dyDescent="0.25"/>
    <row r="280" s="13" customFormat="1" x14ac:dyDescent="0.25"/>
    <row r="281" s="13" customFormat="1" x14ac:dyDescent="0.25"/>
    <row r="282" s="13" customFormat="1" x14ac:dyDescent="0.25"/>
    <row r="283" s="13" customFormat="1" x14ac:dyDescent="0.25"/>
    <row r="284" s="13" customFormat="1" x14ac:dyDescent="0.25"/>
    <row r="285" s="13" customFormat="1" x14ac:dyDescent="0.25"/>
    <row r="286" s="13" customFormat="1" x14ac:dyDescent="0.25"/>
    <row r="287" s="13" customFormat="1" x14ac:dyDescent="0.25"/>
    <row r="288" s="13" customFormat="1" x14ac:dyDescent="0.25"/>
    <row r="289" s="13" customFormat="1" x14ac:dyDescent="0.25"/>
    <row r="290" s="13" customFormat="1" x14ac:dyDescent="0.25"/>
    <row r="291" s="13" customFormat="1" x14ac:dyDescent="0.25"/>
    <row r="292" s="13" customFormat="1" x14ac:dyDescent="0.25"/>
    <row r="293" s="13" customFormat="1" x14ac:dyDescent="0.25"/>
    <row r="294" s="13" customFormat="1" x14ac:dyDescent="0.25"/>
    <row r="295" s="13" customFormat="1" x14ac:dyDescent="0.25"/>
    <row r="296" s="13" customFormat="1" x14ac:dyDescent="0.25"/>
    <row r="297" s="13" customFormat="1" x14ac:dyDescent="0.25"/>
    <row r="298" s="13" customFormat="1" x14ac:dyDescent="0.25"/>
    <row r="299" s="13" customFormat="1" x14ac:dyDescent="0.25"/>
    <row r="300" s="13" customFormat="1" x14ac:dyDescent="0.25"/>
    <row r="301" s="13" customFormat="1" x14ac:dyDescent="0.25"/>
    <row r="302" s="13" customFormat="1" x14ac:dyDescent="0.25"/>
    <row r="303" s="13" customFormat="1" x14ac:dyDescent="0.25"/>
    <row r="304" s="13" customFormat="1" x14ac:dyDescent="0.25"/>
    <row r="305" s="13" customFormat="1" x14ac:dyDescent="0.25"/>
    <row r="306" s="13" customFormat="1" x14ac:dyDescent="0.25"/>
    <row r="307" s="13" customFormat="1" x14ac:dyDescent="0.25"/>
    <row r="308" s="13" customFormat="1" x14ac:dyDescent="0.25"/>
    <row r="309" s="13" customFormat="1" x14ac:dyDescent="0.25"/>
    <row r="310" s="13" customFormat="1" x14ac:dyDescent="0.25"/>
    <row r="311" s="13" customFormat="1" x14ac:dyDescent="0.25"/>
    <row r="312" s="13" customFormat="1" x14ac:dyDescent="0.25"/>
    <row r="313" s="13" customFormat="1" x14ac:dyDescent="0.25"/>
    <row r="314" s="13" customFormat="1" x14ac:dyDescent="0.25"/>
    <row r="315" s="13" customFormat="1" x14ac:dyDescent="0.25"/>
    <row r="316" s="13" customFormat="1" x14ac:dyDescent="0.25"/>
    <row r="317" s="13" customFormat="1" x14ac:dyDescent="0.25"/>
    <row r="318" s="13" customFormat="1" x14ac:dyDescent="0.25"/>
    <row r="319" s="13" customFormat="1" x14ac:dyDescent="0.25"/>
    <row r="320" s="13" customFormat="1" x14ac:dyDescent="0.25"/>
    <row r="321" s="13" customFormat="1" x14ac:dyDescent="0.25"/>
    <row r="322" s="13" customFormat="1" x14ac:dyDescent="0.25"/>
    <row r="323" s="13" customFormat="1" x14ac:dyDescent="0.25"/>
    <row r="324" s="13" customFormat="1" x14ac:dyDescent="0.25"/>
    <row r="325" s="13" customFormat="1" x14ac:dyDescent="0.25"/>
    <row r="326" s="13" customFormat="1" x14ac:dyDescent="0.25"/>
    <row r="327" s="13" customFormat="1" x14ac:dyDescent="0.25"/>
    <row r="328" s="13" customFormat="1" x14ac:dyDescent="0.25"/>
    <row r="329" s="13" customFormat="1" x14ac:dyDescent="0.25"/>
    <row r="330" s="13" customFormat="1" x14ac:dyDescent="0.25"/>
    <row r="331" s="13" customFormat="1" x14ac:dyDescent="0.25"/>
    <row r="332" s="13" customFormat="1" x14ac:dyDescent="0.25"/>
    <row r="333" s="13" customFormat="1" x14ac:dyDescent="0.25"/>
    <row r="334" s="13" customFormat="1" x14ac:dyDescent="0.25"/>
    <row r="335" s="13" customFormat="1" x14ac:dyDescent="0.25"/>
    <row r="336" s="13" customFormat="1" x14ac:dyDescent="0.25"/>
    <row r="337" s="13" customFormat="1" x14ac:dyDescent="0.25"/>
    <row r="338" s="13" customFormat="1" x14ac:dyDescent="0.25"/>
    <row r="339" s="13" customFormat="1" x14ac:dyDescent="0.25"/>
    <row r="340" s="13" customFormat="1" x14ac:dyDescent="0.25"/>
    <row r="341" s="13" customFormat="1" x14ac:dyDescent="0.25"/>
    <row r="342" s="13" customFormat="1" x14ac:dyDescent="0.25"/>
    <row r="343" s="13" customFormat="1" x14ac:dyDescent="0.25"/>
    <row r="344" s="13" customFormat="1" x14ac:dyDescent="0.25"/>
    <row r="345" s="13" customFormat="1" x14ac:dyDescent="0.25"/>
    <row r="346" s="13" customFormat="1" x14ac:dyDescent="0.25"/>
    <row r="347" s="13" customFormat="1" x14ac:dyDescent="0.25"/>
    <row r="348" s="13" customFormat="1" x14ac:dyDescent="0.25"/>
    <row r="349" s="13" customFormat="1" x14ac:dyDescent="0.25"/>
    <row r="350" s="13" customFormat="1" x14ac:dyDescent="0.25"/>
    <row r="351" s="13" customFormat="1" x14ac:dyDescent="0.25"/>
    <row r="352" s="13" customFormat="1" x14ac:dyDescent="0.25"/>
    <row r="353" s="13" customFormat="1" x14ac:dyDescent="0.25"/>
    <row r="354" s="13" customFormat="1" x14ac:dyDescent="0.25"/>
    <row r="355" s="13" customFormat="1" x14ac:dyDescent="0.25"/>
    <row r="356" s="13" customFormat="1" x14ac:dyDescent="0.25"/>
    <row r="357" s="13" customFormat="1" x14ac:dyDescent="0.25"/>
    <row r="358" s="13" customFormat="1" x14ac:dyDescent="0.25"/>
    <row r="359" s="13" customFormat="1" x14ac:dyDescent="0.25"/>
    <row r="360" s="13" customFormat="1" x14ac:dyDescent="0.25"/>
    <row r="361" s="13" customFormat="1" x14ac:dyDescent="0.25"/>
    <row r="362" s="13" customFormat="1" x14ac:dyDescent="0.25"/>
    <row r="363" s="13" customFormat="1" x14ac:dyDescent="0.25"/>
    <row r="364" s="13" customFormat="1" x14ac:dyDescent="0.25"/>
    <row r="365" s="13" customFormat="1" x14ac:dyDescent="0.25"/>
    <row r="366" s="13" customFormat="1" x14ac:dyDescent="0.25"/>
    <row r="367" s="13" customFormat="1" x14ac:dyDescent="0.25"/>
    <row r="368" s="13" customFormat="1" x14ac:dyDescent="0.25"/>
    <row r="369" s="13" customFormat="1" x14ac:dyDescent="0.25"/>
    <row r="370" s="13" customFormat="1" x14ac:dyDescent="0.25"/>
    <row r="371" s="13" customFormat="1" x14ac:dyDescent="0.25"/>
    <row r="372" s="13" customFormat="1" x14ac:dyDescent="0.25"/>
    <row r="373" s="13" customFormat="1" x14ac:dyDescent="0.25"/>
    <row r="374" s="13" customFormat="1" x14ac:dyDescent="0.25"/>
    <row r="375" s="13" customFormat="1" x14ac:dyDescent="0.25"/>
    <row r="376" s="13" customFormat="1" x14ac:dyDescent="0.25"/>
    <row r="377" s="13" customFormat="1" x14ac:dyDescent="0.25"/>
    <row r="378" s="13" customFormat="1" x14ac:dyDescent="0.25"/>
    <row r="379" s="13" customFormat="1" x14ac:dyDescent="0.25"/>
    <row r="380" s="13" customFormat="1" x14ac:dyDescent="0.25"/>
    <row r="381" s="13" customFormat="1" x14ac:dyDescent="0.25"/>
    <row r="382" s="13" customFormat="1" x14ac:dyDescent="0.25"/>
    <row r="383" s="13" customFormat="1" x14ac:dyDescent="0.25"/>
    <row r="384" s="13" customFormat="1" x14ac:dyDescent="0.25"/>
    <row r="385" s="13" customFormat="1" x14ac:dyDescent="0.25"/>
    <row r="386" s="13" customFormat="1" x14ac:dyDescent="0.25"/>
    <row r="387" s="13" customFormat="1" x14ac:dyDescent="0.25"/>
    <row r="388" s="13" customFormat="1" x14ac:dyDescent="0.25"/>
    <row r="389" s="13" customFormat="1" x14ac:dyDescent="0.25"/>
    <row r="390" s="13" customFormat="1" x14ac:dyDescent="0.25"/>
    <row r="391" s="13" customFormat="1" x14ac:dyDescent="0.25"/>
    <row r="392" s="13" customFormat="1" x14ac:dyDescent="0.25"/>
    <row r="393" s="13" customFormat="1" x14ac:dyDescent="0.25"/>
    <row r="394" s="13" customFormat="1" x14ac:dyDescent="0.25"/>
    <row r="395" s="13" customFormat="1" x14ac:dyDescent="0.25"/>
    <row r="396" s="13" customFormat="1" x14ac:dyDescent="0.25"/>
    <row r="397" s="13" customFormat="1" x14ac:dyDescent="0.25"/>
    <row r="398" s="13" customFormat="1" x14ac:dyDescent="0.25"/>
    <row r="399" s="13" customFormat="1" x14ac:dyDescent="0.25"/>
    <row r="400" s="13" customFormat="1" x14ac:dyDescent="0.25"/>
    <row r="401" s="13" customFormat="1" x14ac:dyDescent="0.25"/>
    <row r="402" s="13" customFormat="1" x14ac:dyDescent="0.25"/>
    <row r="403" s="13" customFormat="1" x14ac:dyDescent="0.25"/>
    <row r="404" s="13" customFormat="1" x14ac:dyDescent="0.25"/>
    <row r="405" s="13" customFormat="1" x14ac:dyDescent="0.25"/>
    <row r="406" s="13" customFormat="1" x14ac:dyDescent="0.25"/>
    <row r="407" s="13" customFormat="1" x14ac:dyDescent="0.25"/>
    <row r="408" s="13" customFormat="1" x14ac:dyDescent="0.25"/>
    <row r="409" s="13" customFormat="1" x14ac:dyDescent="0.25"/>
    <row r="410" s="13" customFormat="1" x14ac:dyDescent="0.25"/>
    <row r="411" s="13" customFormat="1" x14ac:dyDescent="0.25"/>
    <row r="412" s="13" customFormat="1" x14ac:dyDescent="0.25"/>
    <row r="413" s="13" customFormat="1" x14ac:dyDescent="0.25"/>
    <row r="414" s="13" customFormat="1" x14ac:dyDescent="0.25"/>
    <row r="415" s="13" customFormat="1" x14ac:dyDescent="0.25"/>
    <row r="416" s="13" customFormat="1" x14ac:dyDescent="0.25"/>
    <row r="417" s="13" customFormat="1" x14ac:dyDescent="0.25"/>
    <row r="418" s="13" customFormat="1" x14ac:dyDescent="0.25"/>
    <row r="419" s="13" customFormat="1" x14ac:dyDescent="0.25"/>
    <row r="420" s="13" customFormat="1" x14ac:dyDescent="0.25"/>
    <row r="421" s="13" customFormat="1" x14ac:dyDescent="0.25"/>
    <row r="422" s="13" customFormat="1" x14ac:dyDescent="0.25"/>
    <row r="423" s="13" customFormat="1" x14ac:dyDescent="0.25"/>
    <row r="424" s="13" customFormat="1" x14ac:dyDescent="0.25"/>
    <row r="425" s="13" customFormat="1" x14ac:dyDescent="0.25"/>
    <row r="426" s="13" customFormat="1" x14ac:dyDescent="0.25"/>
    <row r="427" s="13" customFormat="1" x14ac:dyDescent="0.25"/>
    <row r="428" s="13" customFormat="1" x14ac:dyDescent="0.25"/>
    <row r="429" s="13" customFormat="1" x14ac:dyDescent="0.25"/>
    <row r="430" s="13" customFormat="1" x14ac:dyDescent="0.25"/>
    <row r="431" s="13" customFormat="1" x14ac:dyDescent="0.25"/>
    <row r="432" s="13" customFormat="1" x14ac:dyDescent="0.25"/>
    <row r="433" s="13" customFormat="1" x14ac:dyDescent="0.25"/>
    <row r="434" s="13" customFormat="1" x14ac:dyDescent="0.25"/>
    <row r="435" s="13" customFormat="1" x14ac:dyDescent="0.25"/>
    <row r="436" s="13" customFormat="1" x14ac:dyDescent="0.25"/>
    <row r="437" s="13" customFormat="1" x14ac:dyDescent="0.25"/>
    <row r="438" s="13" customFormat="1" x14ac:dyDescent="0.25"/>
    <row r="439" s="13" customFormat="1" x14ac:dyDescent="0.25"/>
    <row r="440" s="13" customFormat="1" x14ac:dyDescent="0.25"/>
    <row r="441" s="13" customFormat="1" x14ac:dyDescent="0.25"/>
    <row r="442" s="13" customFormat="1" x14ac:dyDescent="0.25"/>
    <row r="443" s="13" customFormat="1" x14ac:dyDescent="0.25"/>
    <row r="444" s="13" customFormat="1" x14ac:dyDescent="0.25"/>
    <row r="445" s="13" customFormat="1" x14ac:dyDescent="0.25"/>
    <row r="446" s="13" customFormat="1" x14ac:dyDescent="0.25"/>
    <row r="447" s="13" customFormat="1" x14ac:dyDescent="0.25"/>
    <row r="448" s="13" customFormat="1" x14ac:dyDescent="0.25"/>
    <row r="449" s="13" customFormat="1" x14ac:dyDescent="0.25"/>
    <row r="450" s="13" customFormat="1" x14ac:dyDescent="0.25"/>
    <row r="451" s="13" customFormat="1" x14ac:dyDescent="0.25"/>
    <row r="452" s="13" customFormat="1" x14ac:dyDescent="0.25"/>
    <row r="453" s="13" customFormat="1" x14ac:dyDescent="0.25"/>
    <row r="454" s="13" customFormat="1" x14ac:dyDescent="0.25"/>
    <row r="455" s="13" customFormat="1" x14ac:dyDescent="0.25"/>
    <row r="456" s="13" customFormat="1" x14ac:dyDescent="0.25"/>
    <row r="457" s="13" customFormat="1" x14ac:dyDescent="0.25"/>
    <row r="458" s="13" customFormat="1" x14ac:dyDescent="0.25"/>
    <row r="459" s="13" customFormat="1" x14ac:dyDescent="0.25"/>
    <row r="460" s="13" customFormat="1" x14ac:dyDescent="0.25"/>
    <row r="461" s="13" customFormat="1" x14ac:dyDescent="0.25"/>
    <row r="462" s="13" customFormat="1" x14ac:dyDescent="0.25"/>
    <row r="463" s="13" customFormat="1" x14ac:dyDescent="0.25"/>
    <row r="464" s="13" customFormat="1" x14ac:dyDescent="0.25"/>
    <row r="465" s="13" customFormat="1" x14ac:dyDescent="0.25"/>
    <row r="466" s="13" customFormat="1" x14ac:dyDescent="0.25"/>
    <row r="467" s="13" customFormat="1" x14ac:dyDescent="0.25"/>
    <row r="468" s="13" customFormat="1" x14ac:dyDescent="0.25"/>
    <row r="469" s="13" customFormat="1" x14ac:dyDescent="0.25"/>
    <row r="470" s="13" customFormat="1" x14ac:dyDescent="0.25"/>
    <row r="471" s="13" customFormat="1" x14ac:dyDescent="0.25"/>
    <row r="472" s="13" customFormat="1" x14ac:dyDescent="0.25"/>
    <row r="473" s="13" customFormat="1" x14ac:dyDescent="0.25"/>
    <row r="474" s="13" customFormat="1" x14ac:dyDescent="0.25"/>
    <row r="475" s="13" customFormat="1" x14ac:dyDescent="0.25"/>
    <row r="476" s="13" customFormat="1" x14ac:dyDescent="0.25"/>
    <row r="477" s="13" customFormat="1" x14ac:dyDescent="0.25"/>
    <row r="478" s="13" customFormat="1" x14ac:dyDescent="0.25"/>
    <row r="479" s="13" customFormat="1" x14ac:dyDescent="0.25"/>
    <row r="480" s="13" customFormat="1" x14ac:dyDescent="0.25"/>
    <row r="481" s="13" customFormat="1" x14ac:dyDescent="0.25"/>
    <row r="482" s="13" customFormat="1" x14ac:dyDescent="0.25"/>
    <row r="483" s="13" customFormat="1" x14ac:dyDescent="0.25"/>
    <row r="484" s="13" customFormat="1" x14ac:dyDescent="0.25"/>
    <row r="485" s="13" customFormat="1" x14ac:dyDescent="0.25"/>
    <row r="486" s="13" customFormat="1" x14ac:dyDescent="0.25"/>
    <row r="487" s="13" customFormat="1" x14ac:dyDescent="0.25"/>
    <row r="488" s="13" customFormat="1" x14ac:dyDescent="0.25"/>
    <row r="489" s="13" customFormat="1" x14ac:dyDescent="0.25"/>
    <row r="490" s="13" customFormat="1" x14ac:dyDescent="0.25"/>
    <row r="491" s="13" customFormat="1" x14ac:dyDescent="0.25"/>
    <row r="492" s="13" customFormat="1" x14ac:dyDescent="0.25"/>
    <row r="493" s="13" customFormat="1" x14ac:dyDescent="0.25"/>
    <row r="494" s="13" customFormat="1" x14ac:dyDescent="0.25"/>
    <row r="495" s="13" customFormat="1" x14ac:dyDescent="0.25"/>
    <row r="496" s="13" customFormat="1" x14ac:dyDescent="0.25"/>
    <row r="497" s="13" customFormat="1" x14ac:dyDescent="0.25"/>
    <row r="498" s="13" customFormat="1" x14ac:dyDescent="0.25"/>
    <row r="499" s="13" customFormat="1" x14ac:dyDescent="0.25"/>
    <row r="500" s="13" customFormat="1" x14ac:dyDescent="0.25"/>
    <row r="501" s="13" customFormat="1" x14ac:dyDescent="0.25"/>
    <row r="502" s="13" customFormat="1" x14ac:dyDescent="0.25"/>
    <row r="503" s="13" customFormat="1" x14ac:dyDescent="0.25"/>
    <row r="504" s="13" customFormat="1" x14ac:dyDescent="0.25"/>
    <row r="505" s="13" customFormat="1" x14ac:dyDescent="0.25"/>
    <row r="506" s="13" customFormat="1" x14ac:dyDescent="0.25"/>
    <row r="507" s="13" customFormat="1" x14ac:dyDescent="0.25"/>
    <row r="508" s="13" customFormat="1" x14ac:dyDescent="0.25"/>
    <row r="509" s="13" customFormat="1" x14ac:dyDescent="0.25"/>
    <row r="510" s="13" customFormat="1" x14ac:dyDescent="0.25"/>
    <row r="511" s="13" customFormat="1" x14ac:dyDescent="0.25"/>
    <row r="512" s="13" customFormat="1" x14ac:dyDescent="0.25"/>
    <row r="513" s="13" customFormat="1" x14ac:dyDescent="0.25"/>
    <row r="514" s="13" customFormat="1" x14ac:dyDescent="0.25"/>
    <row r="515" s="13" customFormat="1" x14ac:dyDescent="0.25"/>
    <row r="516" s="13" customFormat="1" x14ac:dyDescent="0.25"/>
    <row r="517" s="13" customFormat="1" x14ac:dyDescent="0.25"/>
    <row r="518" s="13" customFormat="1" x14ac:dyDescent="0.25"/>
    <row r="519" s="13" customFormat="1" x14ac:dyDescent="0.25"/>
    <row r="520" s="13" customFormat="1" x14ac:dyDescent="0.25"/>
    <row r="521" s="13" customFormat="1" x14ac:dyDescent="0.25"/>
    <row r="522" s="13" customFormat="1" x14ac:dyDescent="0.25"/>
    <row r="523" s="13" customFormat="1" x14ac:dyDescent="0.25"/>
    <row r="524" s="13" customFormat="1" x14ac:dyDescent="0.25"/>
    <row r="525" s="13" customFormat="1" x14ac:dyDescent="0.25"/>
    <row r="526" s="13" customFormat="1" x14ac:dyDescent="0.25"/>
    <row r="527" s="13" customFormat="1" x14ac:dyDescent="0.25"/>
    <row r="528" s="13" customFormat="1" x14ac:dyDescent="0.25"/>
    <row r="529" s="13" customFormat="1" x14ac:dyDescent="0.25"/>
    <row r="530" s="13" customFormat="1" x14ac:dyDescent="0.25"/>
    <row r="531" s="13" customFormat="1" x14ac:dyDescent="0.25"/>
    <row r="532" s="13" customFormat="1" x14ac:dyDescent="0.25"/>
    <row r="533" s="13" customFormat="1" x14ac:dyDescent="0.25"/>
    <row r="534" s="13" customFormat="1" x14ac:dyDescent="0.25"/>
    <row r="535" s="13" customFormat="1" x14ac:dyDescent="0.25"/>
    <row r="536" s="13" customFormat="1" x14ac:dyDescent="0.25"/>
    <row r="537" s="13" customFormat="1" x14ac:dyDescent="0.25"/>
    <row r="538" s="13" customFormat="1" x14ac:dyDescent="0.25"/>
    <row r="539" s="13" customFormat="1" x14ac:dyDescent="0.25"/>
    <row r="540" s="13" customFormat="1" x14ac:dyDescent="0.25"/>
    <row r="541" s="13" customFormat="1" x14ac:dyDescent="0.25"/>
    <row r="542" s="13" customFormat="1" x14ac:dyDescent="0.25"/>
    <row r="543" s="13" customFormat="1" x14ac:dyDescent="0.25"/>
    <row r="544" s="13" customFormat="1" x14ac:dyDescent="0.25"/>
    <row r="545" s="13" customFormat="1" x14ac:dyDescent="0.25"/>
    <row r="546" s="13" customFormat="1" x14ac:dyDescent="0.25"/>
    <row r="547" s="13" customFormat="1" x14ac:dyDescent="0.25"/>
    <row r="548" s="13" customFormat="1" x14ac:dyDescent="0.25"/>
    <row r="549" s="13" customFormat="1" x14ac:dyDescent="0.25"/>
    <row r="550" s="13" customFormat="1" x14ac:dyDescent="0.25"/>
    <row r="551" s="13" customFormat="1" x14ac:dyDescent="0.25"/>
    <row r="552" s="13" customFormat="1" x14ac:dyDescent="0.25"/>
    <row r="553" s="13" customFormat="1" x14ac:dyDescent="0.25"/>
    <row r="554" s="13" customFormat="1" x14ac:dyDescent="0.25"/>
    <row r="555" s="13" customFormat="1" x14ac:dyDescent="0.25"/>
    <row r="556" s="13" customFormat="1" x14ac:dyDescent="0.25"/>
    <row r="557" s="13" customFormat="1" x14ac:dyDescent="0.25"/>
    <row r="558" s="13" customFormat="1" x14ac:dyDescent="0.25"/>
    <row r="559" s="13" customFormat="1" x14ac:dyDescent="0.25"/>
    <row r="560" s="13" customFormat="1" x14ac:dyDescent="0.25"/>
    <row r="561" s="13" customFormat="1" x14ac:dyDescent="0.25"/>
    <row r="562" s="13" customFormat="1" x14ac:dyDescent="0.25"/>
    <row r="563" s="13" customFormat="1" x14ac:dyDescent="0.25"/>
    <row r="564" s="13" customFormat="1" x14ac:dyDescent="0.25"/>
    <row r="565" s="13" customFormat="1" x14ac:dyDescent="0.25"/>
    <row r="566" s="13" customFormat="1" x14ac:dyDescent="0.25"/>
    <row r="567" s="13" customFormat="1" x14ac:dyDescent="0.25"/>
    <row r="568" s="13" customFormat="1" x14ac:dyDescent="0.25"/>
    <row r="569" s="13" customFormat="1" x14ac:dyDescent="0.25"/>
    <row r="570" s="13" customFormat="1" x14ac:dyDescent="0.25"/>
    <row r="571" s="13" customFormat="1" x14ac:dyDescent="0.25"/>
    <row r="572" s="13" customFormat="1" x14ac:dyDescent="0.25"/>
    <row r="573" s="13" customFormat="1" x14ac:dyDescent="0.25"/>
    <row r="574" s="13" customFormat="1" x14ac:dyDescent="0.25"/>
    <row r="575" s="13" customFormat="1" x14ac:dyDescent="0.25"/>
    <row r="576" s="13" customFormat="1" x14ac:dyDescent="0.25"/>
    <row r="577" s="13" customFormat="1" x14ac:dyDescent="0.25"/>
    <row r="578" s="13" customFormat="1" x14ac:dyDescent="0.25"/>
    <row r="579" s="13" customFormat="1" x14ac:dyDescent="0.25"/>
    <row r="580" s="13" customFormat="1" x14ac:dyDescent="0.25"/>
    <row r="581" s="13" customFormat="1" x14ac:dyDescent="0.25"/>
    <row r="582" s="13" customFormat="1" x14ac:dyDescent="0.25"/>
    <row r="583" s="13" customFormat="1" x14ac:dyDescent="0.25"/>
    <row r="584" s="13" customFormat="1" x14ac:dyDescent="0.25"/>
    <row r="585" s="13" customFormat="1" x14ac:dyDescent="0.25"/>
    <row r="586" s="13" customFormat="1" x14ac:dyDescent="0.25"/>
    <row r="587" s="13" customFormat="1" x14ac:dyDescent="0.25"/>
    <row r="588" s="13" customFormat="1" x14ac:dyDescent="0.25"/>
    <row r="589" s="13" customFormat="1" x14ac:dyDescent="0.25"/>
    <row r="590" s="13" customFormat="1" x14ac:dyDescent="0.25"/>
    <row r="591" s="13" customFormat="1" x14ac:dyDescent="0.25"/>
    <row r="592" s="13" customFormat="1" x14ac:dyDescent="0.25"/>
    <row r="593" s="13" customFormat="1" x14ac:dyDescent="0.25"/>
    <row r="594" s="13" customFormat="1" x14ac:dyDescent="0.25"/>
    <row r="595" s="13" customFormat="1" x14ac:dyDescent="0.25"/>
    <row r="596" s="13" customFormat="1" x14ac:dyDescent="0.25"/>
    <row r="597" s="13" customFormat="1" x14ac:dyDescent="0.25"/>
    <row r="598" s="13" customFormat="1" x14ac:dyDescent="0.25"/>
    <row r="599" s="13" customFormat="1" x14ac:dyDescent="0.25"/>
    <row r="600" s="13" customFormat="1" x14ac:dyDescent="0.25"/>
    <row r="601" s="13" customFormat="1" x14ac:dyDescent="0.25"/>
    <row r="602" s="13" customFormat="1" x14ac:dyDescent="0.25"/>
    <row r="603" s="13" customFormat="1" x14ac:dyDescent="0.25"/>
    <row r="604" s="13" customFormat="1" x14ac:dyDescent="0.25"/>
    <row r="605" s="13" customFormat="1" x14ac:dyDescent="0.25"/>
    <row r="606" s="13" customFormat="1" x14ac:dyDescent="0.25"/>
    <row r="607" s="13" customFormat="1" x14ac:dyDescent="0.25"/>
    <row r="608" s="13" customFormat="1" x14ac:dyDescent="0.25"/>
    <row r="609" s="13" customFormat="1" x14ac:dyDescent="0.25"/>
    <row r="610" s="13" customFormat="1" x14ac:dyDescent="0.25"/>
    <row r="611" s="13" customFormat="1" x14ac:dyDescent="0.25"/>
    <row r="612" s="13" customFormat="1" x14ac:dyDescent="0.25"/>
    <row r="613" s="13" customFormat="1" x14ac:dyDescent="0.25"/>
    <row r="614" s="13" customFormat="1" x14ac:dyDescent="0.25"/>
    <row r="615" s="13" customFormat="1" x14ac:dyDescent="0.25"/>
    <row r="616" s="13" customFormat="1" x14ac:dyDescent="0.25"/>
    <row r="617" s="13" customFormat="1" x14ac:dyDescent="0.25"/>
    <row r="618" s="13" customFormat="1" x14ac:dyDescent="0.25"/>
    <row r="619" s="13" customFormat="1" x14ac:dyDescent="0.25"/>
    <row r="620" s="13" customFormat="1" x14ac:dyDescent="0.25"/>
    <row r="621" s="13" customFormat="1" x14ac:dyDescent="0.25"/>
    <row r="622" s="13" customFormat="1" x14ac:dyDescent="0.25"/>
    <row r="623" s="13" customFormat="1" x14ac:dyDescent="0.25"/>
    <row r="624" s="13" customFormat="1" x14ac:dyDescent="0.25"/>
    <row r="625" s="13" customFormat="1" x14ac:dyDescent="0.25"/>
    <row r="626" s="13" customFormat="1" x14ac:dyDescent="0.25"/>
    <row r="627" s="13" customFormat="1" x14ac:dyDescent="0.25"/>
    <row r="628" s="13" customFormat="1" x14ac:dyDescent="0.25"/>
    <row r="629" s="13" customFormat="1" x14ac:dyDescent="0.25"/>
    <row r="630" s="13" customFormat="1" x14ac:dyDescent="0.25"/>
    <row r="631" s="13" customFormat="1" x14ac:dyDescent="0.25"/>
    <row r="632" s="13" customFormat="1" x14ac:dyDescent="0.25"/>
    <row r="633" s="13" customFormat="1" x14ac:dyDescent="0.25"/>
    <row r="634" s="13" customFormat="1" x14ac:dyDescent="0.25"/>
    <row r="635" s="13" customFormat="1" x14ac:dyDescent="0.25"/>
    <row r="636" s="13" customFormat="1" x14ac:dyDescent="0.25"/>
    <row r="637" s="13" customFormat="1" x14ac:dyDescent="0.25"/>
    <row r="638" s="13" customFormat="1" x14ac:dyDescent="0.25"/>
    <row r="639" s="13" customFormat="1" x14ac:dyDescent="0.25"/>
    <row r="640" s="13" customFormat="1" x14ac:dyDescent="0.25"/>
    <row r="641" s="13" customFormat="1" x14ac:dyDescent="0.25"/>
    <row r="642" s="13" customFormat="1" x14ac:dyDescent="0.25"/>
    <row r="643" s="13" customFormat="1" x14ac:dyDescent="0.25"/>
    <row r="644" s="13" customFormat="1" x14ac:dyDescent="0.25"/>
    <row r="645" s="13" customFormat="1" x14ac:dyDescent="0.25"/>
    <row r="646" s="13" customFormat="1" x14ac:dyDescent="0.25"/>
    <row r="647" s="13" customFormat="1" x14ac:dyDescent="0.25"/>
    <row r="648" s="13" customFormat="1" x14ac:dyDescent="0.25"/>
    <row r="649" s="13" customFormat="1" x14ac:dyDescent="0.25"/>
    <row r="650" s="13" customFormat="1" x14ac:dyDescent="0.25"/>
    <row r="651" s="13" customFormat="1" x14ac:dyDescent="0.25"/>
    <row r="652" s="13" customFormat="1" x14ac:dyDescent="0.25"/>
    <row r="653" s="13" customFormat="1" x14ac:dyDescent="0.25"/>
    <row r="654" s="13" customFormat="1" x14ac:dyDescent="0.25"/>
    <row r="655" s="13" customFormat="1" x14ac:dyDescent="0.25"/>
    <row r="656" s="13" customFormat="1" x14ac:dyDescent="0.25"/>
    <row r="657" s="13" customFormat="1" x14ac:dyDescent="0.25"/>
    <row r="658" s="13" customFormat="1" x14ac:dyDescent="0.25"/>
    <row r="659" s="13" customFormat="1" x14ac:dyDescent="0.25"/>
    <row r="660" s="13" customFormat="1" x14ac:dyDescent="0.25"/>
    <row r="661" s="13" customFormat="1" x14ac:dyDescent="0.25"/>
    <row r="662" s="13" customFormat="1" x14ac:dyDescent="0.25"/>
    <row r="663" s="13" customFormat="1" x14ac:dyDescent="0.25"/>
    <row r="664" s="13" customFormat="1" x14ac:dyDescent="0.25"/>
    <row r="665" s="13" customFormat="1" x14ac:dyDescent="0.25"/>
    <row r="666" s="13" customFormat="1" x14ac:dyDescent="0.25"/>
    <row r="667" s="13" customFormat="1" x14ac:dyDescent="0.25"/>
    <row r="668" s="13" customFormat="1" x14ac:dyDescent="0.25"/>
    <row r="669" s="13" customFormat="1" x14ac:dyDescent="0.25"/>
    <row r="670" s="13" customFormat="1" x14ac:dyDescent="0.25"/>
    <row r="671" s="13" customFormat="1" x14ac:dyDescent="0.25"/>
    <row r="672" s="13" customFormat="1" x14ac:dyDescent="0.25"/>
    <row r="673" s="13" customFormat="1" x14ac:dyDescent="0.25"/>
    <row r="674" s="13" customFormat="1" x14ac:dyDescent="0.25"/>
    <row r="675" s="13" customFormat="1" x14ac:dyDescent="0.25"/>
  </sheetData>
  <mergeCells count="10">
    <mergeCell ref="B2:P2"/>
    <mergeCell ref="B3:B5"/>
    <mergeCell ref="C3:N3"/>
    <mergeCell ref="O3:P4"/>
    <mergeCell ref="C4:D4"/>
    <mergeCell ref="E4:F4"/>
    <mergeCell ref="G4:H4"/>
    <mergeCell ref="I4:J4"/>
    <mergeCell ref="K4:L4"/>
    <mergeCell ref="M4:N4"/>
  </mergeCells>
  <printOptions horizontalCentered="1"/>
  <pageMargins left="0.7" right="0.7" top="0.75" bottom="0.75" header="0.3" footer="0.3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CZ675"/>
  <sheetViews>
    <sheetView zoomScale="60" zoomScaleNormal="60" workbookViewId="0">
      <selection activeCell="C6" sqref="C6:P52"/>
    </sheetView>
  </sheetViews>
  <sheetFormatPr defaultColWidth="8.85546875" defaultRowHeight="15" x14ac:dyDescent="0.25"/>
  <cols>
    <col min="1" max="1" width="2.7109375" style="13" customWidth="1"/>
    <col min="2" max="2" width="65" style="1" customWidth="1"/>
    <col min="3" max="16" width="10.7109375" style="1" customWidth="1"/>
    <col min="17" max="104" width="8.85546875" style="13"/>
    <col min="105" max="16384" width="8.85546875" style="1"/>
  </cols>
  <sheetData>
    <row r="1" spans="2:16" s="13" customFormat="1" ht="15.75" thickBot="1" x14ac:dyDescent="0.3"/>
    <row r="2" spans="2:16" ht="22.15" customHeight="1" thickTop="1" thickBot="1" x14ac:dyDescent="0.3">
      <c r="B2" s="62" t="s">
        <v>164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</row>
    <row r="3" spans="2:16" ht="22.15" customHeight="1" thickTop="1" thickBot="1" x14ac:dyDescent="0.3">
      <c r="B3" s="65" t="s">
        <v>137</v>
      </c>
      <c r="C3" s="99" t="s">
        <v>131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80" t="s">
        <v>58</v>
      </c>
      <c r="P3" s="81"/>
    </row>
    <row r="4" spans="2:16" ht="22.15" customHeight="1" thickTop="1" x14ac:dyDescent="0.25">
      <c r="B4" s="66"/>
      <c r="C4" s="101" t="s">
        <v>70</v>
      </c>
      <c r="D4" s="102"/>
      <c r="E4" s="101" t="s">
        <v>71</v>
      </c>
      <c r="F4" s="102"/>
      <c r="G4" s="101" t="s">
        <v>72</v>
      </c>
      <c r="H4" s="102"/>
      <c r="I4" s="101" t="s">
        <v>73</v>
      </c>
      <c r="J4" s="102"/>
      <c r="K4" s="101" t="s">
        <v>74</v>
      </c>
      <c r="L4" s="102"/>
      <c r="M4" s="103" t="s">
        <v>75</v>
      </c>
      <c r="N4" s="102"/>
      <c r="O4" s="84"/>
      <c r="P4" s="85"/>
    </row>
    <row r="5" spans="2:16" ht="22.15" customHeight="1" thickBot="1" x14ac:dyDescent="0.3">
      <c r="B5" s="67"/>
      <c r="C5" s="55" t="s">
        <v>11</v>
      </c>
      <c r="D5" s="49" t="s">
        <v>12</v>
      </c>
      <c r="E5" s="55" t="s">
        <v>11</v>
      </c>
      <c r="F5" s="49" t="s">
        <v>12</v>
      </c>
      <c r="G5" s="55" t="s">
        <v>11</v>
      </c>
      <c r="H5" s="49" t="s">
        <v>12</v>
      </c>
      <c r="I5" s="55" t="s">
        <v>11</v>
      </c>
      <c r="J5" s="49" t="s">
        <v>12</v>
      </c>
      <c r="K5" s="55" t="s">
        <v>11</v>
      </c>
      <c r="L5" s="49" t="s">
        <v>12</v>
      </c>
      <c r="M5" s="55" t="s">
        <v>11</v>
      </c>
      <c r="N5" s="52" t="s">
        <v>12</v>
      </c>
      <c r="O5" s="55" t="s">
        <v>11</v>
      </c>
      <c r="P5" s="49" t="s">
        <v>12</v>
      </c>
    </row>
    <row r="6" spans="2:16" ht="22.15" customHeight="1" thickTop="1" x14ac:dyDescent="0.25">
      <c r="B6" s="36" t="s">
        <v>86</v>
      </c>
      <c r="C6" s="15">
        <v>6</v>
      </c>
      <c r="D6" s="16">
        <v>8.5714285714285715E-2</v>
      </c>
      <c r="E6" s="15">
        <v>258</v>
      </c>
      <c r="F6" s="16">
        <v>0.11867525298988041</v>
      </c>
      <c r="G6" s="15">
        <v>281</v>
      </c>
      <c r="H6" s="16">
        <v>0.10199637023593466</v>
      </c>
      <c r="I6" s="15">
        <v>252</v>
      </c>
      <c r="J6" s="16">
        <v>8.1133290405666456E-2</v>
      </c>
      <c r="K6" s="15">
        <v>255</v>
      </c>
      <c r="L6" s="16">
        <v>7.2217502124044181E-2</v>
      </c>
      <c r="M6" s="15">
        <v>58</v>
      </c>
      <c r="N6" s="25">
        <v>8.9093701996927802E-2</v>
      </c>
      <c r="O6" s="15">
        <v>1110</v>
      </c>
      <c r="P6" s="16">
        <v>9.0339383087816388E-2</v>
      </c>
    </row>
    <row r="7" spans="2:16" ht="22.15" customHeight="1" x14ac:dyDescent="0.25">
      <c r="B7" s="36" t="s">
        <v>87</v>
      </c>
      <c r="C7" s="15">
        <v>2</v>
      </c>
      <c r="D7" s="16">
        <v>2.8571428571428571E-2</v>
      </c>
      <c r="E7" s="15">
        <v>96</v>
      </c>
      <c r="F7" s="16">
        <v>4.4158233670653177E-2</v>
      </c>
      <c r="G7" s="15">
        <v>101</v>
      </c>
      <c r="H7" s="16">
        <v>3.6660617059891105E-2</v>
      </c>
      <c r="I7" s="15">
        <v>164</v>
      </c>
      <c r="J7" s="16">
        <v>5.280103026400515E-2</v>
      </c>
      <c r="K7" s="15">
        <v>158</v>
      </c>
      <c r="L7" s="16">
        <v>4.4746530727839136E-2</v>
      </c>
      <c r="M7" s="15">
        <v>26</v>
      </c>
      <c r="N7" s="25">
        <v>3.9938556067588324E-2</v>
      </c>
      <c r="O7" s="15">
        <v>547</v>
      </c>
      <c r="P7" s="16">
        <v>4.4518596891023034E-2</v>
      </c>
    </row>
    <row r="8" spans="2:16" ht="22.15" customHeight="1" x14ac:dyDescent="0.25">
      <c r="B8" s="36" t="s">
        <v>88</v>
      </c>
      <c r="C8" s="15">
        <v>0</v>
      </c>
      <c r="D8" s="16">
        <v>0</v>
      </c>
      <c r="E8" s="15">
        <v>27</v>
      </c>
      <c r="F8" s="16">
        <v>1.2419503219871205E-2</v>
      </c>
      <c r="G8" s="15">
        <v>21</v>
      </c>
      <c r="H8" s="16">
        <v>7.6225045372050821E-3</v>
      </c>
      <c r="I8" s="15">
        <v>24</v>
      </c>
      <c r="J8" s="16">
        <v>7.7269800386349004E-3</v>
      </c>
      <c r="K8" s="15">
        <v>33</v>
      </c>
      <c r="L8" s="16">
        <v>9.3457943925233638E-3</v>
      </c>
      <c r="M8" s="15">
        <v>10</v>
      </c>
      <c r="N8" s="25">
        <v>1.5360983102918587E-2</v>
      </c>
      <c r="O8" s="15">
        <v>115</v>
      </c>
      <c r="P8" s="16">
        <v>9.3594856352242212E-3</v>
      </c>
    </row>
    <row r="9" spans="2:16" ht="22.15" customHeight="1" x14ac:dyDescent="0.25">
      <c r="B9" s="36" t="s">
        <v>89</v>
      </c>
      <c r="C9" s="15">
        <v>2</v>
      </c>
      <c r="D9" s="16">
        <v>2.8571428571428571E-2</v>
      </c>
      <c r="E9" s="15">
        <v>36</v>
      </c>
      <c r="F9" s="16">
        <v>1.655933762649494E-2</v>
      </c>
      <c r="G9" s="15">
        <v>51</v>
      </c>
      <c r="H9" s="16">
        <v>1.8511796733212342E-2</v>
      </c>
      <c r="I9" s="15">
        <v>49</v>
      </c>
      <c r="J9" s="16">
        <v>1.5775917578879587E-2</v>
      </c>
      <c r="K9" s="15">
        <v>82</v>
      </c>
      <c r="L9" s="16">
        <v>2.3222883035967149E-2</v>
      </c>
      <c r="M9" s="15">
        <v>19</v>
      </c>
      <c r="N9" s="25">
        <v>2.9185867895545316E-2</v>
      </c>
      <c r="O9" s="15">
        <v>239</v>
      </c>
      <c r="P9" s="16">
        <v>1.945145275494425E-2</v>
      </c>
    </row>
    <row r="10" spans="2:16" ht="22.15" customHeight="1" x14ac:dyDescent="0.25">
      <c r="B10" s="36" t="s">
        <v>90</v>
      </c>
      <c r="C10" s="15">
        <v>5</v>
      </c>
      <c r="D10" s="16">
        <v>7.1428571428571425E-2</v>
      </c>
      <c r="E10" s="15">
        <v>66</v>
      </c>
      <c r="F10" s="16">
        <v>3.0358785648574058E-2</v>
      </c>
      <c r="G10" s="15">
        <v>61</v>
      </c>
      <c r="H10" s="16">
        <v>2.2141560798548093E-2</v>
      </c>
      <c r="I10" s="15">
        <v>73</v>
      </c>
      <c r="J10" s="16">
        <v>2.3502897617514489E-2</v>
      </c>
      <c r="K10" s="15">
        <v>89</v>
      </c>
      <c r="L10" s="16">
        <v>2.5205324270744831E-2</v>
      </c>
      <c r="M10" s="15">
        <v>16</v>
      </c>
      <c r="N10" s="25">
        <v>2.4577572964669739E-2</v>
      </c>
      <c r="O10" s="15">
        <v>310</v>
      </c>
      <c r="P10" s="16">
        <v>2.5229917799300072E-2</v>
      </c>
    </row>
    <row r="11" spans="2:16" ht="22.15" customHeight="1" x14ac:dyDescent="0.25">
      <c r="B11" s="36" t="s">
        <v>91</v>
      </c>
      <c r="C11" s="15">
        <v>0</v>
      </c>
      <c r="D11" s="16">
        <v>0</v>
      </c>
      <c r="E11" s="15">
        <v>11</v>
      </c>
      <c r="F11" s="16">
        <v>5.0597976080956758E-3</v>
      </c>
      <c r="G11" s="15">
        <v>15</v>
      </c>
      <c r="H11" s="16">
        <v>5.4446460980036296E-3</v>
      </c>
      <c r="I11" s="15">
        <v>15</v>
      </c>
      <c r="J11" s="16">
        <v>4.829362524146813E-3</v>
      </c>
      <c r="K11" s="15">
        <v>30</v>
      </c>
      <c r="L11" s="16">
        <v>8.4961767204757861E-3</v>
      </c>
      <c r="M11" s="15">
        <v>5</v>
      </c>
      <c r="N11" s="25">
        <v>7.6804915514592934E-3</v>
      </c>
      <c r="O11" s="15">
        <v>76</v>
      </c>
      <c r="P11" s="16">
        <v>6.1853992024090499E-3</v>
      </c>
    </row>
    <row r="12" spans="2:16" ht="22.15" customHeight="1" x14ac:dyDescent="0.25">
      <c r="B12" s="36" t="s">
        <v>92</v>
      </c>
      <c r="C12" s="15">
        <v>0</v>
      </c>
      <c r="D12" s="16">
        <v>0</v>
      </c>
      <c r="E12" s="15">
        <v>10</v>
      </c>
      <c r="F12" s="16">
        <v>4.5998160073597054E-3</v>
      </c>
      <c r="G12" s="15">
        <v>25</v>
      </c>
      <c r="H12" s="16">
        <v>9.0744101633393835E-3</v>
      </c>
      <c r="I12" s="15">
        <v>24</v>
      </c>
      <c r="J12" s="16">
        <v>7.7269800386349004E-3</v>
      </c>
      <c r="K12" s="15">
        <v>22</v>
      </c>
      <c r="L12" s="16">
        <v>6.2305295950155761E-3</v>
      </c>
      <c r="M12" s="15">
        <v>6</v>
      </c>
      <c r="N12" s="25">
        <v>9.2165898617511521E-3</v>
      </c>
      <c r="O12" s="15">
        <v>87</v>
      </c>
      <c r="P12" s="16">
        <v>7.0806543501261499E-3</v>
      </c>
    </row>
    <row r="13" spans="2:16" ht="22.15" customHeight="1" x14ac:dyDescent="0.25">
      <c r="B13" s="36" t="s">
        <v>93</v>
      </c>
      <c r="C13" s="15">
        <v>4</v>
      </c>
      <c r="D13" s="16">
        <v>5.7142857142857141E-2</v>
      </c>
      <c r="E13" s="15">
        <v>22</v>
      </c>
      <c r="F13" s="16">
        <v>1.0119595216191352E-2</v>
      </c>
      <c r="G13" s="15">
        <v>26</v>
      </c>
      <c r="H13" s="16">
        <v>9.4373865698729586E-3</v>
      </c>
      <c r="I13" s="15">
        <v>31</v>
      </c>
      <c r="J13" s="16">
        <v>9.9806825499034121E-3</v>
      </c>
      <c r="K13" s="15">
        <v>34</v>
      </c>
      <c r="L13" s="16">
        <v>9.6290002832058914E-3</v>
      </c>
      <c r="M13" s="15">
        <v>9</v>
      </c>
      <c r="N13" s="25">
        <v>1.3824884792626729E-2</v>
      </c>
      <c r="O13" s="15">
        <v>126</v>
      </c>
      <c r="P13" s="16">
        <v>1.0254740782941319E-2</v>
      </c>
    </row>
    <row r="14" spans="2:16" ht="22.15" customHeight="1" x14ac:dyDescent="0.25">
      <c r="B14" s="36" t="s">
        <v>94</v>
      </c>
      <c r="C14" s="15">
        <v>0</v>
      </c>
      <c r="D14" s="16">
        <v>0</v>
      </c>
      <c r="E14" s="15">
        <v>7</v>
      </c>
      <c r="F14" s="16">
        <v>3.219871205151794E-3</v>
      </c>
      <c r="G14" s="15">
        <v>20</v>
      </c>
      <c r="H14" s="16">
        <v>7.2595281306715061E-3</v>
      </c>
      <c r="I14" s="15">
        <v>21</v>
      </c>
      <c r="J14" s="16">
        <v>6.7611075338055377E-3</v>
      </c>
      <c r="K14" s="15">
        <v>33</v>
      </c>
      <c r="L14" s="16">
        <v>9.3457943925233638E-3</v>
      </c>
      <c r="M14" s="15">
        <v>4</v>
      </c>
      <c r="N14" s="25">
        <v>6.1443932411674347E-3</v>
      </c>
      <c r="O14" s="15">
        <v>85</v>
      </c>
      <c r="P14" s="16">
        <v>6.9178806869048589E-3</v>
      </c>
    </row>
    <row r="15" spans="2:16" ht="22.15" customHeight="1" x14ac:dyDescent="0.25">
      <c r="B15" s="36" t="s">
        <v>95</v>
      </c>
      <c r="C15" s="15">
        <v>1</v>
      </c>
      <c r="D15" s="16">
        <v>1.4285714285714285E-2</v>
      </c>
      <c r="E15" s="15">
        <v>3</v>
      </c>
      <c r="F15" s="16">
        <v>1.3799448022079118E-3</v>
      </c>
      <c r="G15" s="15">
        <v>12</v>
      </c>
      <c r="H15" s="16">
        <v>4.3557168784029042E-3</v>
      </c>
      <c r="I15" s="15">
        <v>3</v>
      </c>
      <c r="J15" s="16">
        <v>9.6587250482936256E-4</v>
      </c>
      <c r="K15" s="15">
        <v>8</v>
      </c>
      <c r="L15" s="16">
        <v>2.2656471254602095E-3</v>
      </c>
      <c r="M15" s="15">
        <v>2</v>
      </c>
      <c r="N15" s="25">
        <v>3.0721966205837174E-3</v>
      </c>
      <c r="O15" s="15">
        <v>29</v>
      </c>
      <c r="P15" s="16">
        <v>2.3602181167087163E-3</v>
      </c>
    </row>
    <row r="16" spans="2:16" ht="22.15" customHeight="1" x14ac:dyDescent="0.25">
      <c r="B16" s="36" t="s">
        <v>96</v>
      </c>
      <c r="C16" s="15">
        <v>2</v>
      </c>
      <c r="D16" s="16">
        <v>2.8571428571428571E-2</v>
      </c>
      <c r="E16" s="15">
        <v>117</v>
      </c>
      <c r="F16" s="16">
        <v>5.3817847286108556E-2</v>
      </c>
      <c r="G16" s="15">
        <v>116</v>
      </c>
      <c r="H16" s="16">
        <v>4.2105263157894736E-2</v>
      </c>
      <c r="I16" s="15">
        <v>114</v>
      </c>
      <c r="J16" s="16">
        <v>3.6703155183515773E-2</v>
      </c>
      <c r="K16" s="15">
        <v>115</v>
      </c>
      <c r="L16" s="16">
        <v>3.2568677428490511E-2</v>
      </c>
      <c r="M16" s="15">
        <v>41</v>
      </c>
      <c r="N16" s="25">
        <v>6.2980030721966201E-2</v>
      </c>
      <c r="O16" s="15">
        <v>505</v>
      </c>
      <c r="P16" s="16">
        <v>4.1100349963375929E-2</v>
      </c>
    </row>
    <row r="17" spans="2:16" ht="22.15" customHeight="1" x14ac:dyDescent="0.25">
      <c r="B17" s="36" t="s">
        <v>97</v>
      </c>
      <c r="C17" s="15">
        <v>0</v>
      </c>
      <c r="D17" s="16">
        <v>0</v>
      </c>
      <c r="E17" s="15">
        <v>8</v>
      </c>
      <c r="F17" s="16">
        <v>3.6798528058877645E-3</v>
      </c>
      <c r="G17" s="15">
        <v>7</v>
      </c>
      <c r="H17" s="16">
        <v>2.5408348457350272E-3</v>
      </c>
      <c r="I17" s="15">
        <v>16</v>
      </c>
      <c r="J17" s="16">
        <v>5.1513200257566E-3</v>
      </c>
      <c r="K17" s="15">
        <v>15</v>
      </c>
      <c r="L17" s="16">
        <v>4.248088360237893E-3</v>
      </c>
      <c r="M17" s="15">
        <v>5</v>
      </c>
      <c r="N17" s="25">
        <v>7.6804915514592934E-3</v>
      </c>
      <c r="O17" s="15">
        <v>51</v>
      </c>
      <c r="P17" s="16">
        <v>4.1507284121429155E-3</v>
      </c>
    </row>
    <row r="18" spans="2:16" ht="22.15" customHeight="1" x14ac:dyDescent="0.25">
      <c r="B18" s="36" t="s">
        <v>98</v>
      </c>
      <c r="C18" s="15">
        <v>4</v>
      </c>
      <c r="D18" s="16">
        <v>5.7142857142857141E-2</v>
      </c>
      <c r="E18" s="15">
        <v>32</v>
      </c>
      <c r="F18" s="16">
        <v>1.4719411223551058E-2</v>
      </c>
      <c r="G18" s="15">
        <v>20</v>
      </c>
      <c r="H18" s="16">
        <v>7.2595281306715061E-3</v>
      </c>
      <c r="I18" s="15">
        <v>45</v>
      </c>
      <c r="J18" s="16">
        <v>1.4488087572440437E-2</v>
      </c>
      <c r="K18" s="15">
        <v>44</v>
      </c>
      <c r="L18" s="16">
        <v>1.2461059190031152E-2</v>
      </c>
      <c r="M18" s="15">
        <v>11</v>
      </c>
      <c r="N18" s="25">
        <v>1.6897081413210446E-2</v>
      </c>
      <c r="O18" s="15">
        <v>156</v>
      </c>
      <c r="P18" s="16">
        <v>1.2696345731260682E-2</v>
      </c>
    </row>
    <row r="19" spans="2:16" ht="22.15" customHeight="1" x14ac:dyDescent="0.25">
      <c r="B19" s="36" t="s">
        <v>99</v>
      </c>
      <c r="C19" s="15">
        <v>2</v>
      </c>
      <c r="D19" s="16">
        <v>2.8571428571428571E-2</v>
      </c>
      <c r="E19" s="15">
        <v>28</v>
      </c>
      <c r="F19" s="16">
        <v>1.2879484820607176E-2</v>
      </c>
      <c r="G19" s="15">
        <v>40</v>
      </c>
      <c r="H19" s="16">
        <v>1.4519056261343012E-2</v>
      </c>
      <c r="I19" s="15">
        <v>40</v>
      </c>
      <c r="J19" s="16">
        <v>1.28783000643915E-2</v>
      </c>
      <c r="K19" s="15">
        <v>75</v>
      </c>
      <c r="L19" s="16">
        <v>2.1240441801189464E-2</v>
      </c>
      <c r="M19" s="15">
        <v>6</v>
      </c>
      <c r="N19" s="25">
        <v>9.2165898617511521E-3</v>
      </c>
      <c r="O19" s="15">
        <v>191</v>
      </c>
      <c r="P19" s="16">
        <v>1.554488483763327E-2</v>
      </c>
    </row>
    <row r="20" spans="2:16" ht="22.15" customHeight="1" x14ac:dyDescent="0.25">
      <c r="B20" s="36" t="s">
        <v>100</v>
      </c>
      <c r="C20" s="15">
        <v>1</v>
      </c>
      <c r="D20" s="16">
        <v>1.4285714285714285E-2</v>
      </c>
      <c r="E20" s="15">
        <v>37</v>
      </c>
      <c r="F20" s="16">
        <v>1.7019319227230909E-2</v>
      </c>
      <c r="G20" s="15">
        <v>44</v>
      </c>
      <c r="H20" s="16">
        <v>1.5970961887477313E-2</v>
      </c>
      <c r="I20" s="15">
        <v>39</v>
      </c>
      <c r="J20" s="16">
        <v>1.2556342562781713E-2</v>
      </c>
      <c r="K20" s="15">
        <v>51</v>
      </c>
      <c r="L20" s="16">
        <v>1.4443500424808835E-2</v>
      </c>
      <c r="M20" s="15">
        <v>11</v>
      </c>
      <c r="N20" s="25">
        <v>1.6897081413210446E-2</v>
      </c>
      <c r="O20" s="15">
        <v>183</v>
      </c>
      <c r="P20" s="16">
        <v>1.4893790184748108E-2</v>
      </c>
    </row>
    <row r="21" spans="2:16" ht="22.15" customHeight="1" x14ac:dyDescent="0.25">
      <c r="B21" s="36" t="s">
        <v>101</v>
      </c>
      <c r="C21" s="15">
        <v>1</v>
      </c>
      <c r="D21" s="16">
        <v>1.4285714285714285E-2</v>
      </c>
      <c r="E21" s="15">
        <v>72</v>
      </c>
      <c r="F21" s="16">
        <v>3.3118675252989879E-2</v>
      </c>
      <c r="G21" s="15">
        <v>50</v>
      </c>
      <c r="H21" s="16">
        <v>1.8148820326678767E-2</v>
      </c>
      <c r="I21" s="15">
        <v>69</v>
      </c>
      <c r="J21" s="16">
        <v>2.2215067611075338E-2</v>
      </c>
      <c r="K21" s="15">
        <v>72</v>
      </c>
      <c r="L21" s="16">
        <v>2.0390824129141887E-2</v>
      </c>
      <c r="M21" s="15">
        <v>14</v>
      </c>
      <c r="N21" s="25">
        <v>2.1505376344086023E-2</v>
      </c>
      <c r="O21" s="15">
        <v>278</v>
      </c>
      <c r="P21" s="16">
        <v>2.2625539187759419E-2</v>
      </c>
    </row>
    <row r="22" spans="2:16" ht="22.15" customHeight="1" x14ac:dyDescent="0.25">
      <c r="B22" s="36" t="s">
        <v>102</v>
      </c>
      <c r="C22" s="15">
        <v>1</v>
      </c>
      <c r="D22" s="16">
        <v>1.4285714285714285E-2</v>
      </c>
      <c r="E22" s="15">
        <v>1</v>
      </c>
      <c r="F22" s="16">
        <v>4.5998160073597056E-4</v>
      </c>
      <c r="G22" s="15">
        <v>5</v>
      </c>
      <c r="H22" s="16">
        <v>1.8148820326678765E-3</v>
      </c>
      <c r="I22" s="15">
        <v>9</v>
      </c>
      <c r="J22" s="16">
        <v>2.8976175144880875E-3</v>
      </c>
      <c r="K22" s="15">
        <v>10</v>
      </c>
      <c r="L22" s="16">
        <v>2.8320589068252622E-3</v>
      </c>
      <c r="M22" s="15">
        <v>0</v>
      </c>
      <c r="N22" s="25">
        <v>0</v>
      </c>
      <c r="O22" s="15">
        <v>26</v>
      </c>
      <c r="P22" s="16">
        <v>2.1160576218767803E-3</v>
      </c>
    </row>
    <row r="23" spans="2:16" ht="22.15" customHeight="1" x14ac:dyDescent="0.25">
      <c r="B23" s="36" t="s">
        <v>103</v>
      </c>
      <c r="C23" s="15">
        <v>1</v>
      </c>
      <c r="D23" s="16">
        <v>1.4285714285714285E-2</v>
      </c>
      <c r="E23" s="15">
        <v>10</v>
      </c>
      <c r="F23" s="16">
        <v>4.5998160073597054E-3</v>
      </c>
      <c r="G23" s="15">
        <v>12</v>
      </c>
      <c r="H23" s="16">
        <v>4.3557168784029042E-3</v>
      </c>
      <c r="I23" s="15">
        <v>11</v>
      </c>
      <c r="J23" s="16">
        <v>3.5415325177076628E-3</v>
      </c>
      <c r="K23" s="15">
        <v>19</v>
      </c>
      <c r="L23" s="16">
        <v>5.3809119229679975E-3</v>
      </c>
      <c r="M23" s="15">
        <v>2</v>
      </c>
      <c r="N23" s="25">
        <v>3.0721966205837174E-3</v>
      </c>
      <c r="O23" s="15">
        <v>55</v>
      </c>
      <c r="P23" s="16">
        <v>4.4762757385854966E-3</v>
      </c>
    </row>
    <row r="24" spans="2:16" ht="22.15" customHeight="1" x14ac:dyDescent="0.25">
      <c r="B24" s="36" t="s">
        <v>104</v>
      </c>
      <c r="C24" s="15">
        <v>0</v>
      </c>
      <c r="D24" s="16">
        <v>0</v>
      </c>
      <c r="E24" s="15">
        <v>25</v>
      </c>
      <c r="F24" s="16">
        <v>1.1499540018399264E-2</v>
      </c>
      <c r="G24" s="15">
        <v>24</v>
      </c>
      <c r="H24" s="16">
        <v>8.7114337568058083E-3</v>
      </c>
      <c r="I24" s="15">
        <v>25</v>
      </c>
      <c r="J24" s="16">
        <v>8.0489375402446883E-3</v>
      </c>
      <c r="K24" s="15">
        <v>47</v>
      </c>
      <c r="L24" s="16">
        <v>1.3310676862078732E-2</v>
      </c>
      <c r="M24" s="15">
        <v>7</v>
      </c>
      <c r="N24" s="25">
        <v>1.0752688172043012E-2</v>
      </c>
      <c r="O24" s="15">
        <v>128</v>
      </c>
      <c r="P24" s="16">
        <v>1.0417514446162611E-2</v>
      </c>
    </row>
    <row r="25" spans="2:16" ht="22.15" customHeight="1" x14ac:dyDescent="0.25">
      <c r="B25" s="36" t="s">
        <v>105</v>
      </c>
      <c r="C25" s="15">
        <v>2</v>
      </c>
      <c r="D25" s="16">
        <v>2.8571428571428571E-2</v>
      </c>
      <c r="E25" s="15">
        <v>25</v>
      </c>
      <c r="F25" s="16">
        <v>1.1499540018399264E-2</v>
      </c>
      <c r="G25" s="15">
        <v>19</v>
      </c>
      <c r="H25" s="16">
        <v>6.8965517241379309E-3</v>
      </c>
      <c r="I25" s="15">
        <v>32</v>
      </c>
      <c r="J25" s="16">
        <v>1.03026400515132E-2</v>
      </c>
      <c r="K25" s="15">
        <v>41</v>
      </c>
      <c r="L25" s="16">
        <v>1.1611441517983575E-2</v>
      </c>
      <c r="M25" s="15">
        <v>2</v>
      </c>
      <c r="N25" s="25">
        <v>3.0721966205837174E-3</v>
      </c>
      <c r="O25" s="15">
        <v>121</v>
      </c>
      <c r="P25" s="16">
        <v>9.8478066248880933E-3</v>
      </c>
    </row>
    <row r="26" spans="2:16" ht="22.15" customHeight="1" x14ac:dyDescent="0.25">
      <c r="B26" s="36" t="s">
        <v>106</v>
      </c>
      <c r="C26" s="15">
        <v>2</v>
      </c>
      <c r="D26" s="16">
        <v>2.8571428571428571E-2</v>
      </c>
      <c r="E26" s="15">
        <v>14</v>
      </c>
      <c r="F26" s="16">
        <v>6.439742410303588E-3</v>
      </c>
      <c r="G26" s="15">
        <v>13</v>
      </c>
      <c r="H26" s="16">
        <v>4.7186932849364793E-3</v>
      </c>
      <c r="I26" s="15">
        <v>21</v>
      </c>
      <c r="J26" s="16">
        <v>6.7611075338055377E-3</v>
      </c>
      <c r="K26" s="15">
        <v>34</v>
      </c>
      <c r="L26" s="16">
        <v>9.6290002832058914E-3</v>
      </c>
      <c r="M26" s="15">
        <v>1</v>
      </c>
      <c r="N26" s="25">
        <v>1.5360983102918587E-3</v>
      </c>
      <c r="O26" s="15">
        <v>85</v>
      </c>
      <c r="P26" s="16">
        <v>6.9178806869048589E-3</v>
      </c>
    </row>
    <row r="27" spans="2:16" ht="22.15" customHeight="1" x14ac:dyDescent="0.25">
      <c r="B27" s="36" t="s">
        <v>107</v>
      </c>
      <c r="C27" s="15">
        <v>2</v>
      </c>
      <c r="D27" s="16">
        <v>2.8571428571428571E-2</v>
      </c>
      <c r="E27" s="15">
        <v>4</v>
      </c>
      <c r="F27" s="16">
        <v>1.8399264029438822E-3</v>
      </c>
      <c r="G27" s="15">
        <v>7</v>
      </c>
      <c r="H27" s="16">
        <v>2.5408348457350272E-3</v>
      </c>
      <c r="I27" s="15">
        <v>6</v>
      </c>
      <c r="J27" s="16">
        <v>1.9317450096587251E-3</v>
      </c>
      <c r="K27" s="15">
        <v>13</v>
      </c>
      <c r="L27" s="16">
        <v>3.6816765788728408E-3</v>
      </c>
      <c r="M27" s="15">
        <v>0</v>
      </c>
      <c r="N27" s="25">
        <v>0</v>
      </c>
      <c r="O27" s="15">
        <v>32</v>
      </c>
      <c r="P27" s="16">
        <v>2.6043786115406528E-3</v>
      </c>
    </row>
    <row r="28" spans="2:16" ht="22.15" customHeight="1" x14ac:dyDescent="0.25">
      <c r="B28" s="36" t="s">
        <v>108</v>
      </c>
      <c r="C28" s="15">
        <v>3</v>
      </c>
      <c r="D28" s="16">
        <v>4.2857142857142858E-2</v>
      </c>
      <c r="E28" s="15">
        <v>13</v>
      </c>
      <c r="F28" s="16">
        <v>5.9797608095676176E-3</v>
      </c>
      <c r="G28" s="15">
        <v>5</v>
      </c>
      <c r="H28" s="16">
        <v>1.8148820326678765E-3</v>
      </c>
      <c r="I28" s="15">
        <v>10</v>
      </c>
      <c r="J28" s="16">
        <v>3.2195750160978749E-3</v>
      </c>
      <c r="K28" s="15">
        <v>16</v>
      </c>
      <c r="L28" s="16">
        <v>4.5312942509204189E-3</v>
      </c>
      <c r="M28" s="15">
        <v>1</v>
      </c>
      <c r="N28" s="25">
        <v>1.5360983102918587E-3</v>
      </c>
      <c r="O28" s="15">
        <v>48</v>
      </c>
      <c r="P28" s="16">
        <v>3.9065679173109795E-3</v>
      </c>
    </row>
    <row r="29" spans="2:16" ht="22.15" customHeight="1" x14ac:dyDescent="0.25">
      <c r="B29" s="36" t="s">
        <v>109</v>
      </c>
      <c r="C29" s="15">
        <v>2</v>
      </c>
      <c r="D29" s="16">
        <v>2.8571428571428571E-2</v>
      </c>
      <c r="E29" s="15">
        <v>34</v>
      </c>
      <c r="F29" s="16">
        <v>1.5639374425023E-2</v>
      </c>
      <c r="G29" s="15">
        <v>60</v>
      </c>
      <c r="H29" s="16">
        <v>2.1778584392014518E-2</v>
      </c>
      <c r="I29" s="15">
        <v>54</v>
      </c>
      <c r="J29" s="16">
        <v>1.7385705086928525E-2</v>
      </c>
      <c r="K29" s="15">
        <v>74</v>
      </c>
      <c r="L29" s="16">
        <v>2.0957235910506938E-2</v>
      </c>
      <c r="M29" s="15">
        <v>17</v>
      </c>
      <c r="N29" s="25">
        <v>2.6113671274961597E-2</v>
      </c>
      <c r="O29" s="15">
        <v>241</v>
      </c>
      <c r="P29" s="16">
        <v>1.9614226418165542E-2</v>
      </c>
    </row>
    <row r="30" spans="2:16" ht="22.15" customHeight="1" x14ac:dyDescent="0.25">
      <c r="B30" s="36" t="s">
        <v>110</v>
      </c>
      <c r="C30" s="15">
        <v>1</v>
      </c>
      <c r="D30" s="16">
        <v>1.4285714285714285E-2</v>
      </c>
      <c r="E30" s="15">
        <v>13</v>
      </c>
      <c r="F30" s="16">
        <v>5.9797608095676176E-3</v>
      </c>
      <c r="G30" s="15">
        <v>17</v>
      </c>
      <c r="H30" s="16">
        <v>6.1705989110707807E-3</v>
      </c>
      <c r="I30" s="15">
        <v>22</v>
      </c>
      <c r="J30" s="16">
        <v>7.0830650354153256E-3</v>
      </c>
      <c r="K30" s="15">
        <v>22</v>
      </c>
      <c r="L30" s="16">
        <v>6.2305295950155761E-3</v>
      </c>
      <c r="M30" s="15">
        <v>2</v>
      </c>
      <c r="N30" s="25">
        <v>3.0721966205837174E-3</v>
      </c>
      <c r="O30" s="15">
        <v>77</v>
      </c>
      <c r="P30" s="16">
        <v>6.2667860340196958E-3</v>
      </c>
    </row>
    <row r="31" spans="2:16" ht="22.15" customHeight="1" x14ac:dyDescent="0.25">
      <c r="B31" s="36" t="s">
        <v>111</v>
      </c>
      <c r="C31" s="15">
        <v>2</v>
      </c>
      <c r="D31" s="16">
        <v>2.8571428571428571E-2</v>
      </c>
      <c r="E31" s="15">
        <v>79</v>
      </c>
      <c r="F31" s="16">
        <v>3.6338546458141677E-2</v>
      </c>
      <c r="G31" s="15">
        <v>88</v>
      </c>
      <c r="H31" s="16">
        <v>3.1941923774954625E-2</v>
      </c>
      <c r="I31" s="15">
        <v>100</v>
      </c>
      <c r="J31" s="16">
        <v>3.2195750160978753E-2</v>
      </c>
      <c r="K31" s="15">
        <v>91</v>
      </c>
      <c r="L31" s="16">
        <v>2.5771736052109882E-2</v>
      </c>
      <c r="M31" s="15">
        <v>27</v>
      </c>
      <c r="N31" s="25">
        <v>4.1474654377880185E-2</v>
      </c>
      <c r="O31" s="15">
        <v>387</v>
      </c>
      <c r="P31" s="16">
        <v>3.1496703833319768E-2</v>
      </c>
    </row>
    <row r="32" spans="2:16" ht="22.15" customHeight="1" x14ac:dyDescent="0.25">
      <c r="B32" s="36" t="s">
        <v>112</v>
      </c>
      <c r="C32" s="15">
        <v>3</v>
      </c>
      <c r="D32" s="16">
        <v>4.2857142857142858E-2</v>
      </c>
      <c r="E32" s="15">
        <v>58</v>
      </c>
      <c r="F32" s="16">
        <v>2.6678932842686291E-2</v>
      </c>
      <c r="G32" s="15">
        <v>75</v>
      </c>
      <c r="H32" s="16">
        <v>2.7223230490018149E-2</v>
      </c>
      <c r="I32" s="15">
        <v>70</v>
      </c>
      <c r="J32" s="16">
        <v>2.2537025112685124E-2</v>
      </c>
      <c r="K32" s="15">
        <v>58</v>
      </c>
      <c r="L32" s="16">
        <v>1.642594165958652E-2</v>
      </c>
      <c r="M32" s="15">
        <v>14</v>
      </c>
      <c r="N32" s="25">
        <v>2.1505376344086023E-2</v>
      </c>
      <c r="O32" s="15">
        <v>278</v>
      </c>
      <c r="P32" s="16">
        <v>2.2625539187759419E-2</v>
      </c>
    </row>
    <row r="33" spans="2:16" ht="22.15" customHeight="1" x14ac:dyDescent="0.25">
      <c r="B33" s="36" t="s">
        <v>143</v>
      </c>
      <c r="C33" s="15">
        <v>0</v>
      </c>
      <c r="D33" s="16">
        <v>0</v>
      </c>
      <c r="E33" s="15">
        <v>9</v>
      </c>
      <c r="F33" s="16">
        <v>4.1398344066237349E-3</v>
      </c>
      <c r="G33" s="15">
        <v>7</v>
      </c>
      <c r="H33" s="16">
        <v>2.5408348457350272E-3</v>
      </c>
      <c r="I33" s="15">
        <v>9</v>
      </c>
      <c r="J33" s="16">
        <v>2.8976175144880875E-3</v>
      </c>
      <c r="K33" s="15">
        <v>11</v>
      </c>
      <c r="L33" s="16">
        <v>3.1152647975077881E-3</v>
      </c>
      <c r="M33" s="15">
        <v>0</v>
      </c>
      <c r="N33" s="25">
        <v>0</v>
      </c>
      <c r="O33" s="15">
        <v>36</v>
      </c>
      <c r="P33" s="16">
        <v>2.9299259379832344E-3</v>
      </c>
    </row>
    <row r="34" spans="2:16" ht="22.15" customHeight="1" x14ac:dyDescent="0.25">
      <c r="B34" s="36" t="s">
        <v>114</v>
      </c>
      <c r="C34" s="15">
        <v>1</v>
      </c>
      <c r="D34" s="16">
        <v>1.4285714285714285E-2</v>
      </c>
      <c r="E34" s="15">
        <v>10</v>
      </c>
      <c r="F34" s="16">
        <v>4.5998160073597054E-3</v>
      </c>
      <c r="G34" s="15">
        <v>10</v>
      </c>
      <c r="H34" s="16">
        <v>3.629764065335753E-3</v>
      </c>
      <c r="I34" s="15">
        <v>16</v>
      </c>
      <c r="J34" s="16">
        <v>5.1513200257566E-3</v>
      </c>
      <c r="K34" s="15">
        <v>26</v>
      </c>
      <c r="L34" s="16">
        <v>7.3633531577456815E-3</v>
      </c>
      <c r="M34" s="15">
        <v>3</v>
      </c>
      <c r="N34" s="25">
        <v>4.608294930875576E-3</v>
      </c>
      <c r="O34" s="15">
        <v>66</v>
      </c>
      <c r="P34" s="16">
        <v>5.3715308863025966E-3</v>
      </c>
    </row>
    <row r="35" spans="2:16" ht="22.15" customHeight="1" x14ac:dyDescent="0.25">
      <c r="B35" s="36" t="s">
        <v>115</v>
      </c>
      <c r="C35" s="15">
        <v>1</v>
      </c>
      <c r="D35" s="16">
        <v>1.4285714285714285E-2</v>
      </c>
      <c r="E35" s="15">
        <v>20</v>
      </c>
      <c r="F35" s="16">
        <v>9.1996320147194107E-3</v>
      </c>
      <c r="G35" s="15">
        <v>31</v>
      </c>
      <c r="H35" s="16">
        <v>1.1252268602540834E-2</v>
      </c>
      <c r="I35" s="15">
        <v>32</v>
      </c>
      <c r="J35" s="16">
        <v>1.03026400515132E-2</v>
      </c>
      <c r="K35" s="15">
        <v>17</v>
      </c>
      <c r="L35" s="16">
        <v>4.8145001416029457E-3</v>
      </c>
      <c r="M35" s="15">
        <v>7</v>
      </c>
      <c r="N35" s="25">
        <v>1.0752688172043012E-2</v>
      </c>
      <c r="O35" s="15">
        <v>108</v>
      </c>
      <c r="P35" s="16">
        <v>8.7897778139497031E-3</v>
      </c>
    </row>
    <row r="36" spans="2:16" ht="22.15" customHeight="1" x14ac:dyDescent="0.25">
      <c r="B36" s="36" t="s">
        <v>142</v>
      </c>
      <c r="C36" s="15">
        <v>0</v>
      </c>
      <c r="D36" s="16">
        <v>0</v>
      </c>
      <c r="E36" s="15">
        <v>34</v>
      </c>
      <c r="F36" s="16">
        <v>1.5639374425023E-2</v>
      </c>
      <c r="G36" s="15">
        <v>42</v>
      </c>
      <c r="H36" s="16">
        <v>1.5245009074410164E-2</v>
      </c>
      <c r="I36" s="15">
        <v>45</v>
      </c>
      <c r="J36" s="16">
        <v>1.4488087572440437E-2</v>
      </c>
      <c r="K36" s="15">
        <v>51</v>
      </c>
      <c r="L36" s="16">
        <v>1.4443500424808835E-2</v>
      </c>
      <c r="M36" s="15">
        <v>11</v>
      </c>
      <c r="N36" s="25">
        <v>1.6897081413210446E-2</v>
      </c>
      <c r="O36" s="15">
        <v>183</v>
      </c>
      <c r="P36" s="16">
        <v>1.4893790184748108E-2</v>
      </c>
    </row>
    <row r="37" spans="2:16" ht="22.15" customHeight="1" x14ac:dyDescent="0.25">
      <c r="B37" s="36" t="s">
        <v>116</v>
      </c>
      <c r="C37" s="15">
        <v>4</v>
      </c>
      <c r="D37" s="16">
        <v>5.7142857142857141E-2</v>
      </c>
      <c r="E37" s="15">
        <v>14</v>
      </c>
      <c r="F37" s="16">
        <v>6.439742410303588E-3</v>
      </c>
      <c r="G37" s="15">
        <v>22</v>
      </c>
      <c r="H37" s="16">
        <v>7.9854809437386563E-3</v>
      </c>
      <c r="I37" s="15">
        <v>31</v>
      </c>
      <c r="J37" s="16">
        <v>9.9806825499034121E-3</v>
      </c>
      <c r="K37" s="15">
        <v>37</v>
      </c>
      <c r="L37" s="16">
        <v>1.0478617955253469E-2</v>
      </c>
      <c r="M37" s="15">
        <v>11</v>
      </c>
      <c r="N37" s="25">
        <v>1.6897081413210446E-2</v>
      </c>
      <c r="O37" s="15">
        <v>119</v>
      </c>
      <c r="P37" s="16">
        <v>9.6850329616668032E-3</v>
      </c>
    </row>
    <row r="38" spans="2:16" ht="22.15" customHeight="1" x14ac:dyDescent="0.25">
      <c r="B38" s="36" t="s">
        <v>117</v>
      </c>
      <c r="C38" s="15">
        <v>3</v>
      </c>
      <c r="D38" s="16">
        <v>4.2857142857142858E-2</v>
      </c>
      <c r="E38" s="15">
        <v>173</v>
      </c>
      <c r="F38" s="16">
        <v>7.9576816927322908E-2</v>
      </c>
      <c r="G38" s="15">
        <v>192</v>
      </c>
      <c r="H38" s="16">
        <v>6.9691470054446467E-2</v>
      </c>
      <c r="I38" s="15">
        <v>222</v>
      </c>
      <c r="J38" s="16">
        <v>7.147456535737283E-2</v>
      </c>
      <c r="K38" s="15">
        <v>212</v>
      </c>
      <c r="L38" s="16">
        <v>6.0039648824695556E-2</v>
      </c>
      <c r="M38" s="15">
        <v>48</v>
      </c>
      <c r="N38" s="25">
        <v>7.3732718894009217E-2</v>
      </c>
      <c r="O38" s="15">
        <v>850</v>
      </c>
      <c r="P38" s="16">
        <v>6.9178806869048592E-2</v>
      </c>
    </row>
    <row r="39" spans="2:16" ht="22.15" customHeight="1" x14ac:dyDescent="0.25">
      <c r="B39" s="36" t="s">
        <v>118</v>
      </c>
      <c r="C39" s="15">
        <v>0</v>
      </c>
      <c r="D39" s="16">
        <v>0</v>
      </c>
      <c r="E39" s="15">
        <v>5</v>
      </c>
      <c r="F39" s="16">
        <v>2.2999080036798527E-3</v>
      </c>
      <c r="G39" s="15">
        <v>12</v>
      </c>
      <c r="H39" s="16">
        <v>4.3557168784029042E-3</v>
      </c>
      <c r="I39" s="15">
        <v>13</v>
      </c>
      <c r="J39" s="16">
        <v>4.1854475209272372E-3</v>
      </c>
      <c r="K39" s="15">
        <v>14</v>
      </c>
      <c r="L39" s="16">
        <v>3.9648824695553671E-3</v>
      </c>
      <c r="M39" s="15">
        <v>4</v>
      </c>
      <c r="N39" s="25">
        <v>6.1443932411674347E-3</v>
      </c>
      <c r="O39" s="15">
        <v>48</v>
      </c>
      <c r="P39" s="16">
        <v>3.9065679173109795E-3</v>
      </c>
    </row>
    <row r="40" spans="2:16" ht="22.15" customHeight="1" x14ac:dyDescent="0.25">
      <c r="B40" s="36" t="s">
        <v>119</v>
      </c>
      <c r="C40" s="15">
        <v>5</v>
      </c>
      <c r="D40" s="16">
        <v>7.1428571428571425E-2</v>
      </c>
      <c r="E40" s="15">
        <v>56</v>
      </c>
      <c r="F40" s="16">
        <v>2.5758969641214352E-2</v>
      </c>
      <c r="G40" s="15">
        <v>60</v>
      </c>
      <c r="H40" s="16">
        <v>2.1778584392014518E-2</v>
      </c>
      <c r="I40" s="15">
        <v>48</v>
      </c>
      <c r="J40" s="16">
        <v>1.5453960077269801E-2</v>
      </c>
      <c r="K40" s="15">
        <v>51</v>
      </c>
      <c r="L40" s="16">
        <v>1.4443500424808835E-2</v>
      </c>
      <c r="M40" s="15">
        <v>9</v>
      </c>
      <c r="N40" s="25">
        <v>1.3824884792626729E-2</v>
      </c>
      <c r="O40" s="15">
        <v>229</v>
      </c>
      <c r="P40" s="16">
        <v>1.8637584438837795E-2</v>
      </c>
    </row>
    <row r="41" spans="2:16" ht="22.15" customHeight="1" x14ac:dyDescent="0.25">
      <c r="B41" s="36" t="s">
        <v>120</v>
      </c>
      <c r="C41" s="15">
        <v>1</v>
      </c>
      <c r="D41" s="16">
        <v>1.4285714285714285E-2</v>
      </c>
      <c r="E41" s="15">
        <v>6</v>
      </c>
      <c r="F41" s="16">
        <v>2.7598896044158236E-3</v>
      </c>
      <c r="G41" s="15">
        <v>6</v>
      </c>
      <c r="H41" s="16">
        <v>2.1778584392014521E-3</v>
      </c>
      <c r="I41" s="15">
        <v>11</v>
      </c>
      <c r="J41" s="16">
        <v>3.5415325177076628E-3</v>
      </c>
      <c r="K41" s="15">
        <v>20</v>
      </c>
      <c r="L41" s="16">
        <v>5.6641178136505243E-3</v>
      </c>
      <c r="M41" s="15">
        <v>2</v>
      </c>
      <c r="N41" s="25">
        <v>3.0721966205837174E-3</v>
      </c>
      <c r="O41" s="15">
        <v>46</v>
      </c>
      <c r="P41" s="16">
        <v>3.7437942540896885E-3</v>
      </c>
    </row>
    <row r="42" spans="2:16" ht="22.15" customHeight="1" x14ac:dyDescent="0.25">
      <c r="B42" s="36" t="s">
        <v>121</v>
      </c>
      <c r="C42" s="15">
        <v>1</v>
      </c>
      <c r="D42" s="16">
        <v>1.4285714285714285E-2</v>
      </c>
      <c r="E42" s="15">
        <v>18</v>
      </c>
      <c r="F42" s="16">
        <v>8.2796688132474698E-3</v>
      </c>
      <c r="G42" s="15">
        <v>18</v>
      </c>
      <c r="H42" s="16">
        <v>6.5335753176043558E-3</v>
      </c>
      <c r="I42" s="15">
        <v>20</v>
      </c>
      <c r="J42" s="16">
        <v>6.4391500321957498E-3</v>
      </c>
      <c r="K42" s="15">
        <v>20</v>
      </c>
      <c r="L42" s="16">
        <v>5.6641178136505243E-3</v>
      </c>
      <c r="M42" s="15">
        <v>3</v>
      </c>
      <c r="N42" s="25">
        <v>4.608294930875576E-3</v>
      </c>
      <c r="O42" s="15">
        <v>80</v>
      </c>
      <c r="P42" s="16">
        <v>6.5109465288516319E-3</v>
      </c>
    </row>
    <row r="43" spans="2:16" ht="22.15" customHeight="1" x14ac:dyDescent="0.25">
      <c r="B43" s="36" t="s">
        <v>122</v>
      </c>
      <c r="C43" s="15">
        <v>1</v>
      </c>
      <c r="D43" s="16">
        <v>1.4285714285714285E-2</v>
      </c>
      <c r="E43" s="15">
        <v>10</v>
      </c>
      <c r="F43" s="16">
        <v>4.5998160073597054E-3</v>
      </c>
      <c r="G43" s="15">
        <v>14</v>
      </c>
      <c r="H43" s="16">
        <v>5.0816696914700544E-3</v>
      </c>
      <c r="I43" s="15">
        <v>15</v>
      </c>
      <c r="J43" s="16">
        <v>4.829362524146813E-3</v>
      </c>
      <c r="K43" s="15">
        <v>7</v>
      </c>
      <c r="L43" s="16">
        <v>1.9824412347776836E-3</v>
      </c>
      <c r="M43" s="15">
        <v>0</v>
      </c>
      <c r="N43" s="25">
        <v>0</v>
      </c>
      <c r="O43" s="15">
        <v>47</v>
      </c>
      <c r="P43" s="16">
        <v>3.8251810857003335E-3</v>
      </c>
    </row>
    <row r="44" spans="2:16" ht="22.15" customHeight="1" x14ac:dyDescent="0.25">
      <c r="B44" s="36" t="s">
        <v>123</v>
      </c>
      <c r="C44" s="15">
        <v>0</v>
      </c>
      <c r="D44" s="16">
        <v>0</v>
      </c>
      <c r="E44" s="15">
        <v>7</v>
      </c>
      <c r="F44" s="16">
        <v>3.219871205151794E-3</v>
      </c>
      <c r="G44" s="15">
        <v>14</v>
      </c>
      <c r="H44" s="16">
        <v>5.0816696914700544E-3</v>
      </c>
      <c r="I44" s="15">
        <v>8</v>
      </c>
      <c r="J44" s="16">
        <v>2.5756600128783E-3</v>
      </c>
      <c r="K44" s="15">
        <v>17</v>
      </c>
      <c r="L44" s="16">
        <v>4.8145001416029457E-3</v>
      </c>
      <c r="M44" s="15">
        <v>4</v>
      </c>
      <c r="N44" s="25">
        <v>6.1443932411674347E-3</v>
      </c>
      <c r="O44" s="15">
        <v>50</v>
      </c>
      <c r="P44" s="16">
        <v>4.0693415805322696E-3</v>
      </c>
    </row>
    <row r="45" spans="2:16" ht="22.15" customHeight="1" x14ac:dyDescent="0.25">
      <c r="B45" s="36" t="s">
        <v>124</v>
      </c>
      <c r="C45" s="15">
        <v>0</v>
      </c>
      <c r="D45" s="16">
        <v>0</v>
      </c>
      <c r="E45" s="15">
        <v>19</v>
      </c>
      <c r="F45" s="16">
        <v>8.7396504139834411E-3</v>
      </c>
      <c r="G45" s="15">
        <v>11</v>
      </c>
      <c r="H45" s="16">
        <v>3.9927404718693282E-3</v>
      </c>
      <c r="I45" s="15">
        <v>17</v>
      </c>
      <c r="J45" s="16">
        <v>5.4732775273663879E-3</v>
      </c>
      <c r="K45" s="15">
        <v>15</v>
      </c>
      <c r="L45" s="16">
        <v>4.248088360237893E-3</v>
      </c>
      <c r="M45" s="15">
        <v>2</v>
      </c>
      <c r="N45" s="25">
        <v>3.0721966205837174E-3</v>
      </c>
      <c r="O45" s="15">
        <v>64</v>
      </c>
      <c r="P45" s="16">
        <v>5.2087572230813057E-3</v>
      </c>
    </row>
    <row r="46" spans="2:16" ht="22.15" customHeight="1" x14ac:dyDescent="0.25">
      <c r="B46" s="36" t="s">
        <v>125</v>
      </c>
      <c r="C46" s="15">
        <v>0</v>
      </c>
      <c r="D46" s="16">
        <v>0</v>
      </c>
      <c r="E46" s="15">
        <v>3</v>
      </c>
      <c r="F46" s="16">
        <v>1.3799448022079118E-3</v>
      </c>
      <c r="G46" s="15">
        <v>6</v>
      </c>
      <c r="H46" s="16">
        <v>2.1778584392014521E-3</v>
      </c>
      <c r="I46" s="15">
        <v>5</v>
      </c>
      <c r="J46" s="16">
        <v>1.6097875080489374E-3</v>
      </c>
      <c r="K46" s="15">
        <v>3</v>
      </c>
      <c r="L46" s="16">
        <v>8.4961767204757861E-4</v>
      </c>
      <c r="M46" s="15">
        <v>3</v>
      </c>
      <c r="N46" s="25">
        <v>4.608294930875576E-3</v>
      </c>
      <c r="O46" s="15">
        <v>20</v>
      </c>
      <c r="P46" s="16">
        <v>1.627736632212908E-3</v>
      </c>
    </row>
    <row r="47" spans="2:16" ht="22.15" customHeight="1" x14ac:dyDescent="0.25">
      <c r="B47" s="36" t="s">
        <v>126</v>
      </c>
      <c r="C47" s="15">
        <v>0</v>
      </c>
      <c r="D47" s="16">
        <v>0</v>
      </c>
      <c r="E47" s="15">
        <v>4</v>
      </c>
      <c r="F47" s="16">
        <v>1.8399264029438822E-3</v>
      </c>
      <c r="G47" s="15">
        <v>13</v>
      </c>
      <c r="H47" s="16">
        <v>4.7186932849364793E-3</v>
      </c>
      <c r="I47" s="15">
        <v>17</v>
      </c>
      <c r="J47" s="16">
        <v>5.4732775273663879E-3</v>
      </c>
      <c r="K47" s="15">
        <v>7</v>
      </c>
      <c r="L47" s="16">
        <v>1.9824412347776836E-3</v>
      </c>
      <c r="M47" s="15">
        <v>4</v>
      </c>
      <c r="N47" s="25">
        <v>6.1443932411674347E-3</v>
      </c>
      <c r="O47" s="15">
        <v>45</v>
      </c>
      <c r="P47" s="16">
        <v>3.662407422479043E-3</v>
      </c>
    </row>
    <row r="48" spans="2:16" ht="22.15" customHeight="1" x14ac:dyDescent="0.25">
      <c r="B48" s="36" t="s">
        <v>127</v>
      </c>
      <c r="C48" s="15">
        <v>1</v>
      </c>
      <c r="D48" s="16">
        <v>1.4285714285714285E-2</v>
      </c>
      <c r="E48" s="15">
        <v>59</v>
      </c>
      <c r="F48" s="16">
        <v>2.7138914443422264E-2</v>
      </c>
      <c r="G48" s="15">
        <v>88</v>
      </c>
      <c r="H48" s="16">
        <v>3.1941923774954625E-2</v>
      </c>
      <c r="I48" s="15">
        <v>69</v>
      </c>
      <c r="J48" s="16">
        <v>2.2215067611075338E-2</v>
      </c>
      <c r="K48" s="15">
        <v>77</v>
      </c>
      <c r="L48" s="16">
        <v>2.1806853582554516E-2</v>
      </c>
      <c r="M48" s="15">
        <v>10</v>
      </c>
      <c r="N48" s="25">
        <v>1.5360983102918587E-2</v>
      </c>
      <c r="O48" s="15">
        <v>304</v>
      </c>
      <c r="P48" s="16">
        <v>2.4741596809636199E-2</v>
      </c>
    </row>
    <row r="49" spans="2:16" ht="22.15" customHeight="1" x14ac:dyDescent="0.25">
      <c r="B49" s="36" t="s">
        <v>128</v>
      </c>
      <c r="C49" s="15">
        <v>0</v>
      </c>
      <c r="D49" s="16">
        <v>0</v>
      </c>
      <c r="E49" s="15">
        <v>4</v>
      </c>
      <c r="F49" s="16">
        <v>1.8399264029438822E-3</v>
      </c>
      <c r="G49" s="15">
        <v>11</v>
      </c>
      <c r="H49" s="16">
        <v>3.9927404718693282E-3</v>
      </c>
      <c r="I49" s="15">
        <v>9</v>
      </c>
      <c r="J49" s="16">
        <v>2.8976175144880875E-3</v>
      </c>
      <c r="K49" s="15">
        <v>8</v>
      </c>
      <c r="L49" s="16">
        <v>2.2656471254602095E-3</v>
      </c>
      <c r="M49" s="15">
        <v>3</v>
      </c>
      <c r="N49" s="25">
        <v>4.608294930875576E-3</v>
      </c>
      <c r="O49" s="15">
        <v>35</v>
      </c>
      <c r="P49" s="16">
        <v>2.8485391063725889E-3</v>
      </c>
    </row>
    <row r="50" spans="2:16" ht="22.15" customHeight="1" x14ac:dyDescent="0.25">
      <c r="B50" s="36" t="s">
        <v>129</v>
      </c>
      <c r="C50" s="15">
        <v>0</v>
      </c>
      <c r="D50" s="16">
        <v>0</v>
      </c>
      <c r="E50" s="15">
        <v>1</v>
      </c>
      <c r="F50" s="16">
        <v>4.5998160073597056E-4</v>
      </c>
      <c r="G50" s="15">
        <v>2</v>
      </c>
      <c r="H50" s="16">
        <v>7.2595281306715059E-4</v>
      </c>
      <c r="I50" s="15">
        <v>1</v>
      </c>
      <c r="J50" s="16">
        <v>3.219575016097875E-4</v>
      </c>
      <c r="K50" s="15">
        <v>0</v>
      </c>
      <c r="L50" s="16">
        <v>0</v>
      </c>
      <c r="M50" s="15">
        <v>0</v>
      </c>
      <c r="N50" s="25">
        <v>0</v>
      </c>
      <c r="O50" s="15">
        <v>4</v>
      </c>
      <c r="P50" s="16">
        <v>3.255473264425816E-4</v>
      </c>
    </row>
    <row r="51" spans="2:16" ht="22.15" customHeight="1" thickBot="1" x14ac:dyDescent="0.3">
      <c r="B51" s="36" t="s">
        <v>66</v>
      </c>
      <c r="C51" s="15">
        <v>3</v>
      </c>
      <c r="D51" s="16">
        <v>4.2857142857142858E-2</v>
      </c>
      <c r="E51" s="15">
        <v>616</v>
      </c>
      <c r="F51" s="16">
        <v>0.28334866605335784</v>
      </c>
      <c r="G51" s="15">
        <v>981</v>
      </c>
      <c r="H51" s="16">
        <v>0.35607985480943738</v>
      </c>
      <c r="I51" s="15">
        <v>1179</v>
      </c>
      <c r="J51" s="16">
        <v>0.3795878943979395</v>
      </c>
      <c r="K51" s="15">
        <v>1397</v>
      </c>
      <c r="L51" s="16">
        <v>0.39563862928348908</v>
      </c>
      <c r="M51" s="15">
        <v>211</v>
      </c>
      <c r="N51" s="25">
        <v>0.3241167434715822</v>
      </c>
      <c r="O51" s="15">
        <v>4387</v>
      </c>
      <c r="P51" s="16">
        <v>0.35704403027590137</v>
      </c>
    </row>
    <row r="52" spans="2:16" ht="22.15" customHeight="1" thickTop="1" thickBot="1" x14ac:dyDescent="0.3">
      <c r="B52" s="17" t="s">
        <v>58</v>
      </c>
      <c r="C52" s="18">
        <v>70</v>
      </c>
      <c r="D52" s="19">
        <v>0.99999999999999956</v>
      </c>
      <c r="E52" s="18">
        <v>2174</v>
      </c>
      <c r="F52" s="19">
        <v>1</v>
      </c>
      <c r="G52" s="18">
        <v>2755</v>
      </c>
      <c r="H52" s="19">
        <v>1.0000000000000002</v>
      </c>
      <c r="I52" s="18">
        <v>3106</v>
      </c>
      <c r="J52" s="19">
        <v>1</v>
      </c>
      <c r="K52" s="18">
        <v>3531</v>
      </c>
      <c r="L52" s="19">
        <v>0.99999999999999978</v>
      </c>
      <c r="M52" s="18">
        <v>651</v>
      </c>
      <c r="N52" s="29">
        <v>0.99999999999999978</v>
      </c>
      <c r="O52" s="18">
        <v>12287</v>
      </c>
      <c r="P52" s="19">
        <v>1</v>
      </c>
    </row>
    <row r="53" spans="2:16" s="13" customFormat="1" ht="15.75" thickTop="1" x14ac:dyDescent="0.25">
      <c r="B53" s="53" t="s">
        <v>144</v>
      </c>
      <c r="C53" s="53">
        <f>IFERROR(VLOOKUP($B53,[1]Sheet1!$A$474:$AE$521,2,FALSE),0)</f>
        <v>3</v>
      </c>
      <c r="D53" s="53">
        <f t="shared" ref="D53" si="0">C53/$C$52</f>
        <v>4.2857142857142858E-2</v>
      </c>
      <c r="E53" s="53">
        <f>IFERROR(VLOOKUP($B53,[1]Sheet1!$A$474:$AE$521,4,FALSE),0)</f>
        <v>609</v>
      </c>
      <c r="F53" s="53">
        <f t="shared" ref="F53" si="1">E53/$E$52</f>
        <v>0.28012879484820608</v>
      </c>
      <c r="G53" s="53">
        <f>IFERROR(VLOOKUP($B53,[1]Sheet1!$A$474:$AE$521,6,FALSE),0)</f>
        <v>975</v>
      </c>
      <c r="H53" s="53">
        <f t="shared" ref="H53" si="2">G53/$G$52</f>
        <v>0.35390199637023595</v>
      </c>
      <c r="I53" s="53">
        <f>IFERROR(VLOOKUP($B53,[1]Sheet1!$A$474:$AE$521,8,FALSE),0)</f>
        <v>1174</v>
      </c>
      <c r="J53" s="53">
        <f t="shared" ref="J53" si="3">I53/$I$52</f>
        <v>0.37797810688989053</v>
      </c>
      <c r="K53" s="53">
        <f>IFERROR(VLOOKUP($B53,[1]Sheet1!$A$474:$AE$521,10,FALSE),0)</f>
        <v>1395</v>
      </c>
      <c r="L53" s="53">
        <f t="shared" ref="L53" si="4">K53/$K$52</f>
        <v>0.39507221750212407</v>
      </c>
      <c r="M53" s="53">
        <f>IFERROR(VLOOKUP($B53,[1]Sheet1!$A$474:$AE$521,12,FALSE),0)</f>
        <v>211</v>
      </c>
      <c r="N53" s="53">
        <f t="shared" ref="N53" si="5">M53/$M$52</f>
        <v>0.3241167434715822</v>
      </c>
      <c r="O53" s="54">
        <f t="shared" ref="O53" si="6">SUM(C53,E53,G53,I53,K53,M53)</f>
        <v>4367</v>
      </c>
      <c r="P53" s="53">
        <f t="shared" ref="P53" si="7">O53/$O$52</f>
        <v>0.35541629364368843</v>
      </c>
    </row>
    <row r="54" spans="2:16" s="13" customFormat="1" x14ac:dyDescent="0.25">
      <c r="O54" s="21"/>
      <c r="P54" s="39"/>
    </row>
    <row r="55" spans="2:16" s="13" customFormat="1" x14ac:dyDescent="0.25"/>
    <row r="56" spans="2:16" s="13" customFormat="1" x14ac:dyDescent="0.25"/>
    <row r="57" spans="2:16" s="13" customFormat="1" x14ac:dyDescent="0.25"/>
    <row r="58" spans="2:16" s="13" customFormat="1" x14ac:dyDescent="0.25"/>
    <row r="59" spans="2:16" s="13" customFormat="1" x14ac:dyDescent="0.25"/>
    <row r="60" spans="2:16" s="13" customFormat="1" x14ac:dyDescent="0.25"/>
    <row r="61" spans="2:16" s="13" customFormat="1" x14ac:dyDescent="0.25"/>
    <row r="62" spans="2:16" s="13" customFormat="1" x14ac:dyDescent="0.25"/>
    <row r="63" spans="2:16" s="13" customFormat="1" x14ac:dyDescent="0.25"/>
    <row r="64" spans="2:16" s="13" customFormat="1" x14ac:dyDescent="0.25"/>
    <row r="65" s="13" customFormat="1" x14ac:dyDescent="0.25"/>
    <row r="66" s="13" customFormat="1" x14ac:dyDescent="0.25"/>
    <row r="67" s="13" customFormat="1" x14ac:dyDescent="0.25"/>
    <row r="68" s="13" customFormat="1" x14ac:dyDescent="0.25"/>
    <row r="69" s="13" customFormat="1" x14ac:dyDescent="0.25"/>
    <row r="70" s="13" customFormat="1" x14ac:dyDescent="0.25"/>
    <row r="71" s="13" customFormat="1" x14ac:dyDescent="0.25"/>
    <row r="72" s="13" customFormat="1" x14ac:dyDescent="0.25"/>
    <row r="73" s="13" customFormat="1" x14ac:dyDescent="0.25"/>
    <row r="74" s="13" customFormat="1" x14ac:dyDescent="0.25"/>
    <row r="75" s="13" customFormat="1" x14ac:dyDescent="0.25"/>
    <row r="76" s="13" customFormat="1" x14ac:dyDescent="0.25"/>
    <row r="77" s="13" customFormat="1" x14ac:dyDescent="0.25"/>
    <row r="78" s="13" customFormat="1" x14ac:dyDescent="0.25"/>
    <row r="79" s="13" customFormat="1" x14ac:dyDescent="0.25"/>
    <row r="80" s="13" customFormat="1" x14ac:dyDescent="0.25"/>
    <row r="81" s="13" customFormat="1" x14ac:dyDescent="0.25"/>
    <row r="82" s="13" customFormat="1" x14ac:dyDescent="0.25"/>
    <row r="83" s="13" customFormat="1" x14ac:dyDescent="0.25"/>
    <row r="84" s="13" customFormat="1" x14ac:dyDescent="0.25"/>
    <row r="85" s="13" customFormat="1" x14ac:dyDescent="0.25"/>
    <row r="86" s="13" customFormat="1" x14ac:dyDescent="0.25"/>
    <row r="87" s="13" customFormat="1" x14ac:dyDescent="0.25"/>
    <row r="88" s="13" customFormat="1" x14ac:dyDescent="0.25"/>
    <row r="89" s="13" customFormat="1" x14ac:dyDescent="0.25"/>
    <row r="90" s="13" customFormat="1" x14ac:dyDescent="0.25"/>
    <row r="91" s="13" customFormat="1" x14ac:dyDescent="0.25"/>
    <row r="92" s="13" customFormat="1" x14ac:dyDescent="0.25"/>
    <row r="93" s="13" customFormat="1" x14ac:dyDescent="0.25"/>
    <row r="94" s="13" customFormat="1" x14ac:dyDescent="0.25"/>
    <row r="95" s="13" customFormat="1" x14ac:dyDescent="0.25"/>
    <row r="96" s="13" customFormat="1" x14ac:dyDescent="0.25"/>
    <row r="97" s="13" customFormat="1" x14ac:dyDescent="0.25"/>
    <row r="98" s="13" customFormat="1" x14ac:dyDescent="0.25"/>
    <row r="99" s="13" customFormat="1" x14ac:dyDescent="0.25"/>
    <row r="100" s="13" customFormat="1" x14ac:dyDescent="0.25"/>
    <row r="101" s="13" customFormat="1" x14ac:dyDescent="0.25"/>
    <row r="102" s="13" customFormat="1" x14ac:dyDescent="0.25"/>
    <row r="103" s="13" customFormat="1" x14ac:dyDescent="0.25"/>
    <row r="104" s="13" customFormat="1" x14ac:dyDescent="0.25"/>
    <row r="105" s="13" customFormat="1" x14ac:dyDescent="0.25"/>
    <row r="106" s="13" customFormat="1" x14ac:dyDescent="0.25"/>
    <row r="107" s="13" customFormat="1" x14ac:dyDescent="0.25"/>
    <row r="108" s="13" customFormat="1" x14ac:dyDescent="0.25"/>
    <row r="109" s="13" customFormat="1" x14ac:dyDescent="0.25"/>
    <row r="110" s="13" customFormat="1" x14ac:dyDescent="0.25"/>
    <row r="111" s="13" customFormat="1" x14ac:dyDescent="0.25"/>
    <row r="112" s="13" customFormat="1" x14ac:dyDescent="0.25"/>
    <row r="113" s="13" customFormat="1" x14ac:dyDescent="0.25"/>
    <row r="114" s="13" customFormat="1" x14ac:dyDescent="0.25"/>
    <row r="115" s="13" customFormat="1" x14ac:dyDescent="0.25"/>
    <row r="116" s="13" customFormat="1" x14ac:dyDescent="0.25"/>
    <row r="117" s="13" customFormat="1" x14ac:dyDescent="0.25"/>
    <row r="118" s="13" customFormat="1" x14ac:dyDescent="0.25"/>
    <row r="119" s="13" customFormat="1" x14ac:dyDescent="0.25"/>
    <row r="120" s="13" customFormat="1" x14ac:dyDescent="0.25"/>
    <row r="121" s="13" customFormat="1" x14ac:dyDescent="0.25"/>
    <row r="122" s="13" customFormat="1" x14ac:dyDescent="0.25"/>
    <row r="123" s="13" customFormat="1" x14ac:dyDescent="0.25"/>
    <row r="124" s="13" customFormat="1" x14ac:dyDescent="0.25"/>
    <row r="125" s="13" customFormat="1" x14ac:dyDescent="0.25"/>
    <row r="126" s="13" customFormat="1" x14ac:dyDescent="0.25"/>
    <row r="127" s="13" customFormat="1" x14ac:dyDescent="0.25"/>
    <row r="128" s="13" customFormat="1" x14ac:dyDescent="0.25"/>
    <row r="129" s="13" customFormat="1" x14ac:dyDescent="0.25"/>
    <row r="130" s="13" customFormat="1" x14ac:dyDescent="0.25"/>
    <row r="131" s="13" customFormat="1" x14ac:dyDescent="0.25"/>
    <row r="132" s="13" customFormat="1" x14ac:dyDescent="0.25"/>
    <row r="133" s="13" customFormat="1" x14ac:dyDescent="0.25"/>
    <row r="134" s="13" customFormat="1" x14ac:dyDescent="0.25"/>
    <row r="135" s="13" customFormat="1" x14ac:dyDescent="0.25"/>
    <row r="136" s="13" customFormat="1" x14ac:dyDescent="0.25"/>
    <row r="137" s="13" customFormat="1" x14ac:dyDescent="0.25"/>
    <row r="138" s="13" customFormat="1" x14ac:dyDescent="0.25"/>
    <row r="139" s="13" customFormat="1" x14ac:dyDescent="0.25"/>
    <row r="140" s="13" customFormat="1" x14ac:dyDescent="0.25"/>
    <row r="141" s="13" customFormat="1" x14ac:dyDescent="0.25"/>
    <row r="142" s="13" customFormat="1" x14ac:dyDescent="0.25"/>
    <row r="143" s="13" customFormat="1" x14ac:dyDescent="0.25"/>
    <row r="144" s="13" customFormat="1" x14ac:dyDescent="0.25"/>
    <row r="145" s="13" customFormat="1" x14ac:dyDescent="0.25"/>
    <row r="146" s="13" customFormat="1" x14ac:dyDescent="0.25"/>
    <row r="147" s="13" customFormat="1" x14ac:dyDescent="0.25"/>
    <row r="148" s="13" customFormat="1" x14ac:dyDescent="0.25"/>
    <row r="149" s="13" customFormat="1" x14ac:dyDescent="0.25"/>
    <row r="150" s="13" customFormat="1" x14ac:dyDescent="0.25"/>
    <row r="151" s="13" customFormat="1" x14ac:dyDescent="0.25"/>
    <row r="152" s="13" customFormat="1" x14ac:dyDescent="0.25"/>
    <row r="153" s="13" customFormat="1" x14ac:dyDescent="0.25"/>
    <row r="154" s="13" customFormat="1" x14ac:dyDescent="0.25"/>
    <row r="155" s="13" customFormat="1" x14ac:dyDescent="0.25"/>
    <row r="156" s="13" customFormat="1" x14ac:dyDescent="0.25"/>
    <row r="157" s="13" customFormat="1" x14ac:dyDescent="0.25"/>
    <row r="158" s="13" customFormat="1" x14ac:dyDescent="0.25"/>
    <row r="159" s="13" customFormat="1" x14ac:dyDescent="0.25"/>
    <row r="160" s="13" customFormat="1" x14ac:dyDescent="0.25"/>
    <row r="161" s="13" customFormat="1" x14ac:dyDescent="0.25"/>
    <row r="162" s="13" customFormat="1" x14ac:dyDescent="0.25"/>
    <row r="163" s="13" customFormat="1" x14ac:dyDescent="0.25"/>
    <row r="164" s="13" customFormat="1" x14ac:dyDescent="0.25"/>
    <row r="165" s="13" customFormat="1" x14ac:dyDescent="0.25"/>
    <row r="166" s="13" customFormat="1" x14ac:dyDescent="0.25"/>
    <row r="167" s="13" customFormat="1" x14ac:dyDescent="0.25"/>
    <row r="168" s="13" customFormat="1" x14ac:dyDescent="0.25"/>
    <row r="169" s="13" customFormat="1" x14ac:dyDescent="0.25"/>
    <row r="170" s="13" customFormat="1" x14ac:dyDescent="0.25"/>
    <row r="171" s="13" customFormat="1" x14ac:dyDescent="0.25"/>
    <row r="172" s="13" customFormat="1" x14ac:dyDescent="0.25"/>
    <row r="173" s="13" customFormat="1" x14ac:dyDescent="0.25"/>
    <row r="174" s="13" customFormat="1" x14ac:dyDescent="0.25"/>
    <row r="175" s="13" customFormat="1" x14ac:dyDescent="0.25"/>
    <row r="176" s="13" customFormat="1" x14ac:dyDescent="0.25"/>
    <row r="177" s="13" customFormat="1" x14ac:dyDescent="0.25"/>
    <row r="178" s="13" customFormat="1" x14ac:dyDescent="0.25"/>
    <row r="179" s="13" customFormat="1" x14ac:dyDescent="0.25"/>
    <row r="180" s="13" customFormat="1" x14ac:dyDescent="0.25"/>
    <row r="181" s="13" customFormat="1" x14ac:dyDescent="0.25"/>
    <row r="182" s="13" customFormat="1" x14ac:dyDescent="0.25"/>
    <row r="183" s="13" customFormat="1" x14ac:dyDescent="0.25"/>
    <row r="184" s="13" customFormat="1" x14ac:dyDescent="0.25"/>
    <row r="185" s="13" customFormat="1" x14ac:dyDescent="0.25"/>
    <row r="186" s="13" customFormat="1" x14ac:dyDescent="0.25"/>
    <row r="187" s="13" customFormat="1" x14ac:dyDescent="0.25"/>
    <row r="188" s="13" customFormat="1" x14ac:dyDescent="0.25"/>
    <row r="189" s="13" customFormat="1" x14ac:dyDescent="0.25"/>
    <row r="190" s="13" customFormat="1" x14ac:dyDescent="0.25"/>
    <row r="191" s="13" customFormat="1" x14ac:dyDescent="0.25"/>
    <row r="192" s="13" customFormat="1" x14ac:dyDescent="0.25"/>
    <row r="193" s="13" customFormat="1" x14ac:dyDescent="0.25"/>
    <row r="194" s="13" customFormat="1" x14ac:dyDescent="0.25"/>
    <row r="195" s="13" customFormat="1" x14ac:dyDescent="0.25"/>
    <row r="196" s="13" customFormat="1" x14ac:dyDescent="0.25"/>
    <row r="197" s="13" customFormat="1" x14ac:dyDescent="0.25"/>
    <row r="198" s="13" customFormat="1" x14ac:dyDescent="0.25"/>
    <row r="199" s="13" customFormat="1" x14ac:dyDescent="0.25"/>
    <row r="200" s="13" customFormat="1" x14ac:dyDescent="0.25"/>
    <row r="201" s="13" customFormat="1" x14ac:dyDescent="0.25"/>
    <row r="202" s="13" customFormat="1" x14ac:dyDescent="0.25"/>
    <row r="203" s="13" customFormat="1" x14ac:dyDescent="0.25"/>
    <row r="204" s="13" customFormat="1" x14ac:dyDescent="0.25"/>
    <row r="205" s="13" customFormat="1" x14ac:dyDescent="0.25"/>
    <row r="206" s="13" customFormat="1" x14ac:dyDescent="0.25"/>
    <row r="207" s="13" customFormat="1" x14ac:dyDescent="0.25"/>
    <row r="208" s="13" customFormat="1" x14ac:dyDescent="0.25"/>
    <row r="209" s="13" customFormat="1" x14ac:dyDescent="0.25"/>
    <row r="210" s="13" customFormat="1" x14ac:dyDescent="0.25"/>
    <row r="211" s="13" customFormat="1" x14ac:dyDescent="0.25"/>
    <row r="212" s="13" customFormat="1" x14ac:dyDescent="0.25"/>
    <row r="213" s="13" customFormat="1" x14ac:dyDescent="0.25"/>
    <row r="214" s="13" customFormat="1" x14ac:dyDescent="0.25"/>
    <row r="215" s="13" customFormat="1" x14ac:dyDescent="0.25"/>
    <row r="216" s="13" customFormat="1" x14ac:dyDescent="0.25"/>
    <row r="217" s="13" customFormat="1" x14ac:dyDescent="0.25"/>
    <row r="218" s="13" customFormat="1" x14ac:dyDescent="0.25"/>
    <row r="219" s="13" customFormat="1" x14ac:dyDescent="0.25"/>
    <row r="220" s="13" customFormat="1" x14ac:dyDescent="0.25"/>
    <row r="221" s="13" customFormat="1" x14ac:dyDescent="0.25"/>
    <row r="222" s="13" customFormat="1" x14ac:dyDescent="0.25"/>
    <row r="223" s="13" customFormat="1" x14ac:dyDescent="0.25"/>
    <row r="224" s="13" customFormat="1" x14ac:dyDescent="0.25"/>
    <row r="225" s="13" customFormat="1" x14ac:dyDescent="0.25"/>
    <row r="226" s="13" customFormat="1" x14ac:dyDescent="0.25"/>
    <row r="227" s="13" customFormat="1" x14ac:dyDescent="0.25"/>
    <row r="228" s="13" customFormat="1" x14ac:dyDescent="0.25"/>
    <row r="229" s="13" customFormat="1" x14ac:dyDescent="0.25"/>
    <row r="230" s="13" customFormat="1" x14ac:dyDescent="0.25"/>
    <row r="231" s="13" customFormat="1" x14ac:dyDescent="0.25"/>
    <row r="232" s="13" customFormat="1" x14ac:dyDescent="0.25"/>
    <row r="233" s="13" customFormat="1" x14ac:dyDescent="0.25"/>
    <row r="234" s="13" customFormat="1" x14ac:dyDescent="0.25"/>
    <row r="235" s="13" customFormat="1" x14ac:dyDescent="0.25"/>
    <row r="236" s="13" customFormat="1" x14ac:dyDescent="0.25"/>
    <row r="237" s="13" customFormat="1" x14ac:dyDescent="0.25"/>
    <row r="238" s="13" customFormat="1" x14ac:dyDescent="0.25"/>
    <row r="239" s="13" customFormat="1" x14ac:dyDescent="0.25"/>
    <row r="240" s="13" customFormat="1" x14ac:dyDescent="0.25"/>
    <row r="241" s="13" customFormat="1" x14ac:dyDescent="0.25"/>
    <row r="242" s="13" customFormat="1" x14ac:dyDescent="0.25"/>
    <row r="243" s="13" customFormat="1" x14ac:dyDescent="0.25"/>
    <row r="244" s="13" customFormat="1" x14ac:dyDescent="0.25"/>
    <row r="245" s="13" customFormat="1" x14ac:dyDescent="0.25"/>
    <row r="246" s="13" customFormat="1" x14ac:dyDescent="0.25"/>
    <row r="247" s="13" customFormat="1" x14ac:dyDescent="0.25"/>
    <row r="248" s="13" customFormat="1" x14ac:dyDescent="0.25"/>
    <row r="249" s="13" customFormat="1" x14ac:dyDescent="0.25"/>
    <row r="250" s="13" customFormat="1" x14ac:dyDescent="0.25"/>
    <row r="251" s="13" customFormat="1" x14ac:dyDescent="0.25"/>
    <row r="252" s="13" customFormat="1" x14ac:dyDescent="0.25"/>
    <row r="253" s="13" customFormat="1" x14ac:dyDescent="0.25"/>
    <row r="254" s="13" customFormat="1" x14ac:dyDescent="0.25"/>
    <row r="255" s="13" customFormat="1" x14ac:dyDescent="0.25"/>
    <row r="256" s="13" customFormat="1" x14ac:dyDescent="0.25"/>
    <row r="257" s="13" customFormat="1" x14ac:dyDescent="0.25"/>
    <row r="258" s="13" customFormat="1" x14ac:dyDescent="0.25"/>
    <row r="259" s="13" customFormat="1" x14ac:dyDescent="0.25"/>
    <row r="260" s="13" customFormat="1" x14ac:dyDescent="0.25"/>
    <row r="261" s="13" customFormat="1" x14ac:dyDescent="0.25"/>
    <row r="262" s="13" customFormat="1" x14ac:dyDescent="0.25"/>
    <row r="263" s="13" customFormat="1" x14ac:dyDescent="0.25"/>
    <row r="264" s="13" customFormat="1" x14ac:dyDescent="0.25"/>
    <row r="265" s="13" customFormat="1" x14ac:dyDescent="0.25"/>
    <row r="266" s="13" customFormat="1" x14ac:dyDescent="0.25"/>
    <row r="267" s="13" customFormat="1" x14ac:dyDescent="0.25"/>
    <row r="268" s="13" customFormat="1" x14ac:dyDescent="0.25"/>
    <row r="269" s="13" customFormat="1" x14ac:dyDescent="0.25"/>
    <row r="270" s="13" customFormat="1" x14ac:dyDescent="0.25"/>
    <row r="271" s="13" customFormat="1" x14ac:dyDescent="0.25"/>
    <row r="272" s="13" customFormat="1" x14ac:dyDescent="0.25"/>
    <row r="273" s="13" customFormat="1" x14ac:dyDescent="0.25"/>
    <row r="274" s="13" customFormat="1" x14ac:dyDescent="0.25"/>
    <row r="275" s="13" customFormat="1" x14ac:dyDescent="0.25"/>
    <row r="276" s="13" customFormat="1" x14ac:dyDescent="0.25"/>
    <row r="277" s="13" customFormat="1" x14ac:dyDescent="0.25"/>
    <row r="278" s="13" customFormat="1" x14ac:dyDescent="0.25"/>
    <row r="279" s="13" customFormat="1" x14ac:dyDescent="0.25"/>
    <row r="280" s="13" customFormat="1" x14ac:dyDescent="0.25"/>
    <row r="281" s="13" customFormat="1" x14ac:dyDescent="0.25"/>
    <row r="282" s="13" customFormat="1" x14ac:dyDescent="0.25"/>
    <row r="283" s="13" customFormat="1" x14ac:dyDescent="0.25"/>
    <row r="284" s="13" customFormat="1" x14ac:dyDescent="0.25"/>
    <row r="285" s="13" customFormat="1" x14ac:dyDescent="0.25"/>
    <row r="286" s="13" customFormat="1" x14ac:dyDescent="0.25"/>
    <row r="287" s="13" customFormat="1" x14ac:dyDescent="0.25"/>
    <row r="288" s="13" customFormat="1" x14ac:dyDescent="0.25"/>
    <row r="289" s="13" customFormat="1" x14ac:dyDescent="0.25"/>
    <row r="290" s="13" customFormat="1" x14ac:dyDescent="0.25"/>
    <row r="291" s="13" customFormat="1" x14ac:dyDescent="0.25"/>
    <row r="292" s="13" customFormat="1" x14ac:dyDescent="0.25"/>
    <row r="293" s="13" customFormat="1" x14ac:dyDescent="0.25"/>
    <row r="294" s="13" customFormat="1" x14ac:dyDescent="0.25"/>
    <row r="295" s="13" customFormat="1" x14ac:dyDescent="0.25"/>
    <row r="296" s="13" customFormat="1" x14ac:dyDescent="0.25"/>
    <row r="297" s="13" customFormat="1" x14ac:dyDescent="0.25"/>
    <row r="298" s="13" customFormat="1" x14ac:dyDescent="0.25"/>
    <row r="299" s="13" customFormat="1" x14ac:dyDescent="0.25"/>
    <row r="300" s="13" customFormat="1" x14ac:dyDescent="0.25"/>
    <row r="301" s="13" customFormat="1" x14ac:dyDescent="0.25"/>
    <row r="302" s="13" customFormat="1" x14ac:dyDescent="0.25"/>
    <row r="303" s="13" customFormat="1" x14ac:dyDescent="0.25"/>
    <row r="304" s="13" customFormat="1" x14ac:dyDescent="0.25"/>
    <row r="305" s="13" customFormat="1" x14ac:dyDescent="0.25"/>
    <row r="306" s="13" customFormat="1" x14ac:dyDescent="0.25"/>
    <row r="307" s="13" customFormat="1" x14ac:dyDescent="0.25"/>
    <row r="308" s="13" customFormat="1" x14ac:dyDescent="0.25"/>
    <row r="309" s="13" customFormat="1" x14ac:dyDescent="0.25"/>
    <row r="310" s="13" customFormat="1" x14ac:dyDescent="0.25"/>
    <row r="311" s="13" customFormat="1" x14ac:dyDescent="0.25"/>
    <row r="312" s="13" customFormat="1" x14ac:dyDescent="0.25"/>
    <row r="313" s="13" customFormat="1" x14ac:dyDescent="0.25"/>
    <row r="314" s="13" customFormat="1" x14ac:dyDescent="0.25"/>
    <row r="315" s="13" customFormat="1" x14ac:dyDescent="0.25"/>
    <row r="316" s="13" customFormat="1" x14ac:dyDescent="0.25"/>
    <row r="317" s="13" customFormat="1" x14ac:dyDescent="0.25"/>
    <row r="318" s="13" customFormat="1" x14ac:dyDescent="0.25"/>
    <row r="319" s="13" customFormat="1" x14ac:dyDescent="0.25"/>
    <row r="320" s="13" customFormat="1" x14ac:dyDescent="0.25"/>
    <row r="321" s="13" customFormat="1" x14ac:dyDescent="0.25"/>
    <row r="322" s="13" customFormat="1" x14ac:dyDescent="0.25"/>
    <row r="323" s="13" customFormat="1" x14ac:dyDescent="0.25"/>
    <row r="324" s="13" customFormat="1" x14ac:dyDescent="0.25"/>
    <row r="325" s="13" customFormat="1" x14ac:dyDescent="0.25"/>
    <row r="326" s="13" customFormat="1" x14ac:dyDescent="0.25"/>
    <row r="327" s="13" customFormat="1" x14ac:dyDescent="0.25"/>
    <row r="328" s="13" customFormat="1" x14ac:dyDescent="0.25"/>
    <row r="329" s="13" customFormat="1" x14ac:dyDescent="0.25"/>
    <row r="330" s="13" customFormat="1" x14ac:dyDescent="0.25"/>
    <row r="331" s="13" customFormat="1" x14ac:dyDescent="0.25"/>
    <row r="332" s="13" customFormat="1" x14ac:dyDescent="0.25"/>
    <row r="333" s="13" customFormat="1" x14ac:dyDescent="0.25"/>
    <row r="334" s="13" customFormat="1" x14ac:dyDescent="0.25"/>
    <row r="335" s="13" customFormat="1" x14ac:dyDescent="0.25"/>
    <row r="336" s="13" customFormat="1" x14ac:dyDescent="0.25"/>
    <row r="337" s="13" customFormat="1" x14ac:dyDescent="0.25"/>
    <row r="338" s="13" customFormat="1" x14ac:dyDescent="0.25"/>
    <row r="339" s="13" customFormat="1" x14ac:dyDescent="0.25"/>
    <row r="340" s="13" customFormat="1" x14ac:dyDescent="0.25"/>
    <row r="341" s="13" customFormat="1" x14ac:dyDescent="0.25"/>
    <row r="342" s="13" customFormat="1" x14ac:dyDescent="0.25"/>
    <row r="343" s="13" customFormat="1" x14ac:dyDescent="0.25"/>
    <row r="344" s="13" customFormat="1" x14ac:dyDescent="0.25"/>
    <row r="345" s="13" customFormat="1" x14ac:dyDescent="0.25"/>
    <row r="346" s="13" customFormat="1" x14ac:dyDescent="0.25"/>
    <row r="347" s="13" customFormat="1" x14ac:dyDescent="0.25"/>
    <row r="348" s="13" customFormat="1" x14ac:dyDescent="0.25"/>
    <row r="349" s="13" customFormat="1" x14ac:dyDescent="0.25"/>
    <row r="350" s="13" customFormat="1" x14ac:dyDescent="0.25"/>
    <row r="351" s="13" customFormat="1" x14ac:dyDescent="0.25"/>
    <row r="352" s="13" customFormat="1" x14ac:dyDescent="0.25"/>
    <row r="353" s="13" customFormat="1" x14ac:dyDescent="0.25"/>
    <row r="354" s="13" customFormat="1" x14ac:dyDescent="0.25"/>
    <row r="355" s="13" customFormat="1" x14ac:dyDescent="0.25"/>
    <row r="356" s="13" customFormat="1" x14ac:dyDescent="0.25"/>
    <row r="357" s="13" customFormat="1" x14ac:dyDescent="0.25"/>
    <row r="358" s="13" customFormat="1" x14ac:dyDescent="0.25"/>
    <row r="359" s="13" customFormat="1" x14ac:dyDescent="0.25"/>
    <row r="360" s="13" customFormat="1" x14ac:dyDescent="0.25"/>
    <row r="361" s="13" customFormat="1" x14ac:dyDescent="0.25"/>
    <row r="362" s="13" customFormat="1" x14ac:dyDescent="0.25"/>
    <row r="363" s="13" customFormat="1" x14ac:dyDescent="0.25"/>
    <row r="364" s="13" customFormat="1" x14ac:dyDescent="0.25"/>
    <row r="365" s="13" customFormat="1" x14ac:dyDescent="0.25"/>
    <row r="366" s="13" customFormat="1" x14ac:dyDescent="0.25"/>
    <row r="367" s="13" customFormat="1" x14ac:dyDescent="0.25"/>
    <row r="368" s="13" customFormat="1" x14ac:dyDescent="0.25"/>
    <row r="369" s="13" customFormat="1" x14ac:dyDescent="0.25"/>
    <row r="370" s="13" customFormat="1" x14ac:dyDescent="0.25"/>
    <row r="371" s="13" customFormat="1" x14ac:dyDescent="0.25"/>
    <row r="372" s="13" customFormat="1" x14ac:dyDescent="0.25"/>
    <row r="373" s="13" customFormat="1" x14ac:dyDescent="0.25"/>
    <row r="374" s="13" customFormat="1" x14ac:dyDescent="0.25"/>
    <row r="375" s="13" customFormat="1" x14ac:dyDescent="0.25"/>
    <row r="376" s="13" customFormat="1" x14ac:dyDescent="0.25"/>
    <row r="377" s="13" customFormat="1" x14ac:dyDescent="0.25"/>
    <row r="378" s="13" customFormat="1" x14ac:dyDescent="0.25"/>
    <row r="379" s="13" customFormat="1" x14ac:dyDescent="0.25"/>
    <row r="380" s="13" customFormat="1" x14ac:dyDescent="0.25"/>
    <row r="381" s="13" customFormat="1" x14ac:dyDescent="0.25"/>
    <row r="382" s="13" customFormat="1" x14ac:dyDescent="0.25"/>
    <row r="383" s="13" customFormat="1" x14ac:dyDescent="0.25"/>
    <row r="384" s="13" customFormat="1" x14ac:dyDescent="0.25"/>
    <row r="385" s="13" customFormat="1" x14ac:dyDescent="0.25"/>
    <row r="386" s="13" customFormat="1" x14ac:dyDescent="0.25"/>
    <row r="387" s="13" customFormat="1" x14ac:dyDescent="0.25"/>
    <row r="388" s="13" customFormat="1" x14ac:dyDescent="0.25"/>
    <row r="389" s="13" customFormat="1" x14ac:dyDescent="0.25"/>
    <row r="390" s="13" customFormat="1" x14ac:dyDescent="0.25"/>
    <row r="391" s="13" customFormat="1" x14ac:dyDescent="0.25"/>
    <row r="392" s="13" customFormat="1" x14ac:dyDescent="0.25"/>
    <row r="393" s="13" customFormat="1" x14ac:dyDescent="0.25"/>
    <row r="394" s="13" customFormat="1" x14ac:dyDescent="0.25"/>
    <row r="395" s="13" customFormat="1" x14ac:dyDescent="0.25"/>
    <row r="396" s="13" customFormat="1" x14ac:dyDescent="0.25"/>
    <row r="397" s="13" customFormat="1" x14ac:dyDescent="0.25"/>
    <row r="398" s="13" customFormat="1" x14ac:dyDescent="0.25"/>
    <row r="399" s="13" customFormat="1" x14ac:dyDescent="0.25"/>
    <row r="400" s="13" customFormat="1" x14ac:dyDescent="0.25"/>
    <row r="401" s="13" customFormat="1" x14ac:dyDescent="0.25"/>
    <row r="402" s="13" customFormat="1" x14ac:dyDescent="0.25"/>
    <row r="403" s="13" customFormat="1" x14ac:dyDescent="0.25"/>
    <row r="404" s="13" customFormat="1" x14ac:dyDescent="0.25"/>
    <row r="405" s="13" customFormat="1" x14ac:dyDescent="0.25"/>
    <row r="406" s="13" customFormat="1" x14ac:dyDescent="0.25"/>
    <row r="407" s="13" customFormat="1" x14ac:dyDescent="0.25"/>
    <row r="408" s="13" customFormat="1" x14ac:dyDescent="0.25"/>
    <row r="409" s="13" customFormat="1" x14ac:dyDescent="0.25"/>
    <row r="410" s="13" customFormat="1" x14ac:dyDescent="0.25"/>
    <row r="411" s="13" customFormat="1" x14ac:dyDescent="0.25"/>
    <row r="412" s="13" customFormat="1" x14ac:dyDescent="0.25"/>
    <row r="413" s="13" customFormat="1" x14ac:dyDescent="0.25"/>
    <row r="414" s="13" customFormat="1" x14ac:dyDescent="0.25"/>
    <row r="415" s="13" customFormat="1" x14ac:dyDescent="0.25"/>
    <row r="416" s="13" customFormat="1" x14ac:dyDescent="0.25"/>
    <row r="417" s="13" customFormat="1" x14ac:dyDescent="0.25"/>
    <row r="418" s="13" customFormat="1" x14ac:dyDescent="0.25"/>
    <row r="419" s="13" customFormat="1" x14ac:dyDescent="0.25"/>
    <row r="420" s="13" customFormat="1" x14ac:dyDescent="0.25"/>
    <row r="421" s="13" customFormat="1" x14ac:dyDescent="0.25"/>
    <row r="422" s="13" customFormat="1" x14ac:dyDescent="0.25"/>
    <row r="423" s="13" customFormat="1" x14ac:dyDescent="0.25"/>
    <row r="424" s="13" customFormat="1" x14ac:dyDescent="0.25"/>
    <row r="425" s="13" customFormat="1" x14ac:dyDescent="0.25"/>
    <row r="426" s="13" customFormat="1" x14ac:dyDescent="0.25"/>
    <row r="427" s="13" customFormat="1" x14ac:dyDescent="0.25"/>
    <row r="428" s="13" customFormat="1" x14ac:dyDescent="0.25"/>
    <row r="429" s="13" customFormat="1" x14ac:dyDescent="0.25"/>
    <row r="430" s="13" customFormat="1" x14ac:dyDescent="0.25"/>
    <row r="431" s="13" customFormat="1" x14ac:dyDescent="0.25"/>
    <row r="432" s="13" customFormat="1" x14ac:dyDescent="0.25"/>
    <row r="433" s="13" customFormat="1" x14ac:dyDescent="0.25"/>
    <row r="434" s="13" customFormat="1" x14ac:dyDescent="0.25"/>
    <row r="435" s="13" customFormat="1" x14ac:dyDescent="0.25"/>
    <row r="436" s="13" customFormat="1" x14ac:dyDescent="0.25"/>
    <row r="437" s="13" customFormat="1" x14ac:dyDescent="0.25"/>
    <row r="438" s="13" customFormat="1" x14ac:dyDescent="0.25"/>
    <row r="439" s="13" customFormat="1" x14ac:dyDescent="0.25"/>
    <row r="440" s="13" customFormat="1" x14ac:dyDescent="0.25"/>
    <row r="441" s="13" customFormat="1" x14ac:dyDescent="0.25"/>
    <row r="442" s="13" customFormat="1" x14ac:dyDescent="0.25"/>
    <row r="443" s="13" customFormat="1" x14ac:dyDescent="0.25"/>
    <row r="444" s="13" customFormat="1" x14ac:dyDescent="0.25"/>
    <row r="445" s="13" customFormat="1" x14ac:dyDescent="0.25"/>
    <row r="446" s="13" customFormat="1" x14ac:dyDescent="0.25"/>
    <row r="447" s="13" customFormat="1" x14ac:dyDescent="0.25"/>
    <row r="448" s="13" customFormat="1" x14ac:dyDescent="0.25"/>
    <row r="449" s="13" customFormat="1" x14ac:dyDescent="0.25"/>
    <row r="450" s="13" customFormat="1" x14ac:dyDescent="0.25"/>
    <row r="451" s="13" customFormat="1" x14ac:dyDescent="0.25"/>
    <row r="452" s="13" customFormat="1" x14ac:dyDescent="0.25"/>
    <row r="453" s="13" customFormat="1" x14ac:dyDescent="0.25"/>
    <row r="454" s="13" customFormat="1" x14ac:dyDescent="0.25"/>
    <row r="455" s="13" customFormat="1" x14ac:dyDescent="0.25"/>
    <row r="456" s="13" customFormat="1" x14ac:dyDescent="0.25"/>
    <row r="457" s="13" customFormat="1" x14ac:dyDescent="0.25"/>
    <row r="458" s="13" customFormat="1" x14ac:dyDescent="0.25"/>
    <row r="459" s="13" customFormat="1" x14ac:dyDescent="0.25"/>
    <row r="460" s="13" customFormat="1" x14ac:dyDescent="0.25"/>
    <row r="461" s="13" customFormat="1" x14ac:dyDescent="0.25"/>
    <row r="462" s="13" customFormat="1" x14ac:dyDescent="0.25"/>
    <row r="463" s="13" customFormat="1" x14ac:dyDescent="0.25"/>
    <row r="464" s="13" customFormat="1" x14ac:dyDescent="0.25"/>
    <row r="465" s="13" customFormat="1" x14ac:dyDescent="0.25"/>
    <row r="466" s="13" customFormat="1" x14ac:dyDescent="0.25"/>
    <row r="467" s="13" customFormat="1" x14ac:dyDescent="0.25"/>
    <row r="468" s="13" customFormat="1" x14ac:dyDescent="0.25"/>
    <row r="469" s="13" customFormat="1" x14ac:dyDescent="0.25"/>
    <row r="470" s="13" customFormat="1" x14ac:dyDescent="0.25"/>
    <row r="471" s="13" customFormat="1" x14ac:dyDescent="0.25"/>
    <row r="472" s="13" customFormat="1" x14ac:dyDescent="0.25"/>
    <row r="473" s="13" customFormat="1" x14ac:dyDescent="0.25"/>
    <row r="474" s="13" customFormat="1" x14ac:dyDescent="0.25"/>
    <row r="475" s="13" customFormat="1" x14ac:dyDescent="0.25"/>
    <row r="476" s="13" customFormat="1" x14ac:dyDescent="0.25"/>
    <row r="477" s="13" customFormat="1" x14ac:dyDescent="0.25"/>
    <row r="478" s="13" customFormat="1" x14ac:dyDescent="0.25"/>
    <row r="479" s="13" customFormat="1" x14ac:dyDescent="0.25"/>
    <row r="480" s="13" customFormat="1" x14ac:dyDescent="0.25"/>
    <row r="481" s="13" customFormat="1" x14ac:dyDescent="0.25"/>
    <row r="482" s="13" customFormat="1" x14ac:dyDescent="0.25"/>
    <row r="483" s="13" customFormat="1" x14ac:dyDescent="0.25"/>
    <row r="484" s="13" customFormat="1" x14ac:dyDescent="0.25"/>
    <row r="485" s="13" customFormat="1" x14ac:dyDescent="0.25"/>
    <row r="486" s="13" customFormat="1" x14ac:dyDescent="0.25"/>
    <row r="487" s="13" customFormat="1" x14ac:dyDescent="0.25"/>
    <row r="488" s="13" customFormat="1" x14ac:dyDescent="0.25"/>
    <row r="489" s="13" customFormat="1" x14ac:dyDescent="0.25"/>
    <row r="490" s="13" customFormat="1" x14ac:dyDescent="0.25"/>
    <row r="491" s="13" customFormat="1" x14ac:dyDescent="0.25"/>
    <row r="492" s="13" customFormat="1" x14ac:dyDescent="0.25"/>
    <row r="493" s="13" customFormat="1" x14ac:dyDescent="0.25"/>
    <row r="494" s="13" customFormat="1" x14ac:dyDescent="0.25"/>
    <row r="495" s="13" customFormat="1" x14ac:dyDescent="0.25"/>
    <row r="496" s="13" customFormat="1" x14ac:dyDescent="0.25"/>
    <row r="497" s="13" customFormat="1" x14ac:dyDescent="0.25"/>
    <row r="498" s="13" customFormat="1" x14ac:dyDescent="0.25"/>
    <row r="499" s="13" customFormat="1" x14ac:dyDescent="0.25"/>
    <row r="500" s="13" customFormat="1" x14ac:dyDescent="0.25"/>
    <row r="501" s="13" customFormat="1" x14ac:dyDescent="0.25"/>
    <row r="502" s="13" customFormat="1" x14ac:dyDescent="0.25"/>
    <row r="503" s="13" customFormat="1" x14ac:dyDescent="0.25"/>
    <row r="504" s="13" customFormat="1" x14ac:dyDescent="0.25"/>
    <row r="505" s="13" customFormat="1" x14ac:dyDescent="0.25"/>
    <row r="506" s="13" customFormat="1" x14ac:dyDescent="0.25"/>
    <row r="507" s="13" customFormat="1" x14ac:dyDescent="0.25"/>
    <row r="508" s="13" customFormat="1" x14ac:dyDescent="0.25"/>
    <row r="509" s="13" customFormat="1" x14ac:dyDescent="0.25"/>
    <row r="510" s="13" customFormat="1" x14ac:dyDescent="0.25"/>
    <row r="511" s="13" customFormat="1" x14ac:dyDescent="0.25"/>
    <row r="512" s="13" customFormat="1" x14ac:dyDescent="0.25"/>
    <row r="513" s="13" customFormat="1" x14ac:dyDescent="0.25"/>
    <row r="514" s="13" customFormat="1" x14ac:dyDescent="0.25"/>
    <row r="515" s="13" customFormat="1" x14ac:dyDescent="0.25"/>
    <row r="516" s="13" customFormat="1" x14ac:dyDescent="0.25"/>
    <row r="517" s="13" customFormat="1" x14ac:dyDescent="0.25"/>
    <row r="518" s="13" customFormat="1" x14ac:dyDescent="0.25"/>
    <row r="519" s="13" customFormat="1" x14ac:dyDescent="0.25"/>
    <row r="520" s="13" customFormat="1" x14ac:dyDescent="0.25"/>
    <row r="521" s="13" customFormat="1" x14ac:dyDescent="0.25"/>
    <row r="522" s="13" customFormat="1" x14ac:dyDescent="0.25"/>
    <row r="523" s="13" customFormat="1" x14ac:dyDescent="0.25"/>
    <row r="524" s="13" customFormat="1" x14ac:dyDescent="0.25"/>
    <row r="525" s="13" customFormat="1" x14ac:dyDescent="0.25"/>
    <row r="526" s="13" customFormat="1" x14ac:dyDescent="0.25"/>
    <row r="527" s="13" customFormat="1" x14ac:dyDescent="0.25"/>
    <row r="528" s="13" customFormat="1" x14ac:dyDescent="0.25"/>
    <row r="529" s="13" customFormat="1" x14ac:dyDescent="0.25"/>
    <row r="530" s="13" customFormat="1" x14ac:dyDescent="0.25"/>
    <row r="531" s="13" customFormat="1" x14ac:dyDescent="0.25"/>
    <row r="532" s="13" customFormat="1" x14ac:dyDescent="0.25"/>
    <row r="533" s="13" customFormat="1" x14ac:dyDescent="0.25"/>
    <row r="534" s="13" customFormat="1" x14ac:dyDescent="0.25"/>
    <row r="535" s="13" customFormat="1" x14ac:dyDescent="0.25"/>
    <row r="536" s="13" customFormat="1" x14ac:dyDescent="0.25"/>
    <row r="537" s="13" customFormat="1" x14ac:dyDescent="0.25"/>
    <row r="538" s="13" customFormat="1" x14ac:dyDescent="0.25"/>
    <row r="539" s="13" customFormat="1" x14ac:dyDescent="0.25"/>
    <row r="540" s="13" customFormat="1" x14ac:dyDescent="0.25"/>
    <row r="541" s="13" customFormat="1" x14ac:dyDescent="0.25"/>
    <row r="542" s="13" customFormat="1" x14ac:dyDescent="0.25"/>
    <row r="543" s="13" customFormat="1" x14ac:dyDescent="0.25"/>
    <row r="544" s="13" customFormat="1" x14ac:dyDescent="0.25"/>
    <row r="545" s="13" customFormat="1" x14ac:dyDescent="0.25"/>
    <row r="546" s="13" customFormat="1" x14ac:dyDescent="0.25"/>
    <row r="547" s="13" customFormat="1" x14ac:dyDescent="0.25"/>
    <row r="548" s="13" customFormat="1" x14ac:dyDescent="0.25"/>
    <row r="549" s="13" customFormat="1" x14ac:dyDescent="0.25"/>
    <row r="550" s="13" customFormat="1" x14ac:dyDescent="0.25"/>
    <row r="551" s="13" customFormat="1" x14ac:dyDescent="0.25"/>
    <row r="552" s="13" customFormat="1" x14ac:dyDescent="0.25"/>
    <row r="553" s="13" customFormat="1" x14ac:dyDescent="0.25"/>
    <row r="554" s="13" customFormat="1" x14ac:dyDescent="0.25"/>
    <row r="555" s="13" customFormat="1" x14ac:dyDescent="0.25"/>
    <row r="556" s="13" customFormat="1" x14ac:dyDescent="0.25"/>
    <row r="557" s="13" customFormat="1" x14ac:dyDescent="0.25"/>
    <row r="558" s="13" customFormat="1" x14ac:dyDescent="0.25"/>
    <row r="559" s="13" customFormat="1" x14ac:dyDescent="0.25"/>
    <row r="560" s="13" customFormat="1" x14ac:dyDescent="0.25"/>
    <row r="561" s="13" customFormat="1" x14ac:dyDescent="0.25"/>
    <row r="562" s="13" customFormat="1" x14ac:dyDescent="0.25"/>
    <row r="563" s="13" customFormat="1" x14ac:dyDescent="0.25"/>
    <row r="564" s="13" customFormat="1" x14ac:dyDescent="0.25"/>
    <row r="565" s="13" customFormat="1" x14ac:dyDescent="0.25"/>
    <row r="566" s="13" customFormat="1" x14ac:dyDescent="0.25"/>
    <row r="567" s="13" customFormat="1" x14ac:dyDescent="0.25"/>
    <row r="568" s="13" customFormat="1" x14ac:dyDescent="0.25"/>
    <row r="569" s="13" customFormat="1" x14ac:dyDescent="0.25"/>
    <row r="570" s="13" customFormat="1" x14ac:dyDescent="0.25"/>
    <row r="571" s="13" customFormat="1" x14ac:dyDescent="0.25"/>
    <row r="572" s="13" customFormat="1" x14ac:dyDescent="0.25"/>
    <row r="573" s="13" customFormat="1" x14ac:dyDescent="0.25"/>
    <row r="574" s="13" customFormat="1" x14ac:dyDescent="0.25"/>
    <row r="575" s="13" customFormat="1" x14ac:dyDescent="0.25"/>
    <row r="576" s="13" customFormat="1" x14ac:dyDescent="0.25"/>
    <row r="577" s="13" customFormat="1" x14ac:dyDescent="0.25"/>
    <row r="578" s="13" customFormat="1" x14ac:dyDescent="0.25"/>
    <row r="579" s="13" customFormat="1" x14ac:dyDescent="0.25"/>
    <row r="580" s="13" customFormat="1" x14ac:dyDescent="0.25"/>
    <row r="581" s="13" customFormat="1" x14ac:dyDescent="0.25"/>
    <row r="582" s="13" customFormat="1" x14ac:dyDescent="0.25"/>
    <row r="583" s="13" customFormat="1" x14ac:dyDescent="0.25"/>
    <row r="584" s="13" customFormat="1" x14ac:dyDescent="0.25"/>
    <row r="585" s="13" customFormat="1" x14ac:dyDescent="0.25"/>
    <row r="586" s="13" customFormat="1" x14ac:dyDescent="0.25"/>
    <row r="587" s="13" customFormat="1" x14ac:dyDescent="0.25"/>
    <row r="588" s="13" customFormat="1" x14ac:dyDescent="0.25"/>
    <row r="589" s="13" customFormat="1" x14ac:dyDescent="0.25"/>
    <row r="590" s="13" customFormat="1" x14ac:dyDescent="0.25"/>
    <row r="591" s="13" customFormat="1" x14ac:dyDescent="0.25"/>
    <row r="592" s="13" customFormat="1" x14ac:dyDescent="0.25"/>
    <row r="593" s="13" customFormat="1" x14ac:dyDescent="0.25"/>
    <row r="594" s="13" customFormat="1" x14ac:dyDescent="0.25"/>
    <row r="595" s="13" customFormat="1" x14ac:dyDescent="0.25"/>
    <row r="596" s="13" customFormat="1" x14ac:dyDescent="0.25"/>
    <row r="597" s="13" customFormat="1" x14ac:dyDescent="0.25"/>
    <row r="598" s="13" customFormat="1" x14ac:dyDescent="0.25"/>
    <row r="599" s="13" customFormat="1" x14ac:dyDescent="0.25"/>
    <row r="600" s="13" customFormat="1" x14ac:dyDescent="0.25"/>
    <row r="601" s="13" customFormat="1" x14ac:dyDescent="0.25"/>
    <row r="602" s="13" customFormat="1" x14ac:dyDescent="0.25"/>
    <row r="603" s="13" customFormat="1" x14ac:dyDescent="0.25"/>
    <row r="604" s="13" customFormat="1" x14ac:dyDescent="0.25"/>
    <row r="605" s="13" customFormat="1" x14ac:dyDescent="0.25"/>
    <row r="606" s="13" customFormat="1" x14ac:dyDescent="0.25"/>
    <row r="607" s="13" customFormat="1" x14ac:dyDescent="0.25"/>
    <row r="608" s="13" customFormat="1" x14ac:dyDescent="0.25"/>
    <row r="609" s="13" customFormat="1" x14ac:dyDescent="0.25"/>
    <row r="610" s="13" customFormat="1" x14ac:dyDescent="0.25"/>
    <row r="611" s="13" customFormat="1" x14ac:dyDescent="0.25"/>
    <row r="612" s="13" customFormat="1" x14ac:dyDescent="0.25"/>
    <row r="613" s="13" customFormat="1" x14ac:dyDescent="0.25"/>
    <row r="614" s="13" customFormat="1" x14ac:dyDescent="0.25"/>
    <row r="615" s="13" customFormat="1" x14ac:dyDescent="0.25"/>
    <row r="616" s="13" customFormat="1" x14ac:dyDescent="0.25"/>
    <row r="617" s="13" customFormat="1" x14ac:dyDescent="0.25"/>
    <row r="618" s="13" customFormat="1" x14ac:dyDescent="0.25"/>
    <row r="619" s="13" customFormat="1" x14ac:dyDescent="0.25"/>
    <row r="620" s="13" customFormat="1" x14ac:dyDescent="0.25"/>
    <row r="621" s="13" customFormat="1" x14ac:dyDescent="0.25"/>
    <row r="622" s="13" customFormat="1" x14ac:dyDescent="0.25"/>
    <row r="623" s="13" customFormat="1" x14ac:dyDescent="0.25"/>
    <row r="624" s="13" customFormat="1" x14ac:dyDescent="0.25"/>
    <row r="625" s="13" customFormat="1" x14ac:dyDescent="0.25"/>
    <row r="626" s="13" customFormat="1" x14ac:dyDescent="0.25"/>
    <row r="627" s="13" customFormat="1" x14ac:dyDescent="0.25"/>
    <row r="628" s="13" customFormat="1" x14ac:dyDescent="0.25"/>
    <row r="629" s="13" customFormat="1" x14ac:dyDescent="0.25"/>
    <row r="630" s="13" customFormat="1" x14ac:dyDescent="0.25"/>
    <row r="631" s="13" customFormat="1" x14ac:dyDescent="0.25"/>
    <row r="632" s="13" customFormat="1" x14ac:dyDescent="0.25"/>
    <row r="633" s="13" customFormat="1" x14ac:dyDescent="0.25"/>
    <row r="634" s="13" customFormat="1" x14ac:dyDescent="0.25"/>
    <row r="635" s="13" customFormat="1" x14ac:dyDescent="0.25"/>
    <row r="636" s="13" customFormat="1" x14ac:dyDescent="0.25"/>
    <row r="637" s="13" customFormat="1" x14ac:dyDescent="0.25"/>
    <row r="638" s="13" customFormat="1" x14ac:dyDescent="0.25"/>
    <row r="639" s="13" customFormat="1" x14ac:dyDescent="0.25"/>
    <row r="640" s="13" customFormat="1" x14ac:dyDescent="0.25"/>
    <row r="641" s="13" customFormat="1" x14ac:dyDescent="0.25"/>
    <row r="642" s="13" customFormat="1" x14ac:dyDescent="0.25"/>
    <row r="643" s="13" customFormat="1" x14ac:dyDescent="0.25"/>
    <row r="644" s="13" customFormat="1" x14ac:dyDescent="0.25"/>
    <row r="645" s="13" customFormat="1" x14ac:dyDescent="0.25"/>
    <row r="646" s="13" customFormat="1" x14ac:dyDescent="0.25"/>
    <row r="647" s="13" customFormat="1" x14ac:dyDescent="0.25"/>
    <row r="648" s="13" customFormat="1" x14ac:dyDescent="0.25"/>
    <row r="649" s="13" customFormat="1" x14ac:dyDescent="0.25"/>
    <row r="650" s="13" customFormat="1" x14ac:dyDescent="0.25"/>
    <row r="651" s="13" customFormat="1" x14ac:dyDescent="0.25"/>
    <row r="652" s="13" customFormat="1" x14ac:dyDescent="0.25"/>
    <row r="653" s="13" customFormat="1" x14ac:dyDescent="0.25"/>
    <row r="654" s="13" customFormat="1" x14ac:dyDescent="0.25"/>
    <row r="655" s="13" customFormat="1" x14ac:dyDescent="0.25"/>
    <row r="656" s="13" customFormat="1" x14ac:dyDescent="0.25"/>
    <row r="657" s="13" customFormat="1" x14ac:dyDescent="0.25"/>
    <row r="658" s="13" customFormat="1" x14ac:dyDescent="0.25"/>
    <row r="659" s="13" customFormat="1" x14ac:dyDescent="0.25"/>
    <row r="660" s="13" customFormat="1" x14ac:dyDescent="0.25"/>
    <row r="661" s="13" customFormat="1" x14ac:dyDescent="0.25"/>
    <row r="662" s="13" customFormat="1" x14ac:dyDescent="0.25"/>
    <row r="663" s="13" customFormat="1" x14ac:dyDescent="0.25"/>
    <row r="664" s="13" customFormat="1" x14ac:dyDescent="0.25"/>
    <row r="665" s="13" customFormat="1" x14ac:dyDescent="0.25"/>
    <row r="666" s="13" customFormat="1" x14ac:dyDescent="0.25"/>
    <row r="667" s="13" customFormat="1" x14ac:dyDescent="0.25"/>
    <row r="668" s="13" customFormat="1" x14ac:dyDescent="0.25"/>
    <row r="669" s="13" customFormat="1" x14ac:dyDescent="0.25"/>
    <row r="670" s="13" customFormat="1" x14ac:dyDescent="0.25"/>
    <row r="671" s="13" customFormat="1" x14ac:dyDescent="0.25"/>
    <row r="672" s="13" customFormat="1" x14ac:dyDescent="0.25"/>
    <row r="673" s="13" customFormat="1" x14ac:dyDescent="0.25"/>
    <row r="674" s="13" customFormat="1" x14ac:dyDescent="0.25"/>
    <row r="675" s="13" customFormat="1" x14ac:dyDescent="0.25"/>
  </sheetData>
  <mergeCells count="10">
    <mergeCell ref="B2:P2"/>
    <mergeCell ref="B3:B5"/>
    <mergeCell ref="C3:N3"/>
    <mergeCell ref="O3:P4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11</vt:i4>
      </vt:variant>
      <vt:variant>
        <vt:lpstr>Benoemde bereiken</vt:lpstr>
      </vt:variant>
      <vt:variant>
        <vt:i4>2</vt:i4>
      </vt:variant>
    </vt:vector>
  </HeadingPairs>
  <TitlesOfParts>
    <vt:vector size="13" baseType="lpstr">
      <vt:lpstr>Table de matières</vt:lpstr>
      <vt:lpstr>15.1.1</vt:lpstr>
      <vt:lpstr>15.1.2</vt:lpstr>
      <vt:lpstr>15.1.3</vt:lpstr>
      <vt:lpstr>15.1.4</vt:lpstr>
      <vt:lpstr>15.2.1</vt:lpstr>
      <vt:lpstr>15.2.2</vt:lpstr>
      <vt:lpstr>15.2.3</vt:lpstr>
      <vt:lpstr>15.2.3.1</vt:lpstr>
      <vt:lpstr>15.2.3.2</vt:lpstr>
      <vt:lpstr>15.2.4</vt:lpstr>
      <vt:lpstr>'15.1.1'!Afdruktitels</vt:lpstr>
      <vt:lpstr>'15.2.1'!Afdruktitels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Bart Steyaert</cp:lastModifiedBy>
  <cp:lastPrinted>2017-06-23T15:21:42Z</cp:lastPrinted>
  <dcterms:created xsi:type="dcterms:W3CDTF">2015-01-12T10:22:40Z</dcterms:created>
  <dcterms:modified xsi:type="dcterms:W3CDTF">2022-11-24T10:51:01Z</dcterms:modified>
</cp:coreProperties>
</file>