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6935" windowHeight="7155" tabRatio="847" activeTab="0"/>
  </bookViews>
  <sheets>
    <sheet name="Table des matières" sheetId="1" r:id="rId1"/>
    <sheet name="28.1.1" sheetId="2" r:id="rId2"/>
    <sheet name="28.1.2" sheetId="3" r:id="rId3"/>
    <sheet name="28.1.3" sheetId="4" r:id="rId4"/>
    <sheet name="28.1.4" sheetId="5" r:id="rId5"/>
    <sheet name="28.2.1" sheetId="6" r:id="rId6"/>
    <sheet name="28.2.2" sheetId="7" r:id="rId7"/>
    <sheet name="28.2.3" sheetId="8" r:id="rId8"/>
    <sheet name="28.2.4" sheetId="9" r:id="rId9"/>
    <sheet name="28.3.1" sheetId="10" r:id="rId10"/>
    <sheet name="28.3.2" sheetId="11" r:id="rId11"/>
    <sheet name="28.3.3" sheetId="12" r:id="rId12"/>
    <sheet name="28.3.4" sheetId="13" r:id="rId13"/>
    <sheet name="28.4.1" sheetId="14" r:id="rId14"/>
    <sheet name="28.4.2" sheetId="15" r:id="rId15"/>
    <sheet name="28.4.3" sheetId="16" r:id="rId16"/>
    <sheet name="28.4.4" sheetId="17" r:id="rId17"/>
    <sheet name="28.5.1" sheetId="18" r:id="rId18"/>
    <sheet name="28.5.2" sheetId="19" r:id="rId19"/>
    <sheet name="28.5.3" sheetId="20" r:id="rId20"/>
    <sheet name="28.5.4" sheetId="21" r:id="rId21"/>
  </sheets>
  <externalReferences>
    <externalReference r:id="rId2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<sst xmlns="http://schemas.openxmlformats.org/spreadsheetml/2006/main" count="2551" uniqueCount="623">
  <si>
    <t>28.1.</t>
  </si>
  <si>
    <t xml:space="preserve">Déviation </t>
  </si>
  <si>
    <t>28.1.1.</t>
  </si>
  <si>
    <t>28.1.2.</t>
  </si>
  <si>
    <t>28.1.3.</t>
  </si>
  <si>
    <t>28.1.4.</t>
  </si>
  <si>
    <t>28.2.</t>
  </si>
  <si>
    <t xml:space="preserve">Agent matériel lié à la déviation </t>
  </si>
  <si>
    <t>28.2.1.</t>
  </si>
  <si>
    <t>28.2.2.</t>
  </si>
  <si>
    <t>28.2.3.</t>
  </si>
  <si>
    <t>28.2.4.</t>
  </si>
  <si>
    <t>28.3.</t>
  </si>
  <si>
    <t xml:space="preserve">Modalité de la blessure </t>
  </si>
  <si>
    <t>28.3.1.</t>
  </si>
  <si>
    <t>28.3.2.</t>
  </si>
  <si>
    <t>28.3.3.</t>
  </si>
  <si>
    <t>28.3.4.</t>
  </si>
  <si>
    <t>28.4.</t>
  </si>
  <si>
    <t xml:space="preserve">Nature de la blessure </t>
  </si>
  <si>
    <t>28.4.1.</t>
  </si>
  <si>
    <t>28.4.2.</t>
  </si>
  <si>
    <t>28.4.3.</t>
  </si>
  <si>
    <t>28.4.4.</t>
  </si>
  <si>
    <t>28.5.</t>
  </si>
  <si>
    <t xml:space="preserve">Localisation de la  blessure </t>
  </si>
  <si>
    <t>28.5.1.</t>
  </si>
  <si>
    <t>28.5.2.</t>
  </si>
  <si>
    <t>28.5.3.</t>
  </si>
  <si>
    <t>28.5.4.</t>
  </si>
  <si>
    <t>Codes SEAT</t>
  </si>
  <si>
    <t>Déviation</t>
  </si>
  <si>
    <t>Année</t>
  </si>
  <si>
    <t>N</t>
  </si>
  <si>
    <t>%</t>
  </si>
  <si>
    <t>00</t>
  </si>
  <si>
    <t>Pas d'information</t>
  </si>
  <si>
    <t>1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</si>
  <si>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</si>
  <si>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</si>
  <si>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</si>
  <si>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</si>
  <si>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</si>
  <si>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</si>
  <si>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</si>
  <si>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2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</si>
  <si>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</si>
  <si>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</si>
  <si>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</si>
  <si>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</si>
  <si>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</si>
  <si>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</si>
  <si>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</si>
  <si>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3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</si>
  <si>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</si>
  <si>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</si>
  <si>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</si>
  <si>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</si>
  <si>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</si>
  <si>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</si>
  <si>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</si>
  <si>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</si>
  <si>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4</t>
  </si>
  <si>
    <t>Perte, totale ou partielle, de contrôle de machine, moyen de transport - équipement de manutention, outil à main, objet, animal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</si>
  <si>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</si>
  <si>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</si>
  <si>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</si>
  <si>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</si>
  <si>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</si>
  <si>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</si>
  <si>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</si>
  <si>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</si>
  <si>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</si>
  <si>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</si>
  <si>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</si>
  <si>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</si>
  <si>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6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</si>
  <si>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</si>
  <si>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</si>
  <si>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</si>
  <si>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</si>
  <si>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</si>
  <si>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</si>
  <si>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</si>
  <si>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7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</si>
  <si>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</si>
  <si>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</si>
  <si>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</si>
  <si>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</si>
  <si>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</si>
  <si>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</si>
  <si>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</si>
  <si>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</si>
  <si>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8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</si>
  <si>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</si>
  <si>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</si>
  <si>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</si>
  <si>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</si>
  <si>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</si>
  <si>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</si>
  <si>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</si>
  <si>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</si>
  <si>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</si>
  <si>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TOTAL</t>
  </si>
  <si>
    <t>Genre de la victime</t>
  </si>
  <si>
    <t>Femmes</t>
  </si>
  <si>
    <t>Hommes</t>
  </si>
  <si>
    <t>Génération de la victime</t>
  </si>
  <si>
    <t>15-24 ans</t>
  </si>
  <si>
    <t>25-49 ans</t>
  </si>
  <si>
    <t>50 ans et +</t>
  </si>
  <si>
    <t>Genre de travail</t>
  </si>
  <si>
    <t>Travail manuel</t>
  </si>
  <si>
    <t>Travail intellectuel</t>
  </si>
  <si>
    <t>Commentaires</t>
  </si>
  <si>
    <t xml:space="preserve">Dans "Travail manuel" sont compris les catégories professionnelles suivantes: ouvrier, ouvriers à statut d'employé, </t>
  </si>
  <si>
    <t xml:space="preserve">extension-loi, gens de maison assujettis à l'ONSS, gens de maison non assujettis à l'ONSS, </t>
  </si>
  <si>
    <t xml:space="preserve">ouvrier intérimaire, autres "lois de 1971" et étudiants intérimaires. </t>
  </si>
  <si>
    <t>Dans "Travail intellectuel" sont compris les catégories professionnelles suivantes: employé administratif,</t>
  </si>
  <si>
    <t>autre employé et employé intérimaire.</t>
  </si>
  <si>
    <t>Agent matériel lié à la déviation</t>
  </si>
  <si>
    <t>00.00</t>
  </si>
  <si>
    <t>Pas d’agent matériel ou pas d’information</t>
  </si>
  <si>
    <t>01.00</t>
  </si>
  <si>
    <t>Bâtiments, constructions, surfaces - à niveau (intérieur ou extérieur, fixes ou mobiles, temporaires ou non) – Non précisé</t>
  </si>
  <si>
    <t>02.00</t>
  </si>
  <si>
    <t>Bâtiments, constructions, surfaces – en hauteur (intérieur ou extérieur) - Non précisé</t>
  </si>
  <si>
    <t>03.00</t>
  </si>
  <si>
    <t>Bâtiments, constructions, surfaces – en profondeur (intérieur ou extérieur) - Non précisé</t>
  </si>
  <si>
    <t>04.00</t>
  </si>
  <si>
    <t>Dispositifs de distribution de matière, d’alimentation, canalisations - Non précisé</t>
  </si>
  <si>
    <t>05.00</t>
  </si>
  <si>
    <t>Moteurs, dispositifs de  transmission et de stockage d’énergie - Non précisé</t>
  </si>
  <si>
    <t>06.00</t>
  </si>
  <si>
    <t>Outils à main, non motorisés - Non précisé</t>
  </si>
  <si>
    <t>07.00</t>
  </si>
  <si>
    <t>Outils tenus ou guidés à la main, mécaniques - Non précisé</t>
  </si>
  <si>
    <t>08.00</t>
  </si>
  <si>
    <t>Outils à main - sans précision sur la motorisation - Non précisé</t>
  </si>
  <si>
    <t>09.00</t>
  </si>
  <si>
    <t>Machines et équipements - portables ou mobiles - Non précisé</t>
  </si>
  <si>
    <t>10.00</t>
  </si>
  <si>
    <t>Machines et équipements - fixes - Non précisé</t>
  </si>
  <si>
    <t>11.00</t>
  </si>
  <si>
    <t>Dispositifs de convoyage, de transport et de stockage - Non précisé</t>
  </si>
  <si>
    <t>12.00</t>
  </si>
  <si>
    <t>Véhicules terrestres - Non précisé</t>
  </si>
  <si>
    <t>13.00</t>
  </si>
  <si>
    <t>Autres véhicules de transport - Non précisé</t>
  </si>
  <si>
    <t>14.00</t>
  </si>
  <si>
    <t>Matériaux, objets, produits, éléments constitutifs de machine - bris, poussières - Non précisé</t>
  </si>
  <si>
    <t>15.00</t>
  </si>
  <si>
    <t>Substances chimiques, explosives, radioactives, biologiques - Non précisé</t>
  </si>
  <si>
    <t>16.00</t>
  </si>
  <si>
    <t>Dispositifs et équipements de sécurité – Non précisé</t>
  </si>
  <si>
    <t>17.00</t>
  </si>
  <si>
    <t>Équipements de bureau et personnels, matériel de sport, armes, appareillage domestique - Non précisé</t>
  </si>
  <si>
    <t>18.00</t>
  </si>
  <si>
    <t>Organismes vivants et êtres humains - Non précisé</t>
  </si>
  <si>
    <t>19.00</t>
  </si>
  <si>
    <t>Déchets en vrac - Non précisé</t>
  </si>
  <si>
    <t>20.00</t>
  </si>
  <si>
    <t>Phénomènes physiques et éléments naturels - Non précisé</t>
  </si>
  <si>
    <t>99.00</t>
  </si>
  <si>
    <t>Autres agents matériels non listés dans cette classification</t>
  </si>
  <si>
    <t xml:space="preserve">Genre de travail </t>
  </si>
  <si>
    <t>Contact-modalité blessure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</si>
  <si>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</si>
  <si>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</si>
  <si>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</si>
  <si>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</si>
  <si>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</si>
  <si>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</si>
  <si>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</si>
  <si>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</si>
  <si>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</si>
  <si>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</si>
  <si>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</si>
  <si>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</si>
  <si>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</si>
  <si>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</si>
  <si>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</si>
  <si>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</si>
  <si>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Mouvement vertical ou horizontal, écrasement sur, contre (résultat d'une chute) -Total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</si>
  <si>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</si>
  <si>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</si>
  <si>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</si>
  <si>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</si>
  <si>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</si>
  <si>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</si>
  <si>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</si>
  <si>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</si>
  <si>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</si>
  <si>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</si>
  <si>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</si>
  <si>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</si>
  <si>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</si>
  <si>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</si>
  <si>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</si>
  <si>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</si>
  <si>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</si>
  <si>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</si>
  <si>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 - Total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</si>
  <si>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</si>
  <si>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</si>
  <si>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</si>
  <si>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</si>
  <si>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</si>
  <si>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</si>
  <si>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</si>
  <si>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</si>
  <si>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</si>
  <si>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</si>
  <si>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</si>
  <si>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</si>
  <si>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piqûre, coups - Total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</si>
  <si>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</si>
  <si>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</si>
  <si>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</si>
  <si>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</si>
  <si>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</si>
  <si>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</si>
  <si>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Écrasement en mouvement vertical ou horizontal sur, contre un objet immobile (la victime est en mouvement) - Total</t>
  </si>
  <si>
    <t>Coincement, écrasement, etc. - Total</t>
  </si>
  <si>
    <t>Morsure, coup de pied, etc., (animal ou humain) - Total</t>
  </si>
  <si>
    <t>contrainte physique du corps, contrainte psychique - Total</t>
  </si>
  <si>
    <t xml:space="preserve">Codes </t>
  </si>
  <si>
    <t>Nature de la blessure</t>
  </si>
  <si>
    <t>Nature de la blessure inconnue ou non précisée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</si>
  <si>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</si>
  <si>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</si>
  <si>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</si>
  <si>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</si>
  <si>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</si>
  <si>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</si>
  <si>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</si>
  <si>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</si>
  <si>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</si>
  <si>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</si>
  <si>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</si>
  <si>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</si>
  <si>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</si>
  <si>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</si>
  <si>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</si>
  <si>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</si>
  <si>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</si>
  <si>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</si>
  <si>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</si>
  <si>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</si>
  <si>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</si>
  <si>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</si>
  <si>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</si>
  <si>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</si>
  <si>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</si>
  <si>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</si>
  <si>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</si>
  <si>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</si>
  <si>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</si>
  <si>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</si>
  <si>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</si>
  <si>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</si>
  <si>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</t>
  </si>
  <si>
    <t>Empoisonnements aigus</t>
  </si>
  <si>
    <t>Infections aigues</t>
  </si>
  <si>
    <t>Autres types d'empoisonnements et d'infections</t>
  </si>
  <si>
    <t>Noyade et asphyxie - Total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</si>
  <si>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</si>
  <si>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</si>
  <si>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</si>
  <si>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</si>
  <si>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</si>
  <si>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</si>
  <si>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</si>
  <si>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</si>
  <si>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</si>
  <si>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</si>
  <si>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</si>
  <si>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</si>
  <si>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</si>
  <si>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</si>
  <si>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</si>
  <si>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 - Total</t>
  </si>
  <si>
    <t>Choc</t>
  </si>
  <si>
    <t>Chocs consécutifs à des agressions et menaces</t>
  </si>
  <si>
    <t>Chocs traumatiques</t>
  </si>
  <si>
    <t>Autres types de chocs</t>
  </si>
  <si>
    <t>Blessures multiples - Total</t>
  </si>
  <si>
    <t>Blessures multiples</t>
  </si>
  <si>
    <t>Autres blessures déterminées non classées sous d'autres rubriques</t>
  </si>
  <si>
    <t>Codes</t>
  </si>
  <si>
    <t>15-25 ans</t>
  </si>
  <si>
    <t>50 ans et plus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</si>
  <si>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</si>
  <si>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</si>
  <si>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</si>
  <si>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</si>
  <si>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</si>
  <si>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</si>
  <si>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</si>
  <si>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</si>
  <si>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</si>
  <si>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</si>
  <si>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</si>
  <si>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</si>
  <si>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</si>
  <si>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</si>
  <si>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</si>
  <si>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</si>
  <si>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</si>
  <si>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</si>
  <si>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</si>
  <si>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Cou, y compris colonne vertébrale, vertèbres du cou - Total</t>
  </si>
  <si>
    <t>20</t>
  </si>
  <si>
    <t>Cou, y compris colonne vertébrale, vertèbres du cou</t>
  </si>
  <si>
    <t>21</t>
  </si>
  <si>
    <t>29</t>
  </si>
  <si>
    <t>Autres parties du cou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</si>
  <si>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</si>
  <si>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</si>
  <si>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</si>
  <si>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</si>
  <si>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</si>
  <si>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</si>
  <si>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</si>
  <si>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</si>
  <si>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</si>
  <si>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</si>
  <si>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</si>
  <si>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</si>
  <si>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</si>
  <si>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</si>
  <si>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</si>
  <si>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</si>
  <si>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</si>
  <si>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</si>
  <si>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</si>
  <si>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</si>
  <si>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</si>
  <si>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</si>
  <si>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</si>
  <si>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</si>
  <si>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</si>
  <si>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</si>
  <si>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</si>
  <si>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</si>
  <si>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</si>
  <si>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</si>
  <si>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</si>
  <si>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</si>
  <si>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</si>
  <si>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</si>
  <si>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</si>
  <si>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</si>
  <si>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</si>
  <si>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</si>
  <si>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</si>
  <si>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</si>
  <si>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</si>
  <si>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</si>
  <si>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</si>
  <si>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</si>
  <si>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</si>
  <si>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</si>
  <si>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</si>
  <si>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</si>
  <si>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</si>
  <si>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</si>
  <si>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</si>
  <si>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</si>
  <si>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</si>
  <si>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</si>
  <si>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</si>
  <si>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</si>
  <si>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</si>
  <si>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</si>
  <si>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</si>
  <si>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</si>
  <si>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</si>
  <si>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</si>
  <si>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 xml:space="preserve">Localisation de la blessure </t>
  </si>
  <si>
    <t>Cou, y compris colonne vertébrale et vertèbres du cou - sans autre spécification</t>
  </si>
  <si>
    <t>Torse et organes - sans autre spécification</t>
  </si>
  <si>
    <t>Membres supérieurs - sans autre spécification</t>
  </si>
  <si>
    <t>Membres inférieurs - sans autre spécification</t>
  </si>
  <si>
    <t>Ensemble du corps et endroits multiples - sans autre spécification</t>
  </si>
  <si>
    <t xml:space="preserve">Dans "Travail manuel" sont compris les catégories professionnelles suivantes: ouvrier, ouvriers à statut d'employé, extension-loi, gens de maison assujettis à l'ONSS, gens de maison non assujettis à l'ONSS, uvrier intérimaire, autres "lois de 1971" et étudiants intérimaires. </t>
  </si>
  <si>
    <t>Dans "Travail intellectuel" sont compris les catégories professionnelles suivantes: employé administratif, autre employé et employé intérimaire.</t>
  </si>
  <si>
    <t xml:space="preserve">21.4. Nature de la blessure </t>
  </si>
  <si>
    <t>28.1. Déviation</t>
  </si>
  <si>
    <t xml:space="preserve">28.2. Agent matériel lié à la déviation </t>
  </si>
  <si>
    <t xml:space="preserve">28.3. Modalité de la blessure </t>
  </si>
  <si>
    <t xml:space="preserve">28.5. Localisation de la  blessure </t>
  </si>
  <si>
    <t>00 Inconnu</t>
  </si>
  <si>
    <t>10 Déviation par problème électrique, explosion, feu - non précisé</t>
  </si>
  <si>
    <t>13 Explosion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</si>
  <si>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</si>
  <si>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</si>
  <si>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</si>
  <si>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30 Rupture, bris, éclatement, glissade, chute, effondrement d'agent matériel - non précisé</t>
  </si>
  <si>
    <t>31 Rupture de matériel, aux joints, aux connexions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</si>
  <si>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</si>
  <si>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</si>
  <si>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</si>
  <si>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</si>
  <si>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</si>
  <si>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</si>
  <si>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</si>
  <si>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</si>
  <si>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</si>
  <si>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</si>
  <si>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</si>
  <si>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</si>
  <si>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</si>
  <si>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</si>
  <si>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</si>
  <si>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</si>
  <si>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</si>
  <si>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</si>
  <si>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</si>
  <si>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</si>
  <si>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</si>
  <si>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</si>
  <si>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</si>
  <si>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</si>
  <si>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</si>
  <si>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</si>
  <si>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</si>
  <si>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</si>
  <si>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</si>
  <si>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</si>
  <si>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</si>
  <si>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</si>
  <si>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</si>
  <si>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</si>
  <si>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</si>
  <si>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Total</t>
  </si>
  <si>
    <t>00.00 Pas d'agent matériel ou pas d'information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</si>
  <si>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</si>
  <si>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</si>
  <si>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</si>
  <si>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</si>
  <si>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06.00 Outils à main, non motorisés</t>
  </si>
  <si>
    <t>09.00 Machines et équipements - portables ou mobiles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</si>
  <si>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</si>
  <si>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</si>
  <si>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</si>
  <si>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</si>
  <si>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</si>
  <si>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17.00 Equipements de bureau et personnels, matériel de sport, armes, appareillage domestique</t>
  </si>
  <si>
    <t>18.00 Organismes vivants et êtres humains</t>
  </si>
  <si>
    <t>19.00 Déchets en vrac</t>
  </si>
  <si>
    <t>20.00 Phénomènes physiques et éléments naturels</t>
  </si>
  <si>
    <t>99.00 Autres agents matériels non listés dans cette classification</t>
  </si>
  <si>
    <t>11 Contact indirect avec un arc électrique, foudre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</si>
  <si>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</si>
  <si>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</si>
  <si>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</si>
  <si>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</si>
  <si>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19 Autre Contact - Modalité de la blessure connu du groupe 10 nlcd</t>
  </si>
  <si>
    <t>20 Noyade, ensevelissement, enveloppement - non précisé</t>
  </si>
  <si>
    <t>23 Enveloppement par, entouré de gaz ou de particules en suspension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</si>
  <si>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</si>
  <si>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</si>
  <si>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</si>
  <si>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</si>
  <si>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</si>
  <si>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</si>
  <si>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</si>
  <si>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</si>
  <si>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</si>
  <si>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</si>
  <si>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</si>
  <si>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</si>
  <si>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</si>
  <si>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</si>
  <si>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</si>
  <si>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</si>
  <si>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</si>
  <si>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</si>
  <si>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</si>
  <si>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</si>
  <si>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</si>
  <si>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</si>
  <si>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</si>
  <si>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</si>
  <si>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</si>
  <si>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</si>
  <si>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</si>
  <si>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</si>
  <si>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</si>
  <si>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</si>
  <si>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Inconnu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</si>
  <si>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</si>
  <si>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</si>
  <si>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</si>
  <si>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</si>
  <si>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</si>
  <si>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</si>
  <si>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</si>
  <si>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</si>
  <si>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</si>
  <si>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</si>
  <si>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</si>
  <si>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</si>
  <si>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</si>
  <si>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</si>
  <si>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</si>
  <si>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</si>
  <si>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</si>
  <si>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</si>
  <si>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</si>
  <si>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</si>
  <si>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</si>
  <si>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</si>
  <si>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</si>
  <si>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</si>
  <si>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j-90 Effets du bruit, des vibrations et de la pression</t>
  </si>
  <si>
    <t>k-91 Perte auditive aiguë</t>
  </si>
  <si>
    <t>n-100 Effets des extrêmes de température, de la lumière et des radiations</t>
  </si>
  <si>
    <t>s-110 Chocs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</si>
  <si>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</si>
  <si>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</si>
  <si>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</si>
  <si>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</si>
  <si>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</si>
  <si>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</si>
  <si>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</si>
  <si>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</si>
  <si>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</si>
  <si>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</si>
  <si>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</si>
  <si>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</si>
  <si>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</si>
  <si>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</si>
  <si>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</si>
  <si>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</si>
  <si>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</si>
  <si>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</si>
  <si>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</si>
  <si>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</si>
  <si>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</si>
  <si>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</si>
  <si>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</si>
  <si>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</si>
  <si>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</si>
  <si>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</si>
  <si>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</si>
  <si>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</si>
  <si>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</si>
  <si>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</si>
  <si>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</si>
  <si>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</si>
  <si>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</si>
  <si>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</si>
  <si>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</si>
  <si>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</si>
  <si>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</si>
  <si>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</si>
  <si>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</si>
  <si>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</si>
  <si>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</si>
  <si>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</si>
  <si>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</si>
  <si>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</si>
  <si>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t-111 Chocs consécutifs à des agressions et menaces</t>
  </si>
  <si>
    <t>u-112 Chocs traumatiques</t>
  </si>
  <si>
    <t>11 Problème électrique par défaillance dans l'installation - entraînant un contact indirect</t>
  </si>
  <si>
    <t>12 Problème électrique - entraînant un contact direct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</si>
  <si>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</si>
  <si>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</si>
  <si>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</si>
  <si>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05.00 Moteurs, dispositifs de transmission et de stockage d'énergie</t>
  </si>
  <si>
    <t>07.00 Outils tenus ou guidé à la main, mécaniques</t>
  </si>
  <si>
    <t>10.00 Machines et équipements - fixes</t>
  </si>
  <si>
    <t>10 Contact avec courant électrique, température, substance dangereuse - non précisé</t>
  </si>
  <si>
    <t>52 Contact avec agent matériel pointu</t>
  </si>
  <si>
    <t>81 Morsure par</t>
  </si>
  <si>
    <t>28. Caractéristiques des accidents sur le chemin du travail avec prévision d'incapacité permanente dans le secteur privé - 2018</t>
  </si>
  <si>
    <t>Accidents sur le chemin du travail avec prévision d'incapacité permanente selon la déviation : évolution 2012 - 2018</t>
  </si>
  <si>
    <t>Accidents sur le chemin du travail avec prévision d'incapacité permanente selon la déviation : distribution selon le genre - 2018</t>
  </si>
  <si>
    <t>Accidents sur le chemin du travail avec prévision d'incapacité permanente selon la déviation : distribution selon la génération - 2018</t>
  </si>
  <si>
    <t>Accidents sur le chemin du travail avec prévision d'incapacité permanente selon la déviation : distribution selon le genre de travail - 2018</t>
  </si>
  <si>
    <t>Accidents sur le chemin du travail avec prévision d'incapacité permanente selon l'agent matériel : évolution 2012 - 2018</t>
  </si>
  <si>
    <t>Accidents sur le chemin du travail avec prévision d'incapacité permanente selon l'agent matériel : distribution selon le genre - 2018</t>
  </si>
  <si>
    <t>Accidents sur le chemin du travail avec prévision d'incapacité permanente selon l'agent matériel : distribution selon la génération - 2018</t>
  </si>
  <si>
    <t>Accidents sur le chemin du travail avec prévision d'incapacité permanente selon l'agent matériel : distribution selon le genre de travail - 2018</t>
  </si>
  <si>
    <t>Accidents sur le chemin du travail avec prévision d'incapacité permanente selon la modalité de la blessure : évolution 2012 - 2018</t>
  </si>
  <si>
    <t>Accidents sur le chemin du travail avec prévision d'incapacité permanente selon la modalité de la blessure : distribution selon le genre - 2018</t>
  </si>
  <si>
    <t>Accidents sur le chemin du travail avec prévision d'incapacité permanente selon la modalité de la blessure : distribution selon la génération - 2018</t>
  </si>
  <si>
    <t>Accidents sur le chemin du travail avec prévision d'incapacité permanente selon la modalité de la blessure : distribution selon le genre de travail - 2018</t>
  </si>
  <si>
    <t>Accidents sur le chemin du travail avec prévision d'incapacité permanente selon la nature de la blessure : évolution 2012 - 2018</t>
  </si>
  <si>
    <t>Accidents sur le chemin du travail avec prévision d'incapacité permanente selon la nature de la blessure : distribution selon le genre - 2018</t>
  </si>
  <si>
    <t>Accidents sur le chemin du travail avec prévision d'incapacité permanente selon la nature de la blessure : distribution selon la génération - 2018</t>
  </si>
  <si>
    <t>Accidents sur le chemin du travail avec prévision d'incapacité permanente selon la nature de la blessure : distribution selon le genre de travail - 2018</t>
  </si>
  <si>
    <t>Accidents sur le chemin du travail avec prévision d'incapacité permanente selon la localisation de la blessure : évolution 2012 - 2018</t>
  </si>
  <si>
    <t>Accidents sur le chemin du travail avec prévision d'incapacité permanente selon la localisation de la blessure : distribution selon le genre - 2018</t>
  </si>
  <si>
    <t>Accidents sur le chemin du travail avec prévision d'incapacité permanente selon la localisation de la blessure : distribution selon la génération - 2018</t>
  </si>
  <si>
    <t>Accidents sur le chemin du travail avec prévision d'incapacité permanente selon la localisation de la blessure : distribution selon le genre de travail - 2018</t>
  </si>
  <si>
    <t>28.1.1. Accidents sur le chemin du travail avec prévision d'incapacité permanente selon la déviation : évolution 2012 - 2018</t>
  </si>
  <si>
    <t>28.1.2. Accidents sur le chemin du travail avec prévision d'incapacité permanente selon la déviation : distribution selon le genre - 2018</t>
  </si>
  <si>
    <t>28.1.3. Accidents sur le chemin du travail avec prévision d'incapacité permanente selon la déviation : distribution selon la génération - 2018</t>
  </si>
  <si>
    <t>28.1.4. Accidents sur le chemin du travail avec prévision d'incapacité permanente selon la déviation : distribution selon le genre de travail - 2018</t>
  </si>
  <si>
    <t>28.2.1. Accidents sur le chemin du travail avec prévision d'incapacité permanente selon l'agent matériel : évolution 2012 - 2018</t>
  </si>
  <si>
    <t>28.2.2. Accidents sur le chemin du travail avec prévision d'incapacité permanente selon l'agent matériel : distribution selon le genre - 2018</t>
  </si>
  <si>
    <t>28.2.3. Accidents sur le chemin du travail avec prévision d'incapacité permanente selon l'agent matériel : distribution selon la génération - 2018</t>
  </si>
  <si>
    <t>28.2.4. Accidents sur le chemin du travail avec prévision d'incapacité permanente selon l'agent matériel : distribution selon le genre de travail - 2018</t>
  </si>
  <si>
    <t>28.3.1. Accidents sur le chemin du travail avec prévision d'incapacité permanente selon la modalité de la blessure : évolution 2012 - 2018</t>
  </si>
  <si>
    <t>Variation de 2017 à 2018 en %</t>
  </si>
  <si>
    <t>28.3.2. Accidents sur le chemin du travail avec prévision d'incapacité permanente selon la modalité de la blessure : distribution selon le genre - 2018</t>
  </si>
  <si>
    <t>28.3.3. Accidents sur le chemin du travail avec prévision d'incapacité permanente selon la modalité de la blessure : distribution selon la génération - 2018</t>
  </si>
  <si>
    <t>28.3.4. Accidents sur le chemin du travail avec prévision d'incapacité permanente selon la modalité de la blessure : distribution selon le genre de travail - 2018</t>
  </si>
  <si>
    <t>28.4.1. Accidents sur le chemin du travail avec prévision d'incapacité permanente selon la nature de la blessure : évolution 2012 - 2018</t>
  </si>
  <si>
    <t>28.4.2. Accidents sur le chemin du travail avec prévision d'incapacité permanente selon la nature de la blessure : distribution selon le genre - 2018</t>
  </si>
  <si>
    <t>28.4.3. Accidents sur le chemin du travail avec prévision d'incapacité permanente selon la nature de la blessure : distribution selon la génération - 2018</t>
  </si>
  <si>
    <t>28.4.4. Accidents sur le chemin du travail avec prévision d'incapacité permanente selon la nature de la blessure : distribution selon le genre de travail - 2018</t>
  </si>
  <si>
    <t>28.5.1. Accidents sur le chemin du travail avec prévision d'incapacité permanente selon la localisation de la blessure : évolution 2012 - 2018</t>
  </si>
  <si>
    <t>28.5.2. Accidents sur le chemin du travail avec prévision d'incapacité permanente selon la localisation de la blessure : distribution selon le genre - 2018</t>
  </si>
  <si>
    <t>28.5.3. Accidents sur le chemin du travail avec prévision d'incapacité permanente selon la localisation de la blessure : distribution selon la génération - 2018</t>
  </si>
  <si>
    <t>28.5.4. Accidents sur le chemin du travail avec prévision d'incapacité permanente selon la localisation de la blessure : distribution selon le genre de travail - 2018</t>
  </si>
  <si>
    <t>16.00 Dispositifs et équipements de sécurité</t>
  </si>
  <si>
    <t>22 Ensevelissement sous solide</t>
  </si>
  <si>
    <t>az-69 Autres types de brûlures, de brûlures par exposition à un liquide bouillant et de gelures</t>
  </si>
  <si>
    <t>m-99 Autres effets du bruit, des vibrations et de la pression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</si>
</sst>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_-* #,##0.00\ &quot;€&quot;_-;\-* #,##0.00\ &quot;€&quot;_-;_-* &quot;-&quot;??\ &quot;€&quot;_-;_-@_-"/>
    <numFmt numFmtId="166" formatCode="#,##0.0[$%-80C]"/>
    <numFmt numFmtId="167" formatCode="#,##0.00[$%-80C]"/>
    <numFmt numFmtId="168" formatCode="#,##0[$%-813]* "/>
    <numFmt numFmtId="169" formatCode="#,##0.00[$%-813]"/>
    <numFmt numFmtId="170" formatCode="#,##0.0[$%-813]"/>
    <numFmt numFmtId="171" formatCode="#,##0.0[$%-813]* 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b/>
      <sz val="11"/>
      <name val="Microsoft Sans Serif"/>
      <family val="2"/>
    </font>
    <font>
      <sz val="11"/>
      <color indexed="10"/>
      <name val="Microsoft Sans Serif"/>
      <family val="2"/>
    </font>
    <font>
      <sz val="11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i/>
      <sz val="11"/>
      <name val="Microsoft Sans Serif"/>
      <family val="2"/>
    </font>
    <font>
      <i/>
      <sz val="11"/>
      <color indexed="8"/>
      <name val="Microsoft Sans Serif"/>
      <family val="2"/>
    </font>
    <font>
      <b/>
      <sz val="12"/>
      <name val="Microsoft Sans Serif"/>
      <family val="2"/>
    </font>
    <font>
      <u val="single"/>
      <sz val="11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63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1" fillId="0" borderId="0" xfId="44" applyFill="1" applyAlignment="1">
      <alignment/>
    </xf>
    <xf numFmtId="0" fontId="41" fillId="0" borderId="0" xfId="44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9" fontId="4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3" fontId="11" fillId="34" borderId="23" xfId="0" applyNumberFormat="1" applyFont="1" applyFill="1" applyBorder="1" applyAlignment="1">
      <alignment horizontal="center" vertical="center"/>
    </xf>
    <xf numFmtId="164" fontId="12" fillId="34" borderId="24" xfId="0" applyNumberFormat="1" applyFont="1" applyFill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34" xfId="0" applyNumberFormat="1" applyFont="1" applyBorder="1" applyAlignment="1">
      <alignment horizontal="center" vertical="center"/>
    </xf>
    <xf numFmtId="3" fontId="12" fillId="34" borderId="29" xfId="0" applyNumberFormat="1" applyFont="1" applyFill="1" applyBorder="1" applyAlignment="1">
      <alignment horizontal="center" vertical="center"/>
    </xf>
    <xf numFmtId="3" fontId="12" fillId="34" borderId="30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164" fontId="12" fillId="0" borderId="38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12" fillId="34" borderId="23" xfId="0" applyNumberFormat="1" applyFont="1" applyFill="1" applyBorder="1" applyAlignment="1">
      <alignment horizontal="center" vertical="center"/>
    </xf>
    <xf numFmtId="164" fontId="12" fillId="34" borderId="28" xfId="0" applyNumberFormat="1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164" fontId="12" fillId="0" borderId="47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11" fillId="34" borderId="44" xfId="0" applyNumberFormat="1" applyFont="1" applyFill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64" fontId="4" fillId="0" borderId="52" xfId="0" applyNumberFormat="1" applyFont="1" applyFill="1" applyBorder="1" applyAlignment="1">
      <alignment horizontal="center" vertical="center"/>
    </xf>
    <xf numFmtId="3" fontId="3" fillId="34" borderId="23" xfId="0" applyNumberFormat="1" applyFont="1" applyFill="1" applyBorder="1" applyAlignment="1">
      <alignment horizontal="center" vertical="center"/>
    </xf>
    <xf numFmtId="164" fontId="3" fillId="34" borderId="28" xfId="0" applyNumberFormat="1" applyFont="1" applyFill="1" applyBorder="1" applyAlignment="1">
      <alignment horizontal="center" vertical="center"/>
    </xf>
    <xf numFmtId="164" fontId="3" fillId="34" borderId="24" xfId="0" applyNumberFormat="1" applyFont="1" applyFill="1" applyBorder="1" applyAlignment="1">
      <alignment horizontal="center" vertical="center"/>
    </xf>
    <xf numFmtId="3" fontId="8" fillId="34" borderId="23" xfId="0" applyNumberFormat="1" applyFont="1" applyFill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8" fillId="34" borderId="44" xfId="0" applyNumberFormat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164" fontId="3" fillId="33" borderId="47" xfId="0" applyNumberFormat="1" applyFont="1" applyFill="1" applyBorder="1" applyAlignment="1">
      <alignment horizontal="center" vertical="center"/>
    </xf>
    <xf numFmtId="164" fontId="3" fillId="33" borderId="38" xfId="0" applyNumberFormat="1" applyFont="1" applyFill="1" applyBorder="1" applyAlignment="1">
      <alignment horizontal="center" vertical="center"/>
    </xf>
    <xf numFmtId="3" fontId="8" fillId="33" borderId="48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164" fontId="3" fillId="0" borderId="53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3" fontId="10" fillId="0" borderId="55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9" fontId="9" fillId="0" borderId="31" xfId="0" applyNumberFormat="1" applyFont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164" fontId="11" fillId="0" borderId="34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53" xfId="0" applyNumberFormat="1" applyFont="1" applyBorder="1" applyAlignment="1">
      <alignment horizontal="center" vertical="center"/>
    </xf>
    <xf numFmtId="164" fontId="11" fillId="0" borderId="47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49" fontId="11" fillId="34" borderId="23" xfId="0" applyNumberFormat="1" applyFont="1" applyFill="1" applyBorder="1" applyAlignment="1">
      <alignment horizontal="center" vertical="center"/>
    </xf>
    <xf numFmtId="164" fontId="11" fillId="34" borderId="24" xfId="0" applyNumberFormat="1" applyFont="1" applyFill="1" applyBorder="1" applyAlignment="1">
      <alignment horizontal="center" vertical="center"/>
    </xf>
    <xf numFmtId="164" fontId="11" fillId="34" borderId="28" xfId="0" applyNumberFormat="1" applyFont="1" applyFill="1" applyBorder="1" applyAlignment="1">
      <alignment horizontal="center" vertical="center"/>
    </xf>
    <xf numFmtId="164" fontId="11" fillId="34" borderId="5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164" fontId="11" fillId="0" borderId="34" xfId="0" applyNumberFormat="1" applyFont="1" applyFill="1" applyBorder="1" applyAlignment="1">
      <alignment horizontal="center" vertical="center"/>
    </xf>
    <xf numFmtId="164" fontId="11" fillId="0" borderId="53" xfId="0" applyNumberFormat="1" applyFont="1" applyFill="1" applyBorder="1" applyAlignment="1">
      <alignment horizontal="center" vertical="center"/>
    </xf>
    <xf numFmtId="10" fontId="11" fillId="0" borderId="5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1" fillId="0" borderId="45" xfId="0" applyNumberFormat="1" applyFont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164" fontId="11" fillId="0" borderId="59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164" fontId="11" fillId="0" borderId="33" xfId="0" applyNumberFormat="1" applyFont="1" applyFill="1" applyBorder="1" applyAlignment="1">
      <alignment horizontal="center" vertical="center"/>
    </xf>
    <xf numFmtId="164" fontId="11" fillId="0" borderId="45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11" fillId="34" borderId="61" xfId="0" applyNumberFormat="1" applyFont="1" applyFill="1" applyBorder="1" applyAlignment="1">
      <alignment horizontal="center" vertical="center"/>
    </xf>
    <xf numFmtId="164" fontId="11" fillId="34" borderId="62" xfId="0" applyNumberFormat="1" applyFont="1" applyFill="1" applyBorder="1" applyAlignment="1">
      <alignment horizontal="center" vertical="center"/>
    </xf>
    <xf numFmtId="164" fontId="11" fillId="34" borderId="63" xfId="0" applyNumberFormat="1" applyFont="1" applyFill="1" applyBorder="1" applyAlignment="1">
      <alignment horizontal="center" vertical="center"/>
    </xf>
    <xf numFmtId="164" fontId="11" fillId="0" borderId="57" xfId="0" applyNumberFormat="1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left" vertical="center" wrapText="1"/>
    </xf>
    <xf numFmtId="3" fontId="12" fillId="34" borderId="61" xfId="0" applyNumberFormat="1" applyFont="1" applyFill="1" applyBorder="1" applyAlignment="1">
      <alignment horizontal="center" vertical="center"/>
    </xf>
    <xf numFmtId="164" fontId="11" fillId="34" borderId="64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1" fillId="34" borderId="2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left" vertical="center" wrapText="1"/>
    </xf>
    <xf numFmtId="164" fontId="11" fillId="33" borderId="33" xfId="0" applyNumberFormat="1" applyFont="1" applyFill="1" applyBorder="1" applyAlignment="1">
      <alignment horizontal="center" vertical="center"/>
    </xf>
    <xf numFmtId="164" fontId="11" fillId="33" borderId="34" xfId="0" applyNumberFormat="1" applyFont="1" applyFill="1" applyBorder="1" applyAlignment="1">
      <alignment horizontal="center" vertical="center"/>
    </xf>
    <xf numFmtId="164" fontId="11" fillId="33" borderId="12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left" vertical="center" wrapText="1"/>
    </xf>
    <xf numFmtId="9" fontId="6" fillId="0" borderId="28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10" fontId="11" fillId="34" borderId="44" xfId="0" applyNumberFormat="1" applyFont="1" applyFill="1" applyBorder="1" applyAlignment="1">
      <alignment horizontal="center" vertical="center"/>
    </xf>
    <xf numFmtId="10" fontId="11" fillId="34" borderId="24" xfId="0" applyNumberFormat="1" applyFont="1" applyFill="1" applyBorder="1" applyAlignment="1">
      <alignment horizontal="center" vertical="center"/>
    </xf>
    <xf numFmtId="10" fontId="11" fillId="34" borderId="65" xfId="0" applyNumberFormat="1" applyFont="1" applyFill="1" applyBorder="1" applyAlignment="1">
      <alignment horizontal="center" vertical="center"/>
    </xf>
    <xf numFmtId="164" fontId="11" fillId="0" borderId="31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" fontId="12" fillId="34" borderId="61" xfId="0" applyNumberFormat="1" applyFont="1" applyFill="1" applyBorder="1" applyAlignment="1">
      <alignment horizontal="center" vertical="center"/>
    </xf>
    <xf numFmtId="1" fontId="12" fillId="34" borderId="23" xfId="0" applyNumberFormat="1" applyFont="1" applyFill="1" applyBorder="1" applyAlignment="1">
      <alignment horizontal="center" vertical="center"/>
    </xf>
    <xf numFmtId="164" fontId="12" fillId="34" borderId="66" xfId="0" applyNumberFormat="1" applyFont="1" applyFill="1" applyBorder="1" applyAlignment="1">
      <alignment horizontal="center" vertical="center"/>
    </xf>
    <xf numFmtId="164" fontId="12" fillId="34" borderId="6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" fontId="12" fillId="34" borderId="11" xfId="0" applyNumberFormat="1" applyFont="1" applyFill="1" applyBorder="1" applyAlignment="1">
      <alignment horizontal="center" vertical="center"/>
    </xf>
    <xf numFmtId="164" fontId="11" fillId="34" borderId="12" xfId="0" applyNumberFormat="1" applyFont="1" applyFill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164" fontId="11" fillId="0" borderId="51" xfId="0" applyNumberFormat="1" applyFont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53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53" fillId="0" borderId="0" xfId="0" applyFont="1" applyAlignment="1">
      <alignment vertical="top"/>
    </xf>
    <xf numFmtId="164" fontId="11" fillId="34" borderId="59" xfId="0" applyNumberFormat="1" applyFont="1" applyFill="1" applyBorder="1" applyAlignment="1">
      <alignment horizontal="center" vertical="center"/>
    </xf>
    <xf numFmtId="9" fontId="11" fillId="34" borderId="23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15" fillId="0" borderId="0" xfId="0" applyFont="1" applyAlignment="1">
      <alignment vertical="top"/>
    </xf>
    <xf numFmtId="3" fontId="15" fillId="0" borderId="0" xfId="0" applyNumberFormat="1" applyFont="1" applyAlignment="1">
      <alignment vertical="top"/>
    </xf>
    <xf numFmtId="166" fontId="1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7" fontId="15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9" fontId="11" fillId="34" borderId="44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left" vertical="center"/>
    </xf>
    <xf numFmtId="0" fontId="16" fillId="0" borderId="0" xfId="56" applyFont="1">
      <alignment vertical="top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44" fontId="13" fillId="0" borderId="75" xfId="60" applyFont="1" applyBorder="1" applyAlignment="1">
      <alignment horizontal="center" vertical="center" wrapText="1"/>
    </xf>
    <xf numFmtId="44" fontId="13" fillId="0" borderId="76" xfId="60" applyFont="1" applyBorder="1" applyAlignment="1">
      <alignment horizontal="center" vertical="center" wrapText="1"/>
    </xf>
    <xf numFmtId="44" fontId="13" fillId="0" borderId="77" xfId="6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164" fontId="6" fillId="0" borderId="90" xfId="0" applyNumberFormat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hoofdstuk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arrapport 2018 hoofdstuk 28"/>
    </sheetNames>
    <sheetDataSet>
      <sheetData sheetId="0">
        <row r="3">
          <cell r="A3" t="str">
            <v>00 Inconnu</v>
          </cell>
          <cell r="B3">
            <v>194</v>
          </cell>
          <cell r="C3">
            <v>7.023895727733527</v>
          </cell>
        </row>
        <row r="4">
          <cell r="A4" t="str">
            <v>19 Autre déviation connue du groupe 10 nlcd</v>
          </cell>
          <cell r="B4">
            <v>4</v>
          </cell>
          <cell r="C4">
            <v>0.1448225923244026</v>
          </cell>
        </row>
        <row r="5">
          <cell r="A5" t="str">
            <v>20 Déviation par débordement, renversement, fuite, écoulement, vaporisation, dégagement - non précisé</v>
          </cell>
          <cell r="B5">
            <v>2</v>
          </cell>
          <cell r="C5">
            <v>0.0724112961622013</v>
          </cell>
        </row>
        <row r="6">
          <cell r="A6" t="str">
            <v>21 à l'état de solide - débordement, renversement</v>
          </cell>
          <cell r="B6">
            <v>1</v>
          </cell>
          <cell r="C6">
            <v>0.03620564808110065</v>
          </cell>
        </row>
        <row r="7">
          <cell r="A7" t="str">
            <v>30 Rupture, bris, éclatement, glissade, chute, effondrement d'agent matériel - non précisé</v>
          </cell>
          <cell r="B7">
            <v>14</v>
          </cell>
          <cell r="C7">
            <v>0.5068790731354091</v>
          </cell>
        </row>
        <row r="8">
          <cell r="A8" t="str">
            <v>31 Rupture de matériel, aux joints, aux connexions</v>
          </cell>
          <cell r="B8">
            <v>3</v>
          </cell>
          <cell r="C8">
            <v>0.10861694424330195</v>
          </cell>
        </row>
        <row r="9">
          <cell r="A9" t="str">
            <v>33 Glissade, chute, effondrement d'agent matériel - supérieur</v>
          </cell>
          <cell r="B9">
            <v>16</v>
          </cell>
          <cell r="C9">
            <v>0.5792903692976104</v>
          </cell>
        </row>
        <row r="10">
          <cell r="A10" t="str">
            <v>34 Glissade, chute, effondrement d'agent matériel - inférieur</v>
          </cell>
          <cell r="B10">
            <v>21</v>
          </cell>
          <cell r="C10">
            <v>0.7603186097031137</v>
          </cell>
        </row>
        <row r="11">
          <cell r="A11" t="str">
            <v>35 Glissade, chute, effondrement d'agent matériel - de plain-pied</v>
          </cell>
          <cell r="B11">
            <v>56</v>
          </cell>
          <cell r="C11">
            <v>2.0275162925416366</v>
          </cell>
        </row>
        <row r="12">
          <cell r="A12" t="str">
            <v>39 Autre déviation connue du groupe 30 nlcd</v>
          </cell>
          <cell r="B12">
            <v>2</v>
          </cell>
          <cell r="C12">
            <v>0.0724112961622013</v>
          </cell>
        </row>
        <row r="13">
          <cell r="A13" t="str">
            <v>40 Perte, totale ou partielle de contrôle de machine, moyen de transport - équipement de manutention, outil à main, objet, animal - non précisé</v>
          </cell>
          <cell r="B13">
            <v>125</v>
          </cell>
          <cell r="C13">
            <v>4.525706010137581</v>
          </cell>
        </row>
        <row r="14">
          <cell r="A14" t="str">
            <v>41 Perte, totale ou partielle de contrôle de machine ou de la matière travaillée par la machine</v>
          </cell>
          <cell r="B14">
            <v>6</v>
          </cell>
          <cell r="C14">
            <v>0.2172338884866039</v>
          </cell>
        </row>
        <row r="15">
          <cell r="A15" t="str">
            <v>42 Perte, totale ou partielle de contrôle de moyen de transport - d'équipement de manutention</v>
          </cell>
          <cell r="B15">
            <v>1094</v>
          </cell>
          <cell r="C15">
            <v>39.60897900072411</v>
          </cell>
        </row>
        <row r="16">
          <cell r="A16" t="str">
            <v>43 Perte, totale ou partielle de contrôle d'outil à main ou de la matière travaillée par l'outil</v>
          </cell>
          <cell r="B16">
            <v>8</v>
          </cell>
          <cell r="C16">
            <v>0.2896451846488052</v>
          </cell>
        </row>
        <row r="17">
          <cell r="A17" t="str">
            <v>44 Perte, totale ou partielle de contrôle d'objet, porté, déplacé, manipulé etc.</v>
          </cell>
          <cell r="B17">
            <v>11</v>
          </cell>
          <cell r="C17">
            <v>0.39826212889210716</v>
          </cell>
        </row>
        <row r="18">
          <cell r="A18" t="str">
            <v>49 Autre déviation connue du groupe 40 nlcd</v>
          </cell>
          <cell r="B18">
            <v>17</v>
          </cell>
          <cell r="C18">
            <v>0.6154960173787111</v>
          </cell>
        </row>
        <row r="19">
          <cell r="A19" t="str">
            <v>50 Glissade ou trébuchement avec chute, chute de personne - non précisé</v>
          </cell>
          <cell r="B19">
            <v>124</v>
          </cell>
          <cell r="C19">
            <v>4.489500362056481</v>
          </cell>
        </row>
        <row r="20">
          <cell r="A20" t="str">
            <v>51 Chute de personne - de hauteur</v>
          </cell>
          <cell r="B20">
            <v>54</v>
          </cell>
          <cell r="C20">
            <v>1.9551049963794354</v>
          </cell>
        </row>
        <row r="21">
          <cell r="A21" t="str">
            <v>52 Glissade ou trébuchement avec chute, chute de personne - de plain-pied</v>
          </cell>
          <cell r="B21">
            <v>361</v>
          </cell>
          <cell r="C21">
            <v>13.070238957277336</v>
          </cell>
        </row>
        <row r="22">
          <cell r="A22" t="str">
            <v>59 Autre déviation connue du groupe 50 nlcd</v>
          </cell>
          <cell r="B22">
            <v>16</v>
          </cell>
          <cell r="C22">
            <v>0.5792903692976104</v>
          </cell>
        </row>
        <row r="23">
          <cell r="A23" t="str">
            <v>60 Mouvement du corps sans contrainte physique - non précisé</v>
          </cell>
          <cell r="B23">
            <v>6</v>
          </cell>
          <cell r="C23">
            <v>0.2172338884866039</v>
          </cell>
        </row>
        <row r="24">
          <cell r="A24" t="str">
            <v>63 En étant attrapé, entraîné, par quelque chose ou par son élan</v>
          </cell>
          <cell r="B24">
            <v>246</v>
          </cell>
          <cell r="C24">
            <v>8.90658942795076</v>
          </cell>
        </row>
        <row r="25">
          <cell r="A25" t="str">
            <v>64 Mouvements non coordonnés, gestes intempestifs, inopportuns</v>
          </cell>
          <cell r="B25">
            <v>58</v>
          </cell>
          <cell r="C25">
            <v>2.0999275887038378</v>
          </cell>
        </row>
        <row r="26">
          <cell r="A26" t="str">
            <v>69 Autre déviation connue du groupe 60 nlcd</v>
          </cell>
          <cell r="B26">
            <v>10</v>
          </cell>
          <cell r="C26">
            <v>0.3620564808110065</v>
          </cell>
        </row>
        <row r="27">
          <cell r="A27" t="str">
            <v>70 Mouvements du corps sous ou avec contrainte physique</v>
          </cell>
          <cell r="B27">
            <v>12</v>
          </cell>
          <cell r="C27">
            <v>0.4344677769732078</v>
          </cell>
        </row>
        <row r="28">
          <cell r="A28" t="str">
            <v>71 En soulevant, en portant, en se levant</v>
          </cell>
          <cell r="B28">
            <v>3</v>
          </cell>
          <cell r="C28">
            <v>0.10861694424330195</v>
          </cell>
        </row>
        <row r="29">
          <cell r="A29" t="str">
            <v>72 En poussant, en tractant</v>
          </cell>
          <cell r="B29">
            <v>4</v>
          </cell>
          <cell r="C29">
            <v>0.1448225923244026</v>
          </cell>
        </row>
        <row r="30">
          <cell r="A30" t="str">
            <v>74 En torsion, en rotation, en se tournant</v>
          </cell>
          <cell r="B30">
            <v>1</v>
          </cell>
          <cell r="C30">
            <v>0.03620564808110065</v>
          </cell>
        </row>
        <row r="31">
          <cell r="A31" t="str">
            <v>75 En marchant lourdement, faux pas, glissade - sans chute</v>
          </cell>
          <cell r="B31">
            <v>38</v>
          </cell>
          <cell r="C31">
            <v>1.3758146270818248</v>
          </cell>
        </row>
        <row r="32">
          <cell r="A32" t="str">
            <v>79 Autre déviation connue du groupe 70 nlcd</v>
          </cell>
          <cell r="B32">
            <v>5</v>
          </cell>
          <cell r="C32">
            <v>0.18102824040550325</v>
          </cell>
        </row>
        <row r="33">
          <cell r="A33" t="str">
            <v>80 Surprise, frayeur, violence, agression, menace, présence - non précisé</v>
          </cell>
          <cell r="B33">
            <v>9</v>
          </cell>
          <cell r="C33">
            <v>0.3258508327299059</v>
          </cell>
        </row>
        <row r="34">
          <cell r="A34" t="str">
            <v>81 Surprise, frayeur</v>
          </cell>
          <cell r="B34">
            <v>21</v>
          </cell>
          <cell r="C34">
            <v>0.7603186097031137</v>
          </cell>
        </row>
        <row r="35">
          <cell r="A35" t="str">
            <v>82 Violence, agression, menaces entre membres de l'entreprise soumis à l'autorité de l'employeur</v>
          </cell>
          <cell r="B35">
            <v>3</v>
          </cell>
          <cell r="C35">
            <v>0.10861694424330195</v>
          </cell>
        </row>
        <row r="36">
          <cell r="A36" t="str">
            <v>83 Violence, agression, menace - provenant de personnes externes à l'entreprise envers les victimes dans le cadre de leur fonction</v>
          </cell>
          <cell r="B36">
            <v>19</v>
          </cell>
          <cell r="C36">
            <v>0.6879073135409124</v>
          </cell>
        </row>
        <row r="37">
          <cell r="A37" t="str">
            <v>84 Agression, bousculade - par animal</v>
          </cell>
          <cell r="B37">
            <v>3</v>
          </cell>
          <cell r="C37">
            <v>0.10861694424330195</v>
          </cell>
        </row>
        <row r="38">
          <cell r="A38" t="str">
            <v>85 Présence de la victime ou d'un tiers créant en soi un danger pour elle/lui-même ou pour autrui</v>
          </cell>
          <cell r="B38">
            <v>19</v>
          </cell>
          <cell r="C38">
            <v>0.6879073135409124</v>
          </cell>
        </row>
        <row r="39">
          <cell r="A39" t="str">
            <v>89 Autre déviation connue du groupe 80 nlcd</v>
          </cell>
          <cell r="B39">
            <v>12</v>
          </cell>
          <cell r="C39">
            <v>0.4344677769732078</v>
          </cell>
        </row>
        <row r="40">
          <cell r="A40" t="str">
            <v>99 Autre déviation non listée</v>
          </cell>
          <cell r="B40">
            <v>164</v>
          </cell>
          <cell r="C40">
            <v>5.937726285300507</v>
          </cell>
        </row>
        <row r="41">
          <cell r="A41" t="str">
            <v>Total</v>
          </cell>
          <cell r="B41">
            <v>2762</v>
          </cell>
          <cell r="C41">
            <v>100</v>
          </cell>
        </row>
        <row r="53">
          <cell r="A53" t="str">
            <v>00 Inconnu</v>
          </cell>
          <cell r="B53">
            <v>82</v>
          </cell>
          <cell r="C53">
            <v>6.123973114264376</v>
          </cell>
          <cell r="D53">
            <v>112</v>
          </cell>
          <cell r="E53">
            <v>7.870695713281799</v>
          </cell>
          <cell r="F53">
            <v>194</v>
          </cell>
          <cell r="G53">
            <v>7.023895727733527</v>
          </cell>
        </row>
        <row r="54">
          <cell r="A54" t="str">
            <v>19 Autre déviation connue du groupe 10 nlcd</v>
          </cell>
          <cell r="B54">
            <v>2</v>
          </cell>
          <cell r="C54">
            <v>0.14936519790888725</v>
          </cell>
          <cell r="D54">
            <v>2</v>
          </cell>
          <cell r="E54">
            <v>0.14054813773717498</v>
          </cell>
          <cell r="F54">
            <v>4</v>
          </cell>
          <cell r="G54">
            <v>0.1448225923244026</v>
          </cell>
        </row>
        <row r="55">
          <cell r="A55" t="str">
            <v>20 Déviation par débordement, renversement, fuite, écoulement, vaporisation, dégagement - non précisé</v>
          </cell>
          <cell r="B55">
            <v>1</v>
          </cell>
          <cell r="C55">
            <v>0.07468259895444362</v>
          </cell>
          <cell r="D55">
            <v>1</v>
          </cell>
          <cell r="E55">
            <v>0.07027406886858749</v>
          </cell>
          <cell r="F55">
            <v>2</v>
          </cell>
          <cell r="G55">
            <v>0.0724112961622013</v>
          </cell>
        </row>
        <row r="56">
          <cell r="A56" t="str">
            <v>21 à l'état de solide - débordement, renversement</v>
          </cell>
          <cell r="B56">
            <v>1</v>
          </cell>
          <cell r="C56">
            <v>0.07468259895444362</v>
          </cell>
          <cell r="D56">
            <v>0</v>
          </cell>
          <cell r="E56">
            <v>0</v>
          </cell>
          <cell r="F56">
            <v>1</v>
          </cell>
          <cell r="G56">
            <v>0.03620564808110065</v>
          </cell>
        </row>
        <row r="57">
          <cell r="A57" t="str">
            <v>30 Rupture, bris, éclatement, glissade, chute, effondrement d'agent matériel - non précisé</v>
          </cell>
          <cell r="B57">
            <v>4</v>
          </cell>
          <cell r="C57">
            <v>0.2987303958177745</v>
          </cell>
          <cell r="D57">
            <v>10</v>
          </cell>
          <cell r="E57">
            <v>0.7027406886858749</v>
          </cell>
          <cell r="F57">
            <v>14</v>
          </cell>
          <cell r="G57">
            <v>0.5068790731354091</v>
          </cell>
        </row>
        <row r="58">
          <cell r="A58" t="str">
            <v>31 Rupture de matériel, aux joints, aux connexions</v>
          </cell>
          <cell r="B58">
            <v>2</v>
          </cell>
          <cell r="C58">
            <v>0.14936519790888725</v>
          </cell>
          <cell r="D58">
            <v>1</v>
          </cell>
          <cell r="E58">
            <v>0.07027406886858749</v>
          </cell>
          <cell r="F58">
            <v>3</v>
          </cell>
          <cell r="G58">
            <v>0.10861694424330195</v>
          </cell>
        </row>
        <row r="59">
          <cell r="A59" t="str">
            <v>33 Glissade, chute, effondrement d'agent matériel - supérieur</v>
          </cell>
          <cell r="B59">
            <v>13</v>
          </cell>
          <cell r="C59">
            <v>0.9708737864077669</v>
          </cell>
          <cell r="D59">
            <v>3</v>
          </cell>
          <cell r="E59">
            <v>0.21082220660576245</v>
          </cell>
          <cell r="F59">
            <v>16</v>
          </cell>
          <cell r="G59">
            <v>0.5792903692976104</v>
          </cell>
        </row>
        <row r="60">
          <cell r="A60" t="str">
            <v>34 Glissade, chute, effondrement d'agent matériel - inférieur</v>
          </cell>
          <cell r="B60">
            <v>10</v>
          </cell>
          <cell r="C60">
            <v>0.7468259895444362</v>
          </cell>
          <cell r="D60">
            <v>11</v>
          </cell>
          <cell r="E60">
            <v>0.7730147575544624</v>
          </cell>
          <cell r="F60">
            <v>21</v>
          </cell>
          <cell r="G60">
            <v>0.7603186097031137</v>
          </cell>
        </row>
        <row r="61">
          <cell r="A61" t="str">
            <v>35 Glissade, chute, effondrement d'agent matériel - de plain-pied</v>
          </cell>
          <cell r="B61">
            <v>34</v>
          </cell>
          <cell r="C61">
            <v>2.539208364451083</v>
          </cell>
          <cell r="D61">
            <v>22</v>
          </cell>
          <cell r="E61">
            <v>1.5460295151089247</v>
          </cell>
          <cell r="F61">
            <v>56</v>
          </cell>
          <cell r="G61">
            <v>2.0275162925416366</v>
          </cell>
        </row>
        <row r="62">
          <cell r="A62" t="str">
            <v>39 Autre déviation connue du groupe 30 nlcd</v>
          </cell>
          <cell r="B62">
            <v>2</v>
          </cell>
          <cell r="C62">
            <v>0.14936519790888725</v>
          </cell>
          <cell r="D62">
            <v>0</v>
          </cell>
          <cell r="E62">
            <v>0</v>
          </cell>
          <cell r="F62">
            <v>2</v>
          </cell>
          <cell r="G62">
            <v>0.0724112961622013</v>
          </cell>
        </row>
        <row r="63">
          <cell r="A63" t="str">
            <v>40 Perte, totale ou partielle de contrôle de machine, moyen de transport - équipement de manutention, outil à main, objet, animal - non précisé</v>
          </cell>
          <cell r="B63">
            <v>46</v>
          </cell>
          <cell r="C63">
            <v>3.4353995519044065</v>
          </cell>
          <cell r="D63">
            <v>79</v>
          </cell>
          <cell r="E63">
            <v>5.551651440618412</v>
          </cell>
          <cell r="F63">
            <v>125</v>
          </cell>
          <cell r="G63">
            <v>4.525706010137581</v>
          </cell>
        </row>
        <row r="64">
          <cell r="A64" t="str">
            <v>41 Perte, totale ou partielle de contrôle de machine ou de la matière travaillée par la machine</v>
          </cell>
          <cell r="B64">
            <v>3</v>
          </cell>
          <cell r="C64">
            <v>0.22404779686333087</v>
          </cell>
          <cell r="D64">
            <v>3</v>
          </cell>
          <cell r="E64">
            <v>0.21082220660576245</v>
          </cell>
          <cell r="F64">
            <v>6</v>
          </cell>
          <cell r="G64">
            <v>0.2172338884866039</v>
          </cell>
        </row>
        <row r="65">
          <cell r="A65" t="str">
            <v>42 Perte, totale ou partielle de contrôle de moyen de transport - d'équipement de manutention</v>
          </cell>
          <cell r="B65">
            <v>461</v>
          </cell>
          <cell r="C65">
            <v>34.42867811799851</v>
          </cell>
          <cell r="D65">
            <v>633</v>
          </cell>
          <cell r="E65">
            <v>44.48348559381588</v>
          </cell>
          <cell r="F65">
            <v>1094</v>
          </cell>
          <cell r="G65">
            <v>39.60897900072411</v>
          </cell>
        </row>
        <row r="66">
          <cell r="A66" t="str">
            <v>43 Perte, totale ou partielle de contrôle d'outil à main ou de la matière travaillée par l'outil</v>
          </cell>
          <cell r="B66">
            <v>1</v>
          </cell>
          <cell r="C66">
            <v>0.07468259895444362</v>
          </cell>
          <cell r="D66">
            <v>7</v>
          </cell>
          <cell r="E66">
            <v>0.49191848208011246</v>
          </cell>
          <cell r="F66">
            <v>8</v>
          </cell>
          <cell r="G66">
            <v>0.2896451846488052</v>
          </cell>
        </row>
        <row r="67">
          <cell r="A67" t="str">
            <v>44 Perte, totale ou partielle de contrôle d'objet, porté, déplacé, manipulé etc.</v>
          </cell>
          <cell r="B67">
            <v>3</v>
          </cell>
          <cell r="C67">
            <v>0.22404779686333087</v>
          </cell>
          <cell r="D67">
            <v>8</v>
          </cell>
          <cell r="E67">
            <v>0.5621925509486999</v>
          </cell>
          <cell r="F67">
            <v>11</v>
          </cell>
          <cell r="G67">
            <v>0.39826212889210716</v>
          </cell>
        </row>
        <row r="68">
          <cell r="A68" t="str">
            <v>49 Autre déviation connue du groupe 40 nlcd</v>
          </cell>
          <cell r="B68">
            <v>9</v>
          </cell>
          <cell r="C68">
            <v>0.6721433905899926</v>
          </cell>
          <cell r="D68">
            <v>8</v>
          </cell>
          <cell r="E68">
            <v>0.5621925509486999</v>
          </cell>
          <cell r="F68">
            <v>17</v>
          </cell>
          <cell r="G68">
            <v>0.6154960173787111</v>
          </cell>
        </row>
        <row r="69">
          <cell r="A69" t="str">
            <v>50 Glissade ou trébuchement avec chute, chute de personne - non précisé</v>
          </cell>
          <cell r="B69">
            <v>71</v>
          </cell>
          <cell r="C69">
            <v>5.302464525765497</v>
          </cell>
          <cell r="D69">
            <v>53</v>
          </cell>
          <cell r="E69">
            <v>3.7245256500351367</v>
          </cell>
          <cell r="F69">
            <v>124</v>
          </cell>
          <cell r="G69">
            <v>4.489500362056481</v>
          </cell>
        </row>
        <row r="70">
          <cell r="A70" t="str">
            <v>51 Chute de personne - de hauteur</v>
          </cell>
          <cell r="B70">
            <v>30</v>
          </cell>
          <cell r="C70">
            <v>2.2404779686333085</v>
          </cell>
          <cell r="D70">
            <v>24</v>
          </cell>
          <cell r="E70">
            <v>1.6865776528460996</v>
          </cell>
          <cell r="F70">
            <v>54</v>
          </cell>
          <cell r="G70">
            <v>1.9551049963794354</v>
          </cell>
        </row>
        <row r="71">
          <cell r="A71" t="str">
            <v>52 Glissade ou trébuchement avec chute, chute de personne - de plain-pied</v>
          </cell>
          <cell r="B71">
            <v>231</v>
          </cell>
          <cell r="C71">
            <v>17.251680358476477</v>
          </cell>
          <cell r="D71">
            <v>130</v>
          </cell>
          <cell r="E71">
            <v>9.135628952916374</v>
          </cell>
          <cell r="F71">
            <v>361</v>
          </cell>
          <cell r="G71">
            <v>13.070238957277336</v>
          </cell>
        </row>
        <row r="72">
          <cell r="A72" t="str">
            <v>59 Autre déviation connue du groupe 50 nlcd</v>
          </cell>
          <cell r="B72">
            <v>12</v>
          </cell>
          <cell r="C72">
            <v>0.8961911874533235</v>
          </cell>
          <cell r="D72">
            <v>4</v>
          </cell>
          <cell r="E72">
            <v>0.28109627547434995</v>
          </cell>
          <cell r="F72">
            <v>16</v>
          </cell>
          <cell r="G72">
            <v>0.5792903692976104</v>
          </cell>
        </row>
        <row r="73">
          <cell r="A73" t="str">
            <v>60 Mouvement du corps sans contrainte physique - non précisé</v>
          </cell>
          <cell r="B73">
            <v>5</v>
          </cell>
          <cell r="C73">
            <v>0.3734129947722181</v>
          </cell>
          <cell r="D73">
            <v>1</v>
          </cell>
          <cell r="E73">
            <v>0.07027406886858749</v>
          </cell>
          <cell r="F73">
            <v>6</v>
          </cell>
          <cell r="G73">
            <v>0.2172338884866039</v>
          </cell>
        </row>
        <row r="74">
          <cell r="A74" t="str">
            <v>63 En étant attrapé, entraîné, par quelque chose ou par son élan</v>
          </cell>
          <cell r="B74">
            <v>108</v>
          </cell>
          <cell r="C74">
            <v>8.06572068707991</v>
          </cell>
          <cell r="D74">
            <v>138</v>
          </cell>
          <cell r="E74">
            <v>9.697821503865073</v>
          </cell>
          <cell r="F74">
            <v>246</v>
          </cell>
          <cell r="G74">
            <v>8.90658942795076</v>
          </cell>
        </row>
        <row r="75">
          <cell r="A75" t="str">
            <v>64 Mouvements non coordonnés, gestes intempestifs, inopportuns</v>
          </cell>
          <cell r="B75">
            <v>41</v>
          </cell>
          <cell r="C75">
            <v>3.061986557132188</v>
          </cell>
          <cell r="D75">
            <v>17</v>
          </cell>
          <cell r="E75">
            <v>1.1946591707659873</v>
          </cell>
          <cell r="F75">
            <v>58</v>
          </cell>
          <cell r="G75">
            <v>2.0999275887038378</v>
          </cell>
        </row>
        <row r="76">
          <cell r="A76" t="str">
            <v>69 Autre déviation connue du groupe 60 nlcd</v>
          </cell>
          <cell r="B76">
            <v>6</v>
          </cell>
          <cell r="C76">
            <v>0.44809559372666175</v>
          </cell>
          <cell r="D76">
            <v>4</v>
          </cell>
          <cell r="E76">
            <v>0.28109627547434995</v>
          </cell>
          <cell r="F76">
            <v>10</v>
          </cell>
          <cell r="G76">
            <v>0.3620564808110065</v>
          </cell>
        </row>
        <row r="77">
          <cell r="A77" t="str">
            <v>70 Mouvements du corps sous ou avec contrainte physique</v>
          </cell>
          <cell r="B77">
            <v>4</v>
          </cell>
          <cell r="C77">
            <v>0.2987303958177745</v>
          </cell>
          <cell r="D77">
            <v>8</v>
          </cell>
          <cell r="E77">
            <v>0.5621925509486999</v>
          </cell>
          <cell r="F77">
            <v>12</v>
          </cell>
          <cell r="G77">
            <v>0.4344677769732078</v>
          </cell>
        </row>
        <row r="78">
          <cell r="A78" t="str">
            <v>71 En soulevant, en portant, en se levant</v>
          </cell>
          <cell r="B78">
            <v>2</v>
          </cell>
          <cell r="C78">
            <v>0.14936519790888725</v>
          </cell>
          <cell r="D78">
            <v>1</v>
          </cell>
          <cell r="E78">
            <v>0.07027406886858749</v>
          </cell>
          <cell r="F78">
            <v>3</v>
          </cell>
          <cell r="G78">
            <v>0.10861694424330195</v>
          </cell>
        </row>
        <row r="79">
          <cell r="A79" t="str">
            <v>72 En poussant, en tractant</v>
          </cell>
          <cell r="B79">
            <v>1</v>
          </cell>
          <cell r="C79">
            <v>0.07468259895444362</v>
          </cell>
          <cell r="D79">
            <v>3</v>
          </cell>
          <cell r="E79">
            <v>0.21082220660576245</v>
          </cell>
          <cell r="F79">
            <v>4</v>
          </cell>
          <cell r="G79">
            <v>0.1448225923244026</v>
          </cell>
        </row>
        <row r="80">
          <cell r="A80" t="str">
            <v>74 En torsion, en rotation, en se tournant</v>
          </cell>
          <cell r="B80">
            <v>0</v>
          </cell>
          <cell r="C80">
            <v>0</v>
          </cell>
          <cell r="D80">
            <v>1</v>
          </cell>
          <cell r="E80">
            <v>0.07027406886858749</v>
          </cell>
          <cell r="F80">
            <v>1</v>
          </cell>
          <cell r="G80">
            <v>0.03620564808110065</v>
          </cell>
        </row>
        <row r="81">
          <cell r="A81" t="str">
            <v>75 En marchant lourdement, faux pas, glissade - sans chute</v>
          </cell>
          <cell r="B81">
            <v>28</v>
          </cell>
          <cell r="C81">
            <v>2.0911127707244215</v>
          </cell>
          <cell r="D81">
            <v>10</v>
          </cell>
          <cell r="E81">
            <v>0.7027406886858749</v>
          </cell>
          <cell r="F81">
            <v>38</v>
          </cell>
          <cell r="G81">
            <v>1.3758146270818248</v>
          </cell>
        </row>
        <row r="82">
          <cell r="A82" t="str">
            <v>79 Autre déviation connue du groupe 70 nlcd</v>
          </cell>
          <cell r="B82">
            <v>3</v>
          </cell>
          <cell r="C82">
            <v>0.22404779686333087</v>
          </cell>
          <cell r="D82">
            <v>2</v>
          </cell>
          <cell r="E82">
            <v>0.14054813773717498</v>
          </cell>
          <cell r="F82">
            <v>5</v>
          </cell>
          <cell r="G82">
            <v>0.18102824040550325</v>
          </cell>
        </row>
        <row r="83">
          <cell r="A83" t="str">
            <v>80 Surprise, frayeur, violence, agression, menace, présence - non précisé</v>
          </cell>
          <cell r="B83">
            <v>6</v>
          </cell>
          <cell r="C83">
            <v>0.44809559372666175</v>
          </cell>
          <cell r="D83">
            <v>3</v>
          </cell>
          <cell r="E83">
            <v>0.21082220660576245</v>
          </cell>
          <cell r="F83">
            <v>9</v>
          </cell>
          <cell r="G83">
            <v>0.3258508327299059</v>
          </cell>
        </row>
        <row r="84">
          <cell r="A84" t="str">
            <v>81 Surprise, frayeur</v>
          </cell>
          <cell r="B84">
            <v>9</v>
          </cell>
          <cell r="C84">
            <v>0.6721433905899926</v>
          </cell>
          <cell r="D84">
            <v>12</v>
          </cell>
          <cell r="E84">
            <v>0.8432888264230498</v>
          </cell>
          <cell r="F84">
            <v>21</v>
          </cell>
          <cell r="G84">
            <v>0.7603186097031137</v>
          </cell>
        </row>
        <row r="85">
          <cell r="A85" t="str">
            <v>82 Violence, agression, menaces entre membres de l'entreprise soumis à l'autorité de l'employeur</v>
          </cell>
          <cell r="B85">
            <v>1</v>
          </cell>
          <cell r="C85">
            <v>0.07468259895444362</v>
          </cell>
          <cell r="D85">
            <v>2</v>
          </cell>
          <cell r="E85">
            <v>0.14054813773717498</v>
          </cell>
          <cell r="F85">
            <v>3</v>
          </cell>
          <cell r="G85">
            <v>0.10861694424330195</v>
          </cell>
        </row>
        <row r="86">
          <cell r="A86" t="str">
            <v>83 Violence, agression, menace - provenant de personnes externes à l'entreprise envers les victimes dans le cadre de leur fonction</v>
          </cell>
          <cell r="B86">
            <v>12</v>
          </cell>
          <cell r="C86">
            <v>0.8961911874533235</v>
          </cell>
          <cell r="D86">
            <v>7</v>
          </cell>
          <cell r="E86">
            <v>0.49191848208011246</v>
          </cell>
          <cell r="F86">
            <v>19</v>
          </cell>
          <cell r="G86">
            <v>0.6879073135409124</v>
          </cell>
        </row>
        <row r="87">
          <cell r="A87" t="str">
            <v>84 Agression, bousculade - par animal</v>
          </cell>
          <cell r="B87">
            <v>2</v>
          </cell>
          <cell r="C87">
            <v>0.14936519790888725</v>
          </cell>
          <cell r="D87">
            <v>1</v>
          </cell>
          <cell r="E87">
            <v>0.07027406886858749</v>
          </cell>
          <cell r="F87">
            <v>3</v>
          </cell>
          <cell r="G87">
            <v>0.10861694424330195</v>
          </cell>
        </row>
        <row r="88">
          <cell r="A88" t="str">
            <v>85 Présence de la victime ou d'un tiers créant en soi un danger pour elle/lui-même ou pour autrui</v>
          </cell>
          <cell r="B88">
            <v>11</v>
          </cell>
          <cell r="C88">
            <v>0.8215085884988799</v>
          </cell>
          <cell r="D88">
            <v>8</v>
          </cell>
          <cell r="E88">
            <v>0.5621925509486999</v>
          </cell>
          <cell r="F88">
            <v>19</v>
          </cell>
          <cell r="G88">
            <v>0.6879073135409124</v>
          </cell>
        </row>
        <row r="89">
          <cell r="A89" t="str">
            <v>89 Autre déviation connue du groupe 80 nlcd</v>
          </cell>
          <cell r="B89">
            <v>6</v>
          </cell>
          <cell r="C89">
            <v>0.44809559372666175</v>
          </cell>
          <cell r="D89">
            <v>6</v>
          </cell>
          <cell r="E89">
            <v>0.4216444132115249</v>
          </cell>
          <cell r="F89">
            <v>12</v>
          </cell>
          <cell r="G89">
            <v>0.4344677769732078</v>
          </cell>
        </row>
        <row r="90">
          <cell r="A90" t="str">
            <v>99 Autre déviation non listée</v>
          </cell>
          <cell r="B90">
            <v>76</v>
          </cell>
          <cell r="C90">
            <v>5.675877520537715</v>
          </cell>
          <cell r="D90">
            <v>88</v>
          </cell>
          <cell r="E90">
            <v>6.184118060435699</v>
          </cell>
          <cell r="F90">
            <v>164</v>
          </cell>
          <cell r="G90">
            <v>5.937726285300507</v>
          </cell>
        </row>
        <row r="91">
          <cell r="A91" t="str">
            <v>Total</v>
          </cell>
          <cell r="B91">
            <v>1339</v>
          </cell>
          <cell r="C91">
            <v>100</v>
          </cell>
          <cell r="D91">
            <v>1423</v>
          </cell>
          <cell r="E91">
            <v>100</v>
          </cell>
          <cell r="F91">
            <v>2762</v>
          </cell>
          <cell r="G91">
            <v>100</v>
          </cell>
        </row>
        <row r="103">
          <cell r="A103" t="str">
            <v>00 Inconnu</v>
          </cell>
          <cell r="B103">
            <v>16</v>
          </cell>
          <cell r="C103">
            <v>6.584362139917696</v>
          </cell>
          <cell r="D103">
            <v>111</v>
          </cell>
          <cell r="E103">
            <v>6.941838649155723</v>
          </cell>
          <cell r="F103">
            <v>67</v>
          </cell>
          <cell r="G103">
            <v>7.282608695652174</v>
          </cell>
          <cell r="H103">
            <v>194</v>
          </cell>
          <cell r="I103">
            <v>7.023895727733527</v>
          </cell>
        </row>
        <row r="104">
          <cell r="A104" t="str">
            <v>19 Autre déviation connue du groupe 10 nlcd</v>
          </cell>
          <cell r="B104">
            <v>0</v>
          </cell>
          <cell r="C104">
            <v>0</v>
          </cell>
          <cell r="D104">
            <v>2</v>
          </cell>
          <cell r="E104">
            <v>0.12507817385866166</v>
          </cell>
          <cell r="F104">
            <v>2</v>
          </cell>
          <cell r="G104">
            <v>0.21739130434782608</v>
          </cell>
          <cell r="H104">
            <v>4</v>
          </cell>
          <cell r="I104">
            <v>0.1448225923244026</v>
          </cell>
        </row>
        <row r="105">
          <cell r="A105" t="str">
            <v>20 Déviation par débordement, renversement, fuite, écoulement, vaporisation, dégagement - non précisé</v>
          </cell>
          <cell r="B105">
            <v>0</v>
          </cell>
          <cell r="C105">
            <v>0</v>
          </cell>
          <cell r="D105">
            <v>2</v>
          </cell>
          <cell r="E105">
            <v>0.12507817385866166</v>
          </cell>
          <cell r="F105">
            <v>0</v>
          </cell>
          <cell r="G105">
            <v>0</v>
          </cell>
          <cell r="H105">
            <v>2</v>
          </cell>
          <cell r="I105">
            <v>0.0724112961622013</v>
          </cell>
        </row>
        <row r="106">
          <cell r="A106" t="str">
            <v>21 à l'état de solide - débordement, renversement</v>
          </cell>
          <cell r="B106">
            <v>0</v>
          </cell>
          <cell r="C106">
            <v>0</v>
          </cell>
          <cell r="D106">
            <v>1</v>
          </cell>
          <cell r="E106">
            <v>0.06253908692933083</v>
          </cell>
          <cell r="F106">
            <v>0</v>
          </cell>
          <cell r="G106">
            <v>0</v>
          </cell>
          <cell r="H106">
            <v>1</v>
          </cell>
          <cell r="I106">
            <v>0.03620564808110065</v>
          </cell>
        </row>
        <row r="107">
          <cell r="A107" t="str">
            <v>30 Rupture, bris, éclatement, glissade, chute, effondrement d'agent matériel - non précisé</v>
          </cell>
          <cell r="B107">
            <v>2</v>
          </cell>
          <cell r="C107">
            <v>0.823045267489712</v>
          </cell>
          <cell r="D107">
            <v>8</v>
          </cell>
          <cell r="E107">
            <v>0.5003126954346466</v>
          </cell>
          <cell r="F107">
            <v>4</v>
          </cell>
          <cell r="G107">
            <v>0.43478260869565216</v>
          </cell>
          <cell r="H107">
            <v>14</v>
          </cell>
          <cell r="I107">
            <v>0.5068790731354091</v>
          </cell>
        </row>
        <row r="108">
          <cell r="A108" t="str">
            <v>31 Rupture de matériel, aux joints, aux connexions</v>
          </cell>
          <cell r="B108">
            <v>0</v>
          </cell>
          <cell r="C108">
            <v>0</v>
          </cell>
          <cell r="D108">
            <v>2</v>
          </cell>
          <cell r="E108">
            <v>0.12507817385866166</v>
          </cell>
          <cell r="F108">
            <v>1</v>
          </cell>
          <cell r="G108">
            <v>0.10869565217391304</v>
          </cell>
          <cell r="H108">
            <v>3</v>
          </cell>
          <cell r="I108">
            <v>0.10861694424330195</v>
          </cell>
        </row>
        <row r="109">
          <cell r="A109" t="str">
            <v>33 Glissade, chute, effondrement d'agent matériel - supérieur</v>
          </cell>
          <cell r="B109">
            <v>0</v>
          </cell>
          <cell r="C109">
            <v>0</v>
          </cell>
          <cell r="D109">
            <v>11</v>
          </cell>
          <cell r="E109">
            <v>0.6879299562226392</v>
          </cell>
          <cell r="F109">
            <v>5</v>
          </cell>
          <cell r="G109">
            <v>0.5434782608695652</v>
          </cell>
          <cell r="H109">
            <v>16</v>
          </cell>
          <cell r="I109">
            <v>0.5792903692976104</v>
          </cell>
        </row>
        <row r="110">
          <cell r="A110" t="str">
            <v>34 Glissade, chute, effondrement d'agent matériel - inférieur</v>
          </cell>
          <cell r="B110">
            <v>3</v>
          </cell>
          <cell r="C110">
            <v>1.2345679012345678</v>
          </cell>
          <cell r="D110">
            <v>14</v>
          </cell>
          <cell r="E110">
            <v>0.8755472170106315</v>
          </cell>
          <cell r="F110">
            <v>4</v>
          </cell>
          <cell r="G110">
            <v>0.43478260869565216</v>
          </cell>
          <cell r="H110">
            <v>21</v>
          </cell>
          <cell r="I110">
            <v>0.7603186097031137</v>
          </cell>
        </row>
        <row r="111">
          <cell r="A111" t="str">
            <v>35 Glissade, chute, effondrement d'agent matériel - de plain-pied</v>
          </cell>
          <cell r="B111">
            <v>5</v>
          </cell>
          <cell r="C111">
            <v>2.05761316872428</v>
          </cell>
          <cell r="D111">
            <v>28</v>
          </cell>
          <cell r="E111">
            <v>1.751094434021263</v>
          </cell>
          <cell r="F111">
            <v>23</v>
          </cell>
          <cell r="G111">
            <v>2.5</v>
          </cell>
          <cell r="H111">
            <v>56</v>
          </cell>
          <cell r="I111">
            <v>2.0275162925416366</v>
          </cell>
        </row>
        <row r="112">
          <cell r="A112" t="str">
            <v>39 Autre déviation connue du groupe 30 nlcd</v>
          </cell>
          <cell r="B112">
            <v>0</v>
          </cell>
          <cell r="C112">
            <v>0</v>
          </cell>
          <cell r="D112">
            <v>1</v>
          </cell>
          <cell r="E112">
            <v>0.06253908692933083</v>
          </cell>
          <cell r="F112">
            <v>1</v>
          </cell>
          <cell r="G112">
            <v>0.10869565217391304</v>
          </cell>
          <cell r="H112">
            <v>2</v>
          </cell>
          <cell r="I112">
            <v>0.0724112961622013</v>
          </cell>
        </row>
        <row r="113">
          <cell r="A113" t="str">
            <v>40 Perte, totale ou partielle de contrôle de machine, moyen de transport - équipement de manutention, outil à main, objet, animal - non précisé</v>
          </cell>
          <cell r="B113">
            <v>16</v>
          </cell>
          <cell r="C113">
            <v>6.584362139917696</v>
          </cell>
          <cell r="D113">
            <v>79</v>
          </cell>
          <cell r="E113">
            <v>4.940587867417136</v>
          </cell>
          <cell r="F113">
            <v>30</v>
          </cell>
          <cell r="G113">
            <v>3.260869565217391</v>
          </cell>
          <cell r="H113">
            <v>125</v>
          </cell>
          <cell r="I113">
            <v>4.525706010137581</v>
          </cell>
        </row>
        <row r="114">
          <cell r="A114" t="str">
            <v>41 Perte, totale ou partielle de contrôle de machine ou de la matière travaillée par la machine</v>
          </cell>
          <cell r="B114">
            <v>0</v>
          </cell>
          <cell r="C114">
            <v>0</v>
          </cell>
          <cell r="D114">
            <v>6</v>
          </cell>
          <cell r="E114">
            <v>0.37523452157598497</v>
          </cell>
          <cell r="F114">
            <v>0</v>
          </cell>
          <cell r="G114">
            <v>0</v>
          </cell>
          <cell r="H114">
            <v>6</v>
          </cell>
          <cell r="I114">
            <v>0.2172338884866039</v>
          </cell>
        </row>
        <row r="115">
          <cell r="A115" t="str">
            <v>42 Perte, totale ou partielle de contrôle de moyen de transport - d'équipement de manutention</v>
          </cell>
          <cell r="B115">
            <v>99</v>
          </cell>
          <cell r="C115">
            <v>40.74074074074074</v>
          </cell>
          <cell r="D115">
            <v>661</v>
          </cell>
          <cell r="E115">
            <v>41.338336460287685</v>
          </cell>
          <cell r="F115">
            <v>334</v>
          </cell>
          <cell r="G115">
            <v>36.30434782608696</v>
          </cell>
          <cell r="H115">
            <v>1094</v>
          </cell>
          <cell r="I115">
            <v>39.60897900072411</v>
          </cell>
        </row>
        <row r="116">
          <cell r="A116" t="str">
            <v>43 Perte, totale ou partielle de contrôle d'outil à main ou de la matière travaillée par l'outil</v>
          </cell>
          <cell r="B116">
            <v>1</v>
          </cell>
          <cell r="C116">
            <v>0.411522633744856</v>
          </cell>
          <cell r="D116">
            <v>6</v>
          </cell>
          <cell r="E116">
            <v>0.37523452157598497</v>
          </cell>
          <cell r="F116">
            <v>1</v>
          </cell>
          <cell r="G116">
            <v>0.10869565217391304</v>
          </cell>
          <cell r="H116">
            <v>8</v>
          </cell>
          <cell r="I116">
            <v>0.2896451846488052</v>
          </cell>
        </row>
        <row r="117">
          <cell r="A117" t="str">
            <v>44 Perte, totale ou partielle de contrôle d'objet, porté, déplacé, manipulé etc.</v>
          </cell>
          <cell r="B117">
            <v>3</v>
          </cell>
          <cell r="C117">
            <v>1.2345679012345678</v>
          </cell>
          <cell r="D117">
            <v>7</v>
          </cell>
          <cell r="E117">
            <v>0.43777360850531577</v>
          </cell>
          <cell r="F117">
            <v>1</v>
          </cell>
          <cell r="G117">
            <v>0.10869565217391304</v>
          </cell>
          <cell r="H117">
            <v>11</v>
          </cell>
          <cell r="I117">
            <v>0.39826212889210716</v>
          </cell>
        </row>
        <row r="118">
          <cell r="A118" t="str">
            <v>49 Autre déviation connue du groupe 40 nlcd</v>
          </cell>
          <cell r="B118">
            <v>1</v>
          </cell>
          <cell r="C118">
            <v>0.411522633744856</v>
          </cell>
          <cell r="D118">
            <v>6</v>
          </cell>
          <cell r="E118">
            <v>0.37523452157598497</v>
          </cell>
          <cell r="F118">
            <v>10</v>
          </cell>
          <cell r="G118">
            <v>1.0869565217391304</v>
          </cell>
          <cell r="H118">
            <v>17</v>
          </cell>
          <cell r="I118">
            <v>0.6154960173787111</v>
          </cell>
        </row>
        <row r="119">
          <cell r="A119" t="str">
            <v>50 Glissade ou trébuchement avec chute, chute de personne - non précisé</v>
          </cell>
          <cell r="B119">
            <v>9</v>
          </cell>
          <cell r="C119">
            <v>3.7037037037037033</v>
          </cell>
          <cell r="D119">
            <v>58</v>
          </cell>
          <cell r="E119">
            <v>3.627267041901188</v>
          </cell>
          <cell r="F119">
            <v>57</v>
          </cell>
          <cell r="G119">
            <v>6.195652173913044</v>
          </cell>
          <cell r="H119">
            <v>124</v>
          </cell>
          <cell r="I119">
            <v>4.489500362056481</v>
          </cell>
        </row>
        <row r="120">
          <cell r="A120" t="str">
            <v>51 Chute de personne - de hauteur</v>
          </cell>
          <cell r="B120">
            <v>3</v>
          </cell>
          <cell r="C120">
            <v>1.2345679012345678</v>
          </cell>
          <cell r="D120">
            <v>29</v>
          </cell>
          <cell r="E120">
            <v>1.813633520950594</v>
          </cell>
          <cell r="F120">
            <v>22</v>
          </cell>
          <cell r="G120">
            <v>2.391304347826087</v>
          </cell>
          <cell r="H120">
            <v>54</v>
          </cell>
          <cell r="I120">
            <v>1.9551049963794354</v>
          </cell>
        </row>
        <row r="121">
          <cell r="A121" t="str">
            <v>52 Glissade ou trébuchement avec chute, chute de personne - de plain-pied</v>
          </cell>
          <cell r="B121">
            <v>14</v>
          </cell>
          <cell r="C121">
            <v>5.761316872427984</v>
          </cell>
          <cell r="D121">
            <v>178</v>
          </cell>
          <cell r="E121">
            <v>11.13195747342089</v>
          </cell>
          <cell r="F121">
            <v>169</v>
          </cell>
          <cell r="G121">
            <v>18.369565217391305</v>
          </cell>
          <cell r="H121">
            <v>361</v>
          </cell>
          <cell r="I121">
            <v>13.070238957277336</v>
          </cell>
        </row>
        <row r="122">
          <cell r="A122" t="str">
            <v>59 Autre déviation connue du groupe 50 nlcd</v>
          </cell>
          <cell r="B122">
            <v>0</v>
          </cell>
          <cell r="C122">
            <v>0</v>
          </cell>
          <cell r="D122">
            <v>9</v>
          </cell>
          <cell r="E122">
            <v>0.5628517823639775</v>
          </cell>
          <cell r="F122">
            <v>7</v>
          </cell>
          <cell r="G122">
            <v>0.7608695652173914</v>
          </cell>
          <cell r="H122">
            <v>16</v>
          </cell>
          <cell r="I122">
            <v>0.5792903692976104</v>
          </cell>
        </row>
        <row r="123">
          <cell r="A123" t="str">
            <v>60 Mouvement du corps sans contrainte physique - non précisé</v>
          </cell>
          <cell r="B123">
            <v>1</v>
          </cell>
          <cell r="C123">
            <v>0.411522633744856</v>
          </cell>
          <cell r="D123">
            <v>3</v>
          </cell>
          <cell r="E123">
            <v>0.18761726078799248</v>
          </cell>
          <cell r="F123">
            <v>2</v>
          </cell>
          <cell r="G123">
            <v>0.21739130434782608</v>
          </cell>
          <cell r="H123">
            <v>6</v>
          </cell>
          <cell r="I123">
            <v>0.2172338884866039</v>
          </cell>
        </row>
        <row r="124">
          <cell r="A124" t="str">
            <v>63 En étant attrapé, entraîné, par quelque chose ou par son élan</v>
          </cell>
          <cell r="B124">
            <v>40</v>
          </cell>
          <cell r="C124">
            <v>16.46090534979424</v>
          </cell>
          <cell r="D124">
            <v>148</v>
          </cell>
          <cell r="E124">
            <v>9.255784865540964</v>
          </cell>
          <cell r="F124">
            <v>58</v>
          </cell>
          <cell r="G124">
            <v>6.304347826086956</v>
          </cell>
          <cell r="H124">
            <v>246</v>
          </cell>
          <cell r="I124">
            <v>8.90658942795076</v>
          </cell>
        </row>
        <row r="125">
          <cell r="A125" t="str">
            <v>64 Mouvements non coordonnés, gestes intempestifs, inopportuns</v>
          </cell>
          <cell r="B125">
            <v>5</v>
          </cell>
          <cell r="C125">
            <v>2.05761316872428</v>
          </cell>
          <cell r="D125">
            <v>31</v>
          </cell>
          <cell r="E125">
            <v>1.938711694809256</v>
          </cell>
          <cell r="F125">
            <v>22</v>
          </cell>
          <cell r="G125">
            <v>2.391304347826087</v>
          </cell>
          <cell r="H125">
            <v>58</v>
          </cell>
          <cell r="I125">
            <v>2.0999275887038378</v>
          </cell>
        </row>
        <row r="126">
          <cell r="A126" t="str">
            <v>69 Autre déviation connue du groupe 60 nlcd</v>
          </cell>
          <cell r="B126">
            <v>1</v>
          </cell>
          <cell r="C126">
            <v>0.411522633744856</v>
          </cell>
          <cell r="D126">
            <v>7</v>
          </cell>
          <cell r="E126">
            <v>0.43777360850531577</v>
          </cell>
          <cell r="F126">
            <v>2</v>
          </cell>
          <cell r="G126">
            <v>0.21739130434782608</v>
          </cell>
          <cell r="H126">
            <v>10</v>
          </cell>
          <cell r="I126">
            <v>0.3620564808110065</v>
          </cell>
        </row>
        <row r="127">
          <cell r="A127" t="str">
            <v>70 Mouvements du corps sous ou avec contrainte physique</v>
          </cell>
          <cell r="B127">
            <v>1</v>
          </cell>
          <cell r="C127">
            <v>0.411522633744856</v>
          </cell>
          <cell r="D127">
            <v>7</v>
          </cell>
          <cell r="E127">
            <v>0.43777360850531577</v>
          </cell>
          <cell r="F127">
            <v>4</v>
          </cell>
          <cell r="G127">
            <v>0.43478260869565216</v>
          </cell>
          <cell r="H127">
            <v>12</v>
          </cell>
          <cell r="I127">
            <v>0.4344677769732078</v>
          </cell>
        </row>
        <row r="128">
          <cell r="A128" t="str">
            <v>71 En soulevant, en portant, en se levant</v>
          </cell>
          <cell r="B128">
            <v>1</v>
          </cell>
          <cell r="C128">
            <v>0.411522633744856</v>
          </cell>
          <cell r="D128">
            <v>1</v>
          </cell>
          <cell r="E128">
            <v>0.06253908692933083</v>
          </cell>
          <cell r="F128">
            <v>1</v>
          </cell>
          <cell r="G128">
            <v>0.10869565217391304</v>
          </cell>
          <cell r="H128">
            <v>3</v>
          </cell>
          <cell r="I128">
            <v>0.10861694424330195</v>
          </cell>
        </row>
        <row r="129">
          <cell r="A129" t="str">
            <v>72 En poussant, en tractant</v>
          </cell>
          <cell r="B129">
            <v>1</v>
          </cell>
          <cell r="C129">
            <v>0.411522633744856</v>
          </cell>
          <cell r="D129">
            <v>3</v>
          </cell>
          <cell r="E129">
            <v>0.18761726078799248</v>
          </cell>
          <cell r="F129">
            <v>0</v>
          </cell>
          <cell r="G129">
            <v>0</v>
          </cell>
          <cell r="H129">
            <v>4</v>
          </cell>
          <cell r="I129">
            <v>0.1448225923244026</v>
          </cell>
        </row>
        <row r="130">
          <cell r="A130" t="str">
            <v>74 En torsion, en rotation, en se tournant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1</v>
          </cell>
          <cell r="G130">
            <v>0.10869565217391304</v>
          </cell>
          <cell r="H130">
            <v>1</v>
          </cell>
          <cell r="I130">
            <v>0.03620564808110065</v>
          </cell>
        </row>
        <row r="131">
          <cell r="A131" t="str">
            <v>75 En marchant lourdement, faux pas, glissade - sans chute</v>
          </cell>
          <cell r="B131">
            <v>1</v>
          </cell>
          <cell r="C131">
            <v>0.411522633744856</v>
          </cell>
          <cell r="D131">
            <v>24</v>
          </cell>
          <cell r="E131">
            <v>1.5009380863039399</v>
          </cell>
          <cell r="F131">
            <v>13</v>
          </cell>
          <cell r="G131">
            <v>1.4130434782608696</v>
          </cell>
          <cell r="H131">
            <v>38</v>
          </cell>
          <cell r="I131">
            <v>1.3758146270818248</v>
          </cell>
        </row>
        <row r="132">
          <cell r="A132" t="str">
            <v>79 Autre déviation connue du groupe 70 nlcd</v>
          </cell>
          <cell r="B132">
            <v>0</v>
          </cell>
          <cell r="C132">
            <v>0</v>
          </cell>
          <cell r="D132">
            <v>4</v>
          </cell>
          <cell r="E132">
            <v>0.2501563477173233</v>
          </cell>
          <cell r="F132">
            <v>1</v>
          </cell>
          <cell r="G132">
            <v>0.10869565217391304</v>
          </cell>
          <cell r="H132">
            <v>5</v>
          </cell>
          <cell r="I132">
            <v>0.18102824040550325</v>
          </cell>
        </row>
        <row r="133">
          <cell r="A133" t="str">
            <v>80 Surprise, frayeur, violence, agression, menace, présence - non précisé</v>
          </cell>
          <cell r="B133">
            <v>0</v>
          </cell>
          <cell r="C133">
            <v>0</v>
          </cell>
          <cell r="D133">
            <v>8</v>
          </cell>
          <cell r="E133">
            <v>0.5003126954346466</v>
          </cell>
          <cell r="F133">
            <v>1</v>
          </cell>
          <cell r="G133">
            <v>0.10869565217391304</v>
          </cell>
          <cell r="H133">
            <v>9</v>
          </cell>
          <cell r="I133">
            <v>0.3258508327299059</v>
          </cell>
        </row>
        <row r="134">
          <cell r="A134" t="str">
            <v>81 Surprise, frayeur</v>
          </cell>
          <cell r="B134">
            <v>5</v>
          </cell>
          <cell r="C134">
            <v>2.05761316872428</v>
          </cell>
          <cell r="D134">
            <v>14</v>
          </cell>
          <cell r="E134">
            <v>0.8755472170106315</v>
          </cell>
          <cell r="F134">
            <v>2</v>
          </cell>
          <cell r="G134">
            <v>0.21739130434782608</v>
          </cell>
          <cell r="H134">
            <v>21</v>
          </cell>
          <cell r="I134">
            <v>0.7603186097031137</v>
          </cell>
        </row>
        <row r="135">
          <cell r="A135" t="str">
            <v>82 Violence, agression, menaces entre membres de l'entreprise soumis à l'autorité de l'employeur</v>
          </cell>
          <cell r="B135">
            <v>0</v>
          </cell>
          <cell r="C135">
            <v>0</v>
          </cell>
          <cell r="D135">
            <v>2</v>
          </cell>
          <cell r="E135">
            <v>0.12507817385866166</v>
          </cell>
          <cell r="F135">
            <v>1</v>
          </cell>
          <cell r="G135">
            <v>0.10869565217391304</v>
          </cell>
          <cell r="H135">
            <v>3</v>
          </cell>
          <cell r="I135">
            <v>0.10861694424330195</v>
          </cell>
        </row>
        <row r="136">
          <cell r="A136" t="str">
            <v>83 Violence, agression, menace - provenant de personnes externes à l'entreprise envers les victimes dans le cadre de leur fonction</v>
          </cell>
          <cell r="B136">
            <v>2</v>
          </cell>
          <cell r="C136">
            <v>0.823045267489712</v>
          </cell>
          <cell r="D136">
            <v>11</v>
          </cell>
          <cell r="E136">
            <v>0.6879299562226392</v>
          </cell>
          <cell r="F136">
            <v>6</v>
          </cell>
          <cell r="G136">
            <v>0.6521739130434783</v>
          </cell>
          <cell r="H136">
            <v>19</v>
          </cell>
          <cell r="I136">
            <v>0.6879073135409124</v>
          </cell>
        </row>
        <row r="137">
          <cell r="A137" t="str">
            <v>84 Agression, bousculade - par animal</v>
          </cell>
          <cell r="B137">
            <v>0</v>
          </cell>
          <cell r="C137">
            <v>0</v>
          </cell>
          <cell r="D137">
            <v>3</v>
          </cell>
          <cell r="E137">
            <v>0.18761726078799248</v>
          </cell>
          <cell r="F137">
            <v>0</v>
          </cell>
          <cell r="G137">
            <v>0</v>
          </cell>
          <cell r="H137">
            <v>3</v>
          </cell>
          <cell r="I137">
            <v>0.10861694424330195</v>
          </cell>
        </row>
        <row r="138">
          <cell r="A138" t="str">
            <v>85 Présence de la victime ou d'un tiers créant en soi un danger pour elle/lui-même ou pour autrui</v>
          </cell>
          <cell r="B138">
            <v>0</v>
          </cell>
          <cell r="C138">
            <v>0</v>
          </cell>
          <cell r="D138">
            <v>11</v>
          </cell>
          <cell r="E138">
            <v>0.6879299562226392</v>
          </cell>
          <cell r="F138">
            <v>8</v>
          </cell>
          <cell r="G138">
            <v>0.8695652173913043</v>
          </cell>
          <cell r="H138">
            <v>19</v>
          </cell>
          <cell r="I138">
            <v>0.6879073135409124</v>
          </cell>
        </row>
        <row r="139">
          <cell r="A139" t="str">
            <v>89 Autre déviation connue du groupe 80 nlcd</v>
          </cell>
          <cell r="B139">
            <v>2</v>
          </cell>
          <cell r="C139">
            <v>0.823045267489712</v>
          </cell>
          <cell r="D139">
            <v>8</v>
          </cell>
          <cell r="E139">
            <v>0.5003126954346466</v>
          </cell>
          <cell r="F139">
            <v>2</v>
          </cell>
          <cell r="G139">
            <v>0.21739130434782608</v>
          </cell>
          <cell r="H139">
            <v>12</v>
          </cell>
          <cell r="I139">
            <v>0.4344677769732078</v>
          </cell>
        </row>
        <row r="140">
          <cell r="A140" t="str">
            <v>99 Autre déviation non listée</v>
          </cell>
          <cell r="B140">
            <v>11</v>
          </cell>
          <cell r="C140">
            <v>4.526748971193416</v>
          </cell>
          <cell r="D140">
            <v>95</v>
          </cell>
          <cell r="E140">
            <v>5.941213258286428</v>
          </cell>
          <cell r="F140">
            <v>58</v>
          </cell>
          <cell r="G140">
            <v>6.304347826086956</v>
          </cell>
          <cell r="H140">
            <v>164</v>
          </cell>
          <cell r="I140">
            <v>5.937726285300507</v>
          </cell>
        </row>
        <row r="141">
          <cell r="A141" t="str">
            <v>Total</v>
          </cell>
          <cell r="B141">
            <v>243</v>
          </cell>
          <cell r="C141">
            <v>100</v>
          </cell>
          <cell r="D141">
            <v>1599</v>
          </cell>
          <cell r="E141">
            <v>100</v>
          </cell>
          <cell r="F141">
            <v>920</v>
          </cell>
          <cell r="G141">
            <v>100</v>
          </cell>
          <cell r="H141">
            <v>2762</v>
          </cell>
          <cell r="I141">
            <v>100</v>
          </cell>
        </row>
        <row r="153">
          <cell r="A153" t="str">
            <v>00 Inconnu</v>
          </cell>
          <cell r="B153">
            <v>84</v>
          </cell>
          <cell r="C153">
            <v>6.486486486486487</v>
          </cell>
          <cell r="D153">
            <v>110</v>
          </cell>
          <cell r="E153">
            <v>7.498295841854125</v>
          </cell>
          <cell r="F153">
            <v>194</v>
          </cell>
          <cell r="G153">
            <v>7.023895727733527</v>
          </cell>
        </row>
        <row r="154">
          <cell r="A154" t="str">
            <v>19 Autre déviation connue du groupe 10 nlcd</v>
          </cell>
          <cell r="B154">
            <v>1</v>
          </cell>
          <cell r="C154">
            <v>0.07722007722007722</v>
          </cell>
          <cell r="D154">
            <v>3</v>
          </cell>
          <cell r="E154">
            <v>0.2044989775051125</v>
          </cell>
          <cell r="F154">
            <v>4</v>
          </cell>
          <cell r="G154">
            <v>0.1448225923244026</v>
          </cell>
        </row>
        <row r="155">
          <cell r="A155" t="str">
            <v>20 Déviation par débordement, renversement, fuite, écoulement, vaporisation, dégagement - non précisé</v>
          </cell>
          <cell r="B155">
            <v>1</v>
          </cell>
          <cell r="C155">
            <v>0.07722007722007722</v>
          </cell>
          <cell r="D155">
            <v>1</v>
          </cell>
          <cell r="E155">
            <v>0.0681663258350375</v>
          </cell>
          <cell r="F155">
            <v>2</v>
          </cell>
          <cell r="G155">
            <v>0.0724112961622013</v>
          </cell>
        </row>
        <row r="156">
          <cell r="A156" t="str">
            <v>21 à l'état de solide - débordement, renversement</v>
          </cell>
          <cell r="B156">
            <v>0</v>
          </cell>
          <cell r="C156">
            <v>0</v>
          </cell>
          <cell r="D156">
            <v>1</v>
          </cell>
          <cell r="E156">
            <v>0.0681663258350375</v>
          </cell>
          <cell r="F156">
            <v>1</v>
          </cell>
          <cell r="G156">
            <v>0.03620564808110065</v>
          </cell>
        </row>
        <row r="157">
          <cell r="A157" t="str">
            <v>30 Rupture, bris, éclatement, glissade, chute, effondrement d'agent matériel - non précisé</v>
          </cell>
          <cell r="B157">
            <v>4</v>
          </cell>
          <cell r="C157">
            <v>0.3088803088803089</v>
          </cell>
          <cell r="D157">
            <v>10</v>
          </cell>
          <cell r="E157">
            <v>0.6816632583503748</v>
          </cell>
          <cell r="F157">
            <v>14</v>
          </cell>
          <cell r="G157">
            <v>0.5068790731354091</v>
          </cell>
        </row>
        <row r="158">
          <cell r="A158" t="str">
            <v>31 Rupture de matériel, aux joints, aux connexions</v>
          </cell>
          <cell r="B158">
            <v>3</v>
          </cell>
          <cell r="C158">
            <v>0.23166023166023167</v>
          </cell>
          <cell r="D158">
            <v>0</v>
          </cell>
          <cell r="E158">
            <v>0</v>
          </cell>
          <cell r="F158">
            <v>3</v>
          </cell>
          <cell r="G158">
            <v>0.10861694424330195</v>
          </cell>
        </row>
        <row r="159">
          <cell r="A159" t="str">
            <v>33 Glissade, chute, effondrement d'agent matériel - supérieur</v>
          </cell>
          <cell r="B159">
            <v>5</v>
          </cell>
          <cell r="C159">
            <v>0.38610038610038605</v>
          </cell>
          <cell r="D159">
            <v>11</v>
          </cell>
          <cell r="E159">
            <v>0.7498295841854125</v>
          </cell>
          <cell r="F159">
            <v>16</v>
          </cell>
          <cell r="G159">
            <v>0.5792903692976104</v>
          </cell>
        </row>
        <row r="160">
          <cell r="A160" t="str">
            <v>34 Glissade, chute, effondrement d'agent matériel - inférieur</v>
          </cell>
          <cell r="B160">
            <v>9</v>
          </cell>
          <cell r="C160">
            <v>0.6949806949806949</v>
          </cell>
          <cell r="D160">
            <v>12</v>
          </cell>
          <cell r="E160">
            <v>0.81799591002045</v>
          </cell>
          <cell r="F160">
            <v>21</v>
          </cell>
          <cell r="G160">
            <v>0.7603186097031137</v>
          </cell>
        </row>
        <row r="161">
          <cell r="A161" t="str">
            <v>35 Glissade, chute, effondrement d'agent matériel - de plain-pied</v>
          </cell>
          <cell r="B161">
            <v>32</v>
          </cell>
          <cell r="C161">
            <v>2.471042471042471</v>
          </cell>
          <cell r="D161">
            <v>24</v>
          </cell>
          <cell r="E161">
            <v>1.6359918200409</v>
          </cell>
          <cell r="F161">
            <v>56</v>
          </cell>
          <cell r="G161">
            <v>2.0275162925416366</v>
          </cell>
        </row>
        <row r="162">
          <cell r="A162" t="str">
            <v>39 Autre déviation connue du groupe 30 nlcd</v>
          </cell>
          <cell r="B162">
            <v>1</v>
          </cell>
          <cell r="C162">
            <v>0.07722007722007722</v>
          </cell>
          <cell r="D162">
            <v>1</v>
          </cell>
          <cell r="E162">
            <v>0.0681663258350375</v>
          </cell>
          <cell r="F162">
            <v>2</v>
          </cell>
          <cell r="G162">
            <v>0.0724112961622013</v>
          </cell>
        </row>
        <row r="163">
          <cell r="A163" t="str">
            <v>40 Perte, totale ou partielle de contrôle de machine, moyen de transport - équipement de manutention, outil à main, objet, animal - non précisé</v>
          </cell>
          <cell r="B163">
            <v>46</v>
          </cell>
          <cell r="C163">
            <v>3.552123552123552</v>
          </cell>
          <cell r="D163">
            <v>79</v>
          </cell>
          <cell r="E163">
            <v>5.385139740967962</v>
          </cell>
          <cell r="F163">
            <v>125</v>
          </cell>
          <cell r="G163">
            <v>4.525706010137581</v>
          </cell>
        </row>
        <row r="164">
          <cell r="A164" t="str">
            <v>41 Perte, totale ou partielle de contrôle de machine ou de la matière travaillée par la machine</v>
          </cell>
          <cell r="B164">
            <v>1</v>
          </cell>
          <cell r="C164">
            <v>0.07722007722007722</v>
          </cell>
          <cell r="D164">
            <v>5</v>
          </cell>
          <cell r="E164">
            <v>0.3408316291751874</v>
          </cell>
          <cell r="F164">
            <v>6</v>
          </cell>
          <cell r="G164">
            <v>0.2172338884866039</v>
          </cell>
        </row>
        <row r="165">
          <cell r="A165" t="str">
            <v>42 Perte, totale ou partielle de contrôle de moyen de transport - d'équipement de manutention</v>
          </cell>
          <cell r="B165">
            <v>494</v>
          </cell>
          <cell r="C165">
            <v>38.14671814671814</v>
          </cell>
          <cell r="D165">
            <v>600</v>
          </cell>
          <cell r="E165">
            <v>40.899795501022496</v>
          </cell>
          <cell r="F165">
            <v>1094</v>
          </cell>
          <cell r="G165">
            <v>39.60897900072411</v>
          </cell>
        </row>
        <row r="166">
          <cell r="A166" t="str">
            <v>43 Perte, totale ou partielle de contrôle d'outil à main ou de la matière travaillée par l'outil</v>
          </cell>
          <cell r="B166">
            <v>6</v>
          </cell>
          <cell r="C166">
            <v>0.46332046332046334</v>
          </cell>
          <cell r="D166">
            <v>2</v>
          </cell>
          <cell r="E166">
            <v>0.136332651670075</v>
          </cell>
          <cell r="F166">
            <v>8</v>
          </cell>
          <cell r="G166">
            <v>0.2896451846488052</v>
          </cell>
        </row>
        <row r="167">
          <cell r="A167" t="str">
            <v>44 Perte, totale ou partielle de contrôle d'objet, porté, déplacé, manipulé etc.</v>
          </cell>
          <cell r="B167">
            <v>4</v>
          </cell>
          <cell r="C167">
            <v>0.3088803088803089</v>
          </cell>
          <cell r="D167">
            <v>7</v>
          </cell>
          <cell r="E167">
            <v>0.4771642808452625</v>
          </cell>
          <cell r="F167">
            <v>11</v>
          </cell>
          <cell r="G167">
            <v>0.39826212889210716</v>
          </cell>
        </row>
        <row r="168">
          <cell r="A168" t="str">
            <v>49 Autre déviation connue du groupe 40 nlcd</v>
          </cell>
          <cell r="B168">
            <v>10</v>
          </cell>
          <cell r="C168">
            <v>0.7722007722007721</v>
          </cell>
          <cell r="D168">
            <v>7</v>
          </cell>
          <cell r="E168">
            <v>0.4771642808452625</v>
          </cell>
          <cell r="F168">
            <v>17</v>
          </cell>
          <cell r="G168">
            <v>0.6154960173787111</v>
          </cell>
        </row>
        <row r="169">
          <cell r="A169" t="str">
            <v>50 Glissade ou trébuchement avec chute, chute de personne - non précisé</v>
          </cell>
          <cell r="B169">
            <v>62</v>
          </cell>
          <cell r="C169">
            <v>4.787644787644788</v>
          </cell>
          <cell r="D169">
            <v>62</v>
          </cell>
          <cell r="E169">
            <v>4.226312201772324</v>
          </cell>
          <cell r="F169">
            <v>124</v>
          </cell>
          <cell r="G169">
            <v>4.489500362056481</v>
          </cell>
        </row>
        <row r="170">
          <cell r="A170" t="str">
            <v>51 Chute de personne - de hauteur</v>
          </cell>
          <cell r="B170">
            <v>32</v>
          </cell>
          <cell r="C170">
            <v>2.471042471042471</v>
          </cell>
          <cell r="D170">
            <v>22</v>
          </cell>
          <cell r="E170">
            <v>1.499659168370825</v>
          </cell>
          <cell r="F170">
            <v>54</v>
          </cell>
          <cell r="G170">
            <v>1.9551049963794354</v>
          </cell>
        </row>
        <row r="171">
          <cell r="A171" t="str">
            <v>52 Glissade ou trébuchement avec chute, chute de personne - de plain-pied</v>
          </cell>
          <cell r="B171">
            <v>171</v>
          </cell>
          <cell r="C171">
            <v>13.204633204633204</v>
          </cell>
          <cell r="D171">
            <v>190</v>
          </cell>
          <cell r="E171">
            <v>12.951601908657123</v>
          </cell>
          <cell r="F171">
            <v>361</v>
          </cell>
          <cell r="G171">
            <v>13.070238957277336</v>
          </cell>
        </row>
        <row r="172">
          <cell r="A172" t="str">
            <v>59 Autre déviation connue du groupe 50 nlcd</v>
          </cell>
          <cell r="B172">
            <v>11</v>
          </cell>
          <cell r="C172">
            <v>0.8494208494208495</v>
          </cell>
          <cell r="D172">
            <v>5</v>
          </cell>
          <cell r="E172">
            <v>0.3408316291751874</v>
          </cell>
          <cell r="F172">
            <v>16</v>
          </cell>
          <cell r="G172">
            <v>0.5792903692976104</v>
          </cell>
        </row>
        <row r="173">
          <cell r="A173" t="str">
            <v>60 Mouvement du corps sans contrainte physique - non précisé</v>
          </cell>
          <cell r="B173">
            <v>3</v>
          </cell>
          <cell r="C173">
            <v>0.23166023166023167</v>
          </cell>
          <cell r="D173">
            <v>3</v>
          </cell>
          <cell r="E173">
            <v>0.2044989775051125</v>
          </cell>
          <cell r="F173">
            <v>6</v>
          </cell>
          <cell r="G173">
            <v>0.2172338884866039</v>
          </cell>
        </row>
        <row r="174">
          <cell r="A174" t="str">
            <v>63 En étant attrapé, entraîné, par quelque chose ou par son élan</v>
          </cell>
          <cell r="B174">
            <v>122</v>
          </cell>
          <cell r="C174">
            <v>9.420849420849422</v>
          </cell>
          <cell r="D174">
            <v>124</v>
          </cell>
          <cell r="E174">
            <v>8.452624403544649</v>
          </cell>
          <cell r="F174">
            <v>246</v>
          </cell>
          <cell r="G174">
            <v>8.90658942795076</v>
          </cell>
        </row>
        <row r="175">
          <cell r="A175" t="str">
            <v>64 Mouvements non coordonnés, gestes intempestifs, inopportuns</v>
          </cell>
          <cell r="B175">
            <v>26</v>
          </cell>
          <cell r="C175">
            <v>2.0077220077220077</v>
          </cell>
          <cell r="D175">
            <v>32</v>
          </cell>
          <cell r="E175">
            <v>2.1813224267212</v>
          </cell>
          <cell r="F175">
            <v>58</v>
          </cell>
          <cell r="G175">
            <v>2.0999275887038378</v>
          </cell>
        </row>
        <row r="176">
          <cell r="A176" t="str">
            <v>69 Autre déviation connue du groupe 60 nlcd</v>
          </cell>
          <cell r="B176">
            <v>8</v>
          </cell>
          <cell r="C176">
            <v>0.6177606177606177</v>
          </cell>
          <cell r="D176">
            <v>2</v>
          </cell>
          <cell r="E176">
            <v>0.136332651670075</v>
          </cell>
          <cell r="F176">
            <v>10</v>
          </cell>
          <cell r="G176">
            <v>0.3620564808110065</v>
          </cell>
        </row>
        <row r="177">
          <cell r="A177" t="str">
            <v>70 Mouvements du corps sous ou avec contrainte physique</v>
          </cell>
          <cell r="B177">
            <v>6</v>
          </cell>
          <cell r="C177">
            <v>0.46332046332046334</v>
          </cell>
          <cell r="D177">
            <v>6</v>
          </cell>
          <cell r="E177">
            <v>0.408997955010225</v>
          </cell>
          <cell r="F177">
            <v>12</v>
          </cell>
          <cell r="G177">
            <v>0.4344677769732078</v>
          </cell>
        </row>
        <row r="178">
          <cell r="A178" t="str">
            <v>71 En soulevant, en portant, en se levant</v>
          </cell>
          <cell r="B178">
            <v>1</v>
          </cell>
          <cell r="C178">
            <v>0.07722007722007722</v>
          </cell>
          <cell r="D178">
            <v>2</v>
          </cell>
          <cell r="E178">
            <v>0.136332651670075</v>
          </cell>
          <cell r="F178">
            <v>3</v>
          </cell>
          <cell r="G178">
            <v>0.10861694424330195</v>
          </cell>
        </row>
        <row r="179">
          <cell r="A179" t="str">
            <v>72 En poussant, en tractant</v>
          </cell>
          <cell r="B179">
            <v>1</v>
          </cell>
          <cell r="C179">
            <v>0.07722007722007722</v>
          </cell>
          <cell r="D179">
            <v>3</v>
          </cell>
          <cell r="E179">
            <v>0.2044989775051125</v>
          </cell>
          <cell r="F179">
            <v>4</v>
          </cell>
          <cell r="G179">
            <v>0.1448225923244026</v>
          </cell>
        </row>
        <row r="180">
          <cell r="A180" t="str">
            <v>74 En torsion, en rotation, en se tournant</v>
          </cell>
          <cell r="B180">
            <v>0</v>
          </cell>
          <cell r="C180">
            <v>0</v>
          </cell>
          <cell r="D180">
            <v>1</v>
          </cell>
          <cell r="E180">
            <v>0.0681663258350375</v>
          </cell>
          <cell r="F180">
            <v>1</v>
          </cell>
          <cell r="G180">
            <v>0.03620564808110065</v>
          </cell>
        </row>
        <row r="181">
          <cell r="A181" t="str">
            <v>75 En marchant lourdement, faux pas, glissade - sans chute</v>
          </cell>
          <cell r="B181">
            <v>20</v>
          </cell>
          <cell r="C181">
            <v>1.5444015444015442</v>
          </cell>
          <cell r="D181">
            <v>18</v>
          </cell>
          <cell r="E181">
            <v>1.2269938650306749</v>
          </cell>
          <cell r="F181">
            <v>38</v>
          </cell>
          <cell r="G181">
            <v>1.3758146270818248</v>
          </cell>
        </row>
        <row r="182">
          <cell r="A182" t="str">
            <v>79 Autre déviation connue du groupe 70 nlcd</v>
          </cell>
          <cell r="B182">
            <v>4</v>
          </cell>
          <cell r="C182">
            <v>0.3088803088803089</v>
          </cell>
          <cell r="D182">
            <v>1</v>
          </cell>
          <cell r="E182">
            <v>0.0681663258350375</v>
          </cell>
          <cell r="F182">
            <v>5</v>
          </cell>
          <cell r="G182">
            <v>0.18102824040550325</v>
          </cell>
        </row>
        <row r="183">
          <cell r="A183" t="str">
            <v>80 Surprise, frayeur, violence, agression, menace, présence - non précisé</v>
          </cell>
          <cell r="B183">
            <v>6</v>
          </cell>
          <cell r="C183">
            <v>0.46332046332046334</v>
          </cell>
          <cell r="D183">
            <v>3</v>
          </cell>
          <cell r="E183">
            <v>0.2044989775051125</v>
          </cell>
          <cell r="F183">
            <v>9</v>
          </cell>
          <cell r="G183">
            <v>0.3258508327299059</v>
          </cell>
        </row>
        <row r="184">
          <cell r="A184" t="str">
            <v>81 Surprise, frayeur</v>
          </cell>
          <cell r="B184">
            <v>11</v>
          </cell>
          <cell r="C184">
            <v>0.8494208494208495</v>
          </cell>
          <cell r="D184">
            <v>10</v>
          </cell>
          <cell r="E184">
            <v>0.6816632583503748</v>
          </cell>
          <cell r="F184">
            <v>21</v>
          </cell>
          <cell r="G184">
            <v>0.7603186097031137</v>
          </cell>
        </row>
        <row r="185">
          <cell r="A185" t="str">
            <v>82 Violence, agression, menaces entre membres de l'entreprise soumis à l'autorité de l'employeur</v>
          </cell>
          <cell r="B185">
            <v>0</v>
          </cell>
          <cell r="C185">
            <v>0</v>
          </cell>
          <cell r="D185">
            <v>3</v>
          </cell>
          <cell r="E185">
            <v>0.2044989775051125</v>
          </cell>
          <cell r="F185">
            <v>3</v>
          </cell>
          <cell r="G185">
            <v>0.10861694424330195</v>
          </cell>
        </row>
        <row r="186">
          <cell r="A186" t="str">
            <v>83 Violence, agression, menace - provenant de personnes externes à l'entreprise envers les victimes dans le cadre de leur fonction</v>
          </cell>
          <cell r="B186">
            <v>8</v>
          </cell>
          <cell r="C186">
            <v>0.6177606177606177</v>
          </cell>
          <cell r="D186">
            <v>11</v>
          </cell>
          <cell r="E186">
            <v>0.7498295841854125</v>
          </cell>
          <cell r="F186">
            <v>19</v>
          </cell>
          <cell r="G186">
            <v>0.6879073135409124</v>
          </cell>
        </row>
        <row r="187">
          <cell r="A187" t="str">
            <v>84 Agression, bousculade - par animal</v>
          </cell>
          <cell r="B187">
            <v>0</v>
          </cell>
          <cell r="C187">
            <v>0</v>
          </cell>
          <cell r="D187">
            <v>3</v>
          </cell>
          <cell r="E187">
            <v>0.2044989775051125</v>
          </cell>
          <cell r="F187">
            <v>3</v>
          </cell>
          <cell r="G187">
            <v>0.10861694424330195</v>
          </cell>
        </row>
        <row r="188">
          <cell r="A188" t="str">
            <v>85 Présence de la victime ou d'un tiers créant en soi un danger pour elle/lui-même ou pour autrui</v>
          </cell>
          <cell r="B188">
            <v>10</v>
          </cell>
          <cell r="C188">
            <v>0.7722007722007721</v>
          </cell>
          <cell r="D188">
            <v>9</v>
          </cell>
          <cell r="E188">
            <v>0.6134969325153374</v>
          </cell>
          <cell r="F188">
            <v>19</v>
          </cell>
          <cell r="G188">
            <v>0.6879073135409124</v>
          </cell>
        </row>
        <row r="189">
          <cell r="A189" t="str">
            <v>89 Autre déviation connue du groupe 80 nlcd</v>
          </cell>
          <cell r="B189">
            <v>4</v>
          </cell>
          <cell r="C189">
            <v>0.3088803088803089</v>
          </cell>
          <cell r="D189">
            <v>8</v>
          </cell>
          <cell r="E189">
            <v>0.5453306066803</v>
          </cell>
          <cell r="F189">
            <v>12</v>
          </cell>
          <cell r="G189">
            <v>0.4344677769732078</v>
          </cell>
        </row>
        <row r="190">
          <cell r="A190" t="str">
            <v>99 Autre déviation non listée</v>
          </cell>
          <cell r="B190">
            <v>88</v>
          </cell>
          <cell r="C190">
            <v>6.795366795366796</v>
          </cell>
          <cell r="D190">
            <v>76</v>
          </cell>
          <cell r="E190">
            <v>5.18064076346285</v>
          </cell>
          <cell r="F190">
            <v>164</v>
          </cell>
          <cell r="G190">
            <v>5.937726285300507</v>
          </cell>
        </row>
        <row r="191">
          <cell r="A191" t="str">
            <v>Total</v>
          </cell>
          <cell r="B191">
            <v>1295</v>
          </cell>
          <cell r="C191">
            <v>100</v>
          </cell>
          <cell r="D191">
            <v>1467</v>
          </cell>
          <cell r="E191">
            <v>100</v>
          </cell>
          <cell r="F191">
            <v>2762</v>
          </cell>
          <cell r="G191">
            <v>100</v>
          </cell>
        </row>
        <row r="203">
          <cell r="A203" t="str">
            <v>00.00 Pas d'agent matériel ou pas d'information</v>
          </cell>
          <cell r="B203">
            <v>279</v>
          </cell>
          <cell r="C203">
            <v>10.101375814627083</v>
          </cell>
        </row>
        <row r="204">
          <cell r="A204" t="str">
            <v>01.00 Bâtiments, constructions, surfaces - à niveau</v>
          </cell>
          <cell r="B204">
            <v>332</v>
          </cell>
          <cell r="C204">
            <v>12.020275162925415</v>
          </cell>
        </row>
        <row r="205">
          <cell r="A205" t="str">
            <v>02.00 Bâtiments, constructions, surfaces - en hauteur</v>
          </cell>
          <cell r="B205">
            <v>58</v>
          </cell>
          <cell r="C205">
            <v>2.0999275887038378</v>
          </cell>
        </row>
        <row r="206">
          <cell r="A206" t="str">
            <v>03.00 Bâtiments, constructions, surfaces - en profondeur</v>
          </cell>
          <cell r="B206">
            <v>4</v>
          </cell>
          <cell r="C206">
            <v>0.1448225923244026</v>
          </cell>
        </row>
        <row r="207">
          <cell r="A207" t="str">
            <v>04.00 Dispositifs de distribution de matière, d'alimentation, canalisations</v>
          </cell>
          <cell r="B207">
            <v>4</v>
          </cell>
          <cell r="C207">
            <v>0.1448225923244026</v>
          </cell>
        </row>
        <row r="208">
          <cell r="A208" t="str">
            <v>07.00 Outils tenus ou guidé à la main, mécaniques</v>
          </cell>
          <cell r="B208">
            <v>1</v>
          </cell>
          <cell r="C208">
            <v>0.03620564808110065</v>
          </cell>
        </row>
        <row r="209">
          <cell r="A209" t="str">
            <v>09.00 Machines et équipements - portables ou mobiles</v>
          </cell>
          <cell r="B209">
            <v>1</v>
          </cell>
          <cell r="C209">
            <v>0.03620564808110065</v>
          </cell>
        </row>
        <row r="210">
          <cell r="A210" t="str">
            <v>11.00 Dispositifs de convoyage, de transport et de stockage</v>
          </cell>
          <cell r="B210">
            <v>5</v>
          </cell>
          <cell r="C210">
            <v>0.18102824040550325</v>
          </cell>
        </row>
        <row r="211">
          <cell r="A211" t="str">
            <v>12.00 Véhicules terrestres</v>
          </cell>
          <cell r="B211">
            <v>1783</v>
          </cell>
          <cell r="C211">
            <v>64.55467052860246</v>
          </cell>
        </row>
        <row r="212">
          <cell r="A212" t="str">
            <v>13.00 Autres véhicules de transport</v>
          </cell>
          <cell r="B212">
            <v>42</v>
          </cell>
          <cell r="C212">
            <v>1.5206372194062274</v>
          </cell>
        </row>
        <row r="213">
          <cell r="A213" t="str">
            <v>14.00 Matériaux, objets, produits, éléments constitutifs de machines, bris, poussières</v>
          </cell>
          <cell r="B213">
            <v>14</v>
          </cell>
          <cell r="C213">
            <v>0.5068790731354091</v>
          </cell>
        </row>
        <row r="214">
          <cell r="A214" t="str">
            <v>16.00 Dispositifs et équipements de sécurité</v>
          </cell>
          <cell r="B214">
            <v>1</v>
          </cell>
          <cell r="C214">
            <v>0.03620564808110065</v>
          </cell>
        </row>
        <row r="215">
          <cell r="A215" t="str">
            <v>17.00 Equipements de bureau et personnels, matériel de sport, armes, appareillage domestique</v>
          </cell>
          <cell r="B215">
            <v>6</v>
          </cell>
          <cell r="C215">
            <v>0.2172338884866039</v>
          </cell>
        </row>
        <row r="216">
          <cell r="A216" t="str">
            <v>18.00 Organismes vivants et êtres humains</v>
          </cell>
          <cell r="B216">
            <v>68</v>
          </cell>
          <cell r="C216">
            <v>2.4619840695148443</v>
          </cell>
        </row>
        <row r="217">
          <cell r="A217" t="str">
            <v>19.00 Déchets en vrac</v>
          </cell>
          <cell r="B217">
            <v>3</v>
          </cell>
          <cell r="C217">
            <v>0.10861694424330195</v>
          </cell>
        </row>
        <row r="218">
          <cell r="A218" t="str">
            <v>20.00 Phénomènes physiques et éléments naturels</v>
          </cell>
          <cell r="B218">
            <v>89</v>
          </cell>
          <cell r="C218">
            <v>3.2223026792179583</v>
          </cell>
        </row>
        <row r="219">
          <cell r="A219" t="str">
            <v>99.00 Autres agents matériels non listés dans cette classification</v>
          </cell>
          <cell r="B219">
            <v>72</v>
          </cell>
          <cell r="C219">
            <v>2.606806661839247</v>
          </cell>
        </row>
        <row r="220">
          <cell r="A220" t="str">
            <v>Total</v>
          </cell>
          <cell r="B220">
            <v>2762</v>
          </cell>
          <cell r="C220">
            <v>100</v>
          </cell>
        </row>
        <row r="226">
          <cell r="A226" t="str">
            <v>00.00 Pas d'agent matériel ou pas d'information</v>
          </cell>
          <cell r="B226">
            <v>151</v>
          </cell>
          <cell r="C226">
            <v>11.277072442120987</v>
          </cell>
          <cell r="D226">
            <v>128</v>
          </cell>
          <cell r="E226">
            <v>8.995080815179199</v>
          </cell>
          <cell r="F226">
            <v>279</v>
          </cell>
          <cell r="G226">
            <v>10.101375814627083</v>
          </cell>
        </row>
        <row r="227">
          <cell r="A227" t="str">
            <v>01.00 Bâtiments, constructions, surfaces - à niveau</v>
          </cell>
          <cell r="B227">
            <v>227</v>
          </cell>
          <cell r="C227">
            <v>16.9529499626587</v>
          </cell>
          <cell r="D227">
            <v>105</v>
          </cell>
          <cell r="E227">
            <v>7.3787772312016875</v>
          </cell>
          <cell r="F227">
            <v>332</v>
          </cell>
          <cell r="G227">
            <v>12.020275162925415</v>
          </cell>
        </row>
        <row r="228">
          <cell r="A228" t="str">
            <v>02.00 Bâtiments, constructions, surfaces - en hauteur</v>
          </cell>
          <cell r="B228">
            <v>34</v>
          </cell>
          <cell r="C228">
            <v>2.539208364451083</v>
          </cell>
          <cell r="D228">
            <v>24</v>
          </cell>
          <cell r="E228">
            <v>1.6865776528460996</v>
          </cell>
          <cell r="F228">
            <v>58</v>
          </cell>
          <cell r="G228">
            <v>2.0999275887038378</v>
          </cell>
        </row>
        <row r="229">
          <cell r="A229" t="str">
            <v>03.00 Bâtiments, constructions, surfaces - en profondeur</v>
          </cell>
          <cell r="B229">
            <v>2</v>
          </cell>
          <cell r="C229">
            <v>0.14936519790888725</v>
          </cell>
          <cell r="D229">
            <v>2</v>
          </cell>
          <cell r="E229">
            <v>0.14054813773717498</v>
          </cell>
          <cell r="F229">
            <v>4</v>
          </cell>
          <cell r="G229">
            <v>0.1448225923244026</v>
          </cell>
        </row>
        <row r="230">
          <cell r="A230" t="str">
            <v>04.00 Dispositifs de distribution de matière, d'alimentation, canalisations</v>
          </cell>
          <cell r="B230">
            <v>2</v>
          </cell>
          <cell r="C230">
            <v>0.14936519790888725</v>
          </cell>
          <cell r="D230">
            <v>2</v>
          </cell>
          <cell r="E230">
            <v>0.14054813773717498</v>
          </cell>
          <cell r="F230">
            <v>4</v>
          </cell>
          <cell r="G230">
            <v>0.1448225923244026</v>
          </cell>
        </row>
        <row r="231">
          <cell r="A231" t="str">
            <v>07.00 Outils tenus ou guidé à la main, mécaniques</v>
          </cell>
          <cell r="B231">
            <v>0</v>
          </cell>
          <cell r="C231">
            <v>0</v>
          </cell>
          <cell r="D231">
            <v>1</v>
          </cell>
          <cell r="E231">
            <v>0.07027406886858749</v>
          </cell>
          <cell r="F231">
            <v>1</v>
          </cell>
          <cell r="G231">
            <v>0.03620564808110065</v>
          </cell>
        </row>
        <row r="232">
          <cell r="A232" t="str">
            <v>09.00 Machines et équipements - portables ou mobiles</v>
          </cell>
          <cell r="B232">
            <v>1</v>
          </cell>
          <cell r="C232">
            <v>0.07468259895444362</v>
          </cell>
          <cell r="D232">
            <v>0</v>
          </cell>
          <cell r="E232">
            <v>0</v>
          </cell>
          <cell r="F232">
            <v>1</v>
          </cell>
          <cell r="G232">
            <v>0.03620564808110065</v>
          </cell>
        </row>
        <row r="233">
          <cell r="A233" t="str">
            <v>11.00 Dispositifs de convoyage, de transport et de stockage</v>
          </cell>
          <cell r="B233">
            <v>2</v>
          </cell>
          <cell r="C233">
            <v>0.14936519790888725</v>
          </cell>
          <cell r="D233">
            <v>3</v>
          </cell>
          <cell r="E233">
            <v>0.21082220660576245</v>
          </cell>
          <cell r="F233">
            <v>5</v>
          </cell>
          <cell r="G233">
            <v>0.18102824040550325</v>
          </cell>
        </row>
        <row r="234">
          <cell r="A234" t="str">
            <v>12.00 Véhicules terrestres</v>
          </cell>
          <cell r="B234">
            <v>752</v>
          </cell>
          <cell r="C234">
            <v>56.1613144137416</v>
          </cell>
          <cell r="D234">
            <v>1031</v>
          </cell>
          <cell r="E234">
            <v>72.4525650035137</v>
          </cell>
          <cell r="F234">
            <v>1783</v>
          </cell>
          <cell r="G234">
            <v>64.55467052860246</v>
          </cell>
        </row>
        <row r="235">
          <cell r="A235" t="str">
            <v>13.00 Autres véhicules de transport</v>
          </cell>
          <cell r="B235">
            <v>21</v>
          </cell>
          <cell r="C235">
            <v>1.568334578043316</v>
          </cell>
          <cell r="D235">
            <v>21</v>
          </cell>
          <cell r="E235">
            <v>1.4757554462403375</v>
          </cell>
          <cell r="F235">
            <v>42</v>
          </cell>
          <cell r="G235">
            <v>1.5206372194062274</v>
          </cell>
        </row>
        <row r="236">
          <cell r="A236" t="str">
            <v>14.00 Matériaux, objets, produits, éléments constitutifs de machines, bris, poussières</v>
          </cell>
          <cell r="B236">
            <v>5</v>
          </cell>
          <cell r="C236">
            <v>0.3734129947722181</v>
          </cell>
          <cell r="D236">
            <v>9</v>
          </cell>
          <cell r="E236">
            <v>0.6324666198172875</v>
          </cell>
          <cell r="F236">
            <v>14</v>
          </cell>
          <cell r="G236">
            <v>0.5068790731354091</v>
          </cell>
        </row>
        <row r="237">
          <cell r="A237" t="str">
            <v>16.00 Dispositifs et équipements de sécurité</v>
          </cell>
          <cell r="B237">
            <v>0</v>
          </cell>
          <cell r="C237">
            <v>0</v>
          </cell>
          <cell r="D237">
            <v>1</v>
          </cell>
          <cell r="E237">
            <v>0.07027406886858749</v>
          </cell>
          <cell r="F237">
            <v>1</v>
          </cell>
          <cell r="G237">
            <v>0.03620564808110065</v>
          </cell>
        </row>
        <row r="238">
          <cell r="A238" t="str">
            <v>17.00 Equipements de bureau et personnels, matériel de sport, armes, appareillage domestique</v>
          </cell>
          <cell r="B238">
            <v>5</v>
          </cell>
          <cell r="C238">
            <v>0.3734129947722181</v>
          </cell>
          <cell r="D238">
            <v>1</v>
          </cell>
          <cell r="E238">
            <v>0.07027406886858749</v>
          </cell>
          <cell r="F238">
            <v>6</v>
          </cell>
          <cell r="G238">
            <v>0.2172338884866039</v>
          </cell>
        </row>
        <row r="239">
          <cell r="A239" t="str">
            <v>18.00 Organismes vivants et êtres humains</v>
          </cell>
          <cell r="B239">
            <v>37</v>
          </cell>
          <cell r="C239">
            <v>2.7632561613144135</v>
          </cell>
          <cell r="D239">
            <v>31</v>
          </cell>
          <cell r="E239">
            <v>2.178496134926212</v>
          </cell>
          <cell r="F239">
            <v>68</v>
          </cell>
          <cell r="G239">
            <v>2.4619840695148443</v>
          </cell>
        </row>
        <row r="240">
          <cell r="A240" t="str">
            <v>19.00 Déchets en vrac</v>
          </cell>
          <cell r="B240">
            <v>0</v>
          </cell>
          <cell r="C240">
            <v>0</v>
          </cell>
          <cell r="D240">
            <v>3</v>
          </cell>
          <cell r="E240">
            <v>0.21082220660576245</v>
          </cell>
          <cell r="F240">
            <v>3</v>
          </cell>
          <cell r="G240">
            <v>0.10861694424330195</v>
          </cell>
        </row>
        <row r="241">
          <cell r="A241" t="str">
            <v>20.00 Phénomènes physiques et éléments naturels</v>
          </cell>
          <cell r="B241">
            <v>62</v>
          </cell>
          <cell r="C241">
            <v>4.630321135175504</v>
          </cell>
          <cell r="D241">
            <v>27</v>
          </cell>
          <cell r="E241">
            <v>1.8973998594518624</v>
          </cell>
          <cell r="F241">
            <v>89</v>
          </cell>
          <cell r="G241">
            <v>3.2223026792179583</v>
          </cell>
        </row>
        <row r="242">
          <cell r="A242" t="str">
            <v>99.00 Autres agents matériels non listés dans cette classification</v>
          </cell>
          <cell r="B242">
            <v>38</v>
          </cell>
          <cell r="C242">
            <v>2.8379387602688575</v>
          </cell>
          <cell r="D242">
            <v>34</v>
          </cell>
          <cell r="E242">
            <v>2.3893183415319745</v>
          </cell>
          <cell r="F242">
            <v>72</v>
          </cell>
          <cell r="G242">
            <v>2.606806661839247</v>
          </cell>
        </row>
        <row r="243">
          <cell r="A243" t="str">
            <v>Total</v>
          </cell>
          <cell r="B243">
            <v>1339</v>
          </cell>
          <cell r="C243">
            <v>100</v>
          </cell>
          <cell r="D243">
            <v>1423</v>
          </cell>
          <cell r="E243">
            <v>100</v>
          </cell>
          <cell r="F243">
            <v>2762</v>
          </cell>
          <cell r="G243">
            <v>100</v>
          </cell>
        </row>
        <row r="249">
          <cell r="A249" t="str">
            <v>00.00 Pas d'agent matériel ou pas d'information</v>
          </cell>
          <cell r="B249">
            <v>21</v>
          </cell>
          <cell r="C249">
            <v>8.641975308641975</v>
          </cell>
          <cell r="D249">
            <v>148</v>
          </cell>
          <cell r="E249">
            <v>9.255784865540964</v>
          </cell>
          <cell r="F249">
            <v>110</v>
          </cell>
          <cell r="G249">
            <v>11.956521739130435</v>
          </cell>
          <cell r="H249">
            <v>279</v>
          </cell>
          <cell r="I249">
            <v>10.101375814627083</v>
          </cell>
        </row>
        <row r="250">
          <cell r="A250" t="str">
            <v>01.00 Bâtiments, constructions, surfaces - à niveau</v>
          </cell>
          <cell r="B250">
            <v>17</v>
          </cell>
          <cell r="C250">
            <v>6.995884773662551</v>
          </cell>
          <cell r="D250">
            <v>171</v>
          </cell>
          <cell r="E250">
            <v>10.694183864915571</v>
          </cell>
          <cell r="F250">
            <v>144</v>
          </cell>
          <cell r="G250">
            <v>15.65217391304348</v>
          </cell>
          <cell r="H250">
            <v>332</v>
          </cell>
          <cell r="I250">
            <v>12.020275162925415</v>
          </cell>
        </row>
        <row r="251">
          <cell r="A251" t="str">
            <v>02.00 Bâtiments, constructions, surfaces - en hauteur</v>
          </cell>
          <cell r="B251">
            <v>4</v>
          </cell>
          <cell r="C251">
            <v>1.646090534979424</v>
          </cell>
          <cell r="D251">
            <v>35</v>
          </cell>
          <cell r="E251">
            <v>2.1888680425265794</v>
          </cell>
          <cell r="F251">
            <v>19</v>
          </cell>
          <cell r="G251">
            <v>2.0652173913043477</v>
          </cell>
          <cell r="H251">
            <v>58</v>
          </cell>
          <cell r="I251">
            <v>2.0999275887038378</v>
          </cell>
        </row>
        <row r="252">
          <cell r="A252" t="str">
            <v>03.00 Bâtiments, constructions, surfaces - en profondeur</v>
          </cell>
          <cell r="B252">
            <v>1</v>
          </cell>
          <cell r="C252">
            <v>0.411522633744856</v>
          </cell>
          <cell r="D252">
            <v>2</v>
          </cell>
          <cell r="E252">
            <v>0.12507817385866166</v>
          </cell>
          <cell r="F252">
            <v>1</v>
          </cell>
          <cell r="G252">
            <v>0.10869565217391304</v>
          </cell>
          <cell r="H252">
            <v>4</v>
          </cell>
          <cell r="I252">
            <v>0.1448225923244026</v>
          </cell>
        </row>
        <row r="253">
          <cell r="A253" t="str">
            <v>04.00 Dispositifs de distribution de matière, d'alimentation, canalisations</v>
          </cell>
          <cell r="B253">
            <v>0</v>
          </cell>
          <cell r="C253">
            <v>0</v>
          </cell>
          <cell r="D253">
            <v>1</v>
          </cell>
          <cell r="E253">
            <v>0.06253908692933083</v>
          </cell>
          <cell r="F253">
            <v>3</v>
          </cell>
          <cell r="G253">
            <v>0.32608695652173914</v>
          </cell>
          <cell r="H253">
            <v>4</v>
          </cell>
          <cell r="I253">
            <v>0.1448225923244026</v>
          </cell>
        </row>
        <row r="254">
          <cell r="A254" t="str">
            <v>07.00 Outils tenus ou guidé à la main, mécaniques</v>
          </cell>
          <cell r="B254">
            <v>0</v>
          </cell>
          <cell r="C254">
            <v>0</v>
          </cell>
          <cell r="D254">
            <v>1</v>
          </cell>
          <cell r="E254">
            <v>0.06253908692933083</v>
          </cell>
          <cell r="F254">
            <v>0</v>
          </cell>
          <cell r="G254">
            <v>0</v>
          </cell>
          <cell r="H254">
            <v>1</v>
          </cell>
          <cell r="I254">
            <v>0.03620564808110065</v>
          </cell>
        </row>
        <row r="255">
          <cell r="A255" t="str">
            <v>09.00 Machines et équipements - portables ou mobiles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1</v>
          </cell>
          <cell r="G255">
            <v>0.10869565217391304</v>
          </cell>
          <cell r="H255">
            <v>1</v>
          </cell>
          <cell r="I255">
            <v>0.03620564808110065</v>
          </cell>
        </row>
        <row r="256">
          <cell r="A256" t="str">
            <v>11.00 Dispositifs de convoyage, de transport et de stockage</v>
          </cell>
          <cell r="B256">
            <v>0</v>
          </cell>
          <cell r="C256">
            <v>0</v>
          </cell>
          <cell r="D256">
            <v>4</v>
          </cell>
          <cell r="E256">
            <v>0.2501563477173233</v>
          </cell>
          <cell r="F256">
            <v>1</v>
          </cell>
          <cell r="G256">
            <v>0.10869565217391304</v>
          </cell>
          <cell r="H256">
            <v>5</v>
          </cell>
          <cell r="I256">
            <v>0.18102824040550325</v>
          </cell>
        </row>
        <row r="257">
          <cell r="A257" t="str">
            <v>12.00 Véhicules terrestres</v>
          </cell>
          <cell r="B257">
            <v>185</v>
          </cell>
          <cell r="C257">
            <v>76.13168724279835</v>
          </cell>
          <cell r="D257">
            <v>1061</v>
          </cell>
          <cell r="E257">
            <v>66.35397123202002</v>
          </cell>
          <cell r="F257">
            <v>537</v>
          </cell>
          <cell r="G257">
            <v>58.3695652173913</v>
          </cell>
          <cell r="H257">
            <v>1783</v>
          </cell>
          <cell r="I257">
            <v>64.55467052860246</v>
          </cell>
        </row>
        <row r="258">
          <cell r="A258" t="str">
            <v>13.00 Autres véhicules de transport</v>
          </cell>
          <cell r="B258">
            <v>3</v>
          </cell>
          <cell r="C258">
            <v>1.2345679012345678</v>
          </cell>
          <cell r="D258">
            <v>27</v>
          </cell>
          <cell r="E258">
            <v>1.6885553470919326</v>
          </cell>
          <cell r="F258">
            <v>12</v>
          </cell>
          <cell r="G258">
            <v>1.3043478260869565</v>
          </cell>
          <cell r="H258">
            <v>42</v>
          </cell>
          <cell r="I258">
            <v>1.5206372194062274</v>
          </cell>
        </row>
        <row r="259">
          <cell r="A259" t="str">
            <v>14.00 Matériaux, objets, produits, éléments constitutifs de machines, bris, poussières</v>
          </cell>
          <cell r="B259">
            <v>1</v>
          </cell>
          <cell r="C259">
            <v>0.411522633744856</v>
          </cell>
          <cell r="D259">
            <v>10</v>
          </cell>
          <cell r="E259">
            <v>0.6253908692933083</v>
          </cell>
          <cell r="F259">
            <v>3</v>
          </cell>
          <cell r="G259">
            <v>0.32608695652173914</v>
          </cell>
          <cell r="H259">
            <v>14</v>
          </cell>
          <cell r="I259">
            <v>0.5068790731354091</v>
          </cell>
        </row>
        <row r="260">
          <cell r="A260" t="str">
            <v>16.00 Dispositifs et équipements de sécurité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1</v>
          </cell>
          <cell r="G260">
            <v>0.10869565217391304</v>
          </cell>
          <cell r="H260">
            <v>1</v>
          </cell>
          <cell r="I260">
            <v>0.03620564808110065</v>
          </cell>
        </row>
        <row r="261">
          <cell r="A261" t="str">
            <v>17.00 Equipements de bureau et personnels, matériel de sport, armes, appareillage domestique</v>
          </cell>
          <cell r="B261">
            <v>0</v>
          </cell>
          <cell r="C261">
            <v>0</v>
          </cell>
          <cell r="D261">
            <v>5</v>
          </cell>
          <cell r="E261">
            <v>0.31269543464665417</v>
          </cell>
          <cell r="F261">
            <v>1</v>
          </cell>
          <cell r="G261">
            <v>0.10869565217391304</v>
          </cell>
          <cell r="H261">
            <v>6</v>
          </cell>
          <cell r="I261">
            <v>0.2172338884866039</v>
          </cell>
        </row>
        <row r="262">
          <cell r="A262" t="str">
            <v>18.00 Organismes vivants et êtres humains</v>
          </cell>
          <cell r="B262">
            <v>4</v>
          </cell>
          <cell r="C262">
            <v>1.646090534979424</v>
          </cell>
          <cell r="D262">
            <v>41</v>
          </cell>
          <cell r="E262">
            <v>2.564102564102564</v>
          </cell>
          <cell r="F262">
            <v>23</v>
          </cell>
          <cell r="G262">
            <v>2.5</v>
          </cell>
          <cell r="H262">
            <v>68</v>
          </cell>
          <cell r="I262">
            <v>2.4619840695148443</v>
          </cell>
        </row>
        <row r="263">
          <cell r="A263" t="str">
            <v>19.00 Déchets en vrac</v>
          </cell>
          <cell r="B263">
            <v>1</v>
          </cell>
          <cell r="C263">
            <v>0.411522633744856</v>
          </cell>
          <cell r="D263">
            <v>2</v>
          </cell>
          <cell r="E263">
            <v>0.12507817385866166</v>
          </cell>
          <cell r="F263">
            <v>0</v>
          </cell>
          <cell r="G263">
            <v>0</v>
          </cell>
          <cell r="H263">
            <v>3</v>
          </cell>
          <cell r="I263">
            <v>0.10861694424330195</v>
          </cell>
        </row>
        <row r="264">
          <cell r="A264" t="str">
            <v>20.00 Phénomènes physiques et éléments naturels</v>
          </cell>
          <cell r="B264">
            <v>3</v>
          </cell>
          <cell r="C264">
            <v>1.2345679012345678</v>
          </cell>
          <cell r="D264">
            <v>50</v>
          </cell>
          <cell r="E264">
            <v>3.1269543464665412</v>
          </cell>
          <cell r="F264">
            <v>36</v>
          </cell>
          <cell r="G264">
            <v>3.91304347826087</v>
          </cell>
          <cell r="H264">
            <v>89</v>
          </cell>
          <cell r="I264">
            <v>3.2223026792179583</v>
          </cell>
        </row>
        <row r="265">
          <cell r="A265" t="str">
            <v>99.00 Autres agents matériels non listés dans cette classification</v>
          </cell>
          <cell r="B265">
            <v>3</v>
          </cell>
          <cell r="C265">
            <v>1.2345679012345678</v>
          </cell>
          <cell r="D265">
            <v>41</v>
          </cell>
          <cell r="E265">
            <v>2.564102564102564</v>
          </cell>
          <cell r="F265">
            <v>28</v>
          </cell>
          <cell r="G265">
            <v>3.0434782608695654</v>
          </cell>
          <cell r="H265">
            <v>72</v>
          </cell>
          <cell r="I265">
            <v>2.606806661839247</v>
          </cell>
        </row>
        <row r="266">
          <cell r="A266" t="str">
            <v>Total</v>
          </cell>
          <cell r="B266">
            <v>243</v>
          </cell>
          <cell r="C266">
            <v>100</v>
          </cell>
          <cell r="D266">
            <v>1599</v>
          </cell>
          <cell r="E266">
            <v>100</v>
          </cell>
          <cell r="F266">
            <v>920</v>
          </cell>
          <cell r="G266">
            <v>100</v>
          </cell>
          <cell r="H266">
            <v>2762</v>
          </cell>
          <cell r="I266">
            <v>100</v>
          </cell>
        </row>
        <row r="272">
          <cell r="A272" t="str">
            <v>00.00 Pas d'agent matériel ou pas d'information</v>
          </cell>
          <cell r="B272">
            <v>125</v>
          </cell>
          <cell r="C272">
            <v>9.652509652509652</v>
          </cell>
          <cell r="D272">
            <v>154</v>
          </cell>
          <cell r="E272">
            <v>10.497614178595773</v>
          </cell>
          <cell r="F272">
            <v>279</v>
          </cell>
          <cell r="G272">
            <v>10.101375814627083</v>
          </cell>
        </row>
        <row r="273">
          <cell r="A273" t="str">
            <v>01.00 Bâtiments, constructions, surfaces - à niveau</v>
          </cell>
          <cell r="B273">
            <v>170</v>
          </cell>
          <cell r="C273">
            <v>13.127413127413126</v>
          </cell>
          <cell r="D273">
            <v>162</v>
          </cell>
          <cell r="E273">
            <v>11.042944785276074</v>
          </cell>
          <cell r="F273">
            <v>332</v>
          </cell>
          <cell r="G273">
            <v>12.020275162925415</v>
          </cell>
        </row>
        <row r="274">
          <cell r="A274" t="str">
            <v>02.00 Bâtiments, constructions, surfaces - en hauteur</v>
          </cell>
          <cell r="B274">
            <v>29</v>
          </cell>
          <cell r="C274">
            <v>2.2393822393822393</v>
          </cell>
          <cell r="D274">
            <v>29</v>
          </cell>
          <cell r="E274">
            <v>1.9768234492160874</v>
          </cell>
          <cell r="F274">
            <v>58</v>
          </cell>
          <cell r="G274">
            <v>2.0999275887038378</v>
          </cell>
        </row>
        <row r="275">
          <cell r="A275" t="str">
            <v>03.00 Bâtiments, constructions, surfaces - en profondeur</v>
          </cell>
          <cell r="B275">
            <v>1</v>
          </cell>
          <cell r="C275">
            <v>0.07722007722007722</v>
          </cell>
          <cell r="D275">
            <v>3</v>
          </cell>
          <cell r="E275">
            <v>0.2044989775051125</v>
          </cell>
          <cell r="F275">
            <v>4</v>
          </cell>
          <cell r="G275">
            <v>0.1448225923244026</v>
          </cell>
        </row>
        <row r="276">
          <cell r="A276" t="str">
            <v>04.00 Dispositifs de distribution de matière, d'alimentation, canalisations</v>
          </cell>
          <cell r="B276">
            <v>1</v>
          </cell>
          <cell r="C276">
            <v>0.07722007722007722</v>
          </cell>
          <cell r="D276">
            <v>3</v>
          </cell>
          <cell r="E276">
            <v>0.2044989775051125</v>
          </cell>
          <cell r="F276">
            <v>4</v>
          </cell>
          <cell r="G276">
            <v>0.1448225923244026</v>
          </cell>
        </row>
        <row r="277">
          <cell r="A277" t="str">
            <v>07.00 Outils tenus ou guidé à la main, mécaniques</v>
          </cell>
          <cell r="B277">
            <v>0</v>
          </cell>
          <cell r="C277">
            <v>0</v>
          </cell>
          <cell r="D277">
            <v>1</v>
          </cell>
          <cell r="E277">
            <v>0.0681663258350375</v>
          </cell>
          <cell r="F277">
            <v>1</v>
          </cell>
          <cell r="G277">
            <v>0.03620564808110065</v>
          </cell>
        </row>
        <row r="278">
          <cell r="A278" t="str">
            <v>09.00 Machines et équipements - portables ou mobiles</v>
          </cell>
          <cell r="B278">
            <v>0</v>
          </cell>
          <cell r="C278">
            <v>0</v>
          </cell>
          <cell r="D278">
            <v>1</v>
          </cell>
          <cell r="E278">
            <v>0.0681663258350375</v>
          </cell>
          <cell r="F278">
            <v>1</v>
          </cell>
          <cell r="G278">
            <v>0.03620564808110065</v>
          </cell>
        </row>
        <row r="279">
          <cell r="A279" t="str">
            <v>11.00 Dispositifs de convoyage, de transport et de stockage</v>
          </cell>
          <cell r="B279">
            <v>1</v>
          </cell>
          <cell r="C279">
            <v>0.07722007722007722</v>
          </cell>
          <cell r="D279">
            <v>4</v>
          </cell>
          <cell r="E279">
            <v>0.27266530334015</v>
          </cell>
          <cell r="F279">
            <v>5</v>
          </cell>
          <cell r="G279">
            <v>0.18102824040550325</v>
          </cell>
        </row>
        <row r="280">
          <cell r="A280" t="str">
            <v>12.00 Véhicules terrestres</v>
          </cell>
          <cell r="B280">
            <v>828</v>
          </cell>
          <cell r="C280">
            <v>63.938223938223935</v>
          </cell>
          <cell r="D280">
            <v>955</v>
          </cell>
          <cell r="E280">
            <v>65.09884117246081</v>
          </cell>
          <cell r="F280">
            <v>1783</v>
          </cell>
          <cell r="G280">
            <v>64.55467052860246</v>
          </cell>
        </row>
        <row r="281">
          <cell r="A281" t="str">
            <v>13.00 Autres véhicules de transport</v>
          </cell>
          <cell r="B281">
            <v>21</v>
          </cell>
          <cell r="C281">
            <v>1.6216216216216217</v>
          </cell>
          <cell r="D281">
            <v>21</v>
          </cell>
          <cell r="E281">
            <v>1.4314928425357873</v>
          </cell>
          <cell r="F281">
            <v>42</v>
          </cell>
          <cell r="G281">
            <v>1.5206372194062274</v>
          </cell>
        </row>
        <row r="282">
          <cell r="A282" t="str">
            <v>14.00 Matériaux, objets, produits, éléments constitutifs de machines, bris, poussières</v>
          </cell>
          <cell r="B282">
            <v>5</v>
          </cell>
          <cell r="C282">
            <v>0.38610038610038605</v>
          </cell>
          <cell r="D282">
            <v>9</v>
          </cell>
          <cell r="E282">
            <v>0.6134969325153374</v>
          </cell>
          <cell r="F282">
            <v>14</v>
          </cell>
          <cell r="G282">
            <v>0.5068790731354091</v>
          </cell>
        </row>
        <row r="283">
          <cell r="A283" t="str">
            <v>16.00 Dispositifs et équipements de sécurité</v>
          </cell>
          <cell r="B283">
            <v>1</v>
          </cell>
          <cell r="C283">
            <v>0.07722007722007722</v>
          </cell>
          <cell r="D283">
            <v>0</v>
          </cell>
          <cell r="E283">
            <v>0</v>
          </cell>
          <cell r="F283">
            <v>1</v>
          </cell>
          <cell r="G283">
            <v>0.03620564808110065</v>
          </cell>
        </row>
        <row r="284">
          <cell r="A284" t="str">
            <v>17.00 Equipements de bureau et personnels, matériel de sport, armes, appareillage domestique</v>
          </cell>
          <cell r="B284">
            <v>3</v>
          </cell>
          <cell r="C284">
            <v>0.23166023166023167</v>
          </cell>
          <cell r="D284">
            <v>3</v>
          </cell>
          <cell r="E284">
            <v>0.2044989775051125</v>
          </cell>
          <cell r="F284">
            <v>6</v>
          </cell>
          <cell r="G284">
            <v>0.2172338884866039</v>
          </cell>
        </row>
        <row r="285">
          <cell r="A285" t="str">
            <v>18.00 Organismes vivants et êtres humains</v>
          </cell>
          <cell r="B285">
            <v>32</v>
          </cell>
          <cell r="C285">
            <v>2.471042471042471</v>
          </cell>
          <cell r="D285">
            <v>36</v>
          </cell>
          <cell r="E285">
            <v>2.4539877300613497</v>
          </cell>
          <cell r="F285">
            <v>68</v>
          </cell>
          <cell r="G285">
            <v>2.4619840695148443</v>
          </cell>
        </row>
        <row r="286">
          <cell r="A286" t="str">
            <v>19.00 Déchets en vrac</v>
          </cell>
          <cell r="B286">
            <v>2</v>
          </cell>
          <cell r="C286">
            <v>0.15444015444015444</v>
          </cell>
          <cell r="D286">
            <v>1</v>
          </cell>
          <cell r="E286">
            <v>0.0681663258350375</v>
          </cell>
          <cell r="F286">
            <v>3</v>
          </cell>
          <cell r="G286">
            <v>0.10861694424330195</v>
          </cell>
        </row>
        <row r="287">
          <cell r="A287" t="str">
            <v>20.00 Phénomènes physiques et éléments naturels</v>
          </cell>
          <cell r="B287">
            <v>41</v>
          </cell>
          <cell r="C287">
            <v>3.166023166023166</v>
          </cell>
          <cell r="D287">
            <v>48</v>
          </cell>
          <cell r="E287">
            <v>3.2719836400818</v>
          </cell>
          <cell r="F287">
            <v>89</v>
          </cell>
          <cell r="G287">
            <v>3.2223026792179583</v>
          </cell>
        </row>
        <row r="288">
          <cell r="A288" t="str">
            <v>99.00 Autres agents matériels non listés dans cette classification</v>
          </cell>
          <cell r="B288">
            <v>35</v>
          </cell>
          <cell r="C288">
            <v>2.7027027027027026</v>
          </cell>
          <cell r="D288">
            <v>37</v>
          </cell>
          <cell r="E288">
            <v>2.522154055896387</v>
          </cell>
          <cell r="F288">
            <v>72</v>
          </cell>
          <cell r="G288">
            <v>2.606806661839247</v>
          </cell>
        </row>
        <row r="289">
          <cell r="A289" t="str">
            <v>Total</v>
          </cell>
          <cell r="B289">
            <v>1295</v>
          </cell>
          <cell r="C289">
            <v>100</v>
          </cell>
          <cell r="D289">
            <v>1467</v>
          </cell>
          <cell r="E289">
            <v>100</v>
          </cell>
          <cell r="F289">
            <v>2762</v>
          </cell>
          <cell r="G289">
            <v>100</v>
          </cell>
        </row>
        <row r="295">
          <cell r="A295" t="str">
            <v>14 Contact avec objet, environnement - froid ou glacé</v>
          </cell>
          <cell r="B295">
            <v>2</v>
          </cell>
          <cell r="C295">
            <v>0.0724112961622013</v>
          </cell>
        </row>
        <row r="296">
          <cell r="A296" t="str">
            <v>16 Contact avec des substances dangereuses - sur ou à travers la peau ou les yeux</v>
          </cell>
          <cell r="B296">
            <v>1</v>
          </cell>
          <cell r="C296">
            <v>0.03620564808110065</v>
          </cell>
        </row>
        <row r="297">
          <cell r="A297" t="str">
            <v>19 Autre Contact - Modalité de la blessure connu du groupe 10 nlcd</v>
          </cell>
          <cell r="B297">
            <v>6</v>
          </cell>
          <cell r="C297">
            <v>0.2172338884866039</v>
          </cell>
        </row>
        <row r="298">
          <cell r="A298" t="str">
            <v>22 Ensevelissement sous solide</v>
          </cell>
          <cell r="B298">
            <v>1</v>
          </cell>
          <cell r="C298">
            <v>0.03620564808110065</v>
          </cell>
        </row>
        <row r="299">
          <cell r="A299" t="str">
            <v>29 Autre contact - Modalité blessure connu du groupe 20 nlcd</v>
          </cell>
          <cell r="B299">
            <v>1</v>
          </cell>
          <cell r="C299">
            <v>0.03620564808110065</v>
          </cell>
        </row>
        <row r="300">
          <cell r="A300" t="str">
            <v>30 Ecrasement en mouvement vertical ou horizontal sur, contre un objet immobile (victime en mouvement)- non précisé</v>
          </cell>
          <cell r="B300">
            <v>76</v>
          </cell>
          <cell r="C300">
            <v>2.7516292541636496</v>
          </cell>
        </row>
        <row r="301">
          <cell r="A301" t="str">
            <v>31 Mouvement vertical, écrasement sur, contre (résultat d'une chute)</v>
          </cell>
          <cell r="B301">
            <v>643</v>
          </cell>
          <cell r="C301">
            <v>23.280231716147725</v>
          </cell>
        </row>
        <row r="302">
          <cell r="A302" t="str">
            <v>32 Mouvement horizontal, écrasement sur, contre</v>
          </cell>
          <cell r="B302">
            <v>88</v>
          </cell>
          <cell r="C302">
            <v>3.1860970311368573</v>
          </cell>
        </row>
        <row r="303">
          <cell r="A303" t="str">
            <v>39 Autre contact - Modalité blessure connu du groupe 30 nlcd</v>
          </cell>
          <cell r="B303">
            <v>13</v>
          </cell>
          <cell r="C303">
            <v>0.47067342505430854</v>
          </cell>
        </row>
        <row r="304">
          <cell r="A304" t="str">
            <v>40 Heurt par objet en mouvement, collision avec - non précisé</v>
          </cell>
          <cell r="B304">
            <v>99</v>
          </cell>
          <cell r="C304">
            <v>3.5843591600289644</v>
          </cell>
        </row>
        <row r="305">
          <cell r="A305" t="str">
            <v>41 Heurt - par objet projeté</v>
          </cell>
          <cell r="B305">
            <v>8</v>
          </cell>
          <cell r="C305">
            <v>0.2896451846488052</v>
          </cell>
        </row>
        <row r="306">
          <cell r="A306" t="str">
            <v>42 Heurt - par objet qui chute</v>
          </cell>
          <cell r="B306">
            <v>23</v>
          </cell>
          <cell r="C306">
            <v>0.832729905865315</v>
          </cell>
        </row>
        <row r="307">
          <cell r="A307" t="str">
            <v>43 Heurt - par objet en balancement</v>
          </cell>
          <cell r="B307">
            <v>4</v>
          </cell>
          <cell r="C307">
            <v>0.1448225923244026</v>
          </cell>
        </row>
        <row r="308">
          <cell r="A308" t="str">
            <v>44 Heurt - par objet y compris les véhicules - en rotation, mouvement, déplacement</v>
          </cell>
          <cell r="B308">
            <v>519</v>
          </cell>
          <cell r="C308">
            <v>18.79073135409124</v>
          </cell>
        </row>
        <row r="309">
          <cell r="A309" t="str">
            <v>45 Collision avec un objet y compris les véhicules - collision avec une personne (la victime est en mouvement)</v>
          </cell>
          <cell r="B309">
            <v>441</v>
          </cell>
          <cell r="C309">
            <v>15.966690803765388</v>
          </cell>
        </row>
        <row r="310">
          <cell r="A310" t="str">
            <v>49 Autre contact - Modalité de la blessure connu du groupe 40 nlcd</v>
          </cell>
          <cell r="B310">
            <v>25</v>
          </cell>
          <cell r="C310">
            <v>0.9051412020275165</v>
          </cell>
        </row>
        <row r="311">
          <cell r="A311" t="str">
            <v>50 Contact avec agent matériel coupant, pointu, dur, rugueux - non précisé</v>
          </cell>
          <cell r="B311">
            <v>1</v>
          </cell>
          <cell r="C311">
            <v>0.03620564808110065</v>
          </cell>
        </row>
        <row r="312">
          <cell r="A312" t="str">
            <v>51 Contact avec agent matériel coupant</v>
          </cell>
          <cell r="B312">
            <v>2</v>
          </cell>
          <cell r="C312">
            <v>0.0724112961622013</v>
          </cell>
        </row>
        <row r="313">
          <cell r="A313" t="str">
            <v>53 Contact avec agent matériel dur ou rugueux</v>
          </cell>
          <cell r="B313">
            <v>190</v>
          </cell>
          <cell r="C313">
            <v>6.879073135409124</v>
          </cell>
        </row>
        <row r="314">
          <cell r="A314" t="str">
            <v>59 Autre Contact - Modalité de la blessure connu du groupe 40 nlcd</v>
          </cell>
          <cell r="B314">
            <v>12</v>
          </cell>
          <cell r="C314">
            <v>0.4344677769732078</v>
          </cell>
        </row>
        <row r="315">
          <cell r="A315" t="str">
            <v>60 Coincement, écrasement - non précisé</v>
          </cell>
          <cell r="B315">
            <v>2</v>
          </cell>
          <cell r="C315">
            <v>0.0724112961622013</v>
          </cell>
        </row>
        <row r="316">
          <cell r="A316" t="str">
            <v>61 Coincement, écrasement - dans</v>
          </cell>
          <cell r="B316">
            <v>3</v>
          </cell>
          <cell r="C316">
            <v>0.10861694424330195</v>
          </cell>
        </row>
        <row r="317">
          <cell r="A317" t="str">
            <v>62 Coincement, écrasement - sous</v>
          </cell>
          <cell r="B317">
            <v>6</v>
          </cell>
          <cell r="C317">
            <v>0.2172338884866039</v>
          </cell>
        </row>
        <row r="318">
          <cell r="A318" t="str">
            <v>63 Coincement, écrasement - entre</v>
          </cell>
          <cell r="B318">
            <v>9</v>
          </cell>
          <cell r="C318">
            <v>0.3258508327299059</v>
          </cell>
        </row>
        <row r="319">
          <cell r="A319" t="str">
            <v>69 Autre contact -Modalité de la blessure connu du groupe 60 nlcd</v>
          </cell>
          <cell r="B319">
            <v>2</v>
          </cell>
          <cell r="C319">
            <v>0.0724112961622013</v>
          </cell>
        </row>
        <row r="320">
          <cell r="A320" t="str">
            <v>70 Contrainte physique du corps, contrainte psychique - non précisé</v>
          </cell>
          <cell r="B320">
            <v>31</v>
          </cell>
          <cell r="C320">
            <v>1.1223750905141203</v>
          </cell>
        </row>
        <row r="321">
          <cell r="A321" t="str">
            <v>71 Contrainte physique - sur le système musculo-squelettique</v>
          </cell>
          <cell r="B321">
            <v>128</v>
          </cell>
          <cell r="C321">
            <v>4.634322954380883</v>
          </cell>
        </row>
        <row r="322">
          <cell r="A322" t="str">
            <v>73 Contrainte psychique, choc mental</v>
          </cell>
          <cell r="B322">
            <v>9</v>
          </cell>
          <cell r="C322">
            <v>0.3258508327299059</v>
          </cell>
        </row>
        <row r="323">
          <cell r="A323" t="str">
            <v>79 Autre contact - Modalité de la blessure connu du groupe 70 nlcd</v>
          </cell>
          <cell r="B323">
            <v>3</v>
          </cell>
          <cell r="C323">
            <v>0.10861694424330195</v>
          </cell>
        </row>
        <row r="324">
          <cell r="A324" t="str">
            <v>80 Morsure, coup de pied, etc., animal ou humain - non précisé</v>
          </cell>
          <cell r="B324">
            <v>5</v>
          </cell>
          <cell r="C324">
            <v>0.18102824040550325</v>
          </cell>
        </row>
        <row r="325">
          <cell r="A325" t="str">
            <v>81 Morsure par</v>
          </cell>
          <cell r="B325">
            <v>1</v>
          </cell>
          <cell r="C325">
            <v>0.03620564808110065</v>
          </cell>
        </row>
        <row r="326">
          <cell r="A326" t="str">
            <v>83 Coup, coup de pied, coup de tête, étranglement</v>
          </cell>
          <cell r="B326">
            <v>19</v>
          </cell>
          <cell r="C326">
            <v>0.6879073135409124</v>
          </cell>
        </row>
        <row r="327">
          <cell r="A327" t="str">
            <v>89 Autre contact - Modalité de la blessure connu du groupe 80 nlcd</v>
          </cell>
          <cell r="B327">
            <v>15</v>
          </cell>
          <cell r="C327">
            <v>0.5430847212165097</v>
          </cell>
        </row>
        <row r="328">
          <cell r="A328" t="str">
            <v>99 Autre contact - Modalité de la blessure non listé dans cette classification</v>
          </cell>
          <cell r="B328">
            <v>143</v>
          </cell>
          <cell r="C328">
            <v>5.177407675597393</v>
          </cell>
        </row>
        <row r="329">
          <cell r="A329" t="str">
            <v>Inconnu</v>
          </cell>
          <cell r="B329">
            <v>231</v>
          </cell>
          <cell r="C329">
            <v>8.36350470673425</v>
          </cell>
        </row>
        <row r="330">
          <cell r="A330" t="str">
            <v>Total</v>
          </cell>
          <cell r="B330">
            <v>2762</v>
          </cell>
          <cell r="C330">
            <v>100</v>
          </cell>
        </row>
        <row r="337">
          <cell r="A337" t="str">
            <v>14 Contact avec objet, environnement - froid ou glacé</v>
          </cell>
          <cell r="B337">
            <v>0</v>
          </cell>
          <cell r="C337">
            <v>0</v>
          </cell>
          <cell r="D337">
            <v>2</v>
          </cell>
          <cell r="E337">
            <v>0.14054813773717498</v>
          </cell>
          <cell r="F337">
            <v>2</v>
          </cell>
          <cell r="G337">
            <v>0.0724112961622013</v>
          </cell>
        </row>
        <row r="338">
          <cell r="A338" t="str">
            <v>16 Contact avec des substances dangereuses - sur ou à travers la peau ou les yeux</v>
          </cell>
          <cell r="B338">
            <v>1</v>
          </cell>
          <cell r="C338">
            <v>0.07468259895444362</v>
          </cell>
          <cell r="D338">
            <v>0</v>
          </cell>
          <cell r="E338">
            <v>0</v>
          </cell>
          <cell r="F338">
            <v>1</v>
          </cell>
          <cell r="G338">
            <v>0.03620564808110065</v>
          </cell>
        </row>
        <row r="339">
          <cell r="A339" t="str">
            <v>19 Autre Contact - Modalité de la blessure connu du groupe 10 nlcd</v>
          </cell>
          <cell r="B339">
            <v>3</v>
          </cell>
          <cell r="C339">
            <v>0.22404779686333087</v>
          </cell>
          <cell r="D339">
            <v>3</v>
          </cell>
          <cell r="E339">
            <v>0.21082220660576245</v>
          </cell>
          <cell r="F339">
            <v>6</v>
          </cell>
          <cell r="G339">
            <v>0.2172338884866039</v>
          </cell>
        </row>
        <row r="340">
          <cell r="A340" t="str">
            <v>22 Ensevelissement sous solide</v>
          </cell>
          <cell r="B340">
            <v>1</v>
          </cell>
          <cell r="C340">
            <v>0.07468259895444362</v>
          </cell>
          <cell r="D340">
            <v>0</v>
          </cell>
          <cell r="E340">
            <v>0</v>
          </cell>
          <cell r="F340">
            <v>1</v>
          </cell>
          <cell r="G340">
            <v>0.03620564808110065</v>
          </cell>
        </row>
        <row r="341">
          <cell r="A341" t="str">
            <v>29 Autre contact - Modalité blessure connu du groupe 20 nlcd</v>
          </cell>
          <cell r="B341">
            <v>1</v>
          </cell>
          <cell r="C341">
            <v>0.07468259895444362</v>
          </cell>
          <cell r="D341">
            <v>0</v>
          </cell>
          <cell r="E341">
            <v>0</v>
          </cell>
          <cell r="F341">
            <v>1</v>
          </cell>
          <cell r="G341">
            <v>0.03620564808110065</v>
          </cell>
        </row>
        <row r="342">
          <cell r="A342" t="str">
            <v>30 Ecrasement en mouvement vertical ou horizontal sur, contre un objet immobile (victime en mouvement)- non précisé</v>
          </cell>
          <cell r="B342">
            <v>48</v>
          </cell>
          <cell r="C342">
            <v>3.584764749813294</v>
          </cell>
          <cell r="D342">
            <v>28</v>
          </cell>
          <cell r="E342">
            <v>1.9676739283204498</v>
          </cell>
          <cell r="F342">
            <v>76</v>
          </cell>
          <cell r="G342">
            <v>2.7516292541636496</v>
          </cell>
        </row>
        <row r="343">
          <cell r="A343" t="str">
            <v>31 Mouvement vertical, écrasement sur, contre (résultat d'une chute)</v>
          </cell>
          <cell r="B343">
            <v>345</v>
          </cell>
          <cell r="C343">
            <v>25.765496639283047</v>
          </cell>
          <cell r="D343">
            <v>298</v>
          </cell>
          <cell r="E343">
            <v>20.94167252283907</v>
          </cell>
          <cell r="F343">
            <v>643</v>
          </cell>
          <cell r="G343">
            <v>23.280231716147725</v>
          </cell>
        </row>
        <row r="344">
          <cell r="A344" t="str">
            <v>32 Mouvement horizontal, écrasement sur, contre</v>
          </cell>
          <cell r="B344">
            <v>42</v>
          </cell>
          <cell r="C344">
            <v>3.136669156086632</v>
          </cell>
          <cell r="D344">
            <v>46</v>
          </cell>
          <cell r="E344">
            <v>3.2326071679550252</v>
          </cell>
          <cell r="F344">
            <v>88</v>
          </cell>
          <cell r="G344">
            <v>3.1860970311368573</v>
          </cell>
        </row>
        <row r="345">
          <cell r="A345" t="str">
            <v>39 Autre contact - Modalité blessure connu du groupe 30 nlcd</v>
          </cell>
          <cell r="B345">
            <v>6</v>
          </cell>
          <cell r="C345">
            <v>0.44809559372666175</v>
          </cell>
          <cell r="D345">
            <v>7</v>
          </cell>
          <cell r="E345">
            <v>0.49191848208011246</v>
          </cell>
          <cell r="F345">
            <v>13</v>
          </cell>
          <cell r="G345">
            <v>0.47067342505430854</v>
          </cell>
        </row>
        <row r="346">
          <cell r="A346" t="str">
            <v>40 Heurt par objet en mouvement, collision avec - non précisé</v>
          </cell>
          <cell r="B346">
            <v>43</v>
          </cell>
          <cell r="C346">
            <v>3.2113517550410755</v>
          </cell>
          <cell r="D346">
            <v>56</v>
          </cell>
          <cell r="E346">
            <v>3.9353478566408997</v>
          </cell>
          <cell r="F346">
            <v>99</v>
          </cell>
          <cell r="G346">
            <v>3.5843591600289644</v>
          </cell>
        </row>
        <row r="347">
          <cell r="A347" t="str">
            <v>41 Heurt - par objet projeté</v>
          </cell>
          <cell r="B347">
            <v>4</v>
          </cell>
          <cell r="C347">
            <v>0.2987303958177745</v>
          </cell>
          <cell r="D347">
            <v>4</v>
          </cell>
          <cell r="E347">
            <v>0.28109627547434995</v>
          </cell>
          <cell r="F347">
            <v>8</v>
          </cell>
          <cell r="G347">
            <v>0.2896451846488052</v>
          </cell>
        </row>
        <row r="348">
          <cell r="A348" t="str">
            <v>42 Heurt - par objet qui chute</v>
          </cell>
          <cell r="B348">
            <v>12</v>
          </cell>
          <cell r="C348">
            <v>0.8961911874533235</v>
          </cell>
          <cell r="D348">
            <v>11</v>
          </cell>
          <cell r="E348">
            <v>0.7730147575544624</v>
          </cell>
          <cell r="F348">
            <v>23</v>
          </cell>
          <cell r="G348">
            <v>0.832729905865315</v>
          </cell>
        </row>
        <row r="349">
          <cell r="A349" t="str">
            <v>43 Heurt - par objet en balancement</v>
          </cell>
          <cell r="B349">
            <v>3</v>
          </cell>
          <cell r="C349">
            <v>0.22404779686333087</v>
          </cell>
          <cell r="D349">
            <v>1</v>
          </cell>
          <cell r="E349">
            <v>0.07027406886858749</v>
          </cell>
          <cell r="F349">
            <v>4</v>
          </cell>
          <cell r="G349">
            <v>0.1448225923244026</v>
          </cell>
        </row>
        <row r="350">
          <cell r="A350" t="str">
            <v>44 Heurt - par objet y compris les véhicules - en rotation, mouvement, déplacement</v>
          </cell>
          <cell r="B350">
            <v>229</v>
          </cell>
          <cell r="C350">
            <v>17.10231516056759</v>
          </cell>
          <cell r="D350">
            <v>290</v>
          </cell>
          <cell r="E350">
            <v>20.379479971890373</v>
          </cell>
          <cell r="F350">
            <v>519</v>
          </cell>
          <cell r="G350">
            <v>18.79073135409124</v>
          </cell>
        </row>
        <row r="351">
          <cell r="A351" t="str">
            <v>45 Collision avec un objet y compris les véhicules - collision avec une personne (la victime est en mouvement)</v>
          </cell>
          <cell r="B351">
            <v>182</v>
          </cell>
          <cell r="C351">
            <v>13.592233009708737</v>
          </cell>
          <cell r="D351">
            <v>259</v>
          </cell>
          <cell r="E351">
            <v>18.20098383696416</v>
          </cell>
          <cell r="F351">
            <v>441</v>
          </cell>
          <cell r="G351">
            <v>15.966690803765388</v>
          </cell>
        </row>
        <row r="352">
          <cell r="A352" t="str">
            <v>49 Autre contact - Modalité de la blessure connu du groupe 40 nlcd</v>
          </cell>
          <cell r="B352">
            <v>6</v>
          </cell>
          <cell r="C352">
            <v>0.44809559372666175</v>
          </cell>
          <cell r="D352">
            <v>19</v>
          </cell>
          <cell r="E352">
            <v>1.3352073085031622</v>
          </cell>
          <cell r="F352">
            <v>25</v>
          </cell>
          <cell r="G352">
            <v>0.9051412020275165</v>
          </cell>
        </row>
        <row r="353">
          <cell r="A353" t="str">
            <v>50 Contact avec agent matériel coupant, pointu, dur, rugueux - non précisé</v>
          </cell>
          <cell r="B353">
            <v>1</v>
          </cell>
          <cell r="C353">
            <v>0.07468259895444362</v>
          </cell>
          <cell r="D353">
            <v>0</v>
          </cell>
          <cell r="E353">
            <v>0</v>
          </cell>
          <cell r="F353">
            <v>1</v>
          </cell>
          <cell r="G353">
            <v>0.03620564808110065</v>
          </cell>
        </row>
        <row r="354">
          <cell r="A354" t="str">
            <v>51 Contact avec agent matériel coupant</v>
          </cell>
          <cell r="B354">
            <v>1</v>
          </cell>
          <cell r="C354">
            <v>0.07468259895444362</v>
          </cell>
          <cell r="D354">
            <v>1</v>
          </cell>
          <cell r="E354">
            <v>0.07027406886858749</v>
          </cell>
          <cell r="F354">
            <v>2</v>
          </cell>
          <cell r="G354">
            <v>0.0724112961622013</v>
          </cell>
        </row>
        <row r="355">
          <cell r="A355" t="str">
            <v>53 Contact avec agent matériel dur ou rugueux</v>
          </cell>
          <cell r="B355">
            <v>91</v>
          </cell>
          <cell r="C355">
            <v>6.796116504854369</v>
          </cell>
          <cell r="D355">
            <v>99</v>
          </cell>
          <cell r="E355">
            <v>6.957132817990162</v>
          </cell>
          <cell r="F355">
            <v>190</v>
          </cell>
          <cell r="G355">
            <v>6.879073135409124</v>
          </cell>
        </row>
        <row r="356">
          <cell r="A356" t="str">
            <v>59 Autre Contact - Modalité de la blessure connu du groupe 40 nlcd</v>
          </cell>
          <cell r="B356">
            <v>4</v>
          </cell>
          <cell r="C356">
            <v>0.2987303958177745</v>
          </cell>
          <cell r="D356">
            <v>8</v>
          </cell>
          <cell r="E356">
            <v>0.5621925509486999</v>
          </cell>
          <cell r="F356">
            <v>12</v>
          </cell>
          <cell r="G356">
            <v>0.4344677769732078</v>
          </cell>
        </row>
        <row r="357">
          <cell r="A357" t="str">
            <v>60 Coincement, écrasement - non précisé</v>
          </cell>
          <cell r="B357">
            <v>1</v>
          </cell>
          <cell r="C357">
            <v>0.07468259895444362</v>
          </cell>
          <cell r="D357">
            <v>1</v>
          </cell>
          <cell r="E357">
            <v>0.07027406886858749</v>
          </cell>
          <cell r="F357">
            <v>2</v>
          </cell>
          <cell r="G357">
            <v>0.0724112961622013</v>
          </cell>
        </row>
        <row r="358">
          <cell r="A358" t="str">
            <v>61 Coincement, écrasement - dans</v>
          </cell>
          <cell r="B358">
            <v>3</v>
          </cell>
          <cell r="C358">
            <v>0.22404779686333087</v>
          </cell>
          <cell r="D358">
            <v>0</v>
          </cell>
          <cell r="E358">
            <v>0</v>
          </cell>
          <cell r="F358">
            <v>3</v>
          </cell>
          <cell r="G358">
            <v>0.10861694424330195</v>
          </cell>
        </row>
        <row r="359">
          <cell r="A359" t="str">
            <v>62 Coincement, écrasement - sous</v>
          </cell>
          <cell r="B359">
            <v>3</v>
          </cell>
          <cell r="C359">
            <v>0.22404779686333087</v>
          </cell>
          <cell r="D359">
            <v>3</v>
          </cell>
          <cell r="E359">
            <v>0.21082220660576245</v>
          </cell>
          <cell r="F359">
            <v>6</v>
          </cell>
          <cell r="G359">
            <v>0.2172338884866039</v>
          </cell>
        </row>
        <row r="360">
          <cell r="A360" t="str">
            <v>63 Coincement, écrasement - entre</v>
          </cell>
          <cell r="B360">
            <v>4</v>
          </cell>
          <cell r="C360">
            <v>0.2987303958177745</v>
          </cell>
          <cell r="D360">
            <v>5</v>
          </cell>
          <cell r="E360">
            <v>0.35137034434293746</v>
          </cell>
          <cell r="F360">
            <v>9</v>
          </cell>
          <cell r="G360">
            <v>0.3258508327299059</v>
          </cell>
        </row>
        <row r="361">
          <cell r="A361" t="str">
            <v>69 Autre contact -Modalité de la blessure connu du groupe 60 nlcd</v>
          </cell>
          <cell r="B361">
            <v>1</v>
          </cell>
          <cell r="C361">
            <v>0.07468259895444362</v>
          </cell>
          <cell r="D361">
            <v>1</v>
          </cell>
          <cell r="E361">
            <v>0.07027406886858749</v>
          </cell>
          <cell r="F361">
            <v>2</v>
          </cell>
          <cell r="G361">
            <v>0.0724112961622013</v>
          </cell>
        </row>
        <row r="362">
          <cell r="A362" t="str">
            <v>70 Contrainte physique du corps, contrainte psychique - non précisé</v>
          </cell>
          <cell r="B362">
            <v>19</v>
          </cell>
          <cell r="C362">
            <v>1.4189693801344287</v>
          </cell>
          <cell r="D362">
            <v>12</v>
          </cell>
          <cell r="E362">
            <v>0.8432888264230498</v>
          </cell>
          <cell r="F362">
            <v>31</v>
          </cell>
          <cell r="G362">
            <v>1.1223750905141203</v>
          </cell>
        </row>
        <row r="363">
          <cell r="A363" t="str">
            <v>71 Contrainte physique - sur le système musculo-squelettique</v>
          </cell>
          <cell r="B363">
            <v>74</v>
          </cell>
          <cell r="C363">
            <v>5.526512322628827</v>
          </cell>
          <cell r="D363">
            <v>54</v>
          </cell>
          <cell r="E363">
            <v>3.794799718903725</v>
          </cell>
          <cell r="F363">
            <v>128</v>
          </cell>
          <cell r="G363">
            <v>4.634322954380883</v>
          </cell>
        </row>
        <row r="364">
          <cell r="A364" t="str">
            <v>73 Contrainte psychique, choc mental</v>
          </cell>
          <cell r="B364">
            <v>6</v>
          </cell>
          <cell r="C364">
            <v>0.44809559372666175</v>
          </cell>
          <cell r="D364">
            <v>3</v>
          </cell>
          <cell r="E364">
            <v>0.21082220660576245</v>
          </cell>
          <cell r="F364">
            <v>9</v>
          </cell>
          <cell r="G364">
            <v>0.3258508327299059</v>
          </cell>
        </row>
        <row r="365">
          <cell r="A365" t="str">
            <v>79 Autre contact - Modalité de la blessure connu du groupe 70 nlcd</v>
          </cell>
          <cell r="B365">
            <v>1</v>
          </cell>
          <cell r="C365">
            <v>0.07468259895444362</v>
          </cell>
          <cell r="D365">
            <v>2</v>
          </cell>
          <cell r="E365">
            <v>0.14054813773717498</v>
          </cell>
          <cell r="F365">
            <v>3</v>
          </cell>
          <cell r="G365">
            <v>0.10861694424330195</v>
          </cell>
        </row>
        <row r="366">
          <cell r="A366" t="str">
            <v>80 Morsure, coup de pied, etc., animal ou humain - non précisé</v>
          </cell>
          <cell r="B366">
            <v>3</v>
          </cell>
          <cell r="C366">
            <v>0.22404779686333087</v>
          </cell>
          <cell r="D366">
            <v>2</v>
          </cell>
          <cell r="E366">
            <v>0.14054813773717498</v>
          </cell>
          <cell r="F366">
            <v>5</v>
          </cell>
          <cell r="G366">
            <v>0.18102824040550325</v>
          </cell>
        </row>
        <row r="367">
          <cell r="A367" t="str">
            <v>81 Morsure par</v>
          </cell>
          <cell r="B367">
            <v>1</v>
          </cell>
          <cell r="C367">
            <v>0.07468259895444362</v>
          </cell>
          <cell r="D367">
            <v>0</v>
          </cell>
          <cell r="E367">
            <v>0</v>
          </cell>
          <cell r="F367">
            <v>1</v>
          </cell>
          <cell r="G367">
            <v>0.03620564808110065</v>
          </cell>
        </row>
        <row r="368">
          <cell r="A368" t="str">
            <v>83 Coup, coup de pied, coup de tête, étranglement</v>
          </cell>
          <cell r="B368">
            <v>9</v>
          </cell>
          <cell r="C368">
            <v>0.6721433905899926</v>
          </cell>
          <cell r="D368">
            <v>10</v>
          </cell>
          <cell r="E368">
            <v>0.7027406886858749</v>
          </cell>
          <cell r="F368">
            <v>19</v>
          </cell>
          <cell r="G368">
            <v>0.6879073135409124</v>
          </cell>
        </row>
        <row r="369">
          <cell r="A369" t="str">
            <v>89 Autre contact - Modalité de la blessure connu du groupe 80 nlcd</v>
          </cell>
          <cell r="B369">
            <v>8</v>
          </cell>
          <cell r="C369">
            <v>0.597460791635549</v>
          </cell>
          <cell r="D369">
            <v>7</v>
          </cell>
          <cell r="E369">
            <v>0.49191848208011246</v>
          </cell>
          <cell r="F369">
            <v>15</v>
          </cell>
          <cell r="G369">
            <v>0.5430847212165097</v>
          </cell>
        </row>
        <row r="370">
          <cell r="A370" t="str">
            <v>99 Autre contact - Modalité de la blessure non listé dans cette classification</v>
          </cell>
          <cell r="B370">
            <v>59</v>
          </cell>
          <cell r="C370">
            <v>4.4062733383121735</v>
          </cell>
          <cell r="D370">
            <v>84</v>
          </cell>
          <cell r="E370">
            <v>5.90302178496135</v>
          </cell>
          <cell r="F370">
            <v>143</v>
          </cell>
          <cell r="G370">
            <v>5.177407675597393</v>
          </cell>
        </row>
        <row r="371">
          <cell r="A371" t="str">
            <v>Inconnu</v>
          </cell>
          <cell r="B371">
            <v>124</v>
          </cell>
          <cell r="C371">
            <v>9.260642270351008</v>
          </cell>
          <cell r="D371">
            <v>107</v>
          </cell>
          <cell r="E371">
            <v>7.519325368938862</v>
          </cell>
          <cell r="F371">
            <v>231</v>
          </cell>
          <cell r="G371">
            <v>8.36350470673425</v>
          </cell>
        </row>
        <row r="372">
          <cell r="A372" t="str">
            <v>Total</v>
          </cell>
          <cell r="B372">
            <v>1339</v>
          </cell>
          <cell r="C372">
            <v>100</v>
          </cell>
          <cell r="D372">
            <v>1423</v>
          </cell>
          <cell r="E372">
            <v>100</v>
          </cell>
          <cell r="F372">
            <v>2762</v>
          </cell>
          <cell r="G372">
            <v>100</v>
          </cell>
        </row>
        <row r="379">
          <cell r="A379" t="str">
            <v>14 Contact avec objet, environnement - froid ou glacé</v>
          </cell>
          <cell r="B379">
            <v>0</v>
          </cell>
          <cell r="C379">
            <v>0</v>
          </cell>
          <cell r="D379">
            <v>2</v>
          </cell>
          <cell r="E379">
            <v>0.12507817385866166</v>
          </cell>
          <cell r="F379">
            <v>0</v>
          </cell>
          <cell r="G379">
            <v>0</v>
          </cell>
          <cell r="H379">
            <v>2</v>
          </cell>
          <cell r="I379">
            <v>0.0724112961622013</v>
          </cell>
        </row>
        <row r="380">
          <cell r="A380" t="str">
            <v>16 Contact avec des substances dangereuses - sur ou à travers la peau ou les yeux</v>
          </cell>
          <cell r="B380">
            <v>0</v>
          </cell>
          <cell r="C380">
            <v>0</v>
          </cell>
          <cell r="D380">
            <v>1</v>
          </cell>
          <cell r="E380">
            <v>0.06253908692933083</v>
          </cell>
          <cell r="F380">
            <v>0</v>
          </cell>
          <cell r="G380">
            <v>0</v>
          </cell>
          <cell r="H380">
            <v>1</v>
          </cell>
          <cell r="I380">
            <v>0.03620564808110065</v>
          </cell>
        </row>
        <row r="381">
          <cell r="A381" t="str">
            <v>19 Autre Contact - Modalité de la blessure connu du groupe 10 nlcd</v>
          </cell>
          <cell r="B381">
            <v>0</v>
          </cell>
          <cell r="C381">
            <v>0</v>
          </cell>
          <cell r="D381">
            <v>3</v>
          </cell>
          <cell r="E381">
            <v>0.18761726078799248</v>
          </cell>
          <cell r="F381">
            <v>3</v>
          </cell>
          <cell r="G381">
            <v>0.32608695652173914</v>
          </cell>
          <cell r="H381">
            <v>6</v>
          </cell>
          <cell r="I381">
            <v>0.2172338884866039</v>
          </cell>
        </row>
        <row r="382">
          <cell r="A382" t="str">
            <v>22 Ensevelissement sous solide</v>
          </cell>
          <cell r="B382">
            <v>0</v>
          </cell>
          <cell r="C382">
            <v>0</v>
          </cell>
          <cell r="D382">
            <v>1</v>
          </cell>
          <cell r="E382">
            <v>0.06253908692933083</v>
          </cell>
          <cell r="F382">
            <v>0</v>
          </cell>
          <cell r="G382">
            <v>0</v>
          </cell>
          <cell r="H382">
            <v>1</v>
          </cell>
          <cell r="I382">
            <v>0.03620564808110065</v>
          </cell>
        </row>
        <row r="383">
          <cell r="A383" t="str">
            <v>29 Autre contact - Modalité blessure connu du groupe 20 nlcd</v>
          </cell>
          <cell r="B383">
            <v>0</v>
          </cell>
          <cell r="C383">
            <v>0</v>
          </cell>
          <cell r="D383">
            <v>1</v>
          </cell>
          <cell r="E383">
            <v>0.06253908692933083</v>
          </cell>
          <cell r="F383">
            <v>0</v>
          </cell>
          <cell r="G383">
            <v>0</v>
          </cell>
          <cell r="H383">
            <v>1</v>
          </cell>
          <cell r="I383">
            <v>0.03620564808110065</v>
          </cell>
        </row>
        <row r="384">
          <cell r="A384" t="str">
            <v>30 Ecrasement en mouvement vertical ou horizontal sur, contre un objet immobile (victime en mouvement)- non précisé</v>
          </cell>
          <cell r="B384">
            <v>6</v>
          </cell>
          <cell r="C384">
            <v>2.4691358024691357</v>
          </cell>
          <cell r="D384">
            <v>40</v>
          </cell>
          <cell r="E384">
            <v>2.5015634771732334</v>
          </cell>
          <cell r="F384">
            <v>30</v>
          </cell>
          <cell r="G384">
            <v>3.260869565217391</v>
          </cell>
          <cell r="H384">
            <v>76</v>
          </cell>
          <cell r="I384">
            <v>2.7516292541636496</v>
          </cell>
        </row>
        <row r="385">
          <cell r="A385" t="str">
            <v>31 Mouvement vertical, écrasement sur, contre (résultat d'une chute)</v>
          </cell>
          <cell r="B385">
            <v>41</v>
          </cell>
          <cell r="C385">
            <v>16.872427983539097</v>
          </cell>
          <cell r="D385">
            <v>347</v>
          </cell>
          <cell r="E385">
            <v>21.701063164477794</v>
          </cell>
          <cell r="F385">
            <v>255</v>
          </cell>
          <cell r="G385">
            <v>27.717391304347828</v>
          </cell>
          <cell r="H385">
            <v>643</v>
          </cell>
          <cell r="I385">
            <v>23.280231716147725</v>
          </cell>
        </row>
        <row r="386">
          <cell r="A386" t="str">
            <v>32 Mouvement horizontal, écrasement sur, contre</v>
          </cell>
          <cell r="B386">
            <v>4</v>
          </cell>
          <cell r="C386">
            <v>1.646090534979424</v>
          </cell>
          <cell r="D386">
            <v>54</v>
          </cell>
          <cell r="E386">
            <v>3.377110694183865</v>
          </cell>
          <cell r="F386">
            <v>30</v>
          </cell>
          <cell r="G386">
            <v>3.260869565217391</v>
          </cell>
          <cell r="H386">
            <v>88</v>
          </cell>
          <cell r="I386">
            <v>3.1860970311368573</v>
          </cell>
        </row>
        <row r="387">
          <cell r="A387" t="str">
            <v>39 Autre contact - Modalité blessure connu du groupe 30 nlcd</v>
          </cell>
          <cell r="B387">
            <v>0</v>
          </cell>
          <cell r="C387">
            <v>0</v>
          </cell>
          <cell r="D387">
            <v>10</v>
          </cell>
          <cell r="E387">
            <v>0.6253908692933083</v>
          </cell>
          <cell r="F387">
            <v>3</v>
          </cell>
          <cell r="G387">
            <v>0.32608695652173914</v>
          </cell>
          <cell r="H387">
            <v>13</v>
          </cell>
          <cell r="I387">
            <v>0.47067342505430854</v>
          </cell>
        </row>
        <row r="388">
          <cell r="A388" t="str">
            <v>40 Heurt par objet en mouvement, collision avec - non précisé</v>
          </cell>
          <cell r="B388">
            <v>11</v>
          </cell>
          <cell r="C388">
            <v>4.526748971193416</v>
          </cell>
          <cell r="D388">
            <v>65</v>
          </cell>
          <cell r="E388">
            <v>4.0650406504065035</v>
          </cell>
          <cell r="F388">
            <v>23</v>
          </cell>
          <cell r="G388">
            <v>2.5</v>
          </cell>
          <cell r="H388">
            <v>99</v>
          </cell>
          <cell r="I388">
            <v>3.5843591600289644</v>
          </cell>
        </row>
        <row r="389">
          <cell r="A389" t="str">
            <v>41 Heurt - par objet projeté</v>
          </cell>
          <cell r="B389">
            <v>2</v>
          </cell>
          <cell r="C389">
            <v>0.823045267489712</v>
          </cell>
          <cell r="D389">
            <v>3</v>
          </cell>
          <cell r="E389">
            <v>0.18761726078799248</v>
          </cell>
          <cell r="F389">
            <v>3</v>
          </cell>
          <cell r="G389">
            <v>0.32608695652173914</v>
          </cell>
          <cell r="H389">
            <v>8</v>
          </cell>
          <cell r="I389">
            <v>0.2896451846488052</v>
          </cell>
        </row>
        <row r="390">
          <cell r="A390" t="str">
            <v>42 Heurt - par objet qui chute</v>
          </cell>
          <cell r="B390">
            <v>1</v>
          </cell>
          <cell r="C390">
            <v>0.411522633744856</v>
          </cell>
          <cell r="D390">
            <v>11</v>
          </cell>
          <cell r="E390">
            <v>0.6879299562226392</v>
          </cell>
          <cell r="F390">
            <v>11</v>
          </cell>
          <cell r="G390">
            <v>1.1956521739130435</v>
          </cell>
          <cell r="H390">
            <v>23</v>
          </cell>
          <cell r="I390">
            <v>0.832729905865315</v>
          </cell>
        </row>
        <row r="391">
          <cell r="A391" t="str">
            <v>43 Heurt - par objet en balancement</v>
          </cell>
          <cell r="B391">
            <v>0</v>
          </cell>
          <cell r="C391">
            <v>0</v>
          </cell>
          <cell r="D391">
            <v>3</v>
          </cell>
          <cell r="E391">
            <v>0.18761726078799248</v>
          </cell>
          <cell r="F391">
            <v>1</v>
          </cell>
          <cell r="G391">
            <v>0.10869565217391304</v>
          </cell>
          <cell r="H391">
            <v>4</v>
          </cell>
          <cell r="I391">
            <v>0.1448225923244026</v>
          </cell>
        </row>
        <row r="392">
          <cell r="A392" t="str">
            <v>44 Heurt - par objet y compris les véhicules - en rotation, mouvement, déplacement</v>
          </cell>
          <cell r="B392">
            <v>66</v>
          </cell>
          <cell r="C392">
            <v>27.160493827160494</v>
          </cell>
          <cell r="D392">
            <v>322</v>
          </cell>
          <cell r="E392">
            <v>20.137585991244528</v>
          </cell>
          <cell r="F392">
            <v>131</v>
          </cell>
          <cell r="G392">
            <v>14.23913043478261</v>
          </cell>
          <cell r="H392">
            <v>519</v>
          </cell>
          <cell r="I392">
            <v>18.79073135409124</v>
          </cell>
        </row>
        <row r="393">
          <cell r="A393" t="str">
            <v>45 Collision avec un objet y compris les véhicules - collision avec une personne (la victime est en mouvement)</v>
          </cell>
          <cell r="B393">
            <v>42</v>
          </cell>
          <cell r="C393">
            <v>17.28395061728395</v>
          </cell>
          <cell r="D393">
            <v>276</v>
          </cell>
          <cell r="E393">
            <v>17.26078799249531</v>
          </cell>
          <cell r="F393">
            <v>123</v>
          </cell>
          <cell r="G393">
            <v>13.369565217391305</v>
          </cell>
          <cell r="H393">
            <v>441</v>
          </cell>
          <cell r="I393">
            <v>15.966690803765388</v>
          </cell>
        </row>
        <row r="394">
          <cell r="A394" t="str">
            <v>49 Autre contact - Modalité de la blessure connu du groupe 40 nlcd</v>
          </cell>
          <cell r="B394">
            <v>5</v>
          </cell>
          <cell r="C394">
            <v>2.05761316872428</v>
          </cell>
          <cell r="D394">
            <v>12</v>
          </cell>
          <cell r="E394">
            <v>0.7504690431519699</v>
          </cell>
          <cell r="F394">
            <v>8</v>
          </cell>
          <cell r="G394">
            <v>0.8695652173913043</v>
          </cell>
          <cell r="H394">
            <v>25</v>
          </cell>
          <cell r="I394">
            <v>0.9051412020275165</v>
          </cell>
        </row>
        <row r="395">
          <cell r="A395" t="str">
            <v>50 Contact avec agent matériel coupant, pointu, dur, rugueux - non précisé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0.10869565217391304</v>
          </cell>
          <cell r="H395">
            <v>1</v>
          </cell>
          <cell r="I395">
            <v>0.03620564808110065</v>
          </cell>
        </row>
        <row r="396">
          <cell r="A396" t="str">
            <v>51 Contact avec agent matériel coupant</v>
          </cell>
          <cell r="B396">
            <v>0</v>
          </cell>
          <cell r="C396">
            <v>0</v>
          </cell>
          <cell r="D396">
            <v>2</v>
          </cell>
          <cell r="E396">
            <v>0.12507817385866166</v>
          </cell>
          <cell r="F396">
            <v>0</v>
          </cell>
          <cell r="G396">
            <v>0</v>
          </cell>
          <cell r="H396">
            <v>2</v>
          </cell>
          <cell r="I396">
            <v>0.0724112961622013</v>
          </cell>
        </row>
        <row r="397">
          <cell r="A397" t="str">
            <v>53 Contact avec agent matériel dur ou rugueux</v>
          </cell>
          <cell r="B397">
            <v>11</v>
          </cell>
          <cell r="C397">
            <v>4.526748971193416</v>
          </cell>
          <cell r="D397">
            <v>97</v>
          </cell>
          <cell r="E397">
            <v>6.066291432145091</v>
          </cell>
          <cell r="F397">
            <v>82</v>
          </cell>
          <cell r="G397">
            <v>8.91304347826087</v>
          </cell>
          <cell r="H397">
            <v>190</v>
          </cell>
          <cell r="I397">
            <v>6.879073135409124</v>
          </cell>
        </row>
        <row r="398">
          <cell r="A398" t="str">
            <v>59 Autre Contact - Modalité de la blessure connu du groupe 40 nlcd</v>
          </cell>
          <cell r="B398">
            <v>2</v>
          </cell>
          <cell r="C398">
            <v>0.823045267489712</v>
          </cell>
          <cell r="D398">
            <v>5</v>
          </cell>
          <cell r="E398">
            <v>0.31269543464665417</v>
          </cell>
          <cell r="F398">
            <v>5</v>
          </cell>
          <cell r="G398">
            <v>0.5434782608695652</v>
          </cell>
          <cell r="H398">
            <v>12</v>
          </cell>
          <cell r="I398">
            <v>0.4344677769732078</v>
          </cell>
        </row>
        <row r="399">
          <cell r="A399" t="str">
            <v>60 Coincement, écrasement - non précisé</v>
          </cell>
          <cell r="B399">
            <v>0</v>
          </cell>
          <cell r="C399">
            <v>0</v>
          </cell>
          <cell r="D399">
            <v>1</v>
          </cell>
          <cell r="E399">
            <v>0.06253908692933083</v>
          </cell>
          <cell r="F399">
            <v>1</v>
          </cell>
          <cell r="G399">
            <v>0.10869565217391304</v>
          </cell>
          <cell r="H399">
            <v>2</v>
          </cell>
          <cell r="I399">
            <v>0.0724112961622013</v>
          </cell>
        </row>
        <row r="400">
          <cell r="A400" t="str">
            <v>61 Coincement, écrasement - dans</v>
          </cell>
          <cell r="B400">
            <v>1</v>
          </cell>
          <cell r="C400">
            <v>0.411522633744856</v>
          </cell>
          <cell r="D400">
            <v>1</v>
          </cell>
          <cell r="E400">
            <v>0.06253908692933083</v>
          </cell>
          <cell r="F400">
            <v>1</v>
          </cell>
          <cell r="G400">
            <v>0.10869565217391304</v>
          </cell>
          <cell r="H400">
            <v>3</v>
          </cell>
          <cell r="I400">
            <v>0.10861694424330195</v>
          </cell>
        </row>
        <row r="401">
          <cell r="A401" t="str">
            <v>62 Coincement, écrasement - sous</v>
          </cell>
          <cell r="B401">
            <v>0</v>
          </cell>
          <cell r="C401">
            <v>0</v>
          </cell>
          <cell r="D401">
            <v>5</v>
          </cell>
          <cell r="E401">
            <v>0.31269543464665417</v>
          </cell>
          <cell r="F401">
            <v>1</v>
          </cell>
          <cell r="G401">
            <v>0.10869565217391304</v>
          </cell>
          <cell r="H401">
            <v>6</v>
          </cell>
          <cell r="I401">
            <v>0.2172338884866039</v>
          </cell>
        </row>
        <row r="402">
          <cell r="A402" t="str">
            <v>63 Coincement, écrasement - entre</v>
          </cell>
          <cell r="B402">
            <v>0</v>
          </cell>
          <cell r="C402">
            <v>0</v>
          </cell>
          <cell r="D402">
            <v>8</v>
          </cell>
          <cell r="E402">
            <v>0.5003126954346466</v>
          </cell>
          <cell r="F402">
            <v>1</v>
          </cell>
          <cell r="G402">
            <v>0.10869565217391304</v>
          </cell>
          <cell r="H402">
            <v>9</v>
          </cell>
          <cell r="I402">
            <v>0.3258508327299059</v>
          </cell>
        </row>
        <row r="403">
          <cell r="A403" t="str">
            <v>69 Autre contact -Modalité de la blessure connu du groupe 60 nlcd</v>
          </cell>
          <cell r="B403">
            <v>1</v>
          </cell>
          <cell r="C403">
            <v>0.411522633744856</v>
          </cell>
          <cell r="D403">
            <v>1</v>
          </cell>
          <cell r="E403">
            <v>0.06253908692933083</v>
          </cell>
          <cell r="F403">
            <v>0</v>
          </cell>
          <cell r="G403">
            <v>0</v>
          </cell>
          <cell r="H403">
            <v>2</v>
          </cell>
          <cell r="I403">
            <v>0.0724112961622013</v>
          </cell>
        </row>
        <row r="404">
          <cell r="A404" t="str">
            <v>70 Contrainte physique du corps, contrainte psychique - non précisé</v>
          </cell>
          <cell r="B404">
            <v>3</v>
          </cell>
          <cell r="C404">
            <v>1.2345679012345678</v>
          </cell>
          <cell r="D404">
            <v>16</v>
          </cell>
          <cell r="E404">
            <v>1.0006253908692933</v>
          </cell>
          <cell r="F404">
            <v>12</v>
          </cell>
          <cell r="G404">
            <v>1.3043478260869565</v>
          </cell>
          <cell r="H404">
            <v>31</v>
          </cell>
          <cell r="I404">
            <v>1.1223750905141203</v>
          </cell>
        </row>
        <row r="405">
          <cell r="A405" t="str">
            <v>71 Contrainte physique - sur le système musculo-squelettique</v>
          </cell>
          <cell r="B405">
            <v>6</v>
          </cell>
          <cell r="C405">
            <v>2.4691358024691357</v>
          </cell>
          <cell r="D405">
            <v>78</v>
          </cell>
          <cell r="E405">
            <v>4.878048780487805</v>
          </cell>
          <cell r="F405">
            <v>44</v>
          </cell>
          <cell r="G405">
            <v>4.782608695652174</v>
          </cell>
          <cell r="H405">
            <v>128</v>
          </cell>
          <cell r="I405">
            <v>4.634322954380883</v>
          </cell>
        </row>
        <row r="406">
          <cell r="A406" t="str">
            <v>73 Contrainte psychique, choc mental</v>
          </cell>
          <cell r="B406">
            <v>0</v>
          </cell>
          <cell r="C406">
            <v>0</v>
          </cell>
          <cell r="D406">
            <v>6</v>
          </cell>
          <cell r="E406">
            <v>0.37523452157598497</v>
          </cell>
          <cell r="F406">
            <v>3</v>
          </cell>
          <cell r="G406">
            <v>0.32608695652173914</v>
          </cell>
          <cell r="H406">
            <v>9</v>
          </cell>
          <cell r="I406">
            <v>0.3258508327299059</v>
          </cell>
        </row>
        <row r="407">
          <cell r="A407" t="str">
            <v>79 Autre contact - Modalité de la blessure connu du groupe 70 nlcd</v>
          </cell>
          <cell r="B407">
            <v>0</v>
          </cell>
          <cell r="C407">
            <v>0</v>
          </cell>
          <cell r="D407">
            <v>2</v>
          </cell>
          <cell r="E407">
            <v>0.12507817385866166</v>
          </cell>
          <cell r="F407">
            <v>1</v>
          </cell>
          <cell r="G407">
            <v>0.10869565217391304</v>
          </cell>
          <cell r="H407">
            <v>3</v>
          </cell>
          <cell r="I407">
            <v>0.10861694424330195</v>
          </cell>
        </row>
        <row r="408">
          <cell r="A408" t="str">
            <v>80 Morsure, coup de pied, etc., animal ou humain - non précisé</v>
          </cell>
          <cell r="B408">
            <v>0</v>
          </cell>
          <cell r="C408">
            <v>0</v>
          </cell>
          <cell r="D408">
            <v>4</v>
          </cell>
          <cell r="E408">
            <v>0.2501563477173233</v>
          </cell>
          <cell r="F408">
            <v>1</v>
          </cell>
          <cell r="G408">
            <v>0.10869565217391304</v>
          </cell>
          <cell r="H408">
            <v>5</v>
          </cell>
          <cell r="I408">
            <v>0.18102824040550325</v>
          </cell>
        </row>
        <row r="409">
          <cell r="A409" t="str">
            <v>81 Morsure par</v>
          </cell>
          <cell r="B409">
            <v>0</v>
          </cell>
          <cell r="C409">
            <v>0</v>
          </cell>
          <cell r="D409">
            <v>1</v>
          </cell>
          <cell r="E409">
            <v>0.06253908692933083</v>
          </cell>
          <cell r="F409">
            <v>0</v>
          </cell>
          <cell r="G409">
            <v>0</v>
          </cell>
          <cell r="H409">
            <v>1</v>
          </cell>
          <cell r="I409">
            <v>0.03620564808110065</v>
          </cell>
        </row>
        <row r="410">
          <cell r="A410" t="str">
            <v>83 Coup, coup de pied, coup de tête, étranglement</v>
          </cell>
          <cell r="B410">
            <v>2</v>
          </cell>
          <cell r="C410">
            <v>0.823045267489712</v>
          </cell>
          <cell r="D410">
            <v>12</v>
          </cell>
          <cell r="E410">
            <v>0.7504690431519699</v>
          </cell>
          <cell r="F410">
            <v>5</v>
          </cell>
          <cell r="G410">
            <v>0.5434782608695652</v>
          </cell>
          <cell r="H410">
            <v>19</v>
          </cell>
          <cell r="I410">
            <v>0.6879073135409124</v>
          </cell>
        </row>
        <row r="411">
          <cell r="A411" t="str">
            <v>89 Autre contact - Modalité de la blessure connu du groupe 80 nlcd</v>
          </cell>
          <cell r="B411">
            <v>1</v>
          </cell>
          <cell r="C411">
            <v>0.411522633744856</v>
          </cell>
          <cell r="D411">
            <v>11</v>
          </cell>
          <cell r="E411">
            <v>0.6879299562226392</v>
          </cell>
          <cell r="F411">
            <v>3</v>
          </cell>
          <cell r="G411">
            <v>0.32608695652173914</v>
          </cell>
          <cell r="H411">
            <v>15</v>
          </cell>
          <cell r="I411">
            <v>0.5430847212165097</v>
          </cell>
        </row>
        <row r="412">
          <cell r="A412" t="str">
            <v>99 Autre contact - Modalité de la blessure non listé dans cette classification</v>
          </cell>
          <cell r="B412">
            <v>15</v>
          </cell>
          <cell r="C412">
            <v>6.172839506172839</v>
          </cell>
          <cell r="D412">
            <v>80</v>
          </cell>
          <cell r="E412">
            <v>5.003126954346467</v>
          </cell>
          <cell r="F412">
            <v>48</v>
          </cell>
          <cell r="G412">
            <v>5.217391304347826</v>
          </cell>
          <cell r="H412">
            <v>143</v>
          </cell>
          <cell r="I412">
            <v>5.177407675597393</v>
          </cell>
        </row>
        <row r="413">
          <cell r="A413" t="str">
            <v>Inconnu</v>
          </cell>
          <cell r="B413">
            <v>23</v>
          </cell>
          <cell r="C413">
            <v>9.465020576131687</v>
          </cell>
          <cell r="D413">
            <v>118</v>
          </cell>
          <cell r="E413">
            <v>7.379612257661038</v>
          </cell>
          <cell r="F413">
            <v>90</v>
          </cell>
          <cell r="G413">
            <v>9.782608695652174</v>
          </cell>
          <cell r="H413">
            <v>231</v>
          </cell>
          <cell r="I413">
            <v>8.36350470673425</v>
          </cell>
        </row>
        <row r="414">
          <cell r="A414" t="str">
            <v>Total</v>
          </cell>
          <cell r="B414">
            <v>243</v>
          </cell>
          <cell r="C414">
            <v>100</v>
          </cell>
          <cell r="D414">
            <v>1599</v>
          </cell>
          <cell r="E414">
            <v>100</v>
          </cell>
          <cell r="F414">
            <v>920</v>
          </cell>
          <cell r="G414">
            <v>100</v>
          </cell>
          <cell r="H414">
            <v>2762</v>
          </cell>
          <cell r="I414">
            <v>100</v>
          </cell>
        </row>
        <row r="421">
          <cell r="A421" t="str">
            <v>14 Contact avec objet, environnement - froid ou glacé</v>
          </cell>
          <cell r="B421">
            <v>0</v>
          </cell>
          <cell r="C421">
            <v>0</v>
          </cell>
          <cell r="D421">
            <v>2</v>
          </cell>
          <cell r="E421">
            <v>0.136332651670075</v>
          </cell>
          <cell r="F421">
            <v>2</v>
          </cell>
          <cell r="G421">
            <v>0.0724112961622013</v>
          </cell>
        </row>
        <row r="422">
          <cell r="A422" t="str">
            <v>16 Contact avec des substances dangereuses - sur ou à travers la peau ou les yeux</v>
          </cell>
          <cell r="B422">
            <v>0</v>
          </cell>
          <cell r="C422">
            <v>0</v>
          </cell>
          <cell r="D422">
            <v>1</v>
          </cell>
          <cell r="E422">
            <v>0.0681663258350375</v>
          </cell>
          <cell r="F422">
            <v>1</v>
          </cell>
          <cell r="G422">
            <v>0.03620564808110065</v>
          </cell>
        </row>
        <row r="423">
          <cell r="A423" t="str">
            <v>19 Autre Contact - Modalité de la blessure connu du groupe 10 nlcd</v>
          </cell>
          <cell r="B423">
            <v>2</v>
          </cell>
          <cell r="C423">
            <v>0.15444015444015444</v>
          </cell>
          <cell r="D423">
            <v>4</v>
          </cell>
          <cell r="E423">
            <v>0.27266530334015</v>
          </cell>
          <cell r="F423">
            <v>6</v>
          </cell>
          <cell r="G423">
            <v>0.2172338884866039</v>
          </cell>
        </row>
        <row r="424">
          <cell r="A424" t="str">
            <v>22 Ensevelissement sous solide</v>
          </cell>
          <cell r="B424">
            <v>0</v>
          </cell>
          <cell r="C424">
            <v>0</v>
          </cell>
          <cell r="D424">
            <v>1</v>
          </cell>
          <cell r="E424">
            <v>0.0681663258350375</v>
          </cell>
          <cell r="F424">
            <v>1</v>
          </cell>
          <cell r="G424">
            <v>0.03620564808110065</v>
          </cell>
        </row>
        <row r="425">
          <cell r="A425" t="str">
            <v>29 Autre contact - Modalité blessure connu du groupe 20 nlcd</v>
          </cell>
          <cell r="B425">
            <v>0</v>
          </cell>
          <cell r="C425">
            <v>0</v>
          </cell>
          <cell r="D425">
            <v>1</v>
          </cell>
          <cell r="E425">
            <v>0.0681663258350375</v>
          </cell>
          <cell r="F425">
            <v>1</v>
          </cell>
          <cell r="G425">
            <v>0.03620564808110065</v>
          </cell>
        </row>
        <row r="426">
          <cell r="A426" t="str">
            <v>30 Ecrasement en mouvement vertical ou horizontal sur, contre un objet immobile (victime en mouvement)- non précisé</v>
          </cell>
          <cell r="B426">
            <v>44</v>
          </cell>
          <cell r="C426">
            <v>3.397683397683398</v>
          </cell>
          <cell r="D426">
            <v>32</v>
          </cell>
          <cell r="E426">
            <v>2.1813224267212</v>
          </cell>
          <cell r="F426">
            <v>76</v>
          </cell>
          <cell r="G426">
            <v>2.7516292541636496</v>
          </cell>
        </row>
        <row r="427">
          <cell r="A427" t="str">
            <v>31 Mouvement vertical, écrasement sur, contre (résultat d'une chute)</v>
          </cell>
          <cell r="B427">
            <v>301</v>
          </cell>
          <cell r="C427">
            <v>23.243243243243246</v>
          </cell>
          <cell r="D427">
            <v>342</v>
          </cell>
          <cell r="E427">
            <v>23.312883435582815</v>
          </cell>
          <cell r="F427">
            <v>643</v>
          </cell>
          <cell r="G427">
            <v>23.280231716147725</v>
          </cell>
        </row>
        <row r="428">
          <cell r="A428" t="str">
            <v>32 Mouvement horizontal, écrasement sur, contre</v>
          </cell>
          <cell r="B428">
            <v>21</v>
          </cell>
          <cell r="C428">
            <v>1.6216216216216217</v>
          </cell>
          <cell r="D428">
            <v>67</v>
          </cell>
          <cell r="E428">
            <v>4.567143830947512</v>
          </cell>
          <cell r="F428">
            <v>88</v>
          </cell>
          <cell r="G428">
            <v>3.1860970311368573</v>
          </cell>
        </row>
        <row r="429">
          <cell r="A429" t="str">
            <v>39 Autre contact - Modalité blessure connu du groupe 30 nlcd</v>
          </cell>
          <cell r="B429">
            <v>7</v>
          </cell>
          <cell r="C429">
            <v>0.5405405405405406</v>
          </cell>
          <cell r="D429">
            <v>6</v>
          </cell>
          <cell r="E429">
            <v>0.408997955010225</v>
          </cell>
          <cell r="F429">
            <v>13</v>
          </cell>
          <cell r="G429">
            <v>0.47067342505430854</v>
          </cell>
        </row>
        <row r="430">
          <cell r="A430" t="str">
            <v>40 Heurt par objet en mouvement, collision avec - non précisé</v>
          </cell>
          <cell r="B430">
            <v>50</v>
          </cell>
          <cell r="C430">
            <v>3.8610038610038604</v>
          </cell>
          <cell r="D430">
            <v>49</v>
          </cell>
          <cell r="E430">
            <v>3.340149965916838</v>
          </cell>
          <cell r="F430">
            <v>99</v>
          </cell>
          <cell r="G430">
            <v>3.5843591600289644</v>
          </cell>
        </row>
        <row r="431">
          <cell r="A431" t="str">
            <v>41 Heurt - par objet projeté</v>
          </cell>
          <cell r="B431">
            <v>4</v>
          </cell>
          <cell r="C431">
            <v>0.3088803088803089</v>
          </cell>
          <cell r="D431">
            <v>4</v>
          </cell>
          <cell r="E431">
            <v>0.27266530334015</v>
          </cell>
          <cell r="F431">
            <v>8</v>
          </cell>
          <cell r="G431">
            <v>0.2896451846488052</v>
          </cell>
        </row>
        <row r="432">
          <cell r="A432" t="str">
            <v>42 Heurt - par objet qui chute</v>
          </cell>
          <cell r="B432">
            <v>12</v>
          </cell>
          <cell r="C432">
            <v>0.9266409266409267</v>
          </cell>
          <cell r="D432">
            <v>11</v>
          </cell>
          <cell r="E432">
            <v>0.7498295841854125</v>
          </cell>
          <cell r="F432">
            <v>23</v>
          </cell>
          <cell r="G432">
            <v>0.832729905865315</v>
          </cell>
        </row>
        <row r="433">
          <cell r="A433" t="str">
            <v>43 Heurt - par objet en balancement</v>
          </cell>
          <cell r="B433">
            <v>2</v>
          </cell>
          <cell r="C433">
            <v>0.15444015444015444</v>
          </cell>
          <cell r="D433">
            <v>2</v>
          </cell>
          <cell r="E433">
            <v>0.136332651670075</v>
          </cell>
          <cell r="F433">
            <v>4</v>
          </cell>
          <cell r="G433">
            <v>0.1448225923244026</v>
          </cell>
        </row>
        <row r="434">
          <cell r="A434" t="str">
            <v>44 Heurt - par objet y compris les véhicules - en rotation, mouvement, déplacement</v>
          </cell>
          <cell r="B434">
            <v>269</v>
          </cell>
          <cell r="C434">
            <v>20.772200772200772</v>
          </cell>
          <cell r="D434">
            <v>250</v>
          </cell>
          <cell r="E434">
            <v>17.04158145875937</v>
          </cell>
          <cell r="F434">
            <v>519</v>
          </cell>
          <cell r="G434">
            <v>18.79073135409124</v>
          </cell>
        </row>
        <row r="435">
          <cell r="A435" t="str">
            <v>45 Collision avec un objet y compris les véhicules - collision avec une personne (la victime est en mouvement)</v>
          </cell>
          <cell r="B435">
            <v>189</v>
          </cell>
          <cell r="C435">
            <v>14.594594594594593</v>
          </cell>
          <cell r="D435">
            <v>252</v>
          </cell>
          <cell r="E435">
            <v>17.177914110429448</v>
          </cell>
          <cell r="F435">
            <v>441</v>
          </cell>
          <cell r="G435">
            <v>15.966690803765388</v>
          </cell>
        </row>
        <row r="436">
          <cell r="A436" t="str">
            <v>49 Autre contact - Modalité de la blessure connu du groupe 40 nlcd</v>
          </cell>
          <cell r="B436">
            <v>12</v>
          </cell>
          <cell r="C436">
            <v>0.9266409266409267</v>
          </cell>
          <cell r="D436">
            <v>13</v>
          </cell>
          <cell r="E436">
            <v>0.8861622358554875</v>
          </cell>
          <cell r="F436">
            <v>25</v>
          </cell>
          <cell r="G436">
            <v>0.9051412020275165</v>
          </cell>
        </row>
        <row r="437">
          <cell r="A437" t="str">
            <v>50 Contact avec agent matériel coupant, pointu, dur, rugueux - non précisé</v>
          </cell>
          <cell r="B437">
            <v>0</v>
          </cell>
          <cell r="C437">
            <v>0</v>
          </cell>
          <cell r="D437">
            <v>1</v>
          </cell>
          <cell r="E437">
            <v>0.0681663258350375</v>
          </cell>
          <cell r="F437">
            <v>1</v>
          </cell>
          <cell r="G437">
            <v>0.03620564808110065</v>
          </cell>
        </row>
        <row r="438">
          <cell r="A438" t="str">
            <v>51 Contact avec agent matériel coupant</v>
          </cell>
          <cell r="B438">
            <v>1</v>
          </cell>
          <cell r="C438">
            <v>0.07722007722007722</v>
          </cell>
          <cell r="D438">
            <v>1</v>
          </cell>
          <cell r="E438">
            <v>0.0681663258350375</v>
          </cell>
          <cell r="F438">
            <v>2</v>
          </cell>
          <cell r="G438">
            <v>0.0724112961622013</v>
          </cell>
        </row>
        <row r="439">
          <cell r="A439" t="str">
            <v>53 Contact avec agent matériel dur ou rugueux</v>
          </cell>
          <cell r="B439">
            <v>85</v>
          </cell>
          <cell r="C439">
            <v>6.563706563706563</v>
          </cell>
          <cell r="D439">
            <v>105</v>
          </cell>
          <cell r="E439">
            <v>7.157464212678937</v>
          </cell>
          <cell r="F439">
            <v>190</v>
          </cell>
          <cell r="G439">
            <v>6.879073135409124</v>
          </cell>
        </row>
        <row r="440">
          <cell r="A440" t="str">
            <v>59 Autre Contact - Modalité de la blessure connu du groupe 40 nlcd</v>
          </cell>
          <cell r="B440">
            <v>8</v>
          </cell>
          <cell r="C440">
            <v>0.6177606177606177</v>
          </cell>
          <cell r="D440">
            <v>4</v>
          </cell>
          <cell r="E440">
            <v>0.27266530334015</v>
          </cell>
          <cell r="F440">
            <v>12</v>
          </cell>
          <cell r="G440">
            <v>0.4344677769732078</v>
          </cell>
        </row>
        <row r="441">
          <cell r="A441" t="str">
            <v>60 Coincement, écrasement - non précisé</v>
          </cell>
          <cell r="B441">
            <v>1</v>
          </cell>
          <cell r="C441">
            <v>0.07722007722007722</v>
          </cell>
          <cell r="D441">
            <v>1</v>
          </cell>
          <cell r="E441">
            <v>0.0681663258350375</v>
          </cell>
          <cell r="F441">
            <v>2</v>
          </cell>
          <cell r="G441">
            <v>0.0724112961622013</v>
          </cell>
        </row>
        <row r="442">
          <cell r="A442" t="str">
            <v>61 Coincement, écrasement - dans</v>
          </cell>
          <cell r="B442">
            <v>0</v>
          </cell>
          <cell r="C442">
            <v>0</v>
          </cell>
          <cell r="D442">
            <v>3</v>
          </cell>
          <cell r="E442">
            <v>0.2044989775051125</v>
          </cell>
          <cell r="F442">
            <v>3</v>
          </cell>
          <cell r="G442">
            <v>0.10861694424330195</v>
          </cell>
        </row>
        <row r="443">
          <cell r="A443" t="str">
            <v>62 Coincement, écrasement - sous</v>
          </cell>
          <cell r="B443">
            <v>3</v>
          </cell>
          <cell r="C443">
            <v>0.23166023166023167</v>
          </cell>
          <cell r="D443">
            <v>3</v>
          </cell>
          <cell r="E443">
            <v>0.2044989775051125</v>
          </cell>
          <cell r="F443">
            <v>6</v>
          </cell>
          <cell r="G443">
            <v>0.2172338884866039</v>
          </cell>
        </row>
        <row r="444">
          <cell r="A444" t="str">
            <v>63 Coincement, écrasement - entre</v>
          </cell>
          <cell r="B444">
            <v>3</v>
          </cell>
          <cell r="C444">
            <v>0.23166023166023167</v>
          </cell>
          <cell r="D444">
            <v>6</v>
          </cell>
          <cell r="E444">
            <v>0.408997955010225</v>
          </cell>
          <cell r="F444">
            <v>9</v>
          </cell>
          <cell r="G444">
            <v>0.3258508327299059</v>
          </cell>
        </row>
        <row r="445">
          <cell r="A445" t="str">
            <v>69 Autre contact -Modalité de la blessure connu du groupe 60 nlcd</v>
          </cell>
          <cell r="B445">
            <v>2</v>
          </cell>
          <cell r="C445">
            <v>0.15444015444015444</v>
          </cell>
          <cell r="D445">
            <v>0</v>
          </cell>
          <cell r="E445">
            <v>0</v>
          </cell>
          <cell r="F445">
            <v>2</v>
          </cell>
          <cell r="G445">
            <v>0.0724112961622013</v>
          </cell>
        </row>
        <row r="446">
          <cell r="A446" t="str">
            <v>70 Contrainte physique du corps, contrainte psychique - non précisé</v>
          </cell>
          <cell r="B446">
            <v>16</v>
          </cell>
          <cell r="C446">
            <v>1.2355212355212355</v>
          </cell>
          <cell r="D446">
            <v>15</v>
          </cell>
          <cell r="E446">
            <v>1.0224948875255624</v>
          </cell>
          <cell r="F446">
            <v>31</v>
          </cell>
          <cell r="G446">
            <v>1.1223750905141203</v>
          </cell>
        </row>
        <row r="447">
          <cell r="A447" t="str">
            <v>71 Contrainte physique - sur le système musculo-squelettique</v>
          </cell>
          <cell r="B447">
            <v>60</v>
          </cell>
          <cell r="C447">
            <v>4.633204633204633</v>
          </cell>
          <cell r="D447">
            <v>68</v>
          </cell>
          <cell r="E447">
            <v>4.635310156782549</v>
          </cell>
          <cell r="F447">
            <v>128</v>
          </cell>
          <cell r="G447">
            <v>4.634322954380883</v>
          </cell>
        </row>
        <row r="448">
          <cell r="A448" t="str">
            <v>73 Contrainte psychique, choc mental</v>
          </cell>
          <cell r="B448">
            <v>2</v>
          </cell>
          <cell r="C448">
            <v>0.15444015444015444</v>
          </cell>
          <cell r="D448">
            <v>7</v>
          </cell>
          <cell r="E448">
            <v>0.4771642808452625</v>
          </cell>
          <cell r="F448">
            <v>9</v>
          </cell>
          <cell r="G448">
            <v>0.3258508327299059</v>
          </cell>
        </row>
        <row r="449">
          <cell r="A449" t="str">
            <v>79 Autre contact - Modalité de la blessure connu du groupe 70 nlcd</v>
          </cell>
          <cell r="B449">
            <v>2</v>
          </cell>
          <cell r="C449">
            <v>0.15444015444015444</v>
          </cell>
          <cell r="D449">
            <v>1</v>
          </cell>
          <cell r="E449">
            <v>0.0681663258350375</v>
          </cell>
          <cell r="F449">
            <v>3</v>
          </cell>
          <cell r="G449">
            <v>0.10861694424330195</v>
          </cell>
        </row>
        <row r="450">
          <cell r="A450" t="str">
            <v>80 Morsure, coup de pied, etc., animal ou humain - non précisé</v>
          </cell>
          <cell r="B450">
            <v>3</v>
          </cell>
          <cell r="C450">
            <v>0.23166023166023167</v>
          </cell>
          <cell r="D450">
            <v>2</v>
          </cell>
          <cell r="E450">
            <v>0.136332651670075</v>
          </cell>
          <cell r="F450">
            <v>5</v>
          </cell>
          <cell r="G450">
            <v>0.18102824040550325</v>
          </cell>
        </row>
        <row r="451">
          <cell r="A451" t="str">
            <v>81 Morsure par</v>
          </cell>
          <cell r="B451">
            <v>0</v>
          </cell>
          <cell r="C451">
            <v>0</v>
          </cell>
          <cell r="D451">
            <v>1</v>
          </cell>
          <cell r="E451">
            <v>0.0681663258350375</v>
          </cell>
          <cell r="F451">
            <v>1</v>
          </cell>
          <cell r="G451">
            <v>0.03620564808110065</v>
          </cell>
        </row>
        <row r="452">
          <cell r="A452" t="str">
            <v>83 Coup, coup de pied, coup de tête, étranglement</v>
          </cell>
          <cell r="B452">
            <v>6</v>
          </cell>
          <cell r="C452">
            <v>0.46332046332046334</v>
          </cell>
          <cell r="D452">
            <v>13</v>
          </cell>
          <cell r="E452">
            <v>0.8861622358554875</v>
          </cell>
          <cell r="F452">
            <v>19</v>
          </cell>
          <cell r="G452">
            <v>0.6879073135409124</v>
          </cell>
        </row>
        <row r="453">
          <cell r="A453" t="str">
            <v>89 Autre contact - Modalité de la blessure connu du groupe 80 nlcd</v>
          </cell>
          <cell r="B453">
            <v>7</v>
          </cell>
          <cell r="C453">
            <v>0.5405405405405406</v>
          </cell>
          <cell r="D453">
            <v>8</v>
          </cell>
          <cell r="E453">
            <v>0.5453306066803</v>
          </cell>
          <cell r="F453">
            <v>15</v>
          </cell>
          <cell r="G453">
            <v>0.5430847212165097</v>
          </cell>
        </row>
        <row r="454">
          <cell r="A454" t="str">
            <v>99 Autre contact - Modalité de la blessure non listé dans cette classification</v>
          </cell>
          <cell r="B454">
            <v>64</v>
          </cell>
          <cell r="C454">
            <v>4.942084942084942</v>
          </cell>
          <cell r="D454">
            <v>79</v>
          </cell>
          <cell r="E454">
            <v>5.385139740967962</v>
          </cell>
          <cell r="F454">
            <v>143</v>
          </cell>
          <cell r="G454">
            <v>5.177407675597393</v>
          </cell>
        </row>
        <row r="455">
          <cell r="A455" t="str">
            <v>Inconnu</v>
          </cell>
          <cell r="B455">
            <v>119</v>
          </cell>
          <cell r="C455">
            <v>9.18918918918919</v>
          </cell>
          <cell r="D455">
            <v>112</v>
          </cell>
          <cell r="E455">
            <v>7.6346284935242</v>
          </cell>
          <cell r="F455">
            <v>231</v>
          </cell>
          <cell r="G455">
            <v>8.36350470673425</v>
          </cell>
        </row>
        <row r="456">
          <cell r="A456" t="str">
            <v>Total</v>
          </cell>
          <cell r="B456">
            <v>1295</v>
          </cell>
          <cell r="C456">
            <v>100</v>
          </cell>
          <cell r="D456">
            <v>1467</v>
          </cell>
          <cell r="E456">
            <v>100</v>
          </cell>
          <cell r="F456">
            <v>2762</v>
          </cell>
          <cell r="G456">
            <v>100</v>
          </cell>
        </row>
        <row r="463">
          <cell r="A463" t="str">
            <v>a-0 Nature de la blessure inconnue ou non précisée</v>
          </cell>
          <cell r="B463">
            <v>131</v>
          </cell>
          <cell r="C463">
            <v>4.7429398986241855</v>
          </cell>
        </row>
        <row r="464">
          <cell r="A464" t="str">
            <v>aa-10 Plaies et blessures superficielles</v>
          </cell>
          <cell r="B464">
            <v>59</v>
          </cell>
          <cell r="C464">
            <v>2.1361332367849384</v>
          </cell>
        </row>
        <row r="465">
          <cell r="A465" t="str">
            <v>ab-11 Blessures superficielles</v>
          </cell>
          <cell r="B465">
            <v>381</v>
          </cell>
          <cell r="C465">
            <v>13.794351918899347</v>
          </cell>
        </row>
        <row r="466">
          <cell r="A466" t="str">
            <v>ac-12 Plaies ouvertes</v>
          </cell>
          <cell r="B466">
            <v>41</v>
          </cell>
          <cell r="C466">
            <v>1.4844315713251268</v>
          </cell>
        </row>
        <row r="467">
          <cell r="A467" t="str">
            <v>ad-13 Plaies avec pertes de substances</v>
          </cell>
          <cell r="B467">
            <v>2</v>
          </cell>
          <cell r="C467">
            <v>0.0724112961622013</v>
          </cell>
        </row>
        <row r="468">
          <cell r="A468" t="str">
            <v>ae-19 Autres types de plaies et de blessures superficielles</v>
          </cell>
          <cell r="B468">
            <v>17</v>
          </cell>
          <cell r="C468">
            <v>0.6154960173787111</v>
          </cell>
        </row>
        <row r="469">
          <cell r="A469" t="str">
            <v>af-20 Fractures osseuses</v>
          </cell>
          <cell r="B469">
            <v>575</v>
          </cell>
          <cell r="C469">
            <v>20.818247646632877</v>
          </cell>
        </row>
        <row r="470">
          <cell r="A470" t="str">
            <v>ag-21 Fractures fermées</v>
          </cell>
          <cell r="B470">
            <v>554</v>
          </cell>
          <cell r="C470">
            <v>20.05792903692976</v>
          </cell>
        </row>
        <row r="471">
          <cell r="A471" t="str">
            <v>ah-22 Fractures ouvertes</v>
          </cell>
          <cell r="B471">
            <v>40</v>
          </cell>
          <cell r="C471">
            <v>1.448225923244026</v>
          </cell>
        </row>
        <row r="472">
          <cell r="A472" t="str">
            <v>ai-29 Autres types de fractures osseuses</v>
          </cell>
          <cell r="B472">
            <v>35</v>
          </cell>
          <cell r="C472">
            <v>1.2671976828385227</v>
          </cell>
        </row>
        <row r="473">
          <cell r="A473" t="str">
            <v>aj-30 Luxations, entorses et foulures</v>
          </cell>
          <cell r="B473">
            <v>202</v>
          </cell>
          <cell r="C473">
            <v>7.313540912382331</v>
          </cell>
        </row>
        <row r="474">
          <cell r="A474" t="str">
            <v>ak-31 Luxations et sub-luxations</v>
          </cell>
          <cell r="B474">
            <v>56</v>
          </cell>
          <cell r="C474">
            <v>2.0275162925416366</v>
          </cell>
        </row>
        <row r="475">
          <cell r="A475" t="str">
            <v>al-32 Entorses et foulures</v>
          </cell>
          <cell r="B475">
            <v>234</v>
          </cell>
          <cell r="C475">
            <v>8.472121650977552</v>
          </cell>
        </row>
        <row r="476">
          <cell r="A476" t="str">
            <v>am-39 Autres types de luxations, d'entorses et de foulures</v>
          </cell>
          <cell r="B476">
            <v>57</v>
          </cell>
          <cell r="C476">
            <v>2.063721940622737</v>
          </cell>
        </row>
        <row r="477">
          <cell r="A477" t="str">
            <v>an-40 Amputations traumatiques (pertes de parties du corps)</v>
          </cell>
          <cell r="B477">
            <v>3</v>
          </cell>
          <cell r="C477">
            <v>0.10861694424330195</v>
          </cell>
        </row>
        <row r="478">
          <cell r="A478" t="str">
            <v>ao-41 Amputations</v>
          </cell>
          <cell r="B478">
            <v>2</v>
          </cell>
          <cell r="C478">
            <v>0.0724112961622013</v>
          </cell>
        </row>
        <row r="479">
          <cell r="A479" t="str">
            <v>ap-50 Commotions et traumatismes internes</v>
          </cell>
          <cell r="B479">
            <v>66</v>
          </cell>
          <cell r="C479">
            <v>2.389572773352643</v>
          </cell>
        </row>
        <row r="480">
          <cell r="A480" t="str">
            <v>aq-51 commotions et traumatismes internes</v>
          </cell>
          <cell r="B480">
            <v>39</v>
          </cell>
          <cell r="C480">
            <v>1.4120202751629254</v>
          </cell>
        </row>
        <row r="481">
          <cell r="A481" t="str">
            <v>ar-52 Traumatismes internes</v>
          </cell>
          <cell r="B481">
            <v>42</v>
          </cell>
          <cell r="C481">
            <v>1.5206372194062274</v>
          </cell>
        </row>
        <row r="482">
          <cell r="A482" t="str">
            <v>as-53 Commotions et traumatismes internes qui, en l'absence de traitement, peuvent mettre la survie en cause</v>
          </cell>
          <cell r="B482">
            <v>7</v>
          </cell>
          <cell r="C482">
            <v>0.25343953656770457</v>
          </cell>
        </row>
        <row r="483">
          <cell r="A483" t="str">
            <v>au-59 Autres tupes de commotions et de traumatismes internes</v>
          </cell>
          <cell r="B483">
            <v>16</v>
          </cell>
          <cell r="C483">
            <v>0.5792903692976104</v>
          </cell>
        </row>
        <row r="484">
          <cell r="A484" t="str">
            <v>aw-61 Brûlures et brûlures ar exposition à un liquide bouillant (thermiques)</v>
          </cell>
          <cell r="B484">
            <v>1</v>
          </cell>
          <cell r="C484">
            <v>0.03620564808110065</v>
          </cell>
        </row>
        <row r="485">
          <cell r="A485" t="str">
            <v>az-69 Autres types de brûlures, de brûlures par exposition à un liquide bouillant et de gelures</v>
          </cell>
          <cell r="B485">
            <v>1</v>
          </cell>
          <cell r="C485">
            <v>0.03620564808110065</v>
          </cell>
        </row>
        <row r="486">
          <cell r="A486" t="str">
            <v>j-90 Effets du bruit, des vibrations et de la pression</v>
          </cell>
          <cell r="B486">
            <v>1</v>
          </cell>
          <cell r="C486">
            <v>0.03620564808110065</v>
          </cell>
        </row>
        <row r="487">
          <cell r="A487" t="str">
            <v>m-99 Autres effets du bruit, des vibrations et de la pression</v>
          </cell>
          <cell r="B487">
            <v>1</v>
          </cell>
          <cell r="C487">
            <v>0.03620564808110065</v>
          </cell>
        </row>
        <row r="488">
          <cell r="A488" t="str">
            <v>s-110 Chocs</v>
          </cell>
          <cell r="B488">
            <v>12</v>
          </cell>
          <cell r="C488">
            <v>0.4344677769732078</v>
          </cell>
        </row>
        <row r="489">
          <cell r="A489" t="str">
            <v>t-111 Chocs consécutifs à des agressions et menaces</v>
          </cell>
          <cell r="B489">
            <v>3</v>
          </cell>
          <cell r="C489">
            <v>0.10861694424330195</v>
          </cell>
        </row>
        <row r="490">
          <cell r="A490" t="str">
            <v>u-112 Chocs traumatiques</v>
          </cell>
          <cell r="B490">
            <v>5</v>
          </cell>
          <cell r="C490">
            <v>0.18102824040550325</v>
          </cell>
        </row>
        <row r="491">
          <cell r="A491" t="str">
            <v>v-119 Autres types de chocs</v>
          </cell>
          <cell r="B491">
            <v>13</v>
          </cell>
          <cell r="C491">
            <v>0.47067342505430854</v>
          </cell>
        </row>
        <row r="492">
          <cell r="A492" t="str">
            <v>w-120 blessures multiples</v>
          </cell>
          <cell r="B492">
            <v>123</v>
          </cell>
          <cell r="C492">
            <v>4.45329471397538</v>
          </cell>
        </row>
        <row r="493">
          <cell r="A493" t="str">
            <v>x-999 Autres blessures déterminées non classées sous d'autres rubriques</v>
          </cell>
          <cell r="B493">
            <v>43</v>
          </cell>
          <cell r="C493">
            <v>1.556842867487328</v>
          </cell>
        </row>
        <row r="494">
          <cell r="A494" t="str">
            <v>Total</v>
          </cell>
          <cell r="B494">
            <v>2762</v>
          </cell>
          <cell r="C494">
            <v>100</v>
          </cell>
        </row>
        <row r="497">
          <cell r="A497" t="str">
            <v>a-0 Nature de la blessure inconnue ou non précisée</v>
          </cell>
          <cell r="B497">
            <v>67</v>
          </cell>
          <cell r="C497">
            <v>5.003734129947722</v>
          </cell>
          <cell r="D497">
            <v>64</v>
          </cell>
          <cell r="E497">
            <v>4.497540407589599</v>
          </cell>
          <cell r="F497">
            <v>131</v>
          </cell>
          <cell r="G497">
            <v>4.7429398986241855</v>
          </cell>
        </row>
        <row r="498">
          <cell r="A498" t="str">
            <v>aa-10 Plaies et blessures superficielles</v>
          </cell>
          <cell r="B498">
            <v>26</v>
          </cell>
          <cell r="C498">
            <v>1.9417475728155338</v>
          </cell>
          <cell r="D498">
            <v>33</v>
          </cell>
          <cell r="E498">
            <v>2.3190442726633873</v>
          </cell>
          <cell r="F498">
            <v>59</v>
          </cell>
          <cell r="G498">
            <v>2.1361332367849384</v>
          </cell>
        </row>
        <row r="499">
          <cell r="A499" t="str">
            <v>ab-11 Blessures superficielles</v>
          </cell>
          <cell r="B499">
            <v>222</v>
          </cell>
          <cell r="C499">
            <v>16.579536967886483</v>
          </cell>
          <cell r="D499">
            <v>159</v>
          </cell>
          <cell r="E499">
            <v>11.173576950105412</v>
          </cell>
          <cell r="F499">
            <v>381</v>
          </cell>
          <cell r="G499">
            <v>13.794351918899347</v>
          </cell>
        </row>
        <row r="500">
          <cell r="A500" t="str">
            <v>ac-12 Plaies ouvertes</v>
          </cell>
          <cell r="B500">
            <v>15</v>
          </cell>
          <cell r="C500">
            <v>1.1202389843166543</v>
          </cell>
          <cell r="D500">
            <v>26</v>
          </cell>
          <cell r="E500">
            <v>1.8271257905832747</v>
          </cell>
          <cell r="F500">
            <v>41</v>
          </cell>
          <cell r="G500">
            <v>1.4844315713251268</v>
          </cell>
        </row>
        <row r="501">
          <cell r="A501" t="str">
            <v>ad-13 Plaies avec pertes de substances</v>
          </cell>
          <cell r="B501">
            <v>1</v>
          </cell>
          <cell r="C501">
            <v>0.07468259895444362</v>
          </cell>
          <cell r="D501">
            <v>1</v>
          </cell>
          <cell r="E501">
            <v>0.07027406886858749</v>
          </cell>
          <cell r="F501">
            <v>2</v>
          </cell>
          <cell r="G501">
            <v>0.0724112961622013</v>
          </cell>
        </row>
        <row r="502">
          <cell r="A502" t="str">
            <v>ae-19 Autres types de plaies et de blessures superficielles</v>
          </cell>
          <cell r="B502">
            <v>5</v>
          </cell>
          <cell r="C502">
            <v>0.3734129947722181</v>
          </cell>
          <cell r="D502">
            <v>12</v>
          </cell>
          <cell r="E502">
            <v>0.8432888264230498</v>
          </cell>
          <cell r="F502">
            <v>17</v>
          </cell>
          <cell r="G502">
            <v>0.6154960173787111</v>
          </cell>
        </row>
        <row r="503">
          <cell r="A503" t="str">
            <v>af-20 Fractures osseuses</v>
          </cell>
          <cell r="B503">
            <v>248</v>
          </cell>
          <cell r="C503">
            <v>18.521284540702016</v>
          </cell>
          <cell r="D503">
            <v>327</v>
          </cell>
          <cell r="E503">
            <v>22.97962052002811</v>
          </cell>
          <cell r="F503">
            <v>575</v>
          </cell>
          <cell r="G503">
            <v>20.818247646632877</v>
          </cell>
        </row>
        <row r="504">
          <cell r="A504" t="str">
            <v>ag-21 Fractures fermées</v>
          </cell>
          <cell r="B504">
            <v>252</v>
          </cell>
          <cell r="C504">
            <v>18.82001493651979</v>
          </cell>
          <cell r="D504">
            <v>302</v>
          </cell>
          <cell r="E504">
            <v>21.222768798313425</v>
          </cell>
          <cell r="F504">
            <v>554</v>
          </cell>
          <cell r="G504">
            <v>20.05792903692976</v>
          </cell>
        </row>
        <row r="505">
          <cell r="A505" t="str">
            <v>ah-22 Fractures ouvertes</v>
          </cell>
          <cell r="B505">
            <v>14</v>
          </cell>
          <cell r="C505">
            <v>1.0455563853622107</v>
          </cell>
          <cell r="D505">
            <v>26</v>
          </cell>
          <cell r="E505">
            <v>1.8271257905832747</v>
          </cell>
          <cell r="F505">
            <v>40</v>
          </cell>
          <cell r="G505">
            <v>1.448225923244026</v>
          </cell>
        </row>
        <row r="506">
          <cell r="A506" t="str">
            <v>ai-29 Autres types de fractures osseuses</v>
          </cell>
          <cell r="B506">
            <v>10</v>
          </cell>
          <cell r="C506">
            <v>0.7468259895444362</v>
          </cell>
          <cell r="D506">
            <v>25</v>
          </cell>
          <cell r="E506">
            <v>1.7568517217146873</v>
          </cell>
          <cell r="F506">
            <v>35</v>
          </cell>
          <cell r="G506">
            <v>1.2671976828385227</v>
          </cell>
        </row>
        <row r="507">
          <cell r="A507" t="str">
            <v>aj-30 Luxations, entorses et foulures</v>
          </cell>
          <cell r="B507">
            <v>111</v>
          </cell>
          <cell r="C507">
            <v>8.289768483943242</v>
          </cell>
          <cell r="D507">
            <v>91</v>
          </cell>
          <cell r="E507">
            <v>6.394940267041462</v>
          </cell>
          <cell r="F507">
            <v>202</v>
          </cell>
          <cell r="G507">
            <v>7.313540912382331</v>
          </cell>
        </row>
        <row r="508">
          <cell r="A508" t="str">
            <v>ak-31 Luxations et sub-luxations</v>
          </cell>
          <cell r="B508">
            <v>22</v>
          </cell>
          <cell r="C508">
            <v>1.6430171769977597</v>
          </cell>
          <cell r="D508">
            <v>34</v>
          </cell>
          <cell r="E508">
            <v>2.3893183415319745</v>
          </cell>
          <cell r="F508">
            <v>56</v>
          </cell>
          <cell r="G508">
            <v>2.0275162925416366</v>
          </cell>
        </row>
        <row r="509">
          <cell r="A509" t="str">
            <v>al-32 Entorses et foulures</v>
          </cell>
          <cell r="B509">
            <v>139</v>
          </cell>
          <cell r="C509">
            <v>10.380881254667662</v>
          </cell>
          <cell r="D509">
            <v>95</v>
          </cell>
          <cell r="E509">
            <v>6.676036542515812</v>
          </cell>
          <cell r="F509">
            <v>234</v>
          </cell>
          <cell r="G509">
            <v>8.472121650977552</v>
          </cell>
        </row>
        <row r="510">
          <cell r="A510" t="str">
            <v>am-39 Autres types de luxations, d'entorses et de foulures</v>
          </cell>
          <cell r="B510">
            <v>30</v>
          </cell>
          <cell r="C510">
            <v>2.2404779686333085</v>
          </cell>
          <cell r="D510">
            <v>27</v>
          </cell>
          <cell r="E510">
            <v>1.8973998594518624</v>
          </cell>
          <cell r="F510">
            <v>57</v>
          </cell>
          <cell r="G510">
            <v>2.063721940622737</v>
          </cell>
        </row>
        <row r="511">
          <cell r="A511" t="str">
            <v>an-40 Amputations traumatiques (pertes de parties du corps)</v>
          </cell>
          <cell r="B511">
            <v>1</v>
          </cell>
          <cell r="C511">
            <v>0.07468259895444362</v>
          </cell>
          <cell r="D511">
            <v>2</v>
          </cell>
          <cell r="E511">
            <v>0.14054813773717498</v>
          </cell>
          <cell r="F511">
            <v>3</v>
          </cell>
          <cell r="G511">
            <v>0.10861694424330195</v>
          </cell>
        </row>
        <row r="512">
          <cell r="A512" t="str">
            <v>ao-41 Amputations</v>
          </cell>
          <cell r="B512">
            <v>0</v>
          </cell>
          <cell r="C512">
            <v>0</v>
          </cell>
          <cell r="D512">
            <v>2</v>
          </cell>
          <cell r="E512">
            <v>0.14054813773717498</v>
          </cell>
          <cell r="F512">
            <v>2</v>
          </cell>
          <cell r="G512">
            <v>0.0724112961622013</v>
          </cell>
        </row>
        <row r="513">
          <cell r="A513" t="str">
            <v>ap-50 Commotions et traumatismes internes</v>
          </cell>
          <cell r="B513">
            <v>36</v>
          </cell>
          <cell r="C513">
            <v>2.6885735623599705</v>
          </cell>
          <cell r="D513">
            <v>30</v>
          </cell>
          <cell r="E513">
            <v>2.1082220660576247</v>
          </cell>
          <cell r="F513">
            <v>66</v>
          </cell>
          <cell r="G513">
            <v>2.389572773352643</v>
          </cell>
        </row>
        <row r="514">
          <cell r="A514" t="str">
            <v>aq-51 commotions et traumatismes internes</v>
          </cell>
          <cell r="B514">
            <v>25</v>
          </cell>
          <cell r="C514">
            <v>1.8670649738610903</v>
          </cell>
          <cell r="D514">
            <v>14</v>
          </cell>
          <cell r="E514">
            <v>0.9838369641602249</v>
          </cell>
          <cell r="F514">
            <v>39</v>
          </cell>
          <cell r="G514">
            <v>1.4120202751629254</v>
          </cell>
        </row>
        <row r="515">
          <cell r="A515" t="str">
            <v>ar-52 Traumatismes internes</v>
          </cell>
          <cell r="B515">
            <v>16</v>
          </cell>
          <cell r="C515">
            <v>1.194921583271098</v>
          </cell>
          <cell r="D515">
            <v>26</v>
          </cell>
          <cell r="E515">
            <v>1.8271257905832747</v>
          </cell>
          <cell r="F515">
            <v>42</v>
          </cell>
          <cell r="G515">
            <v>1.5206372194062274</v>
          </cell>
        </row>
        <row r="516">
          <cell r="A516" t="str">
            <v>as-53 Commotions et traumatismes internes qui, en l'absence de traitement, peuvent mettre la survie en cause</v>
          </cell>
          <cell r="B516">
            <v>3</v>
          </cell>
          <cell r="C516">
            <v>0.22404779686333087</v>
          </cell>
          <cell r="D516">
            <v>4</v>
          </cell>
          <cell r="E516">
            <v>0.28109627547434995</v>
          </cell>
          <cell r="F516">
            <v>7</v>
          </cell>
          <cell r="G516">
            <v>0.25343953656770457</v>
          </cell>
        </row>
        <row r="517">
          <cell r="A517" t="str">
            <v>au-59 Autres tupes de commotions et de traumatismes internes</v>
          </cell>
          <cell r="B517">
            <v>11</v>
          </cell>
          <cell r="C517">
            <v>0.8215085884988799</v>
          </cell>
          <cell r="D517">
            <v>5</v>
          </cell>
          <cell r="E517">
            <v>0.35137034434293746</v>
          </cell>
          <cell r="F517">
            <v>16</v>
          </cell>
          <cell r="G517">
            <v>0.5792903692976104</v>
          </cell>
        </row>
        <row r="518">
          <cell r="A518" t="str">
            <v>aw-61 Brûlures et brûlures ar exposition à un liquide bouillant (thermiques)</v>
          </cell>
          <cell r="B518">
            <v>0</v>
          </cell>
          <cell r="C518">
            <v>0</v>
          </cell>
          <cell r="D518">
            <v>1</v>
          </cell>
          <cell r="E518">
            <v>0.07027406886858749</v>
          </cell>
          <cell r="F518">
            <v>1</v>
          </cell>
          <cell r="G518">
            <v>0.03620564808110065</v>
          </cell>
        </row>
        <row r="519">
          <cell r="A519" t="str">
            <v>az-69 Autres types de brûlures, de brûlures par exposition à un liquide bouillant et de gelures</v>
          </cell>
          <cell r="B519">
            <v>1</v>
          </cell>
          <cell r="C519">
            <v>0.07468259895444362</v>
          </cell>
          <cell r="D519">
            <v>0</v>
          </cell>
          <cell r="E519">
            <v>0</v>
          </cell>
          <cell r="F519">
            <v>1</v>
          </cell>
          <cell r="G519">
            <v>0.03620564808110065</v>
          </cell>
        </row>
        <row r="520">
          <cell r="A520" t="str">
            <v>j-90 Effets du bruit, des vibrations et de la pression</v>
          </cell>
          <cell r="B520">
            <v>1</v>
          </cell>
          <cell r="C520">
            <v>0.07468259895444362</v>
          </cell>
          <cell r="D520">
            <v>0</v>
          </cell>
          <cell r="E520">
            <v>0</v>
          </cell>
          <cell r="F520">
            <v>1</v>
          </cell>
          <cell r="G520">
            <v>0.03620564808110065</v>
          </cell>
        </row>
        <row r="521">
          <cell r="A521" t="str">
            <v>m-99 Autres effets du bruit, des vibrations et de la pression</v>
          </cell>
          <cell r="B521">
            <v>0</v>
          </cell>
          <cell r="C521">
            <v>0</v>
          </cell>
          <cell r="D521">
            <v>1</v>
          </cell>
          <cell r="E521">
            <v>0.07027406886858749</v>
          </cell>
          <cell r="F521">
            <v>1</v>
          </cell>
          <cell r="G521">
            <v>0.03620564808110065</v>
          </cell>
        </row>
        <row r="522">
          <cell r="A522" t="str">
            <v>s-110 Chocs</v>
          </cell>
          <cell r="B522">
            <v>5</v>
          </cell>
          <cell r="C522">
            <v>0.3734129947722181</v>
          </cell>
          <cell r="D522">
            <v>7</v>
          </cell>
          <cell r="E522">
            <v>0.49191848208011246</v>
          </cell>
          <cell r="F522">
            <v>12</v>
          </cell>
          <cell r="G522">
            <v>0.4344677769732078</v>
          </cell>
        </row>
        <row r="523">
          <cell r="A523" t="str">
            <v>t-111 Chocs consécutifs à des agressions et menaces</v>
          </cell>
          <cell r="B523">
            <v>1</v>
          </cell>
          <cell r="C523">
            <v>0.07468259895444362</v>
          </cell>
          <cell r="D523">
            <v>2</v>
          </cell>
          <cell r="E523">
            <v>0.14054813773717498</v>
          </cell>
          <cell r="F523">
            <v>3</v>
          </cell>
          <cell r="G523">
            <v>0.10861694424330195</v>
          </cell>
        </row>
        <row r="524">
          <cell r="A524" t="str">
            <v>u-112 Chocs traumatiques</v>
          </cell>
          <cell r="B524">
            <v>3</v>
          </cell>
          <cell r="C524">
            <v>0.22404779686333087</v>
          </cell>
          <cell r="D524">
            <v>2</v>
          </cell>
          <cell r="E524">
            <v>0.14054813773717498</v>
          </cell>
          <cell r="F524">
            <v>5</v>
          </cell>
          <cell r="G524">
            <v>0.18102824040550325</v>
          </cell>
        </row>
        <row r="525">
          <cell r="A525" t="str">
            <v>v-119 Autres types de chocs</v>
          </cell>
          <cell r="B525">
            <v>3</v>
          </cell>
          <cell r="C525">
            <v>0.22404779686333087</v>
          </cell>
          <cell r="D525">
            <v>10</v>
          </cell>
          <cell r="E525">
            <v>0.7027406886858749</v>
          </cell>
          <cell r="F525">
            <v>13</v>
          </cell>
          <cell r="G525">
            <v>0.47067342505430854</v>
          </cell>
        </row>
        <row r="526">
          <cell r="A526" t="str">
            <v>w-120 blessures multiples</v>
          </cell>
          <cell r="B526">
            <v>52</v>
          </cell>
          <cell r="C526">
            <v>3.8834951456310676</v>
          </cell>
          <cell r="D526">
            <v>71</v>
          </cell>
          <cell r="E526">
            <v>4.989458889669711</v>
          </cell>
          <cell r="F526">
            <v>123</v>
          </cell>
          <cell r="G526">
            <v>4.45329471397538</v>
          </cell>
        </row>
        <row r="527">
          <cell r="A527" t="str">
            <v>x-999 Autres blessures déterminées non classées sous d'autres rubriques</v>
          </cell>
          <cell r="B527">
            <v>19</v>
          </cell>
          <cell r="C527">
            <v>1.4189693801344287</v>
          </cell>
          <cell r="D527">
            <v>24</v>
          </cell>
          <cell r="E527">
            <v>1.6865776528460996</v>
          </cell>
          <cell r="F527">
            <v>43</v>
          </cell>
          <cell r="G527">
            <v>1.556842867487328</v>
          </cell>
        </row>
        <row r="528">
          <cell r="A528" t="str">
            <v>Total</v>
          </cell>
          <cell r="B528">
            <v>1339</v>
          </cell>
          <cell r="C528">
            <v>100</v>
          </cell>
          <cell r="D528">
            <v>1423</v>
          </cell>
          <cell r="E528">
            <v>100</v>
          </cell>
          <cell r="F528">
            <v>2762</v>
          </cell>
          <cell r="G528">
            <v>100</v>
          </cell>
        </row>
        <row r="533">
          <cell r="A533" t="str">
            <v>a-0 Nature de la blessure inconnue ou non précisée</v>
          </cell>
          <cell r="B533">
            <v>10</v>
          </cell>
          <cell r="C533">
            <v>4.11522633744856</v>
          </cell>
          <cell r="D533">
            <v>75</v>
          </cell>
          <cell r="E533">
            <v>4.690431519699812</v>
          </cell>
          <cell r="F533">
            <v>46</v>
          </cell>
          <cell r="G533">
            <v>5</v>
          </cell>
          <cell r="H533">
            <v>131</v>
          </cell>
          <cell r="I533">
            <v>4.7429398986241855</v>
          </cell>
        </row>
        <row r="534">
          <cell r="A534" t="str">
            <v>aa-10 Plaies et blessures superficielles</v>
          </cell>
          <cell r="B534">
            <v>5</v>
          </cell>
          <cell r="C534">
            <v>2.05761316872428</v>
          </cell>
          <cell r="D534">
            <v>31</v>
          </cell>
          <cell r="E534">
            <v>1.938711694809256</v>
          </cell>
          <cell r="F534">
            <v>23</v>
          </cell>
          <cell r="G534">
            <v>2.5</v>
          </cell>
          <cell r="H534">
            <v>59</v>
          </cell>
          <cell r="I534">
            <v>2.1361332367849384</v>
          </cell>
        </row>
        <row r="535">
          <cell r="A535" t="str">
            <v>ab-11 Blessures superficielles</v>
          </cell>
          <cell r="B535">
            <v>33</v>
          </cell>
          <cell r="C535">
            <v>13.580246913580247</v>
          </cell>
          <cell r="D535">
            <v>238</v>
          </cell>
          <cell r="E535">
            <v>14.884302689180737</v>
          </cell>
          <cell r="F535">
            <v>110</v>
          </cell>
          <cell r="G535">
            <v>11.956521739130435</v>
          </cell>
          <cell r="H535">
            <v>381</v>
          </cell>
          <cell r="I535">
            <v>13.794351918899347</v>
          </cell>
        </row>
        <row r="536">
          <cell r="A536" t="str">
            <v>ac-12 Plaies ouvertes</v>
          </cell>
          <cell r="B536">
            <v>4</v>
          </cell>
          <cell r="C536">
            <v>1.646090534979424</v>
          </cell>
          <cell r="D536">
            <v>24</v>
          </cell>
          <cell r="E536">
            <v>1.5009380863039399</v>
          </cell>
          <cell r="F536">
            <v>13</v>
          </cell>
          <cell r="G536">
            <v>1.4130434782608696</v>
          </cell>
          <cell r="H536">
            <v>41</v>
          </cell>
          <cell r="I536">
            <v>1.4844315713251268</v>
          </cell>
        </row>
        <row r="537">
          <cell r="A537" t="str">
            <v>ad-13 Plaies avec pertes de substances</v>
          </cell>
          <cell r="B537">
            <v>0</v>
          </cell>
          <cell r="C537">
            <v>0</v>
          </cell>
          <cell r="D537">
            <v>2</v>
          </cell>
          <cell r="E537">
            <v>0.12507817385866166</v>
          </cell>
          <cell r="F537">
            <v>0</v>
          </cell>
          <cell r="G537">
            <v>0</v>
          </cell>
          <cell r="H537">
            <v>2</v>
          </cell>
          <cell r="I537">
            <v>0.0724112961622013</v>
          </cell>
        </row>
        <row r="538">
          <cell r="A538" t="str">
            <v>ae-19 Autres types de plaies et de blessures superficielles</v>
          </cell>
          <cell r="B538">
            <v>2</v>
          </cell>
          <cell r="C538">
            <v>0.823045267489712</v>
          </cell>
          <cell r="D538">
            <v>10</v>
          </cell>
          <cell r="E538">
            <v>0.6253908692933083</v>
          </cell>
          <cell r="F538">
            <v>5</v>
          </cell>
          <cell r="G538">
            <v>0.5434782608695652</v>
          </cell>
          <cell r="H538">
            <v>17</v>
          </cell>
          <cell r="I538">
            <v>0.6154960173787111</v>
          </cell>
        </row>
        <row r="539">
          <cell r="A539" t="str">
            <v>af-20 Fractures osseuses</v>
          </cell>
          <cell r="B539">
            <v>62</v>
          </cell>
          <cell r="C539">
            <v>25.514403292181072</v>
          </cell>
          <cell r="D539">
            <v>308</v>
          </cell>
          <cell r="E539">
            <v>19.262038774233897</v>
          </cell>
          <cell r="F539">
            <v>205</v>
          </cell>
          <cell r="G539">
            <v>22.282608695652172</v>
          </cell>
          <cell r="H539">
            <v>575</v>
          </cell>
          <cell r="I539">
            <v>20.818247646632877</v>
          </cell>
        </row>
        <row r="540">
          <cell r="A540" t="str">
            <v>ag-21 Fractures fermées</v>
          </cell>
          <cell r="B540">
            <v>41</v>
          </cell>
          <cell r="C540">
            <v>16.872427983539097</v>
          </cell>
          <cell r="D540">
            <v>289</v>
          </cell>
          <cell r="E540">
            <v>18.07379612257661</v>
          </cell>
          <cell r="F540">
            <v>224</v>
          </cell>
          <cell r="G540">
            <v>24.347826086956523</v>
          </cell>
          <cell r="H540">
            <v>554</v>
          </cell>
          <cell r="I540">
            <v>20.05792903692976</v>
          </cell>
        </row>
        <row r="541">
          <cell r="A541" t="str">
            <v>ah-22 Fractures ouvertes</v>
          </cell>
          <cell r="B541">
            <v>7</v>
          </cell>
          <cell r="C541">
            <v>2.880658436213992</v>
          </cell>
          <cell r="D541">
            <v>22</v>
          </cell>
          <cell r="E541">
            <v>1.3758599124452784</v>
          </cell>
          <cell r="F541">
            <v>11</v>
          </cell>
          <cell r="G541">
            <v>1.1956521739130435</v>
          </cell>
          <cell r="H541">
            <v>40</v>
          </cell>
          <cell r="I541">
            <v>1.448225923244026</v>
          </cell>
        </row>
        <row r="542">
          <cell r="A542" t="str">
            <v>ai-29 Autres types de fractures osseuses</v>
          </cell>
          <cell r="B542">
            <v>1</v>
          </cell>
          <cell r="C542">
            <v>0.411522633744856</v>
          </cell>
          <cell r="D542">
            <v>18</v>
          </cell>
          <cell r="E542">
            <v>1.125703564727955</v>
          </cell>
          <cell r="F542">
            <v>16</v>
          </cell>
          <cell r="G542">
            <v>1.7391304347826086</v>
          </cell>
          <cell r="H542">
            <v>35</v>
          </cell>
          <cell r="I542">
            <v>1.2671976828385227</v>
          </cell>
        </row>
        <row r="543">
          <cell r="A543" t="str">
            <v>aj-30 Luxations, entorses et foulures</v>
          </cell>
          <cell r="B543">
            <v>17</v>
          </cell>
          <cell r="C543">
            <v>6.995884773662551</v>
          </cell>
          <cell r="D543">
            <v>136</v>
          </cell>
          <cell r="E543">
            <v>8.505315822388994</v>
          </cell>
          <cell r="F543">
            <v>49</v>
          </cell>
          <cell r="G543">
            <v>5.326086956521738</v>
          </cell>
          <cell r="H543">
            <v>202</v>
          </cell>
          <cell r="I543">
            <v>7.313540912382331</v>
          </cell>
        </row>
        <row r="544">
          <cell r="A544" t="str">
            <v>ak-31 Luxations et sub-luxations</v>
          </cell>
          <cell r="B544">
            <v>1</v>
          </cell>
          <cell r="C544">
            <v>0.411522633744856</v>
          </cell>
          <cell r="D544">
            <v>38</v>
          </cell>
          <cell r="E544">
            <v>2.376485303314572</v>
          </cell>
          <cell r="F544">
            <v>17</v>
          </cell>
          <cell r="G544">
            <v>1.847826086956522</v>
          </cell>
          <cell r="H544">
            <v>56</v>
          </cell>
          <cell r="I544">
            <v>2.0275162925416366</v>
          </cell>
        </row>
        <row r="545">
          <cell r="A545" t="str">
            <v>al-32 Entorses et foulures</v>
          </cell>
          <cell r="B545">
            <v>22</v>
          </cell>
          <cell r="C545">
            <v>9.053497942386832</v>
          </cell>
          <cell r="D545">
            <v>136</v>
          </cell>
          <cell r="E545">
            <v>8.505315822388994</v>
          </cell>
          <cell r="F545">
            <v>76</v>
          </cell>
          <cell r="G545">
            <v>8.26086956521739</v>
          </cell>
          <cell r="H545">
            <v>234</v>
          </cell>
          <cell r="I545">
            <v>8.472121650977552</v>
          </cell>
        </row>
        <row r="546">
          <cell r="A546" t="str">
            <v>am-39 Autres types de luxations, d'entorses et de foulures</v>
          </cell>
          <cell r="B546">
            <v>4</v>
          </cell>
          <cell r="C546">
            <v>1.646090534979424</v>
          </cell>
          <cell r="D546">
            <v>38</v>
          </cell>
          <cell r="E546">
            <v>2.376485303314572</v>
          </cell>
          <cell r="F546">
            <v>15</v>
          </cell>
          <cell r="G546">
            <v>1.6304347826086956</v>
          </cell>
          <cell r="H546">
            <v>57</v>
          </cell>
          <cell r="I546">
            <v>2.063721940622737</v>
          </cell>
        </row>
        <row r="547">
          <cell r="A547" t="str">
            <v>an-40 Amputations traumatiques (pertes de parties du corps)</v>
          </cell>
          <cell r="B547">
            <v>0</v>
          </cell>
          <cell r="C547">
            <v>0</v>
          </cell>
          <cell r="D547">
            <v>2</v>
          </cell>
          <cell r="E547">
            <v>0.12507817385866166</v>
          </cell>
          <cell r="F547">
            <v>1</v>
          </cell>
          <cell r="G547">
            <v>0.10869565217391304</v>
          </cell>
          <cell r="H547">
            <v>3</v>
          </cell>
          <cell r="I547">
            <v>0.10861694424330195</v>
          </cell>
        </row>
        <row r="548">
          <cell r="A548" t="str">
            <v>ao-41 Amputations</v>
          </cell>
          <cell r="B548">
            <v>0</v>
          </cell>
          <cell r="C548">
            <v>0</v>
          </cell>
          <cell r="D548">
            <v>2</v>
          </cell>
          <cell r="E548">
            <v>0.12507817385866166</v>
          </cell>
          <cell r="F548">
            <v>0</v>
          </cell>
          <cell r="G548">
            <v>0</v>
          </cell>
          <cell r="H548">
            <v>2</v>
          </cell>
          <cell r="I548">
            <v>0.0724112961622013</v>
          </cell>
        </row>
        <row r="549">
          <cell r="A549" t="str">
            <v>ap-50 Commotions et traumatismes internes</v>
          </cell>
          <cell r="B549">
            <v>6</v>
          </cell>
          <cell r="C549">
            <v>2.4691358024691357</v>
          </cell>
          <cell r="D549">
            <v>41</v>
          </cell>
          <cell r="E549">
            <v>2.564102564102564</v>
          </cell>
          <cell r="F549">
            <v>19</v>
          </cell>
          <cell r="G549">
            <v>2.0652173913043477</v>
          </cell>
          <cell r="H549">
            <v>66</v>
          </cell>
          <cell r="I549">
            <v>2.389572773352643</v>
          </cell>
        </row>
        <row r="550">
          <cell r="A550" t="str">
            <v>aq-51 commotions et traumatismes internes</v>
          </cell>
          <cell r="B550">
            <v>10</v>
          </cell>
          <cell r="C550">
            <v>4.11522633744856</v>
          </cell>
          <cell r="D550">
            <v>19</v>
          </cell>
          <cell r="E550">
            <v>1.188242651657286</v>
          </cell>
          <cell r="F550">
            <v>10</v>
          </cell>
          <cell r="G550">
            <v>1.0869565217391304</v>
          </cell>
          <cell r="H550">
            <v>39</v>
          </cell>
          <cell r="I550">
            <v>1.4120202751629254</v>
          </cell>
        </row>
        <row r="551">
          <cell r="A551" t="str">
            <v>ar-52 Traumatismes internes</v>
          </cell>
          <cell r="B551">
            <v>1</v>
          </cell>
          <cell r="C551">
            <v>0.411522633744856</v>
          </cell>
          <cell r="D551">
            <v>29</v>
          </cell>
          <cell r="E551">
            <v>1.813633520950594</v>
          </cell>
          <cell r="F551">
            <v>12</v>
          </cell>
          <cell r="G551">
            <v>1.3043478260869565</v>
          </cell>
          <cell r="H551">
            <v>42</v>
          </cell>
          <cell r="I551">
            <v>1.5206372194062274</v>
          </cell>
        </row>
        <row r="552">
          <cell r="A552" t="str">
            <v>as-53 Commotions et traumatismes internes qui, en l'absence de traitement, peuvent mettre la survie en cause</v>
          </cell>
          <cell r="B552">
            <v>1</v>
          </cell>
          <cell r="C552">
            <v>0.411522633744856</v>
          </cell>
          <cell r="D552">
            <v>6</v>
          </cell>
          <cell r="E552">
            <v>0.37523452157598497</v>
          </cell>
          <cell r="F552">
            <v>0</v>
          </cell>
          <cell r="G552">
            <v>0</v>
          </cell>
          <cell r="H552">
            <v>7</v>
          </cell>
          <cell r="I552">
            <v>0.25343953656770457</v>
          </cell>
        </row>
        <row r="553">
          <cell r="A553" t="str">
            <v>au-59 Autres tupes de commotions et de traumatismes internes</v>
          </cell>
          <cell r="B553">
            <v>1</v>
          </cell>
          <cell r="C553">
            <v>0.411522633744856</v>
          </cell>
          <cell r="D553">
            <v>12</v>
          </cell>
          <cell r="E553">
            <v>0.7504690431519699</v>
          </cell>
          <cell r="F553">
            <v>3</v>
          </cell>
          <cell r="G553">
            <v>0.32608695652173914</v>
          </cell>
          <cell r="H553">
            <v>16</v>
          </cell>
          <cell r="I553">
            <v>0.5792903692976104</v>
          </cell>
        </row>
        <row r="554">
          <cell r="A554" t="str">
            <v>aw-61 Brûlures et brûlures ar exposition à un liquide bouillant (thermiques)</v>
          </cell>
          <cell r="B554">
            <v>0</v>
          </cell>
          <cell r="C554">
            <v>0</v>
          </cell>
          <cell r="D554">
            <v>1</v>
          </cell>
          <cell r="E554">
            <v>0.06253908692933083</v>
          </cell>
          <cell r="F554">
            <v>0</v>
          </cell>
          <cell r="G554">
            <v>0</v>
          </cell>
          <cell r="H554">
            <v>1</v>
          </cell>
          <cell r="I554">
            <v>0.03620564808110065</v>
          </cell>
        </row>
        <row r="555">
          <cell r="A555" t="str">
            <v>az-69 Autres types de brûlures, de brûlures par exposition à un liquide bouillant et de gelures</v>
          </cell>
          <cell r="B555">
            <v>0</v>
          </cell>
          <cell r="C555">
            <v>0</v>
          </cell>
          <cell r="D555">
            <v>1</v>
          </cell>
          <cell r="E555">
            <v>0.06253908692933083</v>
          </cell>
          <cell r="F555">
            <v>0</v>
          </cell>
          <cell r="G555">
            <v>0</v>
          </cell>
          <cell r="H555">
            <v>1</v>
          </cell>
          <cell r="I555">
            <v>0.03620564808110065</v>
          </cell>
        </row>
        <row r="556">
          <cell r="A556" t="str">
            <v>j-90 Effets du bruit, des vibrations et de la pression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1</v>
          </cell>
          <cell r="G556">
            <v>0.10869565217391304</v>
          </cell>
          <cell r="H556">
            <v>1</v>
          </cell>
          <cell r="I556">
            <v>0.03620564808110065</v>
          </cell>
        </row>
        <row r="557">
          <cell r="A557" t="str">
            <v>m-99 Autres effets du bruit, des vibrations et de la pression</v>
          </cell>
          <cell r="B557">
            <v>0</v>
          </cell>
          <cell r="C557">
            <v>0</v>
          </cell>
          <cell r="D557">
            <v>1</v>
          </cell>
          <cell r="E557">
            <v>0.06253908692933083</v>
          </cell>
          <cell r="F557">
            <v>0</v>
          </cell>
          <cell r="G557">
            <v>0</v>
          </cell>
          <cell r="H557">
            <v>1</v>
          </cell>
          <cell r="I557">
            <v>0.03620564808110065</v>
          </cell>
        </row>
        <row r="558">
          <cell r="A558" t="str">
            <v>s-110 Chocs</v>
          </cell>
          <cell r="B558">
            <v>0</v>
          </cell>
          <cell r="C558">
            <v>0</v>
          </cell>
          <cell r="D558">
            <v>8</v>
          </cell>
          <cell r="E558">
            <v>0.5003126954346466</v>
          </cell>
          <cell r="F558">
            <v>4</v>
          </cell>
          <cell r="G558">
            <v>0.43478260869565216</v>
          </cell>
          <cell r="H558">
            <v>12</v>
          </cell>
          <cell r="I558">
            <v>0.4344677769732078</v>
          </cell>
        </row>
        <row r="559">
          <cell r="A559" t="str">
            <v>t-111 Chocs consécutifs à des agressions et menaces</v>
          </cell>
          <cell r="B559">
            <v>0</v>
          </cell>
          <cell r="C559">
            <v>0</v>
          </cell>
          <cell r="D559">
            <v>1</v>
          </cell>
          <cell r="E559">
            <v>0.06253908692933083</v>
          </cell>
          <cell r="F559">
            <v>2</v>
          </cell>
          <cell r="G559">
            <v>0.21739130434782608</v>
          </cell>
          <cell r="H559">
            <v>3</v>
          </cell>
          <cell r="I559">
            <v>0.10861694424330195</v>
          </cell>
        </row>
        <row r="560">
          <cell r="A560" t="str">
            <v>u-112 Chocs traumatiques</v>
          </cell>
          <cell r="B560">
            <v>0</v>
          </cell>
          <cell r="C560">
            <v>0</v>
          </cell>
          <cell r="D560">
            <v>5</v>
          </cell>
          <cell r="E560">
            <v>0.31269543464665417</v>
          </cell>
          <cell r="F560">
            <v>0</v>
          </cell>
          <cell r="G560">
            <v>0</v>
          </cell>
          <cell r="H560">
            <v>5</v>
          </cell>
          <cell r="I560">
            <v>0.18102824040550325</v>
          </cell>
        </row>
        <row r="561">
          <cell r="A561" t="str">
            <v>v-119 Autres types de chocs</v>
          </cell>
          <cell r="B561">
            <v>0</v>
          </cell>
          <cell r="C561">
            <v>0</v>
          </cell>
          <cell r="D561">
            <v>11</v>
          </cell>
          <cell r="E561">
            <v>0.6879299562226392</v>
          </cell>
          <cell r="F561">
            <v>2</v>
          </cell>
          <cell r="G561">
            <v>0.21739130434782608</v>
          </cell>
          <cell r="H561">
            <v>13</v>
          </cell>
          <cell r="I561">
            <v>0.47067342505430854</v>
          </cell>
        </row>
        <row r="562">
          <cell r="A562" t="str">
            <v>w-120 blessures multiples</v>
          </cell>
          <cell r="B562">
            <v>12</v>
          </cell>
          <cell r="C562">
            <v>4.938271604938271</v>
          </cell>
          <cell r="D562">
            <v>67</v>
          </cell>
          <cell r="E562">
            <v>4.1901188242651655</v>
          </cell>
          <cell r="F562">
            <v>44</v>
          </cell>
          <cell r="G562">
            <v>4.782608695652174</v>
          </cell>
          <cell r="H562">
            <v>123</v>
          </cell>
          <cell r="I562">
            <v>4.45329471397538</v>
          </cell>
        </row>
        <row r="563">
          <cell r="A563" t="str">
            <v>x-999 Autres blessures déterminées non classées sous d'autres rubriques</v>
          </cell>
          <cell r="B563">
            <v>3</v>
          </cell>
          <cell r="C563">
            <v>1.2345679012345678</v>
          </cell>
          <cell r="D563">
            <v>28</v>
          </cell>
          <cell r="E563">
            <v>1.751094434021263</v>
          </cell>
          <cell r="F563">
            <v>12</v>
          </cell>
          <cell r="G563">
            <v>1.3043478260869565</v>
          </cell>
          <cell r="H563">
            <v>43</v>
          </cell>
          <cell r="I563">
            <v>1.556842867487328</v>
          </cell>
        </row>
        <row r="564">
          <cell r="A564" t="str">
            <v>Total</v>
          </cell>
          <cell r="B564">
            <v>243</v>
          </cell>
          <cell r="C564">
            <v>100</v>
          </cell>
          <cell r="D564">
            <v>1599</v>
          </cell>
          <cell r="E564">
            <v>100</v>
          </cell>
          <cell r="F564">
            <v>920</v>
          </cell>
          <cell r="G564">
            <v>100</v>
          </cell>
          <cell r="H564">
            <v>2762</v>
          </cell>
          <cell r="I564">
            <v>100</v>
          </cell>
        </row>
        <row r="569">
          <cell r="A569" t="str">
            <v>a-0 Nature de la blessure inconnue ou non précisée</v>
          </cell>
          <cell r="B569">
            <v>57</v>
          </cell>
          <cell r="C569">
            <v>4.401544401544402</v>
          </cell>
          <cell r="D569">
            <v>74</v>
          </cell>
          <cell r="E569">
            <v>5.044308111792774</v>
          </cell>
          <cell r="F569">
            <v>131</v>
          </cell>
          <cell r="G569">
            <v>4.7429398986241855</v>
          </cell>
        </row>
        <row r="570">
          <cell r="A570" t="str">
            <v>aa-10 Plaies et blessures superficielles</v>
          </cell>
          <cell r="B570">
            <v>24</v>
          </cell>
          <cell r="C570">
            <v>1.8532818532818534</v>
          </cell>
          <cell r="D570">
            <v>35</v>
          </cell>
          <cell r="E570">
            <v>2.3858214042263124</v>
          </cell>
          <cell r="F570">
            <v>59</v>
          </cell>
          <cell r="G570">
            <v>2.1361332367849384</v>
          </cell>
        </row>
        <row r="571">
          <cell r="A571" t="str">
            <v>ab-11 Blessures superficielles</v>
          </cell>
          <cell r="B571">
            <v>162</v>
          </cell>
          <cell r="C571">
            <v>12.50965250965251</v>
          </cell>
          <cell r="D571">
            <v>219</v>
          </cell>
          <cell r="E571">
            <v>14.92842535787321</v>
          </cell>
          <cell r="F571">
            <v>381</v>
          </cell>
          <cell r="G571">
            <v>13.794351918899347</v>
          </cell>
        </row>
        <row r="572">
          <cell r="A572" t="str">
            <v>ac-12 Plaies ouvertes</v>
          </cell>
          <cell r="B572">
            <v>10</v>
          </cell>
          <cell r="C572">
            <v>0.7722007722007721</v>
          </cell>
          <cell r="D572">
            <v>31</v>
          </cell>
          <cell r="E572">
            <v>2.113156100886162</v>
          </cell>
          <cell r="F572">
            <v>41</v>
          </cell>
          <cell r="G572">
            <v>1.4844315713251268</v>
          </cell>
        </row>
        <row r="573">
          <cell r="A573" t="str">
            <v>ad-13 Plaies avec pertes de substances</v>
          </cell>
          <cell r="B573">
            <v>0</v>
          </cell>
          <cell r="C573">
            <v>0</v>
          </cell>
          <cell r="D573">
            <v>2</v>
          </cell>
          <cell r="E573">
            <v>0.136332651670075</v>
          </cell>
          <cell r="F573">
            <v>2</v>
          </cell>
          <cell r="G573">
            <v>0.0724112961622013</v>
          </cell>
        </row>
        <row r="574">
          <cell r="A574" t="str">
            <v>ae-19 Autres types de plaies et de blessures superficielles</v>
          </cell>
          <cell r="B574">
            <v>8</v>
          </cell>
          <cell r="C574">
            <v>0.6177606177606177</v>
          </cell>
          <cell r="D574">
            <v>9</v>
          </cell>
          <cell r="E574">
            <v>0.6134969325153374</v>
          </cell>
          <cell r="F574">
            <v>17</v>
          </cell>
          <cell r="G574">
            <v>0.6154960173787111</v>
          </cell>
        </row>
        <row r="575">
          <cell r="A575" t="str">
            <v>af-20 Fractures osseuses</v>
          </cell>
          <cell r="B575">
            <v>278</v>
          </cell>
          <cell r="C575">
            <v>21.46718146718147</v>
          </cell>
          <cell r="D575">
            <v>297</v>
          </cell>
          <cell r="E575">
            <v>20.245398773006134</v>
          </cell>
          <cell r="F575">
            <v>575</v>
          </cell>
          <cell r="G575">
            <v>20.818247646632877</v>
          </cell>
        </row>
        <row r="576">
          <cell r="A576" t="str">
            <v>ag-21 Fractures fermées</v>
          </cell>
          <cell r="B576">
            <v>282</v>
          </cell>
          <cell r="C576">
            <v>21.77606177606178</v>
          </cell>
          <cell r="D576">
            <v>272</v>
          </cell>
          <cell r="E576">
            <v>18.541240627130197</v>
          </cell>
          <cell r="F576">
            <v>554</v>
          </cell>
          <cell r="G576">
            <v>20.05792903692976</v>
          </cell>
        </row>
        <row r="577">
          <cell r="A577" t="str">
            <v>ah-22 Fractures ouvertes</v>
          </cell>
          <cell r="B577">
            <v>15</v>
          </cell>
          <cell r="C577">
            <v>1.1583011583011582</v>
          </cell>
          <cell r="D577">
            <v>25</v>
          </cell>
          <cell r="E577">
            <v>1.7041581458759374</v>
          </cell>
          <cell r="F577">
            <v>40</v>
          </cell>
          <cell r="G577">
            <v>1.448225923244026</v>
          </cell>
        </row>
        <row r="578">
          <cell r="A578" t="str">
            <v>ai-29 Autres types de fractures osseuses</v>
          </cell>
          <cell r="B578">
            <v>18</v>
          </cell>
          <cell r="C578">
            <v>1.3899613899613898</v>
          </cell>
          <cell r="D578">
            <v>17</v>
          </cell>
          <cell r="E578">
            <v>1.1588275391956373</v>
          </cell>
          <cell r="F578">
            <v>35</v>
          </cell>
          <cell r="G578">
            <v>1.2671976828385227</v>
          </cell>
        </row>
        <row r="579">
          <cell r="A579" t="str">
            <v>aj-30 Luxations, entorses et foulures</v>
          </cell>
          <cell r="B579">
            <v>104</v>
          </cell>
          <cell r="C579">
            <v>8.03088803088803</v>
          </cell>
          <cell r="D579">
            <v>98</v>
          </cell>
          <cell r="E579">
            <v>6.680299931833676</v>
          </cell>
          <cell r="F579">
            <v>202</v>
          </cell>
          <cell r="G579">
            <v>7.313540912382331</v>
          </cell>
        </row>
        <row r="580">
          <cell r="A580" t="str">
            <v>ak-31 Luxations et sub-luxations</v>
          </cell>
          <cell r="B580">
            <v>25</v>
          </cell>
          <cell r="C580">
            <v>1.9305019305019302</v>
          </cell>
          <cell r="D580">
            <v>31</v>
          </cell>
          <cell r="E580">
            <v>2.113156100886162</v>
          </cell>
          <cell r="F580">
            <v>56</v>
          </cell>
          <cell r="G580">
            <v>2.0275162925416366</v>
          </cell>
        </row>
        <row r="581">
          <cell r="A581" t="str">
            <v>al-32 Entorses et foulures</v>
          </cell>
          <cell r="B581">
            <v>97</v>
          </cell>
          <cell r="C581">
            <v>7.490347490347491</v>
          </cell>
          <cell r="D581">
            <v>137</v>
          </cell>
          <cell r="E581">
            <v>9.338786639400135</v>
          </cell>
          <cell r="F581">
            <v>234</v>
          </cell>
          <cell r="G581">
            <v>8.472121650977552</v>
          </cell>
        </row>
        <row r="582">
          <cell r="A582" t="str">
            <v>am-39 Autres types de luxations, d'entorses et de foulures</v>
          </cell>
          <cell r="B582">
            <v>25</v>
          </cell>
          <cell r="C582">
            <v>1.9305019305019302</v>
          </cell>
          <cell r="D582">
            <v>32</v>
          </cell>
          <cell r="E582">
            <v>2.1813224267212</v>
          </cell>
          <cell r="F582">
            <v>57</v>
          </cell>
          <cell r="G582">
            <v>2.063721940622737</v>
          </cell>
        </row>
        <row r="583">
          <cell r="A583" t="str">
            <v>an-40 Amputations traumatiques (pertes de parties du corps)</v>
          </cell>
          <cell r="B583">
            <v>2</v>
          </cell>
          <cell r="C583">
            <v>0.15444015444015444</v>
          </cell>
          <cell r="D583">
            <v>1</v>
          </cell>
          <cell r="E583">
            <v>0.0681663258350375</v>
          </cell>
          <cell r="F583">
            <v>3</v>
          </cell>
          <cell r="G583">
            <v>0.10861694424330195</v>
          </cell>
        </row>
        <row r="584">
          <cell r="A584" t="str">
            <v>ao-41 Amputations</v>
          </cell>
          <cell r="B584">
            <v>0</v>
          </cell>
          <cell r="C584">
            <v>0</v>
          </cell>
          <cell r="D584">
            <v>2</v>
          </cell>
          <cell r="E584">
            <v>0.136332651670075</v>
          </cell>
          <cell r="F584">
            <v>2</v>
          </cell>
          <cell r="G584">
            <v>0.0724112961622013</v>
          </cell>
        </row>
        <row r="585">
          <cell r="A585" t="str">
            <v>ap-50 Commotions et traumatismes internes</v>
          </cell>
          <cell r="B585">
            <v>37</v>
          </cell>
          <cell r="C585">
            <v>2.857142857142857</v>
          </cell>
          <cell r="D585">
            <v>29</v>
          </cell>
          <cell r="E585">
            <v>1.9768234492160874</v>
          </cell>
          <cell r="F585">
            <v>66</v>
          </cell>
          <cell r="G585">
            <v>2.389572773352643</v>
          </cell>
        </row>
        <row r="586">
          <cell r="A586" t="str">
            <v>aq-51 commotions et traumatismes internes</v>
          </cell>
          <cell r="B586">
            <v>22</v>
          </cell>
          <cell r="C586">
            <v>1.698841698841699</v>
          </cell>
          <cell r="D586">
            <v>17</v>
          </cell>
          <cell r="E586">
            <v>1.1588275391956373</v>
          </cell>
          <cell r="F586">
            <v>39</v>
          </cell>
          <cell r="G586">
            <v>1.4120202751629254</v>
          </cell>
        </row>
        <row r="587">
          <cell r="A587" t="str">
            <v>ar-52 Traumatismes internes</v>
          </cell>
          <cell r="B587">
            <v>14</v>
          </cell>
          <cell r="C587">
            <v>1.0810810810810811</v>
          </cell>
          <cell r="D587">
            <v>28</v>
          </cell>
          <cell r="E587">
            <v>1.90865712338105</v>
          </cell>
          <cell r="F587">
            <v>42</v>
          </cell>
          <cell r="G587">
            <v>1.5206372194062274</v>
          </cell>
        </row>
        <row r="588">
          <cell r="A588" t="str">
            <v>as-53 Commotions et traumatismes internes qui, en l'absence de traitement, peuvent mettre la survie en cause</v>
          </cell>
          <cell r="B588">
            <v>3</v>
          </cell>
          <cell r="C588">
            <v>0.23166023166023167</v>
          </cell>
          <cell r="D588">
            <v>4</v>
          </cell>
          <cell r="E588">
            <v>0.27266530334015</v>
          </cell>
          <cell r="F588">
            <v>7</v>
          </cell>
          <cell r="G588">
            <v>0.25343953656770457</v>
          </cell>
        </row>
        <row r="589">
          <cell r="A589" t="str">
            <v>au-59 Autres tupes de commotions et de traumatismes internes</v>
          </cell>
          <cell r="B589">
            <v>11</v>
          </cell>
          <cell r="C589">
            <v>0.8494208494208495</v>
          </cell>
          <cell r="D589">
            <v>5</v>
          </cell>
          <cell r="E589">
            <v>0.3408316291751874</v>
          </cell>
          <cell r="F589">
            <v>16</v>
          </cell>
          <cell r="G589">
            <v>0.5792903692976104</v>
          </cell>
        </row>
        <row r="590">
          <cell r="A590" t="str">
            <v>aw-61 Brûlures et brûlures ar exposition à un liquide bouillant (thermiques)</v>
          </cell>
          <cell r="B590">
            <v>0</v>
          </cell>
          <cell r="C590">
            <v>0</v>
          </cell>
          <cell r="D590">
            <v>1</v>
          </cell>
          <cell r="E590">
            <v>0.0681663258350375</v>
          </cell>
          <cell r="F590">
            <v>1</v>
          </cell>
          <cell r="G590">
            <v>0.03620564808110065</v>
          </cell>
        </row>
        <row r="591">
          <cell r="A591" t="str">
            <v>az-69 Autres types de brûlures, de brûlures par exposition à un liquide bouillant et de gelures</v>
          </cell>
          <cell r="B591">
            <v>1</v>
          </cell>
          <cell r="C591">
            <v>0.07722007722007722</v>
          </cell>
          <cell r="D591">
            <v>0</v>
          </cell>
          <cell r="E591">
            <v>0</v>
          </cell>
          <cell r="F591">
            <v>1</v>
          </cell>
          <cell r="G591">
            <v>0.03620564808110065</v>
          </cell>
        </row>
        <row r="592">
          <cell r="A592" t="str">
            <v>j-90 Effets du bruit, des vibrations et de la pression</v>
          </cell>
          <cell r="B592">
            <v>1</v>
          </cell>
          <cell r="C592">
            <v>0.07722007722007722</v>
          </cell>
          <cell r="D592">
            <v>0</v>
          </cell>
          <cell r="E592">
            <v>0</v>
          </cell>
          <cell r="F592">
            <v>1</v>
          </cell>
          <cell r="G592">
            <v>0.03620564808110065</v>
          </cell>
        </row>
        <row r="593">
          <cell r="A593" t="str">
            <v>m-99 Autres effets du bruit, des vibrations et de la pression</v>
          </cell>
          <cell r="B593">
            <v>1</v>
          </cell>
          <cell r="C593">
            <v>0.07722007722007722</v>
          </cell>
          <cell r="D593">
            <v>0</v>
          </cell>
          <cell r="E593">
            <v>0</v>
          </cell>
          <cell r="F593">
            <v>1</v>
          </cell>
          <cell r="G593">
            <v>0.03620564808110065</v>
          </cell>
        </row>
        <row r="594">
          <cell r="A594" t="str">
            <v>s-110 Chocs</v>
          </cell>
          <cell r="B594">
            <v>2</v>
          </cell>
          <cell r="C594">
            <v>0.15444015444015444</v>
          </cell>
          <cell r="D594">
            <v>10</v>
          </cell>
          <cell r="E594">
            <v>0.6816632583503748</v>
          </cell>
          <cell r="F594">
            <v>12</v>
          </cell>
          <cell r="G594">
            <v>0.4344677769732078</v>
          </cell>
        </row>
        <row r="595">
          <cell r="A595" t="str">
            <v>t-111 Chocs consécutifs à des agressions et menaces</v>
          </cell>
          <cell r="B595">
            <v>1</v>
          </cell>
          <cell r="C595">
            <v>0.07722007722007722</v>
          </cell>
          <cell r="D595">
            <v>2</v>
          </cell>
          <cell r="E595">
            <v>0.136332651670075</v>
          </cell>
          <cell r="F595">
            <v>3</v>
          </cell>
          <cell r="G595">
            <v>0.10861694424330195</v>
          </cell>
        </row>
        <row r="596">
          <cell r="A596" t="str">
            <v>u-112 Chocs traumatiques</v>
          </cell>
          <cell r="B596">
            <v>1</v>
          </cell>
          <cell r="C596">
            <v>0.07722007722007722</v>
          </cell>
          <cell r="D596">
            <v>4</v>
          </cell>
          <cell r="E596">
            <v>0.27266530334015</v>
          </cell>
          <cell r="F596">
            <v>5</v>
          </cell>
          <cell r="G596">
            <v>0.18102824040550325</v>
          </cell>
        </row>
        <row r="597">
          <cell r="A597" t="str">
            <v>v-119 Autres types de chocs</v>
          </cell>
          <cell r="B597">
            <v>9</v>
          </cell>
          <cell r="C597">
            <v>0.6949806949806949</v>
          </cell>
          <cell r="D597">
            <v>4</v>
          </cell>
          <cell r="E597">
            <v>0.27266530334015</v>
          </cell>
          <cell r="F597">
            <v>13</v>
          </cell>
          <cell r="G597">
            <v>0.47067342505430854</v>
          </cell>
        </row>
        <row r="598">
          <cell r="A598" t="str">
            <v>w-120 blessures multiples</v>
          </cell>
          <cell r="B598">
            <v>59</v>
          </cell>
          <cell r="C598">
            <v>4.555984555984556</v>
          </cell>
          <cell r="D598">
            <v>64</v>
          </cell>
          <cell r="E598">
            <v>4.3626448534424</v>
          </cell>
          <cell r="F598">
            <v>123</v>
          </cell>
          <cell r="G598">
            <v>4.45329471397538</v>
          </cell>
        </row>
        <row r="599">
          <cell r="A599" t="str">
            <v>x-999 Autres blessures déterminées non classées sous d'autres rubriques</v>
          </cell>
          <cell r="B599">
            <v>26</v>
          </cell>
          <cell r="C599">
            <v>2.0077220077220077</v>
          </cell>
          <cell r="D599">
            <v>17</v>
          </cell>
          <cell r="E599">
            <v>1.1588275391956373</v>
          </cell>
          <cell r="F599">
            <v>43</v>
          </cell>
          <cell r="G599">
            <v>1.556842867487328</v>
          </cell>
        </row>
        <row r="600">
          <cell r="A600" t="str">
            <v>Total</v>
          </cell>
          <cell r="B600">
            <v>1295</v>
          </cell>
          <cell r="C600">
            <v>100</v>
          </cell>
          <cell r="D600">
            <v>1467</v>
          </cell>
          <cell r="E600">
            <v>100</v>
          </cell>
          <cell r="F600">
            <v>2762</v>
          </cell>
          <cell r="G600">
            <v>100</v>
          </cell>
        </row>
        <row r="605">
          <cell r="A605" t="str">
            <v>00 Localisation de la blessure non déterminée</v>
          </cell>
          <cell r="B605">
            <v>71</v>
          </cell>
          <cell r="C605">
            <v>2.570601013758146</v>
          </cell>
        </row>
        <row r="606">
          <cell r="A606" t="str">
            <v>10 Tête, sans autre spécification</v>
          </cell>
          <cell r="B606">
            <v>43</v>
          </cell>
          <cell r="C606">
            <v>1.556842867487328</v>
          </cell>
        </row>
        <row r="607">
          <cell r="A607" t="str">
            <v>11 Tête (caput), cerveau, nerfs crâniens et vaisseaux cérébraux</v>
          </cell>
          <cell r="B607">
            <v>36</v>
          </cell>
          <cell r="C607">
            <v>1.3034033309196236</v>
          </cell>
        </row>
        <row r="608">
          <cell r="A608" t="str">
            <v>12 Zone faciale</v>
          </cell>
          <cell r="B608">
            <v>33</v>
          </cell>
          <cell r="C608">
            <v>1.1947863866763215</v>
          </cell>
        </row>
        <row r="609">
          <cell r="A609" t="str">
            <v>13 Oeil/yeux</v>
          </cell>
          <cell r="B609">
            <v>4</v>
          </cell>
          <cell r="C609">
            <v>0.1448225923244026</v>
          </cell>
        </row>
        <row r="610">
          <cell r="A610" t="str">
            <v>14 Oreille(s)</v>
          </cell>
          <cell r="B610">
            <v>3</v>
          </cell>
          <cell r="C610">
            <v>0.10861694424330195</v>
          </cell>
        </row>
        <row r="611">
          <cell r="A611" t="str">
            <v>15 Dentition</v>
          </cell>
          <cell r="B611">
            <v>1</v>
          </cell>
          <cell r="C611">
            <v>0.03620564808110065</v>
          </cell>
        </row>
        <row r="612">
          <cell r="A612" t="str">
            <v>18 Tête, multiples endroits affectés</v>
          </cell>
          <cell r="B612">
            <v>22</v>
          </cell>
          <cell r="C612">
            <v>0.7965242577842143</v>
          </cell>
        </row>
        <row r="613">
          <cell r="A613" t="str">
            <v>19 Autres parties de la tête</v>
          </cell>
          <cell r="B613">
            <v>10</v>
          </cell>
          <cell r="C613">
            <v>0.3620564808110065</v>
          </cell>
        </row>
        <row r="614">
          <cell r="A614" t="str">
            <v>20 Cou, y compris colonne vertébrale et vertèbres du cou</v>
          </cell>
          <cell r="B614">
            <v>84</v>
          </cell>
          <cell r="C614">
            <v>3.041274438812455</v>
          </cell>
        </row>
        <row r="615">
          <cell r="A615" t="str">
            <v>21 Cou, y compris colonne vertébrale et vertèbres du cou</v>
          </cell>
          <cell r="B615">
            <v>68</v>
          </cell>
          <cell r="C615">
            <v>2.4619840695148443</v>
          </cell>
        </row>
        <row r="616">
          <cell r="A616" t="str">
            <v>29 Autres parties du cou</v>
          </cell>
          <cell r="B616">
            <v>15</v>
          </cell>
          <cell r="C616">
            <v>0.5430847212165097</v>
          </cell>
        </row>
        <row r="617">
          <cell r="A617" t="str">
            <v>30 Dos, y compris colonne vertébrale et vertèbres du dos</v>
          </cell>
          <cell r="B617">
            <v>50</v>
          </cell>
          <cell r="C617">
            <v>1.810282404055033</v>
          </cell>
        </row>
        <row r="618">
          <cell r="A618" t="str">
            <v>31 Dos, y compris colonne vertébrale et vertèbres du dos</v>
          </cell>
          <cell r="B618">
            <v>58</v>
          </cell>
          <cell r="C618">
            <v>2.0999275887038378</v>
          </cell>
        </row>
        <row r="619">
          <cell r="A619" t="str">
            <v>39 Autres parties du dos</v>
          </cell>
          <cell r="B619">
            <v>13</v>
          </cell>
          <cell r="C619">
            <v>0.47067342505430854</v>
          </cell>
        </row>
        <row r="620">
          <cell r="A620" t="str">
            <v>40 Torse et organes, sans autre spécification</v>
          </cell>
          <cell r="B620">
            <v>3</v>
          </cell>
          <cell r="C620">
            <v>0.10861694424330195</v>
          </cell>
        </row>
        <row r="621">
          <cell r="A621" t="str">
            <v>41 Cage thoracique, côtes y compris omoplates et articulations</v>
          </cell>
          <cell r="B621">
            <v>85</v>
          </cell>
          <cell r="C621">
            <v>3.077480086893556</v>
          </cell>
        </row>
        <row r="622">
          <cell r="A622" t="str">
            <v>42 Poitrine, y compris organes</v>
          </cell>
          <cell r="B622">
            <v>3</v>
          </cell>
          <cell r="C622">
            <v>0.10861694424330195</v>
          </cell>
        </row>
        <row r="623">
          <cell r="A623" t="str">
            <v>43 Abdomen et pelvis, y compris organes</v>
          </cell>
          <cell r="B623">
            <v>14</v>
          </cell>
          <cell r="C623">
            <v>0.5068790731354091</v>
          </cell>
        </row>
        <row r="624">
          <cell r="A624" t="str">
            <v>48 Torse, multiples endroits affectés</v>
          </cell>
          <cell r="B624">
            <v>6</v>
          </cell>
          <cell r="C624">
            <v>0.2172338884866039</v>
          </cell>
        </row>
        <row r="625">
          <cell r="A625" t="str">
            <v>49 Autres parties du torse</v>
          </cell>
          <cell r="B625">
            <v>2</v>
          </cell>
          <cell r="C625">
            <v>0.0724112961622013</v>
          </cell>
        </row>
        <row r="626">
          <cell r="A626" t="str">
            <v>50 Membres supérieurs, sans autre spécification</v>
          </cell>
          <cell r="B626">
            <v>20</v>
          </cell>
          <cell r="C626">
            <v>0.724112961622013</v>
          </cell>
        </row>
        <row r="627">
          <cell r="A627" t="str">
            <v>51 Epaule et articulations de l'épaule</v>
          </cell>
          <cell r="B627">
            <v>280</v>
          </cell>
          <cell r="C627">
            <v>10.137581462708182</v>
          </cell>
        </row>
        <row r="628">
          <cell r="A628" t="str">
            <v>52 Bras, y compris coude</v>
          </cell>
          <cell r="B628">
            <v>217</v>
          </cell>
          <cell r="C628">
            <v>7.856625633598842</v>
          </cell>
        </row>
        <row r="629">
          <cell r="A629" t="str">
            <v>53 Mains</v>
          </cell>
          <cell r="B629">
            <v>75</v>
          </cell>
          <cell r="C629">
            <v>2.715423606082549</v>
          </cell>
        </row>
        <row r="630">
          <cell r="A630" t="str">
            <v>54 Doigt(s)</v>
          </cell>
          <cell r="B630">
            <v>72</v>
          </cell>
          <cell r="C630">
            <v>2.606806661839247</v>
          </cell>
        </row>
        <row r="631">
          <cell r="A631" t="str">
            <v>55 Poignet</v>
          </cell>
          <cell r="B631">
            <v>192</v>
          </cell>
          <cell r="C631">
            <v>6.951484431571325</v>
          </cell>
        </row>
        <row r="632">
          <cell r="A632" t="str">
            <v>58 Membres supérieurs, multiples endroits affectés</v>
          </cell>
          <cell r="B632">
            <v>29</v>
          </cell>
          <cell r="C632">
            <v>1.0499637943519189</v>
          </cell>
        </row>
        <row r="633">
          <cell r="A633" t="str">
            <v>59 Autres parties des membres supérieurs</v>
          </cell>
          <cell r="B633">
            <v>5</v>
          </cell>
          <cell r="C633">
            <v>0.18102824040550325</v>
          </cell>
        </row>
        <row r="634">
          <cell r="A634" t="str">
            <v>60 Membres inférieurs, sans autre spécification</v>
          </cell>
          <cell r="B634">
            <v>17</v>
          </cell>
          <cell r="C634">
            <v>0.6154960173787111</v>
          </cell>
        </row>
        <row r="635">
          <cell r="A635" t="str">
            <v>61 Hanche et articulation de la hanche</v>
          </cell>
          <cell r="B635">
            <v>47</v>
          </cell>
          <cell r="C635">
            <v>1.7016654598117305</v>
          </cell>
        </row>
        <row r="636">
          <cell r="A636" t="str">
            <v>62 Jambr, y compris genou</v>
          </cell>
          <cell r="B636">
            <v>304</v>
          </cell>
          <cell r="C636">
            <v>11.006517016654598</v>
          </cell>
        </row>
        <row r="637">
          <cell r="A637" t="str">
            <v>63 Cheville</v>
          </cell>
          <cell r="B637">
            <v>182</v>
          </cell>
          <cell r="C637">
            <v>6.589427950760319</v>
          </cell>
        </row>
        <row r="638">
          <cell r="A638" t="str">
            <v>64 Pied</v>
          </cell>
          <cell r="B638">
            <v>134</v>
          </cell>
          <cell r="C638">
            <v>4.851556842867487</v>
          </cell>
        </row>
        <row r="639">
          <cell r="A639" t="str">
            <v>65 Orteil(s)</v>
          </cell>
          <cell r="B639">
            <v>11</v>
          </cell>
          <cell r="C639">
            <v>0.39826212889210716</v>
          </cell>
        </row>
        <row r="640">
          <cell r="A640" t="str">
            <v>68 Membres inférieurs, multiples endroits affectés</v>
          </cell>
          <cell r="B640">
            <v>22</v>
          </cell>
          <cell r="C640">
            <v>0.7965242577842143</v>
          </cell>
        </row>
        <row r="641">
          <cell r="A641" t="str">
            <v>69 Autres parties des membres inférieurs</v>
          </cell>
          <cell r="B641">
            <v>6</v>
          </cell>
          <cell r="C641">
            <v>0.2172338884866039</v>
          </cell>
        </row>
        <row r="642">
          <cell r="A642" t="str">
            <v>70 Ensemble du corps et endroits multiples, sans autre spécification</v>
          </cell>
          <cell r="B642">
            <v>36</v>
          </cell>
          <cell r="C642">
            <v>1.3034033309196236</v>
          </cell>
        </row>
        <row r="643">
          <cell r="A643" t="str">
            <v>71 Ensemble du corps (effets systémiques)</v>
          </cell>
          <cell r="B643">
            <v>11</v>
          </cell>
          <cell r="C643">
            <v>0.39826212889210716</v>
          </cell>
        </row>
        <row r="644">
          <cell r="A644" t="str">
            <v>78 Multiples endroits du corps affectés</v>
          </cell>
          <cell r="B644">
            <v>417</v>
          </cell>
          <cell r="C644">
            <v>15.097755249818972</v>
          </cell>
        </row>
        <row r="645">
          <cell r="A645" t="str">
            <v>99 Autres parties du corps bléssées</v>
          </cell>
          <cell r="B645">
            <v>61</v>
          </cell>
          <cell r="C645">
            <v>2.2085445329471396</v>
          </cell>
        </row>
        <row r="646">
          <cell r="A646" t="str">
            <v>Total</v>
          </cell>
          <cell r="B646">
            <v>2762</v>
          </cell>
          <cell r="C646">
            <v>100</v>
          </cell>
        </row>
        <row r="651">
          <cell r="A651" t="str">
            <v>00 Localisation de la blessure non déterminée</v>
          </cell>
          <cell r="B651">
            <v>35</v>
          </cell>
          <cell r="C651">
            <v>2.6138909634055265</v>
          </cell>
          <cell r="D651">
            <v>36</v>
          </cell>
          <cell r="E651">
            <v>2.52986647926915</v>
          </cell>
          <cell r="F651">
            <v>71</v>
          </cell>
          <cell r="G651">
            <v>2.570601013758146</v>
          </cell>
        </row>
        <row r="652">
          <cell r="A652" t="str">
            <v>10 Tête, sans autre spécification</v>
          </cell>
          <cell r="B652">
            <v>29</v>
          </cell>
          <cell r="C652">
            <v>2.165795369678865</v>
          </cell>
          <cell r="D652">
            <v>14</v>
          </cell>
          <cell r="E652">
            <v>0.9838369641602249</v>
          </cell>
          <cell r="F652">
            <v>43</v>
          </cell>
          <cell r="G652">
            <v>1.556842867487328</v>
          </cell>
        </row>
        <row r="653">
          <cell r="A653" t="str">
            <v>11 Tête (caput), cerveau, nerfs crâniens et vaisseaux cérébraux</v>
          </cell>
          <cell r="B653">
            <v>18</v>
          </cell>
          <cell r="C653">
            <v>1.3442867811799852</v>
          </cell>
          <cell r="D653">
            <v>18</v>
          </cell>
          <cell r="E653">
            <v>1.264933239634575</v>
          </cell>
          <cell r="F653">
            <v>36</v>
          </cell>
          <cell r="G653">
            <v>1.3034033309196236</v>
          </cell>
        </row>
        <row r="654">
          <cell r="A654" t="str">
            <v>12 Zone faciale</v>
          </cell>
          <cell r="B654">
            <v>19</v>
          </cell>
          <cell r="C654">
            <v>1.4189693801344287</v>
          </cell>
          <cell r="D654">
            <v>14</v>
          </cell>
          <cell r="E654">
            <v>0.9838369641602249</v>
          </cell>
          <cell r="F654">
            <v>33</v>
          </cell>
          <cell r="G654">
            <v>1.1947863866763215</v>
          </cell>
        </row>
        <row r="655">
          <cell r="A655" t="str">
            <v>13 Oeil/yeux</v>
          </cell>
          <cell r="B655">
            <v>2</v>
          </cell>
          <cell r="C655">
            <v>0.14936519790888725</v>
          </cell>
          <cell r="D655">
            <v>2</v>
          </cell>
          <cell r="E655">
            <v>0.14054813773717498</v>
          </cell>
          <cell r="F655">
            <v>4</v>
          </cell>
          <cell r="G655">
            <v>0.1448225923244026</v>
          </cell>
        </row>
        <row r="656">
          <cell r="A656" t="str">
            <v>14 Oreille(s)</v>
          </cell>
          <cell r="B656">
            <v>1</v>
          </cell>
          <cell r="C656">
            <v>0.07468259895444362</v>
          </cell>
          <cell r="D656">
            <v>2</v>
          </cell>
          <cell r="E656">
            <v>0.14054813773717498</v>
          </cell>
          <cell r="F656">
            <v>3</v>
          </cell>
          <cell r="G656">
            <v>0.10861694424330195</v>
          </cell>
        </row>
        <row r="657">
          <cell r="A657" t="str">
            <v>15 Dentition</v>
          </cell>
          <cell r="B657">
            <v>1</v>
          </cell>
          <cell r="C657">
            <v>0.07468259895444362</v>
          </cell>
          <cell r="D657">
            <v>0</v>
          </cell>
          <cell r="E657">
            <v>0</v>
          </cell>
          <cell r="F657">
            <v>1</v>
          </cell>
          <cell r="G657">
            <v>0.03620564808110065</v>
          </cell>
        </row>
        <row r="658">
          <cell r="A658" t="str">
            <v>18 Tête, multiples endroits affectés</v>
          </cell>
          <cell r="B658">
            <v>11</v>
          </cell>
          <cell r="C658">
            <v>0.8215085884988799</v>
          </cell>
          <cell r="D658">
            <v>11</v>
          </cell>
          <cell r="E658">
            <v>0.7730147575544624</v>
          </cell>
          <cell r="F658">
            <v>22</v>
          </cell>
          <cell r="G658">
            <v>0.7965242577842143</v>
          </cell>
        </row>
        <row r="659">
          <cell r="A659" t="str">
            <v>19 Autres parties de la tête</v>
          </cell>
          <cell r="B659">
            <v>4</v>
          </cell>
          <cell r="C659">
            <v>0.2987303958177745</v>
          </cell>
          <cell r="D659">
            <v>6</v>
          </cell>
          <cell r="E659">
            <v>0.4216444132115249</v>
          </cell>
          <cell r="F659">
            <v>10</v>
          </cell>
          <cell r="G659">
            <v>0.3620564808110065</v>
          </cell>
        </row>
        <row r="660">
          <cell r="A660" t="str">
            <v>20 Cou, y compris colonne vertébrale et vertèbres du cou</v>
          </cell>
          <cell r="B660">
            <v>55</v>
          </cell>
          <cell r="C660">
            <v>4.1075429424943986</v>
          </cell>
          <cell r="D660">
            <v>29</v>
          </cell>
          <cell r="E660">
            <v>2.037947997189037</v>
          </cell>
          <cell r="F660">
            <v>84</v>
          </cell>
          <cell r="G660">
            <v>3.041274438812455</v>
          </cell>
        </row>
        <row r="661">
          <cell r="A661" t="str">
            <v>21 Cou, y compris colonne vertébrale et vertèbres du cou</v>
          </cell>
          <cell r="B661">
            <v>43</v>
          </cell>
          <cell r="C661">
            <v>3.2113517550410755</v>
          </cell>
          <cell r="D661">
            <v>25</v>
          </cell>
          <cell r="E661">
            <v>1.7568517217146873</v>
          </cell>
          <cell r="F661">
            <v>68</v>
          </cell>
          <cell r="G661">
            <v>2.4619840695148443</v>
          </cell>
        </row>
        <row r="662">
          <cell r="A662" t="str">
            <v>29 Autres parties du cou</v>
          </cell>
          <cell r="B662">
            <v>9</v>
          </cell>
          <cell r="C662">
            <v>0.6721433905899926</v>
          </cell>
          <cell r="D662">
            <v>6</v>
          </cell>
          <cell r="E662">
            <v>0.4216444132115249</v>
          </cell>
          <cell r="F662">
            <v>15</v>
          </cell>
          <cell r="G662">
            <v>0.5430847212165097</v>
          </cell>
        </row>
        <row r="663">
          <cell r="A663" t="str">
            <v>30 Dos, y compris colonne vertébrale et vertèbres du dos</v>
          </cell>
          <cell r="B663">
            <v>23</v>
          </cell>
          <cell r="C663">
            <v>1.7176997759522032</v>
          </cell>
          <cell r="D663">
            <v>27</v>
          </cell>
          <cell r="E663">
            <v>1.8973998594518624</v>
          </cell>
          <cell r="F663">
            <v>50</v>
          </cell>
          <cell r="G663">
            <v>1.810282404055033</v>
          </cell>
        </row>
        <row r="664">
          <cell r="A664" t="str">
            <v>31 Dos, y compris colonne vertébrale et vertèbres du dos</v>
          </cell>
          <cell r="B664">
            <v>30</v>
          </cell>
          <cell r="C664">
            <v>2.2404779686333085</v>
          </cell>
          <cell r="D664">
            <v>28</v>
          </cell>
          <cell r="E664">
            <v>1.9676739283204498</v>
          </cell>
          <cell r="F664">
            <v>58</v>
          </cell>
          <cell r="G664">
            <v>2.0999275887038378</v>
          </cell>
        </row>
        <row r="665">
          <cell r="A665" t="str">
            <v>39 Autres parties du dos</v>
          </cell>
          <cell r="B665">
            <v>6</v>
          </cell>
          <cell r="C665">
            <v>0.44809559372666175</v>
          </cell>
          <cell r="D665">
            <v>7</v>
          </cell>
          <cell r="E665">
            <v>0.49191848208011246</v>
          </cell>
          <cell r="F665">
            <v>13</v>
          </cell>
          <cell r="G665">
            <v>0.47067342505430854</v>
          </cell>
        </row>
        <row r="666">
          <cell r="A666" t="str">
            <v>40 Torse et organes, sans autre spécification</v>
          </cell>
          <cell r="B666">
            <v>0</v>
          </cell>
          <cell r="C666">
            <v>0</v>
          </cell>
          <cell r="D666">
            <v>3</v>
          </cell>
          <cell r="E666">
            <v>0.21082220660576245</v>
          </cell>
          <cell r="F666">
            <v>3</v>
          </cell>
          <cell r="G666">
            <v>0.10861694424330195</v>
          </cell>
        </row>
        <row r="667">
          <cell r="A667" t="str">
            <v>41 Cage thoracique, côtes y compris omoplates et articulations</v>
          </cell>
          <cell r="B667">
            <v>28</v>
          </cell>
          <cell r="C667">
            <v>2.0911127707244215</v>
          </cell>
          <cell r="D667">
            <v>57</v>
          </cell>
          <cell r="E667">
            <v>4.005621925509487</v>
          </cell>
          <cell r="F667">
            <v>85</v>
          </cell>
          <cell r="G667">
            <v>3.077480086893556</v>
          </cell>
        </row>
        <row r="668">
          <cell r="A668" t="str">
            <v>42 Poitrine, y compris organes</v>
          </cell>
          <cell r="B668">
            <v>1</v>
          </cell>
          <cell r="C668">
            <v>0.07468259895444362</v>
          </cell>
          <cell r="D668">
            <v>2</v>
          </cell>
          <cell r="E668">
            <v>0.14054813773717498</v>
          </cell>
          <cell r="F668">
            <v>3</v>
          </cell>
          <cell r="G668">
            <v>0.10861694424330195</v>
          </cell>
        </row>
        <row r="669">
          <cell r="A669" t="str">
            <v>43 Abdomen et pelvis, y compris organes</v>
          </cell>
          <cell r="B669">
            <v>4</v>
          </cell>
          <cell r="C669">
            <v>0.2987303958177745</v>
          </cell>
          <cell r="D669">
            <v>10</v>
          </cell>
          <cell r="E669">
            <v>0.7027406886858749</v>
          </cell>
          <cell r="F669">
            <v>14</v>
          </cell>
          <cell r="G669">
            <v>0.5068790731354091</v>
          </cell>
        </row>
        <row r="670">
          <cell r="A670" t="str">
            <v>48 Torse, multiples endroits affectés</v>
          </cell>
          <cell r="B670">
            <v>2</v>
          </cell>
          <cell r="C670">
            <v>0.14936519790888725</v>
          </cell>
          <cell r="D670">
            <v>4</v>
          </cell>
          <cell r="E670">
            <v>0.28109627547434995</v>
          </cell>
          <cell r="F670">
            <v>6</v>
          </cell>
          <cell r="G670">
            <v>0.2172338884866039</v>
          </cell>
        </row>
        <row r="671">
          <cell r="A671" t="str">
            <v>49 Autres parties du torse</v>
          </cell>
          <cell r="B671">
            <v>0</v>
          </cell>
          <cell r="C671">
            <v>0</v>
          </cell>
          <cell r="D671">
            <v>2</v>
          </cell>
          <cell r="E671">
            <v>0.14054813773717498</v>
          </cell>
          <cell r="F671">
            <v>2</v>
          </cell>
          <cell r="G671">
            <v>0.0724112961622013</v>
          </cell>
        </row>
        <row r="672">
          <cell r="A672" t="str">
            <v>50 Membres supérieurs, sans autre spécification</v>
          </cell>
          <cell r="B672">
            <v>8</v>
          </cell>
          <cell r="C672">
            <v>0.597460791635549</v>
          </cell>
          <cell r="D672">
            <v>12</v>
          </cell>
          <cell r="E672">
            <v>0.8432888264230498</v>
          </cell>
          <cell r="F672">
            <v>20</v>
          </cell>
          <cell r="G672">
            <v>0.724112961622013</v>
          </cell>
        </row>
        <row r="673">
          <cell r="A673" t="str">
            <v>51 Epaule et articulations de l'épaule</v>
          </cell>
          <cell r="B673">
            <v>94</v>
          </cell>
          <cell r="C673">
            <v>7.0201643017177</v>
          </cell>
          <cell r="D673">
            <v>186</v>
          </cell>
          <cell r="E673">
            <v>13.070976809557273</v>
          </cell>
          <cell r="F673">
            <v>280</v>
          </cell>
          <cell r="G673">
            <v>10.137581462708182</v>
          </cell>
        </row>
        <row r="674">
          <cell r="A674" t="str">
            <v>52 Bras, y compris coude</v>
          </cell>
          <cell r="B674">
            <v>96</v>
          </cell>
          <cell r="C674">
            <v>7.169529499626588</v>
          </cell>
          <cell r="D674">
            <v>121</v>
          </cell>
          <cell r="E674">
            <v>8.503162333099086</v>
          </cell>
          <cell r="F674">
            <v>217</v>
          </cell>
          <cell r="G674">
            <v>7.856625633598842</v>
          </cell>
        </row>
        <row r="675">
          <cell r="A675" t="str">
            <v>53 Mains</v>
          </cell>
          <cell r="B675">
            <v>29</v>
          </cell>
          <cell r="C675">
            <v>2.165795369678865</v>
          </cell>
          <cell r="D675">
            <v>46</v>
          </cell>
          <cell r="E675">
            <v>3.2326071679550252</v>
          </cell>
          <cell r="F675">
            <v>75</v>
          </cell>
          <cell r="G675">
            <v>2.715423606082549</v>
          </cell>
        </row>
        <row r="676">
          <cell r="A676" t="str">
            <v>54 Doigt(s)</v>
          </cell>
          <cell r="B676">
            <v>37</v>
          </cell>
          <cell r="C676">
            <v>2.7632561613144135</v>
          </cell>
          <cell r="D676">
            <v>35</v>
          </cell>
          <cell r="E676">
            <v>2.459592410400562</v>
          </cell>
          <cell r="F676">
            <v>72</v>
          </cell>
          <cell r="G676">
            <v>2.606806661839247</v>
          </cell>
        </row>
        <row r="677">
          <cell r="A677" t="str">
            <v>55 Poignet</v>
          </cell>
          <cell r="B677">
            <v>88</v>
          </cell>
          <cell r="C677">
            <v>6.572068707991039</v>
          </cell>
          <cell r="D677">
            <v>104</v>
          </cell>
          <cell r="E677">
            <v>7.308503162333099</v>
          </cell>
          <cell r="F677">
            <v>192</v>
          </cell>
          <cell r="G677">
            <v>6.951484431571325</v>
          </cell>
        </row>
        <row r="678">
          <cell r="A678" t="str">
            <v>58 Membres supérieurs, multiples endroits affectés</v>
          </cell>
          <cell r="B678">
            <v>11</v>
          </cell>
          <cell r="C678">
            <v>0.8215085884988799</v>
          </cell>
          <cell r="D678">
            <v>18</v>
          </cell>
          <cell r="E678">
            <v>1.264933239634575</v>
          </cell>
          <cell r="F678">
            <v>29</v>
          </cell>
          <cell r="G678">
            <v>1.0499637943519189</v>
          </cell>
        </row>
        <row r="679">
          <cell r="A679" t="str">
            <v>59 Autres parties des membres supérieurs</v>
          </cell>
          <cell r="B679">
            <v>4</v>
          </cell>
          <cell r="C679">
            <v>0.2987303958177745</v>
          </cell>
          <cell r="D679">
            <v>1</v>
          </cell>
          <cell r="E679">
            <v>0.07027406886858749</v>
          </cell>
          <cell r="F679">
            <v>5</v>
          </cell>
          <cell r="G679">
            <v>0.18102824040550325</v>
          </cell>
        </row>
        <row r="680">
          <cell r="A680" t="str">
            <v>60 Membres inférieurs, sans autre spécification</v>
          </cell>
          <cell r="B680">
            <v>9</v>
          </cell>
          <cell r="C680">
            <v>0.6721433905899926</v>
          </cell>
          <cell r="D680">
            <v>8</v>
          </cell>
          <cell r="E680">
            <v>0.5621925509486999</v>
          </cell>
          <cell r="F680">
            <v>17</v>
          </cell>
          <cell r="G680">
            <v>0.6154960173787111</v>
          </cell>
        </row>
        <row r="681">
          <cell r="A681" t="str">
            <v>61 Hanche et articulation de la hanche</v>
          </cell>
          <cell r="B681">
            <v>20</v>
          </cell>
          <cell r="C681">
            <v>1.4936519790888725</v>
          </cell>
          <cell r="D681">
            <v>27</v>
          </cell>
          <cell r="E681">
            <v>1.8973998594518624</v>
          </cell>
          <cell r="F681">
            <v>47</v>
          </cell>
          <cell r="G681">
            <v>1.7016654598117305</v>
          </cell>
        </row>
        <row r="682">
          <cell r="A682" t="str">
            <v>62 Jambr, y compris genou</v>
          </cell>
          <cell r="B682">
            <v>141</v>
          </cell>
          <cell r="C682">
            <v>10.53024645257655</v>
          </cell>
          <cell r="D682">
            <v>163</v>
          </cell>
          <cell r="E682">
            <v>11.454673225579763</v>
          </cell>
          <cell r="F682">
            <v>304</v>
          </cell>
          <cell r="G682">
            <v>11.006517016654598</v>
          </cell>
        </row>
        <row r="683">
          <cell r="A683" t="str">
            <v>63 Cheville</v>
          </cell>
          <cell r="B683">
            <v>107</v>
          </cell>
          <cell r="C683">
            <v>7.991038088125467</v>
          </cell>
          <cell r="D683">
            <v>75</v>
          </cell>
          <cell r="E683">
            <v>5.270555165144063</v>
          </cell>
          <cell r="F683">
            <v>182</v>
          </cell>
          <cell r="G683">
            <v>6.589427950760319</v>
          </cell>
        </row>
        <row r="684">
          <cell r="A684" t="str">
            <v>64 Pied</v>
          </cell>
          <cell r="B684">
            <v>86</v>
          </cell>
          <cell r="C684">
            <v>6.422703510082151</v>
          </cell>
          <cell r="D684">
            <v>48</v>
          </cell>
          <cell r="E684">
            <v>3.3731553056921992</v>
          </cell>
          <cell r="F684">
            <v>134</v>
          </cell>
          <cell r="G684">
            <v>4.851556842867487</v>
          </cell>
        </row>
        <row r="685">
          <cell r="A685" t="str">
            <v>65 Orteil(s)</v>
          </cell>
          <cell r="B685">
            <v>9</v>
          </cell>
          <cell r="C685">
            <v>0.6721433905899926</v>
          </cell>
          <cell r="D685">
            <v>2</v>
          </cell>
          <cell r="E685">
            <v>0.14054813773717498</v>
          </cell>
          <cell r="F685">
            <v>11</v>
          </cell>
          <cell r="G685">
            <v>0.39826212889210716</v>
          </cell>
        </row>
        <row r="686">
          <cell r="A686" t="str">
            <v>68 Membres inférieurs, multiples endroits affectés</v>
          </cell>
          <cell r="B686">
            <v>15</v>
          </cell>
          <cell r="C686">
            <v>1.1202389843166543</v>
          </cell>
          <cell r="D686">
            <v>7</v>
          </cell>
          <cell r="E686">
            <v>0.49191848208011246</v>
          </cell>
          <cell r="F686">
            <v>22</v>
          </cell>
          <cell r="G686">
            <v>0.7965242577842143</v>
          </cell>
        </row>
        <row r="687">
          <cell r="A687" t="str">
            <v>69 Autres parties des membres inférieurs</v>
          </cell>
          <cell r="B687">
            <v>3</v>
          </cell>
          <cell r="C687">
            <v>0.22404779686333087</v>
          </cell>
          <cell r="D687">
            <v>3</v>
          </cell>
          <cell r="E687">
            <v>0.21082220660576245</v>
          </cell>
          <cell r="F687">
            <v>6</v>
          </cell>
          <cell r="G687">
            <v>0.2172338884866039</v>
          </cell>
        </row>
        <row r="688">
          <cell r="A688" t="str">
            <v>70 Ensemble du corps et endroits multiples, sans autre spécification</v>
          </cell>
          <cell r="B688">
            <v>17</v>
          </cell>
          <cell r="C688">
            <v>1.2696041822255415</v>
          </cell>
          <cell r="D688">
            <v>19</v>
          </cell>
          <cell r="E688">
            <v>1.3352073085031622</v>
          </cell>
          <cell r="F688">
            <v>36</v>
          </cell>
          <cell r="G688">
            <v>1.3034033309196236</v>
          </cell>
        </row>
        <row r="689">
          <cell r="A689" t="str">
            <v>71 Ensemble du corps (effets systémiques)</v>
          </cell>
          <cell r="B689">
            <v>3</v>
          </cell>
          <cell r="C689">
            <v>0.22404779686333087</v>
          </cell>
          <cell r="D689">
            <v>8</v>
          </cell>
          <cell r="E689">
            <v>0.5621925509486999</v>
          </cell>
          <cell r="F689">
            <v>11</v>
          </cell>
          <cell r="G689">
            <v>0.39826212889210716</v>
          </cell>
        </row>
        <row r="690">
          <cell r="A690" t="str">
            <v>78 Multiples endroits du corps affectés</v>
          </cell>
          <cell r="B690">
            <v>212</v>
          </cell>
          <cell r="C690">
            <v>15.832710978342044</v>
          </cell>
          <cell r="D690">
            <v>205</v>
          </cell>
          <cell r="E690">
            <v>14.406184118060434</v>
          </cell>
          <cell r="F690">
            <v>417</v>
          </cell>
          <cell r="G690">
            <v>15.097755249818972</v>
          </cell>
        </row>
        <row r="691">
          <cell r="A691" t="str">
            <v>99 Autres parties du corps bléssées</v>
          </cell>
          <cell r="B691">
            <v>29</v>
          </cell>
          <cell r="C691">
            <v>2.165795369678865</v>
          </cell>
          <cell r="D691">
            <v>32</v>
          </cell>
          <cell r="E691">
            <v>2.2487702037947996</v>
          </cell>
          <cell r="F691">
            <v>61</v>
          </cell>
          <cell r="G691">
            <v>2.2085445329471396</v>
          </cell>
        </row>
        <row r="692">
          <cell r="A692" t="str">
            <v>Total</v>
          </cell>
          <cell r="B692">
            <v>1339</v>
          </cell>
          <cell r="C692">
            <v>100</v>
          </cell>
          <cell r="D692">
            <v>1423</v>
          </cell>
          <cell r="E692">
            <v>100</v>
          </cell>
          <cell r="F692">
            <v>2762</v>
          </cell>
          <cell r="G692">
            <v>100</v>
          </cell>
        </row>
        <row r="697">
          <cell r="A697" t="str">
            <v>00 Localisation de la blessure non déterminée</v>
          </cell>
          <cell r="B697">
            <v>9</v>
          </cell>
          <cell r="C697">
            <v>3.7037037037037033</v>
          </cell>
          <cell r="D697">
            <v>39</v>
          </cell>
          <cell r="E697">
            <v>2.4390243902439024</v>
          </cell>
          <cell r="F697">
            <v>23</v>
          </cell>
          <cell r="G697">
            <v>2.5</v>
          </cell>
          <cell r="H697">
            <v>71</v>
          </cell>
          <cell r="I697">
            <v>2.570601013758146</v>
          </cell>
        </row>
        <row r="698">
          <cell r="A698" t="str">
            <v>10 Tête, sans autre spécification</v>
          </cell>
          <cell r="B698">
            <v>2</v>
          </cell>
          <cell r="C698">
            <v>0.823045267489712</v>
          </cell>
          <cell r="D698">
            <v>30</v>
          </cell>
          <cell r="E698">
            <v>1.876172607879925</v>
          </cell>
          <cell r="F698">
            <v>11</v>
          </cell>
          <cell r="G698">
            <v>1.1956521739130435</v>
          </cell>
          <cell r="H698">
            <v>43</v>
          </cell>
          <cell r="I698">
            <v>1.556842867487328</v>
          </cell>
        </row>
        <row r="699">
          <cell r="A699" t="str">
            <v>11 Tête (caput), cerveau, nerfs crâniens et vaisseaux cérébraux</v>
          </cell>
          <cell r="B699">
            <v>6</v>
          </cell>
          <cell r="C699">
            <v>2.4691358024691357</v>
          </cell>
          <cell r="D699">
            <v>21</v>
          </cell>
          <cell r="E699">
            <v>1.3133208255159476</v>
          </cell>
          <cell r="F699">
            <v>9</v>
          </cell>
          <cell r="G699">
            <v>0.9782608695652175</v>
          </cell>
          <cell r="H699">
            <v>36</v>
          </cell>
          <cell r="I699">
            <v>1.3034033309196236</v>
          </cell>
        </row>
        <row r="700">
          <cell r="A700" t="str">
            <v>12 Zone faciale</v>
          </cell>
          <cell r="B700">
            <v>3</v>
          </cell>
          <cell r="C700">
            <v>1.2345679012345678</v>
          </cell>
          <cell r="D700">
            <v>18</v>
          </cell>
          <cell r="E700">
            <v>1.125703564727955</v>
          </cell>
          <cell r="F700">
            <v>12</v>
          </cell>
          <cell r="G700">
            <v>1.3043478260869565</v>
          </cell>
          <cell r="H700">
            <v>33</v>
          </cell>
          <cell r="I700">
            <v>1.1947863866763215</v>
          </cell>
        </row>
        <row r="701">
          <cell r="A701" t="str">
            <v>13 Oeil/yeux</v>
          </cell>
          <cell r="B701">
            <v>0</v>
          </cell>
          <cell r="C701">
            <v>0</v>
          </cell>
          <cell r="D701">
            <v>3</v>
          </cell>
          <cell r="E701">
            <v>0.18761726078799248</v>
          </cell>
          <cell r="F701">
            <v>1</v>
          </cell>
          <cell r="G701">
            <v>0.10869565217391304</v>
          </cell>
          <cell r="H701">
            <v>4</v>
          </cell>
          <cell r="I701">
            <v>0.1448225923244026</v>
          </cell>
        </row>
        <row r="702">
          <cell r="A702" t="str">
            <v>14 Oreille(s)</v>
          </cell>
          <cell r="B702">
            <v>0</v>
          </cell>
          <cell r="C702">
            <v>0</v>
          </cell>
          <cell r="D702">
            <v>1</v>
          </cell>
          <cell r="E702">
            <v>0.06253908692933083</v>
          </cell>
          <cell r="F702">
            <v>2</v>
          </cell>
          <cell r="G702">
            <v>0.21739130434782608</v>
          </cell>
          <cell r="H702">
            <v>3</v>
          </cell>
          <cell r="I702">
            <v>0.10861694424330195</v>
          </cell>
        </row>
        <row r="703">
          <cell r="A703" t="str">
            <v>15 Dentition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1</v>
          </cell>
          <cell r="G703">
            <v>0.10869565217391304</v>
          </cell>
          <cell r="H703">
            <v>1</v>
          </cell>
          <cell r="I703">
            <v>0.03620564808110065</v>
          </cell>
        </row>
        <row r="704">
          <cell r="A704" t="str">
            <v>18 Tête, multiples endroits affectés</v>
          </cell>
          <cell r="B704">
            <v>4</v>
          </cell>
          <cell r="C704">
            <v>1.646090534979424</v>
          </cell>
          <cell r="D704">
            <v>10</v>
          </cell>
          <cell r="E704">
            <v>0.6253908692933083</v>
          </cell>
          <cell r="F704">
            <v>8</v>
          </cell>
          <cell r="G704">
            <v>0.8695652173913043</v>
          </cell>
          <cell r="H704">
            <v>22</v>
          </cell>
          <cell r="I704">
            <v>0.7965242577842143</v>
          </cell>
        </row>
        <row r="705">
          <cell r="A705" t="str">
            <v>19 Autres parties de la tête</v>
          </cell>
          <cell r="B705">
            <v>1</v>
          </cell>
          <cell r="C705">
            <v>0.411522633744856</v>
          </cell>
          <cell r="D705">
            <v>4</v>
          </cell>
          <cell r="E705">
            <v>0.2501563477173233</v>
          </cell>
          <cell r="F705">
            <v>5</v>
          </cell>
          <cell r="G705">
            <v>0.5434782608695652</v>
          </cell>
          <cell r="H705">
            <v>10</v>
          </cell>
          <cell r="I705">
            <v>0.3620564808110065</v>
          </cell>
        </row>
        <row r="706">
          <cell r="A706" t="str">
            <v>20 Cou, y compris colonne vertébrale et vertèbres du cou</v>
          </cell>
          <cell r="B706">
            <v>9</v>
          </cell>
          <cell r="C706">
            <v>3.7037037037037033</v>
          </cell>
          <cell r="D706">
            <v>62</v>
          </cell>
          <cell r="E706">
            <v>3.877423389618512</v>
          </cell>
          <cell r="F706">
            <v>13</v>
          </cell>
          <cell r="G706">
            <v>1.4130434782608696</v>
          </cell>
          <cell r="H706">
            <v>84</v>
          </cell>
          <cell r="I706">
            <v>3.041274438812455</v>
          </cell>
        </row>
        <row r="707">
          <cell r="A707" t="str">
            <v>21 Cou, y compris colonne vertébrale et vertèbres du cou</v>
          </cell>
          <cell r="B707">
            <v>9</v>
          </cell>
          <cell r="C707">
            <v>3.7037037037037033</v>
          </cell>
          <cell r="D707">
            <v>51</v>
          </cell>
          <cell r="E707">
            <v>3.1894934333958727</v>
          </cell>
          <cell r="F707">
            <v>8</v>
          </cell>
          <cell r="G707">
            <v>0.8695652173913043</v>
          </cell>
          <cell r="H707">
            <v>68</v>
          </cell>
          <cell r="I707">
            <v>2.4619840695148443</v>
          </cell>
        </row>
        <row r="708">
          <cell r="A708" t="str">
            <v>29 Autres parties du cou</v>
          </cell>
          <cell r="B708">
            <v>1</v>
          </cell>
          <cell r="C708">
            <v>0.411522633744856</v>
          </cell>
          <cell r="D708">
            <v>11</v>
          </cell>
          <cell r="E708">
            <v>0.6879299562226392</v>
          </cell>
          <cell r="F708">
            <v>3</v>
          </cell>
          <cell r="G708">
            <v>0.32608695652173914</v>
          </cell>
          <cell r="H708">
            <v>15</v>
          </cell>
          <cell r="I708">
            <v>0.5430847212165097</v>
          </cell>
        </row>
        <row r="709">
          <cell r="A709" t="str">
            <v>30 Dos, y compris colonne vertébrale et vertèbres du dos</v>
          </cell>
          <cell r="B709">
            <v>5</v>
          </cell>
          <cell r="C709">
            <v>2.05761316872428</v>
          </cell>
          <cell r="D709">
            <v>28</v>
          </cell>
          <cell r="E709">
            <v>1.751094434021263</v>
          </cell>
          <cell r="F709">
            <v>17</v>
          </cell>
          <cell r="G709">
            <v>1.847826086956522</v>
          </cell>
          <cell r="H709">
            <v>50</v>
          </cell>
          <cell r="I709">
            <v>1.810282404055033</v>
          </cell>
        </row>
        <row r="710">
          <cell r="A710" t="str">
            <v>31 Dos, y compris colonne vertébrale et vertèbres du dos</v>
          </cell>
          <cell r="B710">
            <v>4</v>
          </cell>
          <cell r="C710">
            <v>1.646090534979424</v>
          </cell>
          <cell r="D710">
            <v>41</v>
          </cell>
          <cell r="E710">
            <v>2.564102564102564</v>
          </cell>
          <cell r="F710">
            <v>13</v>
          </cell>
          <cell r="G710">
            <v>1.4130434782608696</v>
          </cell>
          <cell r="H710">
            <v>58</v>
          </cell>
          <cell r="I710">
            <v>2.0999275887038378</v>
          </cell>
        </row>
        <row r="711">
          <cell r="A711" t="str">
            <v>39 Autres parties du dos</v>
          </cell>
          <cell r="B711">
            <v>1</v>
          </cell>
          <cell r="C711">
            <v>0.411522633744856</v>
          </cell>
          <cell r="D711">
            <v>10</v>
          </cell>
          <cell r="E711">
            <v>0.6253908692933083</v>
          </cell>
          <cell r="F711">
            <v>2</v>
          </cell>
          <cell r="G711">
            <v>0.21739130434782608</v>
          </cell>
          <cell r="H711">
            <v>13</v>
          </cell>
          <cell r="I711">
            <v>0.47067342505430854</v>
          </cell>
        </row>
        <row r="712">
          <cell r="A712" t="str">
            <v>40 Torse et organes, sans autre spécification</v>
          </cell>
          <cell r="B712">
            <v>0</v>
          </cell>
          <cell r="C712">
            <v>0</v>
          </cell>
          <cell r="D712">
            <v>1</v>
          </cell>
          <cell r="E712">
            <v>0.06253908692933083</v>
          </cell>
          <cell r="F712">
            <v>2</v>
          </cell>
          <cell r="G712">
            <v>0.21739130434782608</v>
          </cell>
          <cell r="H712">
            <v>3</v>
          </cell>
          <cell r="I712">
            <v>0.10861694424330195</v>
          </cell>
        </row>
        <row r="713">
          <cell r="A713" t="str">
            <v>41 Cage thoracique, côtes y compris omoplates et articulations</v>
          </cell>
          <cell r="B713">
            <v>3</v>
          </cell>
          <cell r="C713">
            <v>1.2345679012345678</v>
          </cell>
          <cell r="D713">
            <v>44</v>
          </cell>
          <cell r="E713">
            <v>2.7517198248905568</v>
          </cell>
          <cell r="F713">
            <v>38</v>
          </cell>
          <cell r="G713">
            <v>4.130434782608695</v>
          </cell>
          <cell r="H713">
            <v>85</v>
          </cell>
          <cell r="I713">
            <v>3.077480086893556</v>
          </cell>
        </row>
        <row r="714">
          <cell r="A714" t="str">
            <v>42 Poitrine, y compris organes</v>
          </cell>
          <cell r="B714">
            <v>1</v>
          </cell>
          <cell r="C714">
            <v>0.411522633744856</v>
          </cell>
          <cell r="D714">
            <v>2</v>
          </cell>
          <cell r="E714">
            <v>0.12507817385866166</v>
          </cell>
          <cell r="F714">
            <v>0</v>
          </cell>
          <cell r="G714">
            <v>0</v>
          </cell>
          <cell r="H714">
            <v>3</v>
          </cell>
          <cell r="I714">
            <v>0.10861694424330195</v>
          </cell>
        </row>
        <row r="715">
          <cell r="A715" t="str">
            <v>43 Abdomen et pelvis, y compris organes</v>
          </cell>
          <cell r="B715">
            <v>0</v>
          </cell>
          <cell r="C715">
            <v>0</v>
          </cell>
          <cell r="D715">
            <v>8</v>
          </cell>
          <cell r="E715">
            <v>0.5003126954346466</v>
          </cell>
          <cell r="F715">
            <v>6</v>
          </cell>
          <cell r="G715">
            <v>0.6521739130434783</v>
          </cell>
          <cell r="H715">
            <v>14</v>
          </cell>
          <cell r="I715">
            <v>0.5068790731354091</v>
          </cell>
        </row>
        <row r="716">
          <cell r="A716" t="str">
            <v>48 Torse, multiples endroits affectés</v>
          </cell>
          <cell r="B716">
            <v>1</v>
          </cell>
          <cell r="C716">
            <v>0.411522633744856</v>
          </cell>
          <cell r="D716">
            <v>5</v>
          </cell>
          <cell r="E716">
            <v>0.31269543464665417</v>
          </cell>
          <cell r="F716">
            <v>0</v>
          </cell>
          <cell r="G716">
            <v>0</v>
          </cell>
          <cell r="H716">
            <v>6</v>
          </cell>
          <cell r="I716">
            <v>0.2172338884866039</v>
          </cell>
        </row>
        <row r="717">
          <cell r="A717" t="str">
            <v>49 Autres parties du torse</v>
          </cell>
          <cell r="B717">
            <v>0</v>
          </cell>
          <cell r="C717">
            <v>0</v>
          </cell>
          <cell r="D717">
            <v>1</v>
          </cell>
          <cell r="E717">
            <v>0.06253908692933083</v>
          </cell>
          <cell r="F717">
            <v>1</v>
          </cell>
          <cell r="G717">
            <v>0.10869565217391304</v>
          </cell>
          <cell r="H717">
            <v>2</v>
          </cell>
          <cell r="I717">
            <v>0.0724112961622013</v>
          </cell>
        </row>
        <row r="718">
          <cell r="A718" t="str">
            <v>50 Membres supérieurs, sans autre spécification</v>
          </cell>
          <cell r="B718">
            <v>3</v>
          </cell>
          <cell r="C718">
            <v>1.2345679012345678</v>
          </cell>
          <cell r="D718">
            <v>10</v>
          </cell>
          <cell r="E718">
            <v>0.6253908692933083</v>
          </cell>
          <cell r="F718">
            <v>7</v>
          </cell>
          <cell r="G718">
            <v>0.7608695652173914</v>
          </cell>
          <cell r="H718">
            <v>20</v>
          </cell>
          <cell r="I718">
            <v>0.724112961622013</v>
          </cell>
        </row>
        <row r="719">
          <cell r="A719" t="str">
            <v>51 Epaule et articulations de l'épaule</v>
          </cell>
          <cell r="B719">
            <v>14</v>
          </cell>
          <cell r="C719">
            <v>5.761316872427984</v>
          </cell>
          <cell r="D719">
            <v>161</v>
          </cell>
          <cell r="E719">
            <v>10.068792995622264</v>
          </cell>
          <cell r="F719">
            <v>105</v>
          </cell>
          <cell r="G719">
            <v>11.41304347826087</v>
          </cell>
          <cell r="H719">
            <v>280</v>
          </cell>
          <cell r="I719">
            <v>10.137581462708182</v>
          </cell>
        </row>
        <row r="720">
          <cell r="A720" t="str">
            <v>52 Bras, y compris coude</v>
          </cell>
          <cell r="B720">
            <v>15</v>
          </cell>
          <cell r="C720">
            <v>6.172839506172839</v>
          </cell>
          <cell r="D720">
            <v>122</v>
          </cell>
          <cell r="E720">
            <v>7.629768605378362</v>
          </cell>
          <cell r="F720">
            <v>80</v>
          </cell>
          <cell r="G720">
            <v>8.695652173913043</v>
          </cell>
          <cell r="H720">
            <v>217</v>
          </cell>
          <cell r="I720">
            <v>7.856625633598842</v>
          </cell>
        </row>
        <row r="721">
          <cell r="A721" t="str">
            <v>53 Mains</v>
          </cell>
          <cell r="B721">
            <v>13</v>
          </cell>
          <cell r="C721">
            <v>5.349794238683128</v>
          </cell>
          <cell r="D721">
            <v>37</v>
          </cell>
          <cell r="E721">
            <v>2.313946216385241</v>
          </cell>
          <cell r="F721">
            <v>25</v>
          </cell>
          <cell r="G721">
            <v>2.717391304347826</v>
          </cell>
          <cell r="H721">
            <v>75</v>
          </cell>
          <cell r="I721">
            <v>2.715423606082549</v>
          </cell>
        </row>
        <row r="722">
          <cell r="A722" t="str">
            <v>54 Doigt(s)</v>
          </cell>
          <cell r="B722">
            <v>4</v>
          </cell>
          <cell r="C722">
            <v>1.646090534979424</v>
          </cell>
          <cell r="D722">
            <v>35</v>
          </cell>
          <cell r="E722">
            <v>2.1888680425265794</v>
          </cell>
          <cell r="F722">
            <v>33</v>
          </cell>
          <cell r="G722">
            <v>3.586956521739131</v>
          </cell>
          <cell r="H722">
            <v>72</v>
          </cell>
          <cell r="I722">
            <v>2.606806661839247</v>
          </cell>
        </row>
        <row r="723">
          <cell r="A723" t="str">
            <v>55 Poignet</v>
          </cell>
          <cell r="B723">
            <v>19</v>
          </cell>
          <cell r="C723">
            <v>7.818930041152264</v>
          </cell>
          <cell r="D723">
            <v>108</v>
          </cell>
          <cell r="E723">
            <v>6.75422138836773</v>
          </cell>
          <cell r="F723">
            <v>65</v>
          </cell>
          <cell r="G723">
            <v>7.065217391304348</v>
          </cell>
          <cell r="H723">
            <v>192</v>
          </cell>
          <cell r="I723">
            <v>6.951484431571325</v>
          </cell>
        </row>
        <row r="724">
          <cell r="A724" t="str">
            <v>58 Membres supérieurs, multiples endroits affectés</v>
          </cell>
          <cell r="B724">
            <v>3</v>
          </cell>
          <cell r="C724">
            <v>1.2345679012345678</v>
          </cell>
          <cell r="D724">
            <v>19</v>
          </cell>
          <cell r="E724">
            <v>1.188242651657286</v>
          </cell>
          <cell r="F724">
            <v>7</v>
          </cell>
          <cell r="G724">
            <v>0.7608695652173914</v>
          </cell>
          <cell r="H724">
            <v>29</v>
          </cell>
          <cell r="I724">
            <v>1.0499637943519189</v>
          </cell>
        </row>
        <row r="725">
          <cell r="A725" t="str">
            <v>59 Autres parties des membres supérieurs</v>
          </cell>
          <cell r="B725">
            <v>0</v>
          </cell>
          <cell r="C725">
            <v>0</v>
          </cell>
          <cell r="D725">
            <v>3</v>
          </cell>
          <cell r="E725">
            <v>0.18761726078799248</v>
          </cell>
          <cell r="F725">
            <v>2</v>
          </cell>
          <cell r="G725">
            <v>0.21739130434782608</v>
          </cell>
          <cell r="H725">
            <v>5</v>
          </cell>
          <cell r="I725">
            <v>0.18102824040550325</v>
          </cell>
        </row>
        <row r="726">
          <cell r="A726" t="str">
            <v>60 Membres inférieurs, sans autre spécification</v>
          </cell>
          <cell r="B726">
            <v>0</v>
          </cell>
          <cell r="C726">
            <v>0</v>
          </cell>
          <cell r="D726">
            <v>12</v>
          </cell>
          <cell r="E726">
            <v>0.7504690431519699</v>
          </cell>
          <cell r="F726">
            <v>5</v>
          </cell>
          <cell r="G726">
            <v>0.5434782608695652</v>
          </cell>
          <cell r="H726">
            <v>17</v>
          </cell>
          <cell r="I726">
            <v>0.6154960173787111</v>
          </cell>
        </row>
        <row r="727">
          <cell r="A727" t="str">
            <v>61 Hanche et articulation de la hanche</v>
          </cell>
          <cell r="B727">
            <v>3</v>
          </cell>
          <cell r="C727">
            <v>1.2345679012345678</v>
          </cell>
          <cell r="D727">
            <v>22</v>
          </cell>
          <cell r="E727">
            <v>1.3758599124452784</v>
          </cell>
          <cell r="F727">
            <v>22</v>
          </cell>
          <cell r="G727">
            <v>2.391304347826087</v>
          </cell>
          <cell r="H727">
            <v>47</v>
          </cell>
          <cell r="I727">
            <v>1.7016654598117305</v>
          </cell>
        </row>
        <row r="728">
          <cell r="A728" t="str">
            <v>62 Jambr, y compris genou</v>
          </cell>
          <cell r="B728">
            <v>29</v>
          </cell>
          <cell r="C728">
            <v>11.934156378600823</v>
          </cell>
          <cell r="D728">
            <v>174</v>
          </cell>
          <cell r="E728">
            <v>10.881801125703564</v>
          </cell>
          <cell r="F728">
            <v>101</v>
          </cell>
          <cell r="G728">
            <v>10.97826086956522</v>
          </cell>
          <cell r="H728">
            <v>304</v>
          </cell>
          <cell r="I728">
            <v>11.006517016654598</v>
          </cell>
        </row>
        <row r="729">
          <cell r="A729" t="str">
            <v>63 Cheville</v>
          </cell>
          <cell r="B729">
            <v>13</v>
          </cell>
          <cell r="C729">
            <v>5.349794238683128</v>
          </cell>
          <cell r="D729">
            <v>114</v>
          </cell>
          <cell r="E729">
            <v>7.129455909943714</v>
          </cell>
          <cell r="F729">
            <v>55</v>
          </cell>
          <cell r="G729">
            <v>5.978260869565218</v>
          </cell>
          <cell r="H729">
            <v>182</v>
          </cell>
          <cell r="I729">
            <v>6.589427950760319</v>
          </cell>
        </row>
        <row r="730">
          <cell r="A730" t="str">
            <v>64 Pied</v>
          </cell>
          <cell r="B730">
            <v>8</v>
          </cell>
          <cell r="C730">
            <v>3.292181069958848</v>
          </cell>
          <cell r="D730">
            <v>69</v>
          </cell>
          <cell r="E730">
            <v>4.315196998123827</v>
          </cell>
          <cell r="F730">
            <v>57</v>
          </cell>
          <cell r="G730">
            <v>6.195652173913044</v>
          </cell>
          <cell r="H730">
            <v>134</v>
          </cell>
          <cell r="I730">
            <v>4.851556842867487</v>
          </cell>
        </row>
        <row r="731">
          <cell r="A731" t="str">
            <v>65 Orteil(s)</v>
          </cell>
          <cell r="B731">
            <v>1</v>
          </cell>
          <cell r="C731">
            <v>0.411522633744856</v>
          </cell>
          <cell r="D731">
            <v>6</v>
          </cell>
          <cell r="E731">
            <v>0.37523452157598497</v>
          </cell>
          <cell r="F731">
            <v>4</v>
          </cell>
          <cell r="G731">
            <v>0.43478260869565216</v>
          </cell>
          <cell r="H731">
            <v>11</v>
          </cell>
          <cell r="I731">
            <v>0.39826212889210716</v>
          </cell>
        </row>
        <row r="732">
          <cell r="A732" t="str">
            <v>68 Membres inférieurs, multiples endroits affectés</v>
          </cell>
          <cell r="B732">
            <v>2</v>
          </cell>
          <cell r="C732">
            <v>0.823045267489712</v>
          </cell>
          <cell r="D732">
            <v>10</v>
          </cell>
          <cell r="E732">
            <v>0.6253908692933083</v>
          </cell>
          <cell r="F732">
            <v>10</v>
          </cell>
          <cell r="G732">
            <v>1.0869565217391304</v>
          </cell>
          <cell r="H732">
            <v>22</v>
          </cell>
          <cell r="I732">
            <v>0.7965242577842143</v>
          </cell>
        </row>
        <row r="733">
          <cell r="A733" t="str">
            <v>69 Autres parties des membres inférieurs</v>
          </cell>
          <cell r="B733">
            <v>0</v>
          </cell>
          <cell r="C733">
            <v>0</v>
          </cell>
          <cell r="D733">
            <v>1</v>
          </cell>
          <cell r="E733">
            <v>0.06253908692933083</v>
          </cell>
          <cell r="F733">
            <v>5</v>
          </cell>
          <cell r="G733">
            <v>0.5434782608695652</v>
          </cell>
          <cell r="H733">
            <v>6</v>
          </cell>
          <cell r="I733">
            <v>0.2172338884866039</v>
          </cell>
        </row>
        <row r="734">
          <cell r="A734" t="str">
            <v>70 Ensemble du corps et endroits multiples, sans autre spécification</v>
          </cell>
          <cell r="B734">
            <v>3</v>
          </cell>
          <cell r="C734">
            <v>1.2345679012345678</v>
          </cell>
          <cell r="D734">
            <v>25</v>
          </cell>
          <cell r="E734">
            <v>1.5634771732332706</v>
          </cell>
          <cell r="F734">
            <v>8</v>
          </cell>
          <cell r="G734">
            <v>0.8695652173913043</v>
          </cell>
          <cell r="H734">
            <v>36</v>
          </cell>
          <cell r="I734">
            <v>1.3034033309196236</v>
          </cell>
        </row>
        <row r="735">
          <cell r="A735" t="str">
            <v>71 Ensemble du corps (effets systémiques)</v>
          </cell>
          <cell r="B735">
            <v>1</v>
          </cell>
          <cell r="C735">
            <v>0.411522633744856</v>
          </cell>
          <cell r="D735">
            <v>7</v>
          </cell>
          <cell r="E735">
            <v>0.43777360850531577</v>
          </cell>
          <cell r="F735">
            <v>3</v>
          </cell>
          <cell r="G735">
            <v>0.32608695652173914</v>
          </cell>
          <cell r="H735">
            <v>11</v>
          </cell>
          <cell r="I735">
            <v>0.39826212889210716</v>
          </cell>
        </row>
        <row r="736">
          <cell r="A736" t="str">
            <v>78 Multiples endroits du corps affectés</v>
          </cell>
          <cell r="B736">
            <v>43</v>
          </cell>
          <cell r="C736">
            <v>17.695473251028808</v>
          </cell>
          <cell r="D736">
            <v>239</v>
          </cell>
          <cell r="E736">
            <v>14.946841776110068</v>
          </cell>
          <cell r="F736">
            <v>135</v>
          </cell>
          <cell r="G736">
            <v>14.673913043478262</v>
          </cell>
          <cell r="H736">
            <v>417</v>
          </cell>
          <cell r="I736">
            <v>15.097755249818972</v>
          </cell>
        </row>
        <row r="737">
          <cell r="A737" t="str">
            <v>99 Autres parties du corps bléssées</v>
          </cell>
          <cell r="B737">
            <v>10</v>
          </cell>
          <cell r="C737">
            <v>4.11522633744856</v>
          </cell>
          <cell r="D737">
            <v>35</v>
          </cell>
          <cell r="E737">
            <v>2.1888680425265794</v>
          </cell>
          <cell r="F737">
            <v>16</v>
          </cell>
          <cell r="G737">
            <v>1.7391304347826086</v>
          </cell>
          <cell r="H737">
            <v>61</v>
          </cell>
          <cell r="I737">
            <v>2.2085445329471396</v>
          </cell>
        </row>
        <row r="738">
          <cell r="A738" t="str">
            <v>Total</v>
          </cell>
          <cell r="B738">
            <v>243</v>
          </cell>
          <cell r="C738">
            <v>100</v>
          </cell>
          <cell r="D738">
            <v>1599</v>
          </cell>
          <cell r="E738">
            <v>100</v>
          </cell>
          <cell r="F738">
            <v>920</v>
          </cell>
          <cell r="G738">
            <v>100</v>
          </cell>
          <cell r="H738">
            <v>2762</v>
          </cell>
          <cell r="I738">
            <v>100</v>
          </cell>
        </row>
        <row r="741">
          <cell r="A741" t="str">
            <v>28.5.4.  Arbeidswegongevallen met voorziene blijvende ongeschiktheid volgens verwond deel van het lichaam : verdeling volgens aard van het werk - 2018</v>
          </cell>
        </row>
        <row r="742">
          <cell r="B742" t="str">
            <v>Travail intellectuel</v>
          </cell>
          <cell r="D742" t="str">
            <v>Travail manuel</v>
          </cell>
          <cell r="F742" t="str">
            <v>Total</v>
          </cell>
        </row>
        <row r="743">
          <cell r="A743" t="str">
            <v>00 Localisation de la blessure non déterminée</v>
          </cell>
          <cell r="B743">
            <v>31</v>
          </cell>
          <cell r="C743">
            <v>2.393822393822394</v>
          </cell>
          <cell r="D743">
            <v>40</v>
          </cell>
          <cell r="E743">
            <v>2.726653033401499</v>
          </cell>
          <cell r="F743">
            <v>71</v>
          </cell>
          <cell r="G743">
            <v>2.570601013758146</v>
          </cell>
        </row>
        <row r="744">
          <cell r="A744" t="str">
            <v>10 Tête, sans autre spécification</v>
          </cell>
          <cell r="B744">
            <v>18</v>
          </cell>
          <cell r="C744">
            <v>1.3899613899613898</v>
          </cell>
          <cell r="D744">
            <v>25</v>
          </cell>
          <cell r="E744">
            <v>1.7041581458759374</v>
          </cell>
          <cell r="F744">
            <v>43</v>
          </cell>
          <cell r="G744">
            <v>1.556842867487328</v>
          </cell>
        </row>
        <row r="745">
          <cell r="A745" t="str">
            <v>11 Tête (caput), cerveau, nerfs crâniens et vaisseaux cérébraux</v>
          </cell>
          <cell r="B745">
            <v>20</v>
          </cell>
          <cell r="C745">
            <v>1.5444015444015442</v>
          </cell>
          <cell r="D745">
            <v>16</v>
          </cell>
          <cell r="E745">
            <v>1.0906612133606</v>
          </cell>
          <cell r="F745">
            <v>36</v>
          </cell>
          <cell r="G745">
            <v>1.3034033309196236</v>
          </cell>
        </row>
        <row r="746">
          <cell r="A746" t="str">
            <v>12 Zone faciale</v>
          </cell>
          <cell r="B746">
            <v>14</v>
          </cell>
          <cell r="C746">
            <v>1.0810810810810811</v>
          </cell>
          <cell r="D746">
            <v>19</v>
          </cell>
          <cell r="E746">
            <v>1.2951601908657124</v>
          </cell>
          <cell r="F746">
            <v>33</v>
          </cell>
          <cell r="G746">
            <v>1.1947863866763215</v>
          </cell>
        </row>
        <row r="747">
          <cell r="A747" t="str">
            <v>13 Oeil/yeux</v>
          </cell>
          <cell r="B747">
            <v>1</v>
          </cell>
          <cell r="C747">
            <v>0.07722007722007722</v>
          </cell>
          <cell r="D747">
            <v>3</v>
          </cell>
          <cell r="E747">
            <v>0.2044989775051125</v>
          </cell>
          <cell r="F747">
            <v>4</v>
          </cell>
          <cell r="G747">
            <v>0.1448225923244026</v>
          </cell>
        </row>
        <row r="748">
          <cell r="A748" t="str">
            <v>14 Oreille(s)</v>
          </cell>
          <cell r="B748">
            <v>2</v>
          </cell>
          <cell r="C748">
            <v>0.15444015444015444</v>
          </cell>
          <cell r="D748">
            <v>1</v>
          </cell>
          <cell r="E748">
            <v>0.0681663258350375</v>
          </cell>
          <cell r="F748">
            <v>3</v>
          </cell>
          <cell r="G748">
            <v>0.10861694424330195</v>
          </cell>
        </row>
        <row r="749">
          <cell r="A749" t="str">
            <v>15 Dentition</v>
          </cell>
          <cell r="B749">
            <v>1</v>
          </cell>
          <cell r="C749">
            <v>0.07722007722007722</v>
          </cell>
          <cell r="D749">
            <v>0</v>
          </cell>
          <cell r="E749">
            <v>0</v>
          </cell>
          <cell r="F749">
            <v>1</v>
          </cell>
          <cell r="G749">
            <v>0.03620564808110065</v>
          </cell>
        </row>
        <row r="750">
          <cell r="A750" t="str">
            <v>18 Tête, multiples endroits affectés</v>
          </cell>
          <cell r="B750">
            <v>10</v>
          </cell>
          <cell r="C750">
            <v>0.7722007722007721</v>
          </cell>
          <cell r="D750">
            <v>12</v>
          </cell>
          <cell r="E750">
            <v>0.81799591002045</v>
          </cell>
          <cell r="F750">
            <v>22</v>
          </cell>
          <cell r="G750">
            <v>0.7965242577842143</v>
          </cell>
        </row>
        <row r="751">
          <cell r="A751" t="str">
            <v>19 Autres parties de la tête</v>
          </cell>
          <cell r="B751">
            <v>7</v>
          </cell>
          <cell r="C751">
            <v>0.5405405405405406</v>
          </cell>
          <cell r="D751">
            <v>3</v>
          </cell>
          <cell r="E751">
            <v>0.2044989775051125</v>
          </cell>
          <cell r="F751">
            <v>10</v>
          </cell>
          <cell r="G751">
            <v>0.3620564808110065</v>
          </cell>
        </row>
        <row r="752">
          <cell r="A752" t="str">
            <v>20 Cou, y compris colonne vertébrale et vertèbres du cou</v>
          </cell>
          <cell r="B752">
            <v>52</v>
          </cell>
          <cell r="C752">
            <v>4.015444015444015</v>
          </cell>
          <cell r="D752">
            <v>32</v>
          </cell>
          <cell r="E752">
            <v>2.1813224267212</v>
          </cell>
          <cell r="F752">
            <v>84</v>
          </cell>
          <cell r="G752">
            <v>3.041274438812455</v>
          </cell>
        </row>
        <row r="753">
          <cell r="A753" t="str">
            <v>21 Cou, y compris colonne vertébrale et vertèbres du cou</v>
          </cell>
          <cell r="B753">
            <v>34</v>
          </cell>
          <cell r="C753">
            <v>2.625482625482625</v>
          </cell>
          <cell r="D753">
            <v>34</v>
          </cell>
          <cell r="E753">
            <v>2.3176550783912746</v>
          </cell>
          <cell r="F753">
            <v>68</v>
          </cell>
          <cell r="G753">
            <v>2.4619840695148443</v>
          </cell>
        </row>
        <row r="754">
          <cell r="A754" t="str">
            <v>29 Autres parties du cou</v>
          </cell>
          <cell r="B754">
            <v>9</v>
          </cell>
          <cell r="C754">
            <v>0.6949806949806949</v>
          </cell>
          <cell r="D754">
            <v>6</v>
          </cell>
          <cell r="E754">
            <v>0.408997955010225</v>
          </cell>
          <cell r="F754">
            <v>15</v>
          </cell>
          <cell r="G754">
            <v>0.5430847212165097</v>
          </cell>
        </row>
        <row r="755">
          <cell r="A755" t="str">
            <v>30 Dos, y compris colonne vertébrale et vertèbres du dos</v>
          </cell>
          <cell r="B755">
            <v>27</v>
          </cell>
          <cell r="C755">
            <v>2.084942084942085</v>
          </cell>
          <cell r="D755">
            <v>23</v>
          </cell>
          <cell r="E755">
            <v>1.5678254942058623</v>
          </cell>
          <cell r="F755">
            <v>50</v>
          </cell>
          <cell r="G755">
            <v>1.810282404055033</v>
          </cell>
        </row>
        <row r="756">
          <cell r="A756" t="str">
            <v>31 Dos, y compris colonne vertébrale et vertèbres du dos</v>
          </cell>
          <cell r="B756">
            <v>21</v>
          </cell>
          <cell r="C756">
            <v>1.6216216216216217</v>
          </cell>
          <cell r="D756">
            <v>37</v>
          </cell>
          <cell r="E756">
            <v>2.522154055896387</v>
          </cell>
          <cell r="F756">
            <v>58</v>
          </cell>
          <cell r="G756">
            <v>2.0999275887038378</v>
          </cell>
        </row>
        <row r="757">
          <cell r="A757" t="str">
            <v>39 Autres parties du dos</v>
          </cell>
          <cell r="B757">
            <v>6</v>
          </cell>
          <cell r="C757">
            <v>0.46332046332046334</v>
          </cell>
          <cell r="D757">
            <v>7</v>
          </cell>
          <cell r="E757">
            <v>0.4771642808452625</v>
          </cell>
          <cell r="F757">
            <v>13</v>
          </cell>
          <cell r="G757">
            <v>0.47067342505430854</v>
          </cell>
        </row>
        <row r="758">
          <cell r="A758" t="str">
            <v>40 Torse et organes, sans autre spécification</v>
          </cell>
          <cell r="B758">
            <v>1</v>
          </cell>
          <cell r="C758">
            <v>0.07722007722007722</v>
          </cell>
          <cell r="D758">
            <v>2</v>
          </cell>
          <cell r="E758">
            <v>0.136332651670075</v>
          </cell>
          <cell r="F758">
            <v>3</v>
          </cell>
          <cell r="G758">
            <v>0.10861694424330195</v>
          </cell>
        </row>
        <row r="759">
          <cell r="A759" t="str">
            <v>41 Cage thoracique, côtes y compris omoplates et articulations</v>
          </cell>
          <cell r="B759">
            <v>37</v>
          </cell>
          <cell r="C759">
            <v>2.857142857142857</v>
          </cell>
          <cell r="D759">
            <v>48</v>
          </cell>
          <cell r="E759">
            <v>3.2719836400818</v>
          </cell>
          <cell r="F759">
            <v>85</v>
          </cell>
          <cell r="G759">
            <v>3.077480086893556</v>
          </cell>
        </row>
        <row r="760">
          <cell r="A760" t="str">
            <v>42 Poitrine, y compris organes</v>
          </cell>
          <cell r="B760">
            <v>2</v>
          </cell>
          <cell r="C760">
            <v>0.15444015444015444</v>
          </cell>
          <cell r="D760">
            <v>1</v>
          </cell>
          <cell r="E760">
            <v>0.0681663258350375</v>
          </cell>
          <cell r="F760">
            <v>3</v>
          </cell>
          <cell r="G760">
            <v>0.10861694424330195</v>
          </cell>
        </row>
        <row r="761">
          <cell r="A761" t="str">
            <v>43 Abdomen et pelvis, y compris organes</v>
          </cell>
          <cell r="B761">
            <v>9</v>
          </cell>
          <cell r="C761">
            <v>0.6949806949806949</v>
          </cell>
          <cell r="D761">
            <v>5</v>
          </cell>
          <cell r="E761">
            <v>0.3408316291751874</v>
          </cell>
          <cell r="F761">
            <v>14</v>
          </cell>
          <cell r="G761">
            <v>0.5068790731354091</v>
          </cell>
        </row>
        <row r="762">
          <cell r="A762" t="str">
            <v>48 Torse, multiples endroits affectés</v>
          </cell>
          <cell r="B762">
            <v>1</v>
          </cell>
          <cell r="C762">
            <v>0.07722007722007722</v>
          </cell>
          <cell r="D762">
            <v>5</v>
          </cell>
          <cell r="E762">
            <v>0.3408316291751874</v>
          </cell>
          <cell r="F762">
            <v>6</v>
          </cell>
          <cell r="G762">
            <v>0.2172338884866039</v>
          </cell>
        </row>
        <row r="763">
          <cell r="A763" t="str">
            <v>49 Autres parties du torse</v>
          </cell>
          <cell r="B763">
            <v>1</v>
          </cell>
          <cell r="C763">
            <v>0.07722007722007722</v>
          </cell>
          <cell r="D763">
            <v>1</v>
          </cell>
          <cell r="E763">
            <v>0.0681663258350375</v>
          </cell>
          <cell r="F763">
            <v>2</v>
          </cell>
          <cell r="G763">
            <v>0.0724112961622013</v>
          </cell>
        </row>
        <row r="764">
          <cell r="A764" t="str">
            <v>50 Membres supérieurs, sans autre spécification</v>
          </cell>
          <cell r="B764">
            <v>6</v>
          </cell>
          <cell r="C764">
            <v>0.46332046332046334</v>
          </cell>
          <cell r="D764">
            <v>14</v>
          </cell>
          <cell r="E764">
            <v>0.954328561690525</v>
          </cell>
          <cell r="F764">
            <v>20</v>
          </cell>
          <cell r="G764">
            <v>0.724112961622013</v>
          </cell>
        </row>
        <row r="765">
          <cell r="A765" t="str">
            <v>51 Epaule et articulations de l'épaule</v>
          </cell>
          <cell r="B765">
            <v>125</v>
          </cell>
          <cell r="C765">
            <v>9.652509652509652</v>
          </cell>
          <cell r="D765">
            <v>155</v>
          </cell>
          <cell r="E765">
            <v>10.565780504430812</v>
          </cell>
          <cell r="F765">
            <v>280</v>
          </cell>
          <cell r="G765">
            <v>10.137581462708182</v>
          </cell>
        </row>
        <row r="766">
          <cell r="A766" t="str">
            <v>52 Bras, y compris coude</v>
          </cell>
          <cell r="B766">
            <v>113</v>
          </cell>
          <cell r="C766">
            <v>8.725868725868725</v>
          </cell>
          <cell r="D766">
            <v>104</v>
          </cell>
          <cell r="E766">
            <v>7.0892978868439</v>
          </cell>
          <cell r="F766">
            <v>217</v>
          </cell>
          <cell r="G766">
            <v>7.856625633598842</v>
          </cell>
        </row>
        <row r="767">
          <cell r="A767" t="str">
            <v>53 Mains</v>
          </cell>
          <cell r="B767">
            <v>28</v>
          </cell>
          <cell r="C767">
            <v>2.1621621621621623</v>
          </cell>
          <cell r="D767">
            <v>47</v>
          </cell>
          <cell r="E767">
            <v>3.2038173142467623</v>
          </cell>
          <cell r="F767">
            <v>75</v>
          </cell>
          <cell r="G767">
            <v>2.715423606082549</v>
          </cell>
        </row>
        <row r="768">
          <cell r="A768" t="str">
            <v>54 Doigt(s)</v>
          </cell>
          <cell r="B768">
            <v>37</v>
          </cell>
          <cell r="C768">
            <v>2.857142857142857</v>
          </cell>
          <cell r="D768">
            <v>35</v>
          </cell>
          <cell r="E768">
            <v>2.3858214042263124</v>
          </cell>
          <cell r="F768">
            <v>72</v>
          </cell>
          <cell r="G768">
            <v>2.606806661839247</v>
          </cell>
        </row>
        <row r="769">
          <cell r="A769" t="str">
            <v>55 Poignet</v>
          </cell>
          <cell r="B769">
            <v>83</v>
          </cell>
          <cell r="C769">
            <v>6.409266409266409</v>
          </cell>
          <cell r="D769">
            <v>109</v>
          </cell>
          <cell r="E769">
            <v>7.430129516019086</v>
          </cell>
          <cell r="F769">
            <v>192</v>
          </cell>
          <cell r="G769">
            <v>6.951484431571325</v>
          </cell>
        </row>
        <row r="770">
          <cell r="A770" t="str">
            <v>58 Membres supérieurs, multiples endroits affectés</v>
          </cell>
          <cell r="B770">
            <v>13</v>
          </cell>
          <cell r="C770">
            <v>1.0038610038610039</v>
          </cell>
          <cell r="D770">
            <v>16</v>
          </cell>
          <cell r="E770">
            <v>1.0906612133606</v>
          </cell>
          <cell r="F770">
            <v>29</v>
          </cell>
          <cell r="G770">
            <v>1.0499637943519189</v>
          </cell>
        </row>
        <row r="771">
          <cell r="A771" t="str">
            <v>59 Autres parties des membres supérieurs</v>
          </cell>
          <cell r="B771">
            <v>0</v>
          </cell>
          <cell r="C771">
            <v>0</v>
          </cell>
          <cell r="D771">
            <v>5</v>
          </cell>
          <cell r="E771">
            <v>0.3408316291751874</v>
          </cell>
          <cell r="F771">
            <v>5</v>
          </cell>
          <cell r="G771">
            <v>0.18102824040550325</v>
          </cell>
        </row>
        <row r="772">
          <cell r="A772" t="str">
            <v>60 Membres inférieurs, sans autre spécification</v>
          </cell>
          <cell r="B772">
            <v>11</v>
          </cell>
          <cell r="C772">
            <v>0.8494208494208495</v>
          </cell>
          <cell r="D772">
            <v>6</v>
          </cell>
          <cell r="E772">
            <v>0.408997955010225</v>
          </cell>
          <cell r="F772">
            <v>17</v>
          </cell>
          <cell r="G772">
            <v>0.6154960173787111</v>
          </cell>
        </row>
        <row r="773">
          <cell r="A773" t="str">
            <v>61 Hanche et articulation de la hanche</v>
          </cell>
          <cell r="B773">
            <v>19</v>
          </cell>
          <cell r="C773">
            <v>1.4671814671814674</v>
          </cell>
          <cell r="D773">
            <v>28</v>
          </cell>
          <cell r="E773">
            <v>1.90865712338105</v>
          </cell>
          <cell r="F773">
            <v>47</v>
          </cell>
          <cell r="G773">
            <v>1.7016654598117305</v>
          </cell>
        </row>
        <row r="774">
          <cell r="A774" t="str">
            <v>62 Jambr, y compris genou</v>
          </cell>
          <cell r="B774">
            <v>123</v>
          </cell>
          <cell r="C774">
            <v>9.498069498069498</v>
          </cell>
          <cell r="D774">
            <v>181</v>
          </cell>
          <cell r="E774">
            <v>12.338104976141787</v>
          </cell>
          <cell r="F774">
            <v>304</v>
          </cell>
          <cell r="G774">
            <v>11.006517016654598</v>
          </cell>
        </row>
        <row r="775">
          <cell r="A775" t="str">
            <v>63 Cheville</v>
          </cell>
          <cell r="B775">
            <v>91</v>
          </cell>
          <cell r="C775">
            <v>7.027027027027027</v>
          </cell>
          <cell r="D775">
            <v>91</v>
          </cell>
          <cell r="E775">
            <v>6.203135650988411</v>
          </cell>
          <cell r="F775">
            <v>182</v>
          </cell>
          <cell r="G775">
            <v>6.589427950760319</v>
          </cell>
        </row>
        <row r="776">
          <cell r="A776" t="str">
            <v>64 Pied</v>
          </cell>
          <cell r="B776">
            <v>65</v>
          </cell>
          <cell r="C776">
            <v>5.019305019305019</v>
          </cell>
          <cell r="D776">
            <v>69</v>
          </cell>
          <cell r="E776">
            <v>4.703476482617587</v>
          </cell>
          <cell r="F776">
            <v>134</v>
          </cell>
          <cell r="G776">
            <v>4.851556842867487</v>
          </cell>
        </row>
        <row r="777">
          <cell r="A777" t="str">
            <v>65 Orteil(s)</v>
          </cell>
          <cell r="B777">
            <v>8</v>
          </cell>
          <cell r="C777">
            <v>0.6177606177606177</v>
          </cell>
          <cell r="D777">
            <v>3</v>
          </cell>
          <cell r="E777">
            <v>0.2044989775051125</v>
          </cell>
          <cell r="F777">
            <v>11</v>
          </cell>
          <cell r="G777">
            <v>0.39826212889210716</v>
          </cell>
        </row>
        <row r="778">
          <cell r="A778" t="str">
            <v>68 Membres inférieurs, multiples endroits affectés</v>
          </cell>
          <cell r="B778">
            <v>11</v>
          </cell>
          <cell r="C778">
            <v>0.8494208494208495</v>
          </cell>
          <cell r="D778">
            <v>11</v>
          </cell>
          <cell r="E778">
            <v>0.7498295841854125</v>
          </cell>
          <cell r="F778">
            <v>22</v>
          </cell>
          <cell r="G778">
            <v>0.7965242577842143</v>
          </cell>
        </row>
        <row r="779">
          <cell r="A779" t="str">
            <v>69 Autres parties des membres inférieurs</v>
          </cell>
          <cell r="B779">
            <v>4</v>
          </cell>
          <cell r="C779">
            <v>0.3088803088803089</v>
          </cell>
          <cell r="D779">
            <v>2</v>
          </cell>
          <cell r="E779">
            <v>0.136332651670075</v>
          </cell>
          <cell r="F779">
            <v>6</v>
          </cell>
          <cell r="G779">
            <v>0.2172338884866039</v>
          </cell>
        </row>
        <row r="780">
          <cell r="A780" t="str">
            <v>70 Ensemble du corps et endroits multiples, sans autre spécification</v>
          </cell>
          <cell r="B780">
            <v>18</v>
          </cell>
          <cell r="C780">
            <v>1.3899613899613898</v>
          </cell>
          <cell r="D780">
            <v>18</v>
          </cell>
          <cell r="E780">
            <v>1.2269938650306749</v>
          </cell>
          <cell r="F780">
            <v>36</v>
          </cell>
          <cell r="G780">
            <v>1.3034033309196236</v>
          </cell>
        </row>
        <row r="781">
          <cell r="A781" t="str">
            <v>71 Ensemble du corps (effets systémiques)</v>
          </cell>
          <cell r="B781">
            <v>4</v>
          </cell>
          <cell r="C781">
            <v>0.3088803088803089</v>
          </cell>
          <cell r="D781">
            <v>7</v>
          </cell>
          <cell r="E781">
            <v>0.4771642808452625</v>
          </cell>
          <cell r="F781">
            <v>11</v>
          </cell>
          <cell r="G781">
            <v>0.39826212889210716</v>
          </cell>
        </row>
        <row r="782">
          <cell r="A782" t="str">
            <v>78 Multiples endroits du corps affectés</v>
          </cell>
          <cell r="B782">
            <v>206</v>
          </cell>
          <cell r="C782">
            <v>15.907335907335906</v>
          </cell>
          <cell r="D782">
            <v>211</v>
          </cell>
          <cell r="E782">
            <v>14.383094751192909</v>
          </cell>
          <cell r="F782">
            <v>417</v>
          </cell>
          <cell r="G782">
            <v>15.097755249818972</v>
          </cell>
        </row>
        <row r="783">
          <cell r="A783" t="str">
            <v>99 Autres parties du corps bléssées</v>
          </cell>
          <cell r="B783">
            <v>26</v>
          </cell>
          <cell r="C783">
            <v>2.0077220077220077</v>
          </cell>
          <cell r="D783">
            <v>35</v>
          </cell>
          <cell r="E783">
            <v>2.3858214042263124</v>
          </cell>
          <cell r="F783">
            <v>61</v>
          </cell>
          <cell r="G783">
            <v>2.2085445329471396</v>
          </cell>
        </row>
        <row r="784">
          <cell r="A784" t="str">
            <v>Total</v>
          </cell>
          <cell r="B784">
            <v>1295</v>
          </cell>
          <cell r="C784">
            <v>100</v>
          </cell>
          <cell r="D784">
            <v>1467</v>
          </cell>
          <cell r="E784">
            <v>100</v>
          </cell>
          <cell r="F784">
            <v>2762</v>
          </cell>
          <cell r="G78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zoomScalePageLayoutView="0" workbookViewId="0" topLeftCell="A1">
      <selection activeCell="B3" sqref="A1:B27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577</v>
      </c>
      <c r="B1" s="2"/>
    </row>
    <row r="2" spans="1:2" ht="15">
      <c r="A2" s="3" t="s">
        <v>0</v>
      </c>
      <c r="B2" s="4" t="s">
        <v>1</v>
      </c>
    </row>
    <row r="3" spans="1:2" s="7" customFormat="1" ht="15">
      <c r="A3" s="6" t="s">
        <v>2</v>
      </c>
      <c r="B3" s="6" t="s">
        <v>578</v>
      </c>
    </row>
    <row r="4" spans="1:2" s="7" customFormat="1" ht="15">
      <c r="A4" s="6" t="s">
        <v>3</v>
      </c>
      <c r="B4" s="6" t="s">
        <v>579</v>
      </c>
    </row>
    <row r="5" spans="1:2" s="7" customFormat="1" ht="15">
      <c r="A5" s="6" t="s">
        <v>4</v>
      </c>
      <c r="B5" s="6" t="s">
        <v>580</v>
      </c>
    </row>
    <row r="6" spans="1:2" s="7" customFormat="1" ht="15">
      <c r="A6" s="6" t="s">
        <v>5</v>
      </c>
      <c r="B6" s="6" t="s">
        <v>581</v>
      </c>
    </row>
    <row r="7" spans="1:2" ht="15">
      <c r="A7" s="3" t="s">
        <v>6</v>
      </c>
      <c r="B7" s="4" t="s">
        <v>7</v>
      </c>
    </row>
    <row r="8" spans="1:2" s="7" customFormat="1" ht="15">
      <c r="A8" s="6" t="s">
        <v>8</v>
      </c>
      <c r="B8" s="6" t="s">
        <v>582</v>
      </c>
    </row>
    <row r="9" spans="1:2" s="7" customFormat="1" ht="15">
      <c r="A9" s="6" t="s">
        <v>9</v>
      </c>
      <c r="B9" s="6" t="s">
        <v>583</v>
      </c>
    </row>
    <row r="10" spans="1:2" s="7" customFormat="1" ht="15">
      <c r="A10" s="6" t="s">
        <v>10</v>
      </c>
      <c r="B10" s="6" t="s">
        <v>584</v>
      </c>
    </row>
    <row r="11" spans="1:2" s="7" customFormat="1" ht="15">
      <c r="A11" s="6" t="s">
        <v>11</v>
      </c>
      <c r="B11" s="6" t="s">
        <v>585</v>
      </c>
    </row>
    <row r="12" spans="1:2" ht="15">
      <c r="A12" s="3" t="s">
        <v>12</v>
      </c>
      <c r="B12" s="4" t="s">
        <v>13</v>
      </c>
    </row>
    <row r="13" spans="1:2" s="7" customFormat="1" ht="15">
      <c r="A13" s="6" t="s">
        <v>14</v>
      </c>
      <c r="B13" s="6" t="s">
        <v>586</v>
      </c>
    </row>
    <row r="14" spans="1:2" s="7" customFormat="1" ht="15">
      <c r="A14" s="6" t="s">
        <v>15</v>
      </c>
      <c r="B14" s="6" t="s">
        <v>587</v>
      </c>
    </row>
    <row r="15" spans="1:2" s="7" customFormat="1" ht="15">
      <c r="A15" s="6" t="s">
        <v>16</v>
      </c>
      <c r="B15" s="6" t="s">
        <v>588</v>
      </c>
    </row>
    <row r="16" spans="1:2" s="7" customFormat="1" ht="15">
      <c r="A16" s="6" t="s">
        <v>17</v>
      </c>
      <c r="B16" s="6" t="s">
        <v>589</v>
      </c>
    </row>
    <row r="17" spans="1:2" ht="15">
      <c r="A17" s="3" t="s">
        <v>18</v>
      </c>
      <c r="B17" s="4" t="s">
        <v>19</v>
      </c>
    </row>
    <row r="18" spans="1:2" s="7" customFormat="1" ht="15">
      <c r="A18" s="6" t="s">
        <v>20</v>
      </c>
      <c r="B18" s="6" t="s">
        <v>590</v>
      </c>
    </row>
    <row r="19" spans="1:2" s="7" customFormat="1" ht="15">
      <c r="A19" s="6" t="s">
        <v>21</v>
      </c>
      <c r="B19" s="6" t="s">
        <v>591</v>
      </c>
    </row>
    <row r="20" spans="1:2" s="7" customFormat="1" ht="15">
      <c r="A20" s="6" t="s">
        <v>22</v>
      </c>
      <c r="B20" s="6" t="s">
        <v>592</v>
      </c>
    </row>
    <row r="21" spans="1:2" s="7" customFormat="1" ht="15">
      <c r="A21" s="6" t="s">
        <v>23</v>
      </c>
      <c r="B21" s="6" t="s">
        <v>593</v>
      </c>
    </row>
    <row r="22" spans="1:2" ht="15">
      <c r="A22" s="3" t="s">
        <v>24</v>
      </c>
      <c r="B22" s="4" t="s">
        <v>25</v>
      </c>
    </row>
    <row r="23" spans="1:2" s="7" customFormat="1" ht="15">
      <c r="A23" s="6" t="s">
        <v>26</v>
      </c>
      <c r="B23" s="6" t="s">
        <v>594</v>
      </c>
    </row>
    <row r="24" spans="1:2" s="7" customFormat="1" ht="15">
      <c r="A24" s="6" t="s">
        <v>27</v>
      </c>
      <c r="B24" s="6" t="s">
        <v>595</v>
      </c>
    </row>
    <row r="25" spans="1:2" s="7" customFormat="1" ht="15">
      <c r="A25" s="6" t="s">
        <v>28</v>
      </c>
      <c r="B25" s="6" t="s">
        <v>596</v>
      </c>
    </row>
    <row r="26" spans="1:2" s="7" customFormat="1" ht="15">
      <c r="A26" s="6" t="s">
        <v>29</v>
      </c>
      <c r="B26" s="6" t="s">
        <v>597</v>
      </c>
    </row>
    <row r="27" spans="1:2" ht="15.75" thickBot="1">
      <c r="A27" s="5"/>
      <c r="B27" s="2"/>
    </row>
  </sheetData>
  <sheetProtection/>
  <hyperlinks>
    <hyperlink ref="A3:IV3" location="'28.1.1'!A1" display="28.1.1."/>
    <hyperlink ref="A4:IV4" location="'28.1.2'!A1" display="28.1.2."/>
    <hyperlink ref="A5:IV5" location="'28.1.3'!A1" display="28.1.3."/>
    <hyperlink ref="A6:IV6" location="'28.1.4'!A1" display="28.1.4."/>
    <hyperlink ref="A8:IV8" location="'28.2.1'!A1" display="28.2.1."/>
    <hyperlink ref="A9:IV9" location="'28.2.2'!A1" display="28.2.2."/>
    <hyperlink ref="A10:IV10" location="'28.2.3'!A1" display="28.2.3."/>
    <hyperlink ref="A11:IV11" location="'28.2.4'!A1" display="28.2.4."/>
    <hyperlink ref="A13:IV13" location="'28.3.1'!A1" display="28.3.1."/>
    <hyperlink ref="A14:IV14" location="'28.3.2'!A1" display="28.3.2."/>
    <hyperlink ref="A15:IV15" location="'28.3.3'!A1" display="28.3.3."/>
    <hyperlink ref="A16:IV16" location="'28.3.4'!A1" display="28.3.4."/>
    <hyperlink ref="A18:IV18" location="'28.4.1'!A1" display="28.4.1."/>
    <hyperlink ref="A19:IV19" location="'28.4.2'!A1" display="28.4.2."/>
    <hyperlink ref="A20:IV20" location="'28.4.3'!A1" display="28.4.3."/>
    <hyperlink ref="A21:IV21" location="'28.4.4'!A1" display="28.4.4."/>
    <hyperlink ref="A23:IV23" location="'28.5.1'!A1" display="28.5.1."/>
    <hyperlink ref="A24:IV24" location="'28.5.2'!A1" display="28.5.2."/>
    <hyperlink ref="A25:IV25" location="'28.5.3'!A1" display="28.5.3."/>
    <hyperlink ref="A26:IV26" location="'28.5.4'!A1" display="28.5.4."/>
    <hyperlink ref="B3" location="'28.1.1'!A1" display="Accidents sur le chemin du travail avec prévision d'incapacité permanente selon la déviation : évolution 2012 - 2017"/>
    <hyperlink ref="B4" location="'28.1.2'!A1" display="Accidents sur le chemin du travail avec prévision d'incapacité permanente selon la déviation : distribution selon le genre - 2017"/>
    <hyperlink ref="B5" location="'28.1.3'!A1" display="Accidents sur le chemin du travail avec prévision d'incapacité permanente selon la déviation : distribution selon la génération - 2017"/>
    <hyperlink ref="B6" location="'28.1.4'!A1" display="Accidents sur le chemin du travail avec prévision d'incapacité permanente selon la déviation : distribution selon le genre de travail - 2017"/>
    <hyperlink ref="B8" location="'28.2.1'!A1" display="Accidents sur le chemin du travail avec prévision d'incapacité permanente selon l'agent matériel : évolution 2012 - 2017"/>
    <hyperlink ref="B9" location="'28.2.2'!A1" display="Accidents sur le chemin du travail avec prévision d'incapacité permanente selon l'agent matériel : distribution selon le genre - 2017"/>
    <hyperlink ref="B10" location="'28.2.3'!A1" display="Accidents sur le chemin du travail avec prévision d'incapacité permanente selon l'agent matériel : distribution selon la génération - 2017"/>
    <hyperlink ref="B11" location="'28.2.4'!A1" display="Accidents sur le chemin du travail avec prévision d'incapacité permanente selon l'agent matériel : distribution selon le genre de travail - 2017"/>
    <hyperlink ref="B13" location="'28.3.1'!A1" display="Accidents sur le chemin du travail avec prévision d'incapacité permanente selon la modalité de la blessure : évolution 2012 - 2017"/>
    <hyperlink ref="B14" location="'28.3.2'!A1" display="Accidents sur le chemin du travail avec prévision d'incapacité permanente selon la modalité de la blessure : distribution selon le genre - 2017"/>
    <hyperlink ref="B15" location="'28.3.3'!A1" display="Accidents sur le chemin du travail avec prévision d'incapacité permanente selon la modalité de la blessure : distribution selon la génération - 2017"/>
    <hyperlink ref="B16" location="'28.3.4'!A1" display="Accidents sur le chemin du travail avec prévision d'incapacité permanente selon la modalité de la blessure : distribution selon le genre de travail - 2017"/>
    <hyperlink ref="B18" location="'28.4.1'!A1" display="Accidents sur le chemin du travail avec prévision d'incapacité permanente selon la nature de la blessure : évolution 2012 - 2017"/>
    <hyperlink ref="B19" location="'28.4.2'!A1" display="Accidents sur le chemin du travail avec prévision d'incapacité permanente selon la nature de la blessure : distribution selon le genre - 2017"/>
    <hyperlink ref="B20" location="'28.4.3'!A1" display="Accidents sur le chemin du travail avec prévision d'incapacité permanente selon la nature de la blessure : distribution selon la génération - 2017"/>
    <hyperlink ref="B21" location="'28.4.4'!A1" display="Accidents sur le chemin du travail avec prévision d'incapacité permanente selon la nature de la blessure : distribution selon le genre de travail - 2017"/>
    <hyperlink ref="B23" location="'28.5.1'!A1" display="Accidents sur le chemin du travail avec prévision d'incapacité permanente selon la localisation de la blessure : évolution 2012 - 2017"/>
    <hyperlink ref="B24" location="'28.5.2'!A1" display="Accidents sur le chemin du travail avec prévision d'incapacité permanente selon la localisation de la blessure : distribution selon le genre - 2017"/>
    <hyperlink ref="B25" location="'28.5.3'!A1" display="Accidents sur le chemin du travail avec prévision d'incapacité permanente selon la localisation de la blessure : distribution selon la génération - 2017"/>
    <hyperlink ref="B26" location="'28.5.4'!A1" display="Accidents sur le chemin du travail avec prévision d'incapacité permanente selon la localisation de la blessure : distribution selon le genre de travail - 2017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9"/>
  <sheetViews>
    <sheetView zoomScale="70" zoomScaleNormal="70" zoomScalePageLayoutView="0" workbookViewId="0" topLeftCell="A18">
      <selection activeCell="O64" sqref="O64"/>
    </sheetView>
  </sheetViews>
  <sheetFormatPr defaultColWidth="11.421875" defaultRowHeight="15"/>
  <cols>
    <col min="1" max="1" width="10.7109375" style="167" customWidth="1"/>
    <col min="2" max="2" width="79.7109375" style="167" bestFit="1" customWidth="1"/>
    <col min="3" max="17" width="14.7109375" style="167" customWidth="1"/>
    <col min="18" max="16384" width="11.421875" style="167" customWidth="1"/>
  </cols>
  <sheetData>
    <row r="1" spans="1:17" ht="24.75" customHeight="1" thickBot="1" thickTop="1">
      <c r="A1" s="306" t="s">
        <v>390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21"/>
    </row>
    <row r="2" spans="1:17" ht="24.75" customHeight="1" thickBot="1" thickTop="1">
      <c r="A2" s="306" t="s">
        <v>606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21"/>
    </row>
    <row r="3" spans="1:17" ht="19.5" customHeight="1" thickBot="1" thickTop="1">
      <c r="A3" s="282" t="s">
        <v>30</v>
      </c>
      <c r="B3" s="304" t="s">
        <v>166</v>
      </c>
      <c r="C3" s="288" t="s">
        <v>32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0"/>
      <c r="Q3" s="334" t="s">
        <v>607</v>
      </c>
    </row>
    <row r="4" spans="1:17" ht="19.5" customHeight="1" thickBot="1">
      <c r="A4" s="283"/>
      <c r="B4" s="340"/>
      <c r="C4" s="336">
        <v>2012</v>
      </c>
      <c r="D4" s="337"/>
      <c r="E4" s="336">
        <v>2013</v>
      </c>
      <c r="F4" s="337"/>
      <c r="G4" s="336">
        <v>2014</v>
      </c>
      <c r="H4" s="337"/>
      <c r="I4" s="336">
        <v>2015</v>
      </c>
      <c r="J4" s="337"/>
      <c r="K4" s="336">
        <v>2016</v>
      </c>
      <c r="L4" s="337"/>
      <c r="M4" s="336">
        <v>2017</v>
      </c>
      <c r="N4" s="337"/>
      <c r="O4" s="336">
        <v>2018</v>
      </c>
      <c r="P4" s="337"/>
      <c r="Q4" s="334"/>
    </row>
    <row r="5" spans="1:17" ht="19.5" customHeight="1" thickBot="1">
      <c r="A5" s="284"/>
      <c r="B5" s="341"/>
      <c r="C5" s="35" t="s">
        <v>33</v>
      </c>
      <c r="D5" s="36" t="s">
        <v>34</v>
      </c>
      <c r="E5" s="37" t="s">
        <v>33</v>
      </c>
      <c r="F5" s="113" t="s">
        <v>34</v>
      </c>
      <c r="G5" s="114" t="s">
        <v>33</v>
      </c>
      <c r="H5" s="112" t="s">
        <v>34</v>
      </c>
      <c r="I5" s="35" t="s">
        <v>33</v>
      </c>
      <c r="J5" s="36" t="s">
        <v>34</v>
      </c>
      <c r="K5" s="111" t="s">
        <v>33</v>
      </c>
      <c r="L5" s="112" t="s">
        <v>34</v>
      </c>
      <c r="M5" s="111" t="s">
        <v>33</v>
      </c>
      <c r="N5" s="112" t="s">
        <v>34</v>
      </c>
      <c r="O5" s="111" t="s">
        <v>33</v>
      </c>
      <c r="P5" s="112" t="s">
        <v>34</v>
      </c>
      <c r="Q5" s="335"/>
    </row>
    <row r="6" spans="1:18" ht="15.75" thickBot="1">
      <c r="A6" s="181" t="s">
        <v>35</v>
      </c>
      <c r="B6" s="156" t="s">
        <v>36</v>
      </c>
      <c r="C6" s="69">
        <v>157</v>
      </c>
      <c r="D6" s="183">
        <v>0.060524286815728606</v>
      </c>
      <c r="E6" s="69">
        <v>137</v>
      </c>
      <c r="F6" s="183">
        <v>0.05199240986717268</v>
      </c>
      <c r="G6" s="69">
        <v>154</v>
      </c>
      <c r="H6" s="183">
        <v>0.06411323896752706</v>
      </c>
      <c r="I6" s="69">
        <v>136</v>
      </c>
      <c r="J6" s="182">
        <v>0.05177007993909402</v>
      </c>
      <c r="K6" s="69">
        <v>184</v>
      </c>
      <c r="L6" s="182">
        <v>0.06835066864784546</v>
      </c>
      <c r="M6" s="69">
        <v>213</v>
      </c>
      <c r="N6" s="182">
        <v>0.07645369705671214</v>
      </c>
      <c r="O6" s="69">
        <f>_xlfn.IFERROR(VLOOKUP(R6,'[1]Sheet1'!$A$295:$C$332,2,FALSE),0)</f>
        <v>231</v>
      </c>
      <c r="P6" s="182">
        <f>_xlfn.IFERROR(VLOOKUP(R6,'[1]Sheet1'!$A$295:$C$332,3,FALSE)/100,0)</f>
        <v>0.08363504706734251</v>
      </c>
      <c r="Q6" s="184">
        <f>_xlfn.IFERROR((O6-M6)/M6,0)</f>
        <v>0.08450704225352113</v>
      </c>
      <c r="R6" s="256" t="s">
        <v>491</v>
      </c>
    </row>
    <row r="7" spans="1:18" ht="15.75" thickBot="1">
      <c r="A7" s="181" t="s">
        <v>37</v>
      </c>
      <c r="B7" s="156" t="s">
        <v>167</v>
      </c>
      <c r="C7" s="69">
        <v>51</v>
      </c>
      <c r="D7" s="183">
        <v>0.01966075558982267</v>
      </c>
      <c r="E7" s="69">
        <v>46</v>
      </c>
      <c r="F7" s="183">
        <v>0.0174573055028463</v>
      </c>
      <c r="G7" s="69">
        <v>45</v>
      </c>
      <c r="H7" s="183">
        <v>0.018734388009991675</v>
      </c>
      <c r="I7" s="69">
        <v>44</v>
      </c>
      <c r="J7" s="182">
        <v>0.01674914350970689</v>
      </c>
      <c r="K7" s="69">
        <v>67</v>
      </c>
      <c r="L7" s="182">
        <v>0.02488855869242199</v>
      </c>
      <c r="M7" s="69">
        <v>31</v>
      </c>
      <c r="N7" s="182">
        <v>0.011127063890882985</v>
      </c>
      <c r="O7" s="69">
        <f>SUM(O8:O16)</f>
        <v>9</v>
      </c>
      <c r="P7" s="182">
        <f>SUM(P8:P16)</f>
        <v>0.0032585083272990588</v>
      </c>
      <c r="Q7" s="184">
        <f aca="true" t="shared" si="0" ref="Q7:Q61">_xlfn.IFERROR((O7-M7)/M7,0)</f>
        <v>-0.7096774193548387</v>
      </c>
      <c r="R7" s="256"/>
    </row>
    <row r="8" spans="1:19" ht="28.5">
      <c r="A8" s="185">
        <v>10</v>
      </c>
      <c r="B8" s="186" t="s">
        <v>168</v>
      </c>
      <c r="C8" s="137">
        <v>0</v>
      </c>
      <c r="D8" s="188">
        <v>0</v>
      </c>
      <c r="E8" s="137">
        <v>0</v>
      </c>
      <c r="F8" s="188">
        <v>0</v>
      </c>
      <c r="G8" s="137">
        <v>0</v>
      </c>
      <c r="H8" s="188">
        <v>0</v>
      </c>
      <c r="I8" s="137">
        <v>1</v>
      </c>
      <c r="J8" s="187">
        <v>0.00038066235249333843</v>
      </c>
      <c r="K8" s="137">
        <v>0</v>
      </c>
      <c r="L8" s="187">
        <v>0</v>
      </c>
      <c r="M8" s="137">
        <v>1</v>
      </c>
      <c r="N8" s="187">
        <v>0.0003589375448671931</v>
      </c>
      <c r="O8" s="137">
        <f>_xlfn.IFERROR(VLOOKUP(R8,'[1]Sheet1'!$A$295:$C$332,2,FALSE),0)</f>
        <v>0</v>
      </c>
      <c r="P8" s="187">
        <f>_xlfn.IFERROR(VLOOKUP(R8,'[1]Sheet1'!$A$295:$C$332,3,FALSE)/100,0)</f>
        <v>0</v>
      </c>
      <c r="Q8" s="189">
        <f t="shared" si="0"/>
        <v>-1</v>
      </c>
      <c r="R8" s="256" t="s">
        <v>574</v>
      </c>
      <c r="S8" s="270"/>
    </row>
    <row r="9" spans="1:19" ht="15">
      <c r="A9" s="190">
        <v>11</v>
      </c>
      <c r="B9" s="158" t="s">
        <v>169</v>
      </c>
      <c r="C9" s="38">
        <v>0</v>
      </c>
      <c r="D9" s="192">
        <v>0</v>
      </c>
      <c r="E9" s="38">
        <v>1</v>
      </c>
      <c r="F9" s="192">
        <v>0.0003795066413662239</v>
      </c>
      <c r="G9" s="38">
        <v>2</v>
      </c>
      <c r="H9" s="192">
        <v>0.0008326394671107411</v>
      </c>
      <c r="I9" s="38">
        <v>4</v>
      </c>
      <c r="J9" s="191">
        <v>0.0015226494099733537</v>
      </c>
      <c r="K9" s="38">
        <v>2</v>
      </c>
      <c r="L9" s="191">
        <v>0.0007429420505200594</v>
      </c>
      <c r="M9" s="38">
        <v>2</v>
      </c>
      <c r="N9" s="191">
        <v>0.0007178750897343862</v>
      </c>
      <c r="O9" s="38">
        <f>_xlfn.IFERROR(VLOOKUP(R9,'[1]Sheet1'!$A$295:$C$332,2,FALSE),0)</f>
        <v>0</v>
      </c>
      <c r="P9" s="191">
        <f>_xlfn.IFERROR(VLOOKUP(R9,'[1]Sheet1'!$A$295:$C$332,3,FALSE)/100,0)</f>
        <v>0</v>
      </c>
      <c r="Q9" s="193">
        <f t="shared" si="0"/>
        <v>-1</v>
      </c>
      <c r="R9" s="256" t="s">
        <v>453</v>
      </c>
      <c r="S9" s="270"/>
    </row>
    <row r="10" spans="1:19" ht="15">
      <c r="A10" s="190">
        <v>12</v>
      </c>
      <c r="B10" s="158" t="s">
        <v>170</v>
      </c>
      <c r="C10" s="18">
        <v>0</v>
      </c>
      <c r="D10" s="177">
        <v>0</v>
      </c>
      <c r="E10" s="18">
        <v>1</v>
      </c>
      <c r="F10" s="177">
        <v>0.0003795066413662239</v>
      </c>
      <c r="G10" s="18">
        <v>0</v>
      </c>
      <c r="H10" s="177">
        <v>0</v>
      </c>
      <c r="I10" s="18">
        <v>0</v>
      </c>
      <c r="J10" s="174">
        <v>0</v>
      </c>
      <c r="K10" s="18"/>
      <c r="L10" s="174"/>
      <c r="M10" s="18">
        <v>0</v>
      </c>
      <c r="N10" s="174">
        <v>0</v>
      </c>
      <c r="O10" s="18">
        <f>_xlfn.IFERROR(VLOOKUP(R10,'[1]Sheet1'!$A$295:$C$332,2,FALSE),0)</f>
        <v>0</v>
      </c>
      <c r="P10" s="174">
        <f>_xlfn.IFERROR(VLOOKUP(R10,'[1]Sheet1'!$A$295:$C$332,3,FALSE)/100,0)</f>
        <v>0</v>
      </c>
      <c r="Q10" s="193">
        <f t="shared" si="0"/>
        <v>0</v>
      </c>
      <c r="R10" s="256"/>
      <c r="S10" s="270"/>
    </row>
    <row r="11" spans="1:19" ht="15">
      <c r="A11" s="190">
        <v>13</v>
      </c>
      <c r="B11" s="158" t="s">
        <v>171</v>
      </c>
      <c r="C11" s="18">
        <v>4</v>
      </c>
      <c r="D11" s="177">
        <v>0.0015420200462606013</v>
      </c>
      <c r="E11" s="18">
        <v>1</v>
      </c>
      <c r="F11" s="177">
        <v>0.0003795066413662239</v>
      </c>
      <c r="G11" s="18">
        <v>0</v>
      </c>
      <c r="H11" s="177">
        <v>0</v>
      </c>
      <c r="I11" s="18">
        <v>0</v>
      </c>
      <c r="J11" s="174">
        <v>0</v>
      </c>
      <c r="K11" s="18">
        <v>3</v>
      </c>
      <c r="L11" s="174">
        <v>0.001114413075780089</v>
      </c>
      <c r="M11" s="18">
        <v>2</v>
      </c>
      <c r="N11" s="174">
        <v>0.0007178750897343862</v>
      </c>
      <c r="O11" s="18">
        <f>_xlfn.IFERROR(VLOOKUP(R11,'[1]Sheet1'!$A$295:$C$332,2,FALSE),0)</f>
        <v>0</v>
      </c>
      <c r="P11" s="174">
        <f>_xlfn.IFERROR(VLOOKUP(R11,'[1]Sheet1'!$A$295:$C$332,3,FALSE)/100,0)</f>
        <v>0</v>
      </c>
      <c r="Q11" s="193">
        <f t="shared" si="0"/>
        <v>-1</v>
      </c>
      <c r="R11" s="256" t="s">
        <v>454</v>
      </c>
      <c r="S11" s="270"/>
    </row>
    <row r="12" spans="1:19" ht="15">
      <c r="A12" s="190">
        <v>14</v>
      </c>
      <c r="B12" s="158" t="s">
        <v>172</v>
      </c>
      <c r="C12" s="18">
        <v>11</v>
      </c>
      <c r="D12" s="177">
        <v>0.004240555127216654</v>
      </c>
      <c r="E12" s="18">
        <v>15</v>
      </c>
      <c r="F12" s="177">
        <v>0.0056925996204933585</v>
      </c>
      <c r="G12" s="18">
        <v>14</v>
      </c>
      <c r="H12" s="177">
        <v>0.005828476269775187</v>
      </c>
      <c r="I12" s="18">
        <v>18</v>
      </c>
      <c r="J12" s="174">
        <v>0.006851922344880091</v>
      </c>
      <c r="K12" s="18">
        <v>16</v>
      </c>
      <c r="L12" s="174">
        <v>0.005943536404160475</v>
      </c>
      <c r="M12" s="18">
        <v>11</v>
      </c>
      <c r="N12" s="174">
        <v>0.003948312993539124</v>
      </c>
      <c r="O12" s="18">
        <f>_xlfn.IFERROR(VLOOKUP(R12,'[1]Sheet1'!$A$295:$C$332,2,FALSE),0)</f>
        <v>2</v>
      </c>
      <c r="P12" s="174">
        <f>_xlfn.IFERROR(VLOOKUP(R12,'[1]Sheet1'!$A$295:$C$332,3,FALSE)/100,0)</f>
        <v>0.000724112961622013</v>
      </c>
      <c r="Q12" s="193">
        <f t="shared" si="0"/>
        <v>-0.8181818181818182</v>
      </c>
      <c r="R12" s="256" t="s">
        <v>455</v>
      </c>
      <c r="S12" s="270"/>
    </row>
    <row r="13" spans="1:19" ht="15">
      <c r="A13" s="190">
        <v>15</v>
      </c>
      <c r="B13" s="158" t="s">
        <v>173</v>
      </c>
      <c r="C13" s="18">
        <v>2</v>
      </c>
      <c r="D13" s="177">
        <v>0.0007710100231303007</v>
      </c>
      <c r="E13" s="18">
        <v>0</v>
      </c>
      <c r="F13" s="177">
        <v>0</v>
      </c>
      <c r="G13" s="18">
        <v>0</v>
      </c>
      <c r="H13" s="177">
        <v>0</v>
      </c>
      <c r="I13" s="18">
        <v>0</v>
      </c>
      <c r="J13" s="174">
        <v>0</v>
      </c>
      <c r="K13" s="18">
        <v>2</v>
      </c>
      <c r="L13" s="174">
        <v>0.0007429420505200594</v>
      </c>
      <c r="M13" s="18">
        <v>1</v>
      </c>
      <c r="N13" s="174">
        <v>0.0003589375448671931</v>
      </c>
      <c r="O13" s="18">
        <f>_xlfn.IFERROR(VLOOKUP(R13,'[1]Sheet1'!$A$295:$C$332,2,FALSE),0)</f>
        <v>0</v>
      </c>
      <c r="P13" s="174">
        <f>_xlfn.IFERROR(VLOOKUP(R13,'[1]Sheet1'!$A$295:$C$332,3,FALSE)/100,0)</f>
        <v>0</v>
      </c>
      <c r="Q13" s="193">
        <f t="shared" si="0"/>
        <v>-1</v>
      </c>
      <c r="R13" s="256" t="s">
        <v>456</v>
      </c>
      <c r="S13" s="270"/>
    </row>
    <row r="14" spans="1:19" ht="28.5">
      <c r="A14" s="190">
        <v>16</v>
      </c>
      <c r="B14" s="158" t="s">
        <v>174</v>
      </c>
      <c r="C14" s="18">
        <v>1</v>
      </c>
      <c r="D14" s="177">
        <v>0.00038550501156515033</v>
      </c>
      <c r="E14" s="18">
        <v>0</v>
      </c>
      <c r="F14" s="177">
        <v>0</v>
      </c>
      <c r="G14" s="18">
        <v>0</v>
      </c>
      <c r="H14" s="177">
        <v>0</v>
      </c>
      <c r="I14" s="18">
        <v>0</v>
      </c>
      <c r="J14" s="174">
        <v>0</v>
      </c>
      <c r="K14" s="18">
        <v>4</v>
      </c>
      <c r="L14" s="174">
        <v>0.0014858841010401188</v>
      </c>
      <c r="M14" s="18">
        <v>0</v>
      </c>
      <c r="N14" s="174">
        <v>0</v>
      </c>
      <c r="O14" s="18">
        <f>_xlfn.IFERROR(VLOOKUP(R14,'[1]Sheet1'!$A$295:$C$332,2,FALSE),0)</f>
        <v>1</v>
      </c>
      <c r="P14" s="174">
        <f>_xlfn.IFERROR(VLOOKUP(R14,'[1]Sheet1'!$A$295:$C$332,3,FALSE)/100,0)</f>
        <v>0.0003620564808110065</v>
      </c>
      <c r="Q14" s="193">
        <f t="shared" si="0"/>
        <v>0</v>
      </c>
      <c r="R14" s="256" t="s">
        <v>457</v>
      </c>
      <c r="S14" s="270"/>
    </row>
    <row r="15" spans="1:19" ht="28.5">
      <c r="A15" s="190">
        <v>17</v>
      </c>
      <c r="B15" s="158" t="s">
        <v>175</v>
      </c>
      <c r="C15" s="18">
        <v>0</v>
      </c>
      <c r="D15" s="177">
        <v>0</v>
      </c>
      <c r="E15" s="18">
        <v>0</v>
      </c>
      <c r="F15" s="177">
        <v>0</v>
      </c>
      <c r="G15" s="18">
        <v>0</v>
      </c>
      <c r="H15" s="177">
        <v>0</v>
      </c>
      <c r="I15" s="18">
        <v>0</v>
      </c>
      <c r="J15" s="174">
        <v>0</v>
      </c>
      <c r="K15" s="18">
        <v>0</v>
      </c>
      <c r="L15" s="174">
        <v>0</v>
      </c>
      <c r="M15" s="18">
        <v>0</v>
      </c>
      <c r="N15" s="174">
        <v>0</v>
      </c>
      <c r="O15" s="18">
        <f>_xlfn.IFERROR(VLOOKUP(R15,'[1]Sheet1'!$A$295:$C$332,2,FALSE),0)</f>
        <v>0</v>
      </c>
      <c r="P15" s="174">
        <f>_xlfn.IFERROR(VLOOKUP(R15,'[1]Sheet1'!$A$295:$C$332,3,FALSE)/100,0)</f>
        <v>0</v>
      </c>
      <c r="Q15" s="193">
        <f t="shared" si="0"/>
        <v>0</v>
      </c>
      <c r="R15" s="256"/>
      <c r="S15" s="270"/>
    </row>
    <row r="16" spans="1:19" ht="29.25" thickBot="1">
      <c r="A16" s="194">
        <v>19</v>
      </c>
      <c r="B16" s="159" t="s">
        <v>176</v>
      </c>
      <c r="C16" s="19">
        <v>33</v>
      </c>
      <c r="D16" s="195">
        <v>0.012721665381649962</v>
      </c>
      <c r="E16" s="19">
        <v>28</v>
      </c>
      <c r="F16" s="195">
        <v>0.01062618595825427</v>
      </c>
      <c r="G16" s="19">
        <v>29</v>
      </c>
      <c r="H16" s="195">
        <v>0.012073272273105746</v>
      </c>
      <c r="I16" s="19">
        <v>21</v>
      </c>
      <c r="J16" s="175">
        <v>0.007993909402360106</v>
      </c>
      <c r="K16" s="19">
        <v>40</v>
      </c>
      <c r="L16" s="175">
        <v>0.014858841010401186</v>
      </c>
      <c r="M16" s="19">
        <v>14</v>
      </c>
      <c r="N16" s="175">
        <v>0.005025125628140703</v>
      </c>
      <c r="O16" s="19">
        <f>_xlfn.IFERROR(VLOOKUP(R16,'[1]Sheet1'!$A$295:$C$332,2,FALSE),0)</f>
        <v>6</v>
      </c>
      <c r="P16" s="175">
        <f>_xlfn.IFERROR(VLOOKUP(R16,'[1]Sheet1'!$A$295:$C$332,3,FALSE)/100,0)</f>
        <v>0.002172338884866039</v>
      </c>
      <c r="Q16" s="196">
        <f t="shared" si="0"/>
        <v>-0.5714285714285714</v>
      </c>
      <c r="R16" s="256" t="s">
        <v>458</v>
      </c>
      <c r="S16" s="270"/>
    </row>
    <row r="17" spans="1:19" ht="15.75" thickBot="1">
      <c r="A17" s="181">
        <v>2</v>
      </c>
      <c r="B17" s="156" t="s">
        <v>177</v>
      </c>
      <c r="C17" s="69">
        <v>2</v>
      </c>
      <c r="D17" s="183">
        <v>0.0007710100231303007</v>
      </c>
      <c r="E17" s="69">
        <v>0</v>
      </c>
      <c r="F17" s="183">
        <v>0</v>
      </c>
      <c r="G17" s="69">
        <v>2</v>
      </c>
      <c r="H17" s="183">
        <v>0.0008326394671107411</v>
      </c>
      <c r="I17" s="69">
        <v>0</v>
      </c>
      <c r="J17" s="182">
        <v>0</v>
      </c>
      <c r="K17" s="69">
        <v>4</v>
      </c>
      <c r="L17" s="69">
        <v>0.0014858841010401188</v>
      </c>
      <c r="M17" s="69">
        <v>2</v>
      </c>
      <c r="N17" s="102">
        <v>0.0007178750897343862</v>
      </c>
      <c r="O17" s="69">
        <f>SUM(O18:O22)</f>
        <v>2</v>
      </c>
      <c r="P17" s="102">
        <f>SUM(P18:P22)</f>
        <v>0.000724112961622013</v>
      </c>
      <c r="Q17" s="260">
        <f t="shared" si="0"/>
        <v>0</v>
      </c>
      <c r="R17" s="256"/>
      <c r="S17" s="270"/>
    </row>
    <row r="18" spans="1:19" ht="15">
      <c r="A18" s="197">
        <v>20</v>
      </c>
      <c r="B18" s="198" t="s">
        <v>178</v>
      </c>
      <c r="C18" s="57">
        <v>0</v>
      </c>
      <c r="D18" s="200">
        <v>0</v>
      </c>
      <c r="E18" s="57">
        <v>0</v>
      </c>
      <c r="F18" s="200">
        <v>0</v>
      </c>
      <c r="G18" s="57">
        <v>2</v>
      </c>
      <c r="H18" s="200">
        <v>0.0008326394671107411</v>
      </c>
      <c r="I18" s="57">
        <v>0</v>
      </c>
      <c r="J18" s="199">
        <v>0</v>
      </c>
      <c r="K18" s="57">
        <v>1</v>
      </c>
      <c r="L18" s="199">
        <v>0.0003714710252600297</v>
      </c>
      <c r="M18" s="57">
        <v>0</v>
      </c>
      <c r="N18" s="199">
        <v>0</v>
      </c>
      <c r="O18" s="57">
        <f>_xlfn.IFERROR(VLOOKUP(R18,'[1]Sheet1'!$A$295:$C$332,2,FALSE),0)</f>
        <v>0</v>
      </c>
      <c r="P18" s="199">
        <f>_xlfn.IFERROR(VLOOKUP(R18,'[1]Sheet1'!$A$295:$C$332,3,FALSE)/100,0)</f>
        <v>0</v>
      </c>
      <c r="Q18" s="201">
        <f t="shared" si="0"/>
        <v>0</v>
      </c>
      <c r="R18" s="256" t="s">
        <v>459</v>
      </c>
      <c r="S18" s="270"/>
    </row>
    <row r="19" spans="1:19" ht="15">
      <c r="A19" s="190">
        <v>21</v>
      </c>
      <c r="B19" s="158" t="s">
        <v>179</v>
      </c>
      <c r="C19" s="38">
        <v>0</v>
      </c>
      <c r="D19" s="192">
        <v>0</v>
      </c>
      <c r="E19" s="38">
        <v>0</v>
      </c>
      <c r="F19" s="192">
        <v>0</v>
      </c>
      <c r="G19" s="38">
        <v>0</v>
      </c>
      <c r="H19" s="192">
        <v>0</v>
      </c>
      <c r="I19" s="38">
        <v>0</v>
      </c>
      <c r="J19" s="191">
        <v>0</v>
      </c>
      <c r="K19" s="38">
        <v>0</v>
      </c>
      <c r="L19" s="191">
        <v>0</v>
      </c>
      <c r="M19" s="38">
        <v>0</v>
      </c>
      <c r="N19" s="191">
        <v>0</v>
      </c>
      <c r="O19" s="38">
        <f>_xlfn.IFERROR(VLOOKUP(R19,'[1]Sheet1'!$A$295:$C$332,2,FALSE),0)</f>
        <v>0</v>
      </c>
      <c r="P19" s="191">
        <f>_xlfn.IFERROR(VLOOKUP(R19,'[1]Sheet1'!$A$295:$C$332,3,FALSE)/100,0)</f>
        <v>0</v>
      </c>
      <c r="Q19" s="193">
        <f t="shared" si="0"/>
        <v>0</v>
      </c>
      <c r="R19" s="256"/>
      <c r="S19" s="270"/>
    </row>
    <row r="20" spans="1:19" ht="15">
      <c r="A20" s="190">
        <v>22</v>
      </c>
      <c r="B20" s="158" t="s">
        <v>180</v>
      </c>
      <c r="C20" s="18">
        <v>0</v>
      </c>
      <c r="D20" s="177">
        <v>0</v>
      </c>
      <c r="E20" s="18">
        <v>0</v>
      </c>
      <c r="F20" s="177">
        <v>0</v>
      </c>
      <c r="G20" s="18">
        <v>0</v>
      </c>
      <c r="H20" s="177">
        <v>0</v>
      </c>
      <c r="I20" s="18">
        <v>0</v>
      </c>
      <c r="J20" s="174">
        <v>0</v>
      </c>
      <c r="K20" s="18">
        <v>0</v>
      </c>
      <c r="L20" s="174">
        <v>0</v>
      </c>
      <c r="M20" s="18">
        <v>0</v>
      </c>
      <c r="N20" s="174">
        <v>0</v>
      </c>
      <c r="O20" s="18">
        <f>_xlfn.IFERROR(VLOOKUP(R20,'[1]Sheet1'!$A$295:$C$332,2,FALSE),0)</f>
        <v>1</v>
      </c>
      <c r="P20" s="174">
        <f>_xlfn.IFERROR(VLOOKUP(R20,'[1]Sheet1'!$A$295:$C$332,3,FALSE)/100,0)</f>
        <v>0.0003620564808110065</v>
      </c>
      <c r="Q20" s="193">
        <f t="shared" si="0"/>
        <v>0</v>
      </c>
      <c r="R20" s="256" t="s">
        <v>620</v>
      </c>
      <c r="S20" s="270"/>
    </row>
    <row r="21" spans="1:19" ht="15">
      <c r="A21" s="190">
        <v>23</v>
      </c>
      <c r="B21" s="158" t="s">
        <v>181</v>
      </c>
      <c r="C21" s="18">
        <v>0</v>
      </c>
      <c r="D21" s="177">
        <v>0</v>
      </c>
      <c r="E21" s="18">
        <v>0</v>
      </c>
      <c r="F21" s="177">
        <v>0</v>
      </c>
      <c r="G21" s="18">
        <v>0</v>
      </c>
      <c r="H21" s="177">
        <v>0</v>
      </c>
      <c r="I21" s="18">
        <v>0</v>
      </c>
      <c r="J21" s="174">
        <v>0</v>
      </c>
      <c r="K21" s="18">
        <v>1</v>
      </c>
      <c r="L21" s="174">
        <v>0.0003714710252600297</v>
      </c>
      <c r="M21" s="18">
        <v>0</v>
      </c>
      <c r="N21" s="174">
        <v>0</v>
      </c>
      <c r="O21" s="18">
        <f>_xlfn.IFERROR(VLOOKUP(R21,'[1]Sheet1'!$A$295:$C$332,2,FALSE),0)</f>
        <v>0</v>
      </c>
      <c r="P21" s="174">
        <f>_xlfn.IFERROR(VLOOKUP(R21,'[1]Sheet1'!$A$295:$C$332,3,FALSE)/100,0)</f>
        <v>0</v>
      </c>
      <c r="Q21" s="193">
        <f t="shared" si="0"/>
        <v>0</v>
      </c>
      <c r="R21" s="256" t="s">
        <v>460</v>
      </c>
      <c r="S21" s="270"/>
    </row>
    <row r="22" spans="1:19" ht="29.25" thickBot="1">
      <c r="A22" s="202">
        <v>29</v>
      </c>
      <c r="B22" s="161" t="s">
        <v>182</v>
      </c>
      <c r="C22" s="32">
        <v>2</v>
      </c>
      <c r="D22" s="178">
        <v>0.0007710100231303007</v>
      </c>
      <c r="E22" s="32">
        <v>0</v>
      </c>
      <c r="F22" s="178">
        <v>0</v>
      </c>
      <c r="G22" s="32">
        <v>0</v>
      </c>
      <c r="H22" s="178">
        <v>0</v>
      </c>
      <c r="I22" s="32">
        <v>0</v>
      </c>
      <c r="J22" s="179">
        <v>0</v>
      </c>
      <c r="K22" s="32">
        <v>2</v>
      </c>
      <c r="L22" s="179">
        <v>0.0007429420505200594</v>
      </c>
      <c r="M22" s="32">
        <v>2</v>
      </c>
      <c r="N22" s="179">
        <v>0.0007178750897343862</v>
      </c>
      <c r="O22" s="32">
        <f>_xlfn.IFERROR(VLOOKUP(R22,'[1]Sheet1'!$A$295:$C$332,2,FALSE),0)</f>
        <v>1</v>
      </c>
      <c r="P22" s="179">
        <f>_xlfn.IFERROR(VLOOKUP(R22,'[1]Sheet1'!$A$295:$C$332,3,FALSE)/100,0)</f>
        <v>0.0003620564808110065</v>
      </c>
      <c r="Q22" s="196">
        <f t="shared" si="0"/>
        <v>-0.5</v>
      </c>
      <c r="R22" s="256" t="s">
        <v>461</v>
      </c>
      <c r="S22" s="270"/>
    </row>
    <row r="23" spans="1:19" ht="29.25" thickBot="1">
      <c r="A23" s="181">
        <v>3</v>
      </c>
      <c r="B23" s="156" t="s">
        <v>183</v>
      </c>
      <c r="C23" s="203">
        <v>759</v>
      </c>
      <c r="D23" s="205">
        <v>0.2925983037779491</v>
      </c>
      <c r="E23" s="203">
        <v>861</v>
      </c>
      <c r="F23" s="205">
        <v>0.3267552182163188</v>
      </c>
      <c r="G23" s="203">
        <v>683</v>
      </c>
      <c r="H23" s="205">
        <v>0.2843463780183181</v>
      </c>
      <c r="I23" s="203">
        <v>793</v>
      </c>
      <c r="J23" s="204">
        <v>0.3018652455272174</v>
      </c>
      <c r="K23" s="203">
        <v>790</v>
      </c>
      <c r="L23" s="204">
        <v>0.29346210995542343</v>
      </c>
      <c r="M23" s="203">
        <v>919</v>
      </c>
      <c r="N23" s="204">
        <v>0.32986360373295043</v>
      </c>
      <c r="O23" s="203">
        <f>SUM(O24:O27)</f>
        <v>820</v>
      </c>
      <c r="P23" s="204">
        <f>SUM(P24:P27)</f>
        <v>0.29688631426502543</v>
      </c>
      <c r="Q23" s="184">
        <f t="shared" si="0"/>
        <v>-0.10772578890097932</v>
      </c>
      <c r="R23" s="256"/>
      <c r="S23" s="270"/>
    </row>
    <row r="24" spans="1:19" ht="28.5">
      <c r="A24" s="185">
        <v>30</v>
      </c>
      <c r="B24" s="186" t="s">
        <v>184</v>
      </c>
      <c r="C24" s="137">
        <v>24</v>
      </c>
      <c r="D24" s="188">
        <v>0.009252120277563608</v>
      </c>
      <c r="E24" s="137">
        <v>33</v>
      </c>
      <c r="F24" s="188">
        <v>0.012523719165085389</v>
      </c>
      <c r="G24" s="137">
        <v>39</v>
      </c>
      <c r="H24" s="188">
        <v>0.01623646960865945</v>
      </c>
      <c r="I24" s="137">
        <v>26</v>
      </c>
      <c r="J24" s="187">
        <v>0.0098972211648268</v>
      </c>
      <c r="K24" s="137">
        <v>33</v>
      </c>
      <c r="L24" s="187">
        <v>0.012258543833580982</v>
      </c>
      <c r="M24" s="137">
        <v>27</v>
      </c>
      <c r="N24" s="187">
        <v>0.009691313711414214</v>
      </c>
      <c r="O24" s="137">
        <f>_xlfn.IFERROR(VLOOKUP(R24,'[1]Sheet1'!$A$295:$C$332,2,FALSE),0)</f>
        <v>76</v>
      </c>
      <c r="P24" s="187">
        <f>_xlfn.IFERROR(VLOOKUP(R24,'[1]Sheet1'!$A$295:$C$332,3,FALSE)/100,0)</f>
        <v>0.027516292541636497</v>
      </c>
      <c r="Q24" s="206">
        <f t="shared" si="0"/>
        <v>1.8148148148148149</v>
      </c>
      <c r="R24" s="256" t="s">
        <v>462</v>
      </c>
      <c r="S24" s="270"/>
    </row>
    <row r="25" spans="1:19" ht="15">
      <c r="A25" s="190">
        <v>31</v>
      </c>
      <c r="B25" s="158" t="s">
        <v>185</v>
      </c>
      <c r="C25" s="38">
        <v>622</v>
      </c>
      <c r="D25" s="192">
        <v>0.23978411719352352</v>
      </c>
      <c r="E25" s="38">
        <v>700</v>
      </c>
      <c r="F25" s="192">
        <v>0.2656546489563567</v>
      </c>
      <c r="G25" s="38">
        <v>540</v>
      </c>
      <c r="H25" s="192">
        <v>0.2248126561199001</v>
      </c>
      <c r="I25" s="38">
        <v>674</v>
      </c>
      <c r="J25" s="191">
        <v>0.25656642558051007</v>
      </c>
      <c r="K25" s="38">
        <v>645</v>
      </c>
      <c r="L25" s="191">
        <v>0.23959881129271918</v>
      </c>
      <c r="M25" s="38">
        <v>772</v>
      </c>
      <c r="N25" s="191">
        <v>0.27709978463747303</v>
      </c>
      <c r="O25" s="38">
        <f>_xlfn.IFERROR(VLOOKUP(R25,'[1]Sheet1'!$A$295:$C$332,2,FALSE),0)</f>
        <v>643</v>
      </c>
      <c r="P25" s="191">
        <f>_xlfn.IFERROR(VLOOKUP(R25,'[1]Sheet1'!$A$295:$C$332,3,FALSE)/100,0)</f>
        <v>0.23280231716147726</v>
      </c>
      <c r="Q25" s="193">
        <f t="shared" si="0"/>
        <v>-0.16709844559585493</v>
      </c>
      <c r="R25" s="256" t="s">
        <v>463</v>
      </c>
      <c r="S25" s="270"/>
    </row>
    <row r="26" spans="1:19" ht="15">
      <c r="A26" s="190">
        <v>32</v>
      </c>
      <c r="B26" s="158" t="s">
        <v>186</v>
      </c>
      <c r="C26" s="18">
        <v>96</v>
      </c>
      <c r="D26" s="177">
        <v>0.03700848111025443</v>
      </c>
      <c r="E26" s="18">
        <v>119</v>
      </c>
      <c r="F26" s="177">
        <v>0.04516129032258064</v>
      </c>
      <c r="G26" s="18">
        <v>101</v>
      </c>
      <c r="H26" s="177">
        <v>0.04204829308909242</v>
      </c>
      <c r="I26" s="18">
        <v>85</v>
      </c>
      <c r="J26" s="174">
        <v>0.03235629996193377</v>
      </c>
      <c r="K26" s="18">
        <v>104</v>
      </c>
      <c r="L26" s="174">
        <v>0.03863298662704309</v>
      </c>
      <c r="M26" s="18">
        <v>105</v>
      </c>
      <c r="N26" s="174">
        <v>0.03768844221105527</v>
      </c>
      <c r="O26" s="18">
        <f>_xlfn.IFERROR(VLOOKUP(R26,'[1]Sheet1'!$A$295:$C$332,2,FALSE),0)</f>
        <v>88</v>
      </c>
      <c r="P26" s="174">
        <f>_xlfn.IFERROR(VLOOKUP(R26,'[1]Sheet1'!$A$295:$C$332,3,FALSE)/100,0)</f>
        <v>0.03186097031136857</v>
      </c>
      <c r="Q26" s="193">
        <f t="shared" si="0"/>
        <v>-0.1619047619047619</v>
      </c>
      <c r="R26" s="256" t="s">
        <v>464</v>
      </c>
      <c r="S26" s="270"/>
    </row>
    <row r="27" spans="1:19" ht="29.25" thickBot="1">
      <c r="A27" s="194">
        <v>39</v>
      </c>
      <c r="B27" s="159" t="s">
        <v>187</v>
      </c>
      <c r="C27" s="19">
        <v>17</v>
      </c>
      <c r="D27" s="195">
        <v>0.0065535851966075555</v>
      </c>
      <c r="E27" s="19">
        <v>9</v>
      </c>
      <c r="F27" s="195">
        <v>0.003415559772296015</v>
      </c>
      <c r="G27" s="19">
        <v>3</v>
      </c>
      <c r="H27" s="195">
        <v>0.0012489592006661116</v>
      </c>
      <c r="I27" s="19">
        <v>8</v>
      </c>
      <c r="J27" s="175">
        <v>0.0030452988199467074</v>
      </c>
      <c r="K27" s="19">
        <v>8</v>
      </c>
      <c r="L27" s="175">
        <v>0.0029717682020802376</v>
      </c>
      <c r="M27" s="19">
        <v>15</v>
      </c>
      <c r="N27" s="175">
        <v>0.005384063173007897</v>
      </c>
      <c r="O27" s="19">
        <f>_xlfn.IFERROR(VLOOKUP(R27,'[1]Sheet1'!$A$295:$C$332,2,FALSE),0)</f>
        <v>13</v>
      </c>
      <c r="P27" s="175">
        <f>_xlfn.IFERROR(VLOOKUP(R27,'[1]Sheet1'!$A$295:$C$332,3,FALSE)/100,0)</f>
        <v>0.004706734250543085</v>
      </c>
      <c r="Q27" s="196">
        <f t="shared" si="0"/>
        <v>-0.13333333333333333</v>
      </c>
      <c r="R27" s="256" t="s">
        <v>465</v>
      </c>
      <c r="S27" s="270"/>
    </row>
    <row r="28" spans="1:19" ht="15.75" thickBot="1">
      <c r="A28" s="181">
        <v>4</v>
      </c>
      <c r="B28" s="156" t="s">
        <v>188</v>
      </c>
      <c r="C28" s="69">
        <v>1090</v>
      </c>
      <c r="D28" s="183">
        <v>0.4202004626060139</v>
      </c>
      <c r="E28" s="69">
        <v>1052</v>
      </c>
      <c r="F28" s="183">
        <v>0.39924098671726754</v>
      </c>
      <c r="G28" s="69">
        <v>1021</v>
      </c>
      <c r="H28" s="183">
        <v>0.4250624479600333</v>
      </c>
      <c r="I28" s="69">
        <v>1121</v>
      </c>
      <c r="J28" s="182">
        <v>0.42672249714503235</v>
      </c>
      <c r="K28" s="69">
        <v>1096</v>
      </c>
      <c r="L28" s="261">
        <v>0.4071322436849926</v>
      </c>
      <c r="M28" s="69">
        <v>1053</v>
      </c>
      <c r="N28" s="271">
        <v>0.37796123474515436</v>
      </c>
      <c r="O28" s="69">
        <f>SUM(O29:O35)</f>
        <v>1119</v>
      </c>
      <c r="P28" s="271">
        <f>SUM(P29:P35)</f>
        <v>0.4051412020275163</v>
      </c>
      <c r="Q28" s="184">
        <f t="shared" si="0"/>
        <v>0.06267806267806268</v>
      </c>
      <c r="R28" s="256"/>
      <c r="S28" s="270"/>
    </row>
    <row r="29" spans="1:19" ht="15">
      <c r="A29" s="197">
        <v>40</v>
      </c>
      <c r="B29" s="198" t="s">
        <v>189</v>
      </c>
      <c r="C29" s="57">
        <v>88</v>
      </c>
      <c r="D29" s="200">
        <v>0.03392444101773323</v>
      </c>
      <c r="E29" s="57">
        <v>86</v>
      </c>
      <c r="F29" s="200">
        <v>0.03263757115749526</v>
      </c>
      <c r="G29" s="57">
        <v>94</v>
      </c>
      <c r="H29" s="200">
        <v>0.03913405495420483</v>
      </c>
      <c r="I29" s="57">
        <v>86</v>
      </c>
      <c r="J29" s="199">
        <v>0.032736962314427104</v>
      </c>
      <c r="K29" s="57">
        <v>88</v>
      </c>
      <c r="L29" s="199">
        <v>0.03268945022288262</v>
      </c>
      <c r="M29" s="57">
        <v>90</v>
      </c>
      <c r="N29" s="199">
        <v>0.03230437903804738</v>
      </c>
      <c r="O29" s="57">
        <f>_xlfn.IFERROR(VLOOKUP(R29,'[1]Sheet1'!$A$295:$C$332,2,FALSE),0)</f>
        <v>99</v>
      </c>
      <c r="P29" s="199">
        <f>_xlfn.IFERROR(VLOOKUP(R29,'[1]Sheet1'!$A$295:$C$332,3,FALSE)/100,0)</f>
        <v>0.035843591600289645</v>
      </c>
      <c r="Q29" s="201">
        <f t="shared" si="0"/>
        <v>0.1</v>
      </c>
      <c r="R29" s="256" t="s">
        <v>466</v>
      </c>
      <c r="S29" s="270"/>
    </row>
    <row r="30" spans="1:19" ht="15">
      <c r="A30" s="190">
        <v>41</v>
      </c>
      <c r="B30" s="158" t="s">
        <v>190</v>
      </c>
      <c r="C30" s="38">
        <v>11</v>
      </c>
      <c r="D30" s="192">
        <v>0.004240555127216654</v>
      </c>
      <c r="E30" s="38">
        <v>7</v>
      </c>
      <c r="F30" s="192">
        <v>0.0026565464895635673</v>
      </c>
      <c r="G30" s="38">
        <v>9</v>
      </c>
      <c r="H30" s="192">
        <v>0.003746877601998335</v>
      </c>
      <c r="I30" s="38">
        <v>4</v>
      </c>
      <c r="J30" s="191">
        <v>0.0015226494099733537</v>
      </c>
      <c r="K30" s="38">
        <v>6</v>
      </c>
      <c r="L30" s="191">
        <v>0.002228826151560178</v>
      </c>
      <c r="M30" s="38">
        <v>13</v>
      </c>
      <c r="N30" s="191">
        <v>0.00466618808327351</v>
      </c>
      <c r="O30" s="38">
        <f>_xlfn.IFERROR(VLOOKUP(R30,'[1]Sheet1'!$A$295:$C$332,2,FALSE),0)</f>
        <v>8</v>
      </c>
      <c r="P30" s="191">
        <f>_xlfn.IFERROR(VLOOKUP(R30,'[1]Sheet1'!$A$295:$C$332,3,FALSE)/100,0)</f>
        <v>0.002896451846488052</v>
      </c>
      <c r="Q30" s="193">
        <f t="shared" si="0"/>
        <v>-0.38461538461538464</v>
      </c>
      <c r="R30" s="256" t="s">
        <v>467</v>
      </c>
      <c r="S30" s="270"/>
    </row>
    <row r="31" spans="1:19" ht="15">
      <c r="A31" s="190">
        <v>42</v>
      </c>
      <c r="B31" s="158" t="s">
        <v>191</v>
      </c>
      <c r="C31" s="18">
        <v>23</v>
      </c>
      <c r="D31" s="177">
        <v>0.008866615265998457</v>
      </c>
      <c r="E31" s="18">
        <v>14</v>
      </c>
      <c r="F31" s="177">
        <v>0.005313092979127135</v>
      </c>
      <c r="G31" s="18">
        <v>11</v>
      </c>
      <c r="H31" s="177">
        <v>0.004579517069109076</v>
      </c>
      <c r="I31" s="18">
        <v>19</v>
      </c>
      <c r="J31" s="174">
        <v>0.00723258469737343</v>
      </c>
      <c r="K31" s="18">
        <v>16</v>
      </c>
      <c r="L31" s="174">
        <v>0.005943536404160475</v>
      </c>
      <c r="M31" s="18">
        <v>17</v>
      </c>
      <c r="N31" s="174">
        <v>0.006101938262742284</v>
      </c>
      <c r="O31" s="18">
        <f>_xlfn.IFERROR(VLOOKUP(R31,'[1]Sheet1'!$A$295:$C$332,2,FALSE),0)</f>
        <v>23</v>
      </c>
      <c r="P31" s="174">
        <f>_xlfn.IFERROR(VLOOKUP(R31,'[1]Sheet1'!$A$295:$C$332,3,FALSE)/100,0)</f>
        <v>0.00832729905865315</v>
      </c>
      <c r="Q31" s="193">
        <f t="shared" si="0"/>
        <v>0.35294117647058826</v>
      </c>
      <c r="R31" s="256" t="s">
        <v>468</v>
      </c>
      <c r="S31" s="270"/>
    </row>
    <row r="32" spans="1:19" ht="15">
      <c r="A32" s="190">
        <v>43</v>
      </c>
      <c r="B32" s="158" t="s">
        <v>192</v>
      </c>
      <c r="C32" s="18">
        <v>2</v>
      </c>
      <c r="D32" s="177">
        <v>0.0007710100231303007</v>
      </c>
      <c r="E32" s="18">
        <v>3</v>
      </c>
      <c r="F32" s="177">
        <v>0.0011385199240986717</v>
      </c>
      <c r="G32" s="18">
        <v>3</v>
      </c>
      <c r="H32" s="177">
        <v>0.0012489592006661116</v>
      </c>
      <c r="I32" s="18">
        <v>1</v>
      </c>
      <c r="J32" s="174">
        <v>0.00038066235249333843</v>
      </c>
      <c r="K32" s="18">
        <v>2</v>
      </c>
      <c r="L32" s="174">
        <v>0.0007429420505200594</v>
      </c>
      <c r="M32" s="18">
        <v>2</v>
      </c>
      <c r="N32" s="174">
        <v>0.0007178750897343862</v>
      </c>
      <c r="O32" s="18">
        <f>_xlfn.IFERROR(VLOOKUP(R32,'[1]Sheet1'!$A$295:$C$332,2,FALSE),0)</f>
        <v>4</v>
      </c>
      <c r="P32" s="174">
        <f>_xlfn.IFERROR(VLOOKUP(R32,'[1]Sheet1'!$A$295:$C$332,3,FALSE)/100,0)</f>
        <v>0.001448225923244026</v>
      </c>
      <c r="Q32" s="193">
        <f t="shared" si="0"/>
        <v>1</v>
      </c>
      <c r="R32" s="256" t="s">
        <v>469</v>
      </c>
      <c r="S32" s="270"/>
    </row>
    <row r="33" spans="1:19" ht="15">
      <c r="A33" s="190">
        <v>44</v>
      </c>
      <c r="B33" s="158" t="s">
        <v>193</v>
      </c>
      <c r="C33" s="18">
        <v>463</v>
      </c>
      <c r="D33" s="177">
        <v>0.17848882035466462</v>
      </c>
      <c r="E33" s="18">
        <v>455</v>
      </c>
      <c r="F33" s="177">
        <v>0.17267552182163187</v>
      </c>
      <c r="G33" s="18">
        <v>442</v>
      </c>
      <c r="H33" s="177">
        <v>0.18401332223147376</v>
      </c>
      <c r="I33" s="18">
        <v>454</v>
      </c>
      <c r="J33" s="174">
        <v>0.17282070803197563</v>
      </c>
      <c r="K33" s="18">
        <v>414</v>
      </c>
      <c r="L33" s="174">
        <v>0.1537890044576523</v>
      </c>
      <c r="M33" s="18">
        <v>403</v>
      </c>
      <c r="N33" s="174">
        <v>0.14465183058147882</v>
      </c>
      <c r="O33" s="18">
        <f>_xlfn.IFERROR(VLOOKUP(R33,'[1]Sheet1'!$A$295:$C$332,2,FALSE),0)</f>
        <v>519</v>
      </c>
      <c r="P33" s="174">
        <f>_xlfn.IFERROR(VLOOKUP(R33,'[1]Sheet1'!$A$295:$C$332,3,FALSE)/100,0)</f>
        <v>0.1879073135409124</v>
      </c>
      <c r="Q33" s="193">
        <f t="shared" si="0"/>
        <v>0.2878411910669975</v>
      </c>
      <c r="R33" s="256" t="s">
        <v>470</v>
      </c>
      <c r="S33" s="270"/>
    </row>
    <row r="34" spans="1:19" ht="28.5">
      <c r="A34" s="190">
        <v>45</v>
      </c>
      <c r="B34" s="158" t="s">
        <v>194</v>
      </c>
      <c r="C34" s="18">
        <v>487</v>
      </c>
      <c r="D34" s="177">
        <v>0.1877409406322282</v>
      </c>
      <c r="E34" s="18">
        <v>477</v>
      </c>
      <c r="F34" s="177">
        <v>0.1810246679316888</v>
      </c>
      <c r="G34" s="18">
        <v>449</v>
      </c>
      <c r="H34" s="177">
        <v>0.18692756036636138</v>
      </c>
      <c r="I34" s="18">
        <v>541</v>
      </c>
      <c r="J34" s="174">
        <v>0.20593833269889608</v>
      </c>
      <c r="K34" s="18">
        <v>543</v>
      </c>
      <c r="L34" s="174">
        <v>0.20170876671619614</v>
      </c>
      <c r="M34" s="18">
        <v>498</v>
      </c>
      <c r="N34" s="174">
        <v>0.17875089734386218</v>
      </c>
      <c r="O34" s="18">
        <f>_xlfn.IFERROR(VLOOKUP(R34,'[1]Sheet1'!$A$295:$C$332,2,FALSE),0)</f>
        <v>441</v>
      </c>
      <c r="P34" s="174">
        <f>_xlfn.IFERROR(VLOOKUP(R34,'[1]Sheet1'!$A$295:$C$332,3,FALSE)/100,0)</f>
        <v>0.15966690803765388</v>
      </c>
      <c r="Q34" s="193">
        <f t="shared" si="0"/>
        <v>-0.1144578313253012</v>
      </c>
      <c r="R34" s="256" t="s">
        <v>471</v>
      </c>
      <c r="S34" s="270"/>
    </row>
    <row r="35" spans="1:19" ht="29.25" thickBot="1">
      <c r="A35" s="202">
        <v>49</v>
      </c>
      <c r="B35" s="161" t="s">
        <v>195</v>
      </c>
      <c r="C35" s="32">
        <v>16</v>
      </c>
      <c r="D35" s="178">
        <v>0.006168080185042405</v>
      </c>
      <c r="E35" s="32">
        <v>10</v>
      </c>
      <c r="F35" s="178">
        <v>0.003795066413662239</v>
      </c>
      <c r="G35" s="32">
        <v>13</v>
      </c>
      <c r="H35" s="178">
        <v>0.005412156536219817</v>
      </c>
      <c r="I35" s="32">
        <v>16</v>
      </c>
      <c r="J35" s="179">
        <v>0.006090597639893415</v>
      </c>
      <c r="K35" s="32">
        <v>27</v>
      </c>
      <c r="L35" s="179">
        <v>0.010029717682020801</v>
      </c>
      <c r="M35" s="32">
        <v>30</v>
      </c>
      <c r="N35" s="179">
        <v>0.010768126346015794</v>
      </c>
      <c r="O35" s="32">
        <f>_xlfn.IFERROR(VLOOKUP(R35,'[1]Sheet1'!$A$295:$C$332,2,FALSE),0)</f>
        <v>25</v>
      </c>
      <c r="P35" s="179">
        <f>_xlfn.IFERROR(VLOOKUP(R35,'[1]Sheet1'!$A$295:$C$332,3,FALSE)/100,0)</f>
        <v>0.009051412020275165</v>
      </c>
      <c r="Q35" s="196">
        <f t="shared" si="0"/>
        <v>-0.16666666666666666</v>
      </c>
      <c r="R35" s="256" t="s">
        <v>472</v>
      </c>
      <c r="S35" s="270"/>
    </row>
    <row r="36" spans="1:19" ht="15.75" thickBot="1">
      <c r="A36" s="181">
        <v>5</v>
      </c>
      <c r="B36" s="156" t="s">
        <v>196</v>
      </c>
      <c r="C36" s="69">
        <v>223</v>
      </c>
      <c r="D36" s="183">
        <v>0.08596761757902853</v>
      </c>
      <c r="E36" s="69">
        <v>207</v>
      </c>
      <c r="F36" s="183">
        <v>0.07855787476280834</v>
      </c>
      <c r="G36" s="69">
        <v>192</v>
      </c>
      <c r="H36" s="183">
        <v>0.07993338884263114</v>
      </c>
      <c r="I36" s="69">
        <v>192</v>
      </c>
      <c r="J36" s="182">
        <v>0.07308717167872097</v>
      </c>
      <c r="K36" s="69">
        <v>195</v>
      </c>
      <c r="L36" s="182">
        <v>0.0724368499257058</v>
      </c>
      <c r="M36" s="69">
        <v>190</v>
      </c>
      <c r="N36" s="182">
        <v>0.0681981335247667</v>
      </c>
      <c r="O36" s="69">
        <f>SUM(O37:O41)</f>
        <v>205</v>
      </c>
      <c r="P36" s="182">
        <f>SUM(P37:P41)</f>
        <v>0.07422157856625633</v>
      </c>
      <c r="Q36" s="184">
        <f t="shared" si="0"/>
        <v>0.07894736842105263</v>
      </c>
      <c r="R36" s="256"/>
      <c r="S36" s="270"/>
    </row>
    <row r="37" spans="1:19" ht="15">
      <c r="A37" s="185">
        <v>50</v>
      </c>
      <c r="B37" s="186" t="s">
        <v>197</v>
      </c>
      <c r="C37" s="137">
        <v>11</v>
      </c>
      <c r="D37" s="188">
        <v>0.004240555127216654</v>
      </c>
      <c r="E37" s="137">
        <v>4</v>
      </c>
      <c r="F37" s="188">
        <v>0.0015180265654648956</v>
      </c>
      <c r="G37" s="137">
        <v>1</v>
      </c>
      <c r="H37" s="188">
        <v>0.00041631973355537054</v>
      </c>
      <c r="I37" s="137">
        <v>5</v>
      </c>
      <c r="J37" s="187">
        <v>0.001903311762466692</v>
      </c>
      <c r="K37" s="137">
        <v>2</v>
      </c>
      <c r="L37" s="187">
        <v>0.0007429420505200594</v>
      </c>
      <c r="M37" s="137">
        <v>1</v>
      </c>
      <c r="N37" s="187">
        <v>0.0003589375448671931</v>
      </c>
      <c r="O37" s="137">
        <f>_xlfn.IFERROR(VLOOKUP(R37,'[1]Sheet1'!$A$295:$C$332,2,FALSE),0)</f>
        <v>1</v>
      </c>
      <c r="P37" s="187">
        <f>_xlfn.IFERROR(VLOOKUP(R37,'[1]Sheet1'!$A$295:$C$332,3,FALSE)/100,0)</f>
        <v>0.0003620564808110065</v>
      </c>
      <c r="Q37" s="206">
        <f t="shared" si="0"/>
        <v>0</v>
      </c>
      <c r="R37" s="256" t="s">
        <v>473</v>
      </c>
      <c r="S37" s="270"/>
    </row>
    <row r="38" spans="1:19" ht="15">
      <c r="A38" s="190">
        <v>51</v>
      </c>
      <c r="B38" s="158" t="s">
        <v>198</v>
      </c>
      <c r="C38" s="38">
        <v>1</v>
      </c>
      <c r="D38" s="192">
        <v>0.00038550501156515033</v>
      </c>
      <c r="E38" s="38">
        <v>2</v>
      </c>
      <c r="F38" s="192">
        <v>0.0007590132827324478</v>
      </c>
      <c r="G38" s="38">
        <v>0</v>
      </c>
      <c r="H38" s="192">
        <v>0</v>
      </c>
      <c r="I38" s="38">
        <v>3</v>
      </c>
      <c r="J38" s="191">
        <v>0.0011419870574800152</v>
      </c>
      <c r="K38" s="38">
        <v>5</v>
      </c>
      <c r="L38" s="191">
        <v>0.0018573551263001483</v>
      </c>
      <c r="M38" s="38">
        <v>2</v>
      </c>
      <c r="N38" s="191">
        <v>0.0007178750897343862</v>
      </c>
      <c r="O38" s="38">
        <f>_xlfn.IFERROR(VLOOKUP(R38,'[1]Sheet1'!$A$295:$C$332,2,FALSE),0)</f>
        <v>2</v>
      </c>
      <c r="P38" s="191">
        <f>_xlfn.IFERROR(VLOOKUP(R38,'[1]Sheet1'!$A$295:$C$332,3,FALSE)/100,0)</f>
        <v>0.000724112961622013</v>
      </c>
      <c r="Q38" s="193">
        <f t="shared" si="0"/>
        <v>0</v>
      </c>
      <c r="R38" s="256" t="s">
        <v>474</v>
      </c>
      <c r="S38" s="270"/>
    </row>
    <row r="39" spans="1:19" ht="15">
      <c r="A39" s="190">
        <v>52</v>
      </c>
      <c r="B39" s="158" t="s">
        <v>199</v>
      </c>
      <c r="C39" s="18">
        <v>0</v>
      </c>
      <c r="D39" s="177">
        <v>0</v>
      </c>
      <c r="E39" s="18">
        <v>2</v>
      </c>
      <c r="F39" s="177">
        <v>0.0007590132827324478</v>
      </c>
      <c r="G39" s="18">
        <v>0</v>
      </c>
      <c r="H39" s="177">
        <v>0</v>
      </c>
      <c r="I39" s="18">
        <v>0</v>
      </c>
      <c r="J39" s="174">
        <v>0</v>
      </c>
      <c r="K39" s="18">
        <v>0</v>
      </c>
      <c r="L39" s="174">
        <v>0</v>
      </c>
      <c r="M39" s="18">
        <v>2</v>
      </c>
      <c r="N39" s="174">
        <v>0.0007178750897343862</v>
      </c>
      <c r="O39" s="18">
        <f>_xlfn.IFERROR(VLOOKUP(R39,'[1]Sheet1'!$A$295:$C$332,2,FALSE),0)</f>
        <v>0</v>
      </c>
      <c r="P39" s="174">
        <f>_xlfn.IFERROR(VLOOKUP(R39,'[1]Sheet1'!$A$295:$C$332,3,FALSE)/100,0)</f>
        <v>0</v>
      </c>
      <c r="Q39" s="193">
        <f t="shared" si="0"/>
        <v>-1</v>
      </c>
      <c r="R39" s="256" t="s">
        <v>575</v>
      </c>
      <c r="S39" s="270"/>
    </row>
    <row r="40" spans="1:19" ht="15">
      <c r="A40" s="190">
        <v>53</v>
      </c>
      <c r="B40" s="158" t="s">
        <v>200</v>
      </c>
      <c r="C40" s="18">
        <v>204</v>
      </c>
      <c r="D40" s="177">
        <v>0.07864302235929067</v>
      </c>
      <c r="E40" s="18">
        <v>197</v>
      </c>
      <c r="F40" s="177">
        <v>0.07476280834914611</v>
      </c>
      <c r="G40" s="18">
        <v>184</v>
      </c>
      <c r="H40" s="177">
        <v>0.07660283097418817</v>
      </c>
      <c r="I40" s="18">
        <v>178</v>
      </c>
      <c r="J40" s="174">
        <v>0.06775789874381424</v>
      </c>
      <c r="K40" s="18">
        <v>186</v>
      </c>
      <c r="L40" s="174">
        <v>0.06909361069836553</v>
      </c>
      <c r="M40" s="18">
        <v>182</v>
      </c>
      <c r="N40" s="174">
        <v>0.06532663316582915</v>
      </c>
      <c r="O40" s="18">
        <f>_xlfn.IFERROR(VLOOKUP(R40,'[1]Sheet1'!$A$295:$C$332,2,FALSE),0)</f>
        <v>190</v>
      </c>
      <c r="P40" s="174">
        <f>_xlfn.IFERROR(VLOOKUP(R40,'[1]Sheet1'!$A$295:$C$332,3,FALSE)/100,0)</f>
        <v>0.06879073135409124</v>
      </c>
      <c r="Q40" s="193">
        <f t="shared" si="0"/>
        <v>0.04395604395604396</v>
      </c>
      <c r="R40" s="256" t="s">
        <v>475</v>
      </c>
      <c r="S40" s="270"/>
    </row>
    <row r="41" spans="1:19" ht="29.25" thickBot="1">
      <c r="A41" s="194">
        <v>59</v>
      </c>
      <c r="B41" s="159" t="s">
        <v>201</v>
      </c>
      <c r="C41" s="19">
        <v>7</v>
      </c>
      <c r="D41" s="195">
        <v>0.0026985350809560524</v>
      </c>
      <c r="E41" s="19">
        <v>2</v>
      </c>
      <c r="F41" s="195">
        <v>0.0007590132827324478</v>
      </c>
      <c r="G41" s="19">
        <v>7</v>
      </c>
      <c r="H41" s="195">
        <v>0.0029142381348875937</v>
      </c>
      <c r="I41" s="19">
        <v>6</v>
      </c>
      <c r="J41" s="175">
        <v>0.0022839741149600305</v>
      </c>
      <c r="K41" s="19">
        <v>2</v>
      </c>
      <c r="L41" s="175">
        <v>0.0007429420505200594</v>
      </c>
      <c r="M41" s="19">
        <v>3</v>
      </c>
      <c r="N41" s="175">
        <v>0.0010768126346015793</v>
      </c>
      <c r="O41" s="19">
        <f>_xlfn.IFERROR(VLOOKUP(R41,'[1]Sheet1'!$A$295:$C$332,2,FALSE),0)</f>
        <v>12</v>
      </c>
      <c r="P41" s="175">
        <f>_xlfn.IFERROR(VLOOKUP(R41,'[1]Sheet1'!$A$295:$C$332,3,FALSE)/100,0)</f>
        <v>0.004344677769732078</v>
      </c>
      <c r="Q41" s="196">
        <f t="shared" si="0"/>
        <v>3</v>
      </c>
      <c r="R41" s="256" t="s">
        <v>476</v>
      </c>
      <c r="S41" s="270"/>
    </row>
    <row r="42" spans="1:19" ht="15.75" thickBot="1">
      <c r="A42" s="181">
        <v>6</v>
      </c>
      <c r="B42" s="156" t="s">
        <v>202</v>
      </c>
      <c r="C42" s="69">
        <v>24</v>
      </c>
      <c r="D42" s="183">
        <v>0.009252120277563608</v>
      </c>
      <c r="E42" s="69">
        <v>30</v>
      </c>
      <c r="F42" s="183">
        <v>0.011385199240986717</v>
      </c>
      <c r="G42" s="69">
        <v>40</v>
      </c>
      <c r="H42" s="183">
        <v>0.01665278934221482</v>
      </c>
      <c r="I42" s="69">
        <v>43</v>
      </c>
      <c r="J42" s="182">
        <v>0.016368481157213552</v>
      </c>
      <c r="K42" s="69">
        <v>34</v>
      </c>
      <c r="L42" s="182">
        <v>0.01263001485884101</v>
      </c>
      <c r="M42" s="69">
        <v>34</v>
      </c>
      <c r="N42" s="182">
        <v>0.012203876525484565</v>
      </c>
      <c r="O42" s="69">
        <f>SUM(O43:O48)</f>
        <v>22</v>
      </c>
      <c r="P42" s="182">
        <f>SUM(P43:P48)</f>
        <v>0.007965242577842143</v>
      </c>
      <c r="Q42" s="184">
        <f t="shared" si="0"/>
        <v>-0.35294117647058826</v>
      </c>
      <c r="R42" s="256"/>
      <c r="S42" s="270"/>
    </row>
    <row r="43" spans="1:19" ht="15">
      <c r="A43" s="197">
        <v>60</v>
      </c>
      <c r="B43" s="198" t="s">
        <v>203</v>
      </c>
      <c r="C43" s="57">
        <v>5</v>
      </c>
      <c r="D43" s="200">
        <v>0.0019275250578257518</v>
      </c>
      <c r="E43" s="57">
        <v>10</v>
      </c>
      <c r="F43" s="200">
        <v>0.003795066413662239</v>
      </c>
      <c r="G43" s="57">
        <v>8</v>
      </c>
      <c r="H43" s="200">
        <v>0.0033305578684429643</v>
      </c>
      <c r="I43" s="57">
        <v>18</v>
      </c>
      <c r="J43" s="199">
        <v>0.006851922344880091</v>
      </c>
      <c r="K43" s="57">
        <v>11</v>
      </c>
      <c r="L43" s="199">
        <v>0.004086181277860327</v>
      </c>
      <c r="M43" s="57">
        <v>13</v>
      </c>
      <c r="N43" s="199">
        <v>0.00466618808327351</v>
      </c>
      <c r="O43" s="57">
        <f>_xlfn.IFERROR(VLOOKUP(R43,'[1]Sheet1'!$A$295:$C$332,2,FALSE),0)</f>
        <v>2</v>
      </c>
      <c r="P43" s="199">
        <f>_xlfn.IFERROR(VLOOKUP(R43,'[1]Sheet1'!$A$295:$C$332,3,FALSE)/100,0)</f>
        <v>0.000724112961622013</v>
      </c>
      <c r="Q43" s="206">
        <f t="shared" si="0"/>
        <v>-0.8461538461538461</v>
      </c>
      <c r="R43" s="256" t="s">
        <v>477</v>
      </c>
      <c r="S43" s="270"/>
    </row>
    <row r="44" spans="1:19" ht="15">
      <c r="A44" s="190">
        <v>61</v>
      </c>
      <c r="B44" s="158" t="s">
        <v>204</v>
      </c>
      <c r="C44" s="38">
        <v>6</v>
      </c>
      <c r="D44" s="192">
        <v>0.002313030069390902</v>
      </c>
      <c r="E44" s="38">
        <v>2</v>
      </c>
      <c r="F44" s="192">
        <v>0.0007590132827324478</v>
      </c>
      <c r="G44" s="38">
        <v>7</v>
      </c>
      <c r="H44" s="192">
        <v>0.0029142381348875937</v>
      </c>
      <c r="I44" s="38">
        <v>1</v>
      </c>
      <c r="J44" s="191">
        <v>0.00038066235249333843</v>
      </c>
      <c r="K44" s="38">
        <v>5</v>
      </c>
      <c r="L44" s="191">
        <v>0.0018573551263001483</v>
      </c>
      <c r="M44" s="38">
        <v>2</v>
      </c>
      <c r="N44" s="191">
        <v>0.0007178750897343862</v>
      </c>
      <c r="O44" s="38">
        <f>_xlfn.IFERROR(VLOOKUP(R44,'[1]Sheet1'!$A$295:$C$332,2,FALSE),0)</f>
        <v>3</v>
      </c>
      <c r="P44" s="191">
        <f>_xlfn.IFERROR(VLOOKUP(R44,'[1]Sheet1'!$A$295:$C$332,3,FALSE)/100,0)</f>
        <v>0.0010861694424330196</v>
      </c>
      <c r="Q44" s="193">
        <f t="shared" si="0"/>
        <v>0.5</v>
      </c>
      <c r="R44" s="256" t="s">
        <v>478</v>
      </c>
      <c r="S44" s="270"/>
    </row>
    <row r="45" spans="1:18" ht="15">
      <c r="A45" s="190">
        <v>62</v>
      </c>
      <c r="B45" s="158" t="s">
        <v>205</v>
      </c>
      <c r="C45" s="18">
        <v>1</v>
      </c>
      <c r="D45" s="177">
        <v>0.00038550501156515033</v>
      </c>
      <c r="E45" s="18">
        <v>8</v>
      </c>
      <c r="F45" s="177">
        <v>0.0030360531309297912</v>
      </c>
      <c r="G45" s="18">
        <v>8</v>
      </c>
      <c r="H45" s="177">
        <v>0.0033305578684429643</v>
      </c>
      <c r="I45" s="18">
        <v>6</v>
      </c>
      <c r="J45" s="174">
        <v>0.0022839741149600305</v>
      </c>
      <c r="K45" s="18">
        <v>2</v>
      </c>
      <c r="L45" s="174">
        <v>0.0007429420505200594</v>
      </c>
      <c r="M45" s="18">
        <v>6</v>
      </c>
      <c r="N45" s="174">
        <v>0.0021536252692031586</v>
      </c>
      <c r="O45" s="18">
        <f>_xlfn.IFERROR(VLOOKUP(R45,'[1]Sheet1'!$A$295:$C$332,2,FALSE),0)</f>
        <v>6</v>
      </c>
      <c r="P45" s="174">
        <f>_xlfn.IFERROR(VLOOKUP(R45,'[1]Sheet1'!$A$295:$C$332,3,FALSE)/100,0)</f>
        <v>0.002172338884866039</v>
      </c>
      <c r="Q45" s="193">
        <f t="shared" si="0"/>
        <v>0</v>
      </c>
      <c r="R45" s="256" t="s">
        <v>479</v>
      </c>
    </row>
    <row r="46" spans="1:18" ht="15">
      <c r="A46" s="190">
        <v>63</v>
      </c>
      <c r="B46" s="158" t="s">
        <v>206</v>
      </c>
      <c r="C46" s="18">
        <v>9</v>
      </c>
      <c r="D46" s="177">
        <v>0.003469545104086353</v>
      </c>
      <c r="E46" s="18">
        <v>10</v>
      </c>
      <c r="F46" s="177">
        <v>0.003795066413662239</v>
      </c>
      <c r="G46" s="18">
        <v>13</v>
      </c>
      <c r="H46" s="177">
        <v>0.005412156536219817</v>
      </c>
      <c r="I46" s="18">
        <v>16</v>
      </c>
      <c r="J46" s="174">
        <v>0.006090597639893415</v>
      </c>
      <c r="K46" s="18">
        <v>14</v>
      </c>
      <c r="L46" s="174">
        <v>0.005200594353640415</v>
      </c>
      <c r="M46" s="18">
        <v>13</v>
      </c>
      <c r="N46" s="174">
        <v>0.00466618808327351</v>
      </c>
      <c r="O46" s="18">
        <f>_xlfn.IFERROR(VLOOKUP(R46,'[1]Sheet1'!$A$295:$C$332,2,FALSE),0)</f>
        <v>9</v>
      </c>
      <c r="P46" s="174">
        <f>_xlfn.IFERROR(VLOOKUP(R46,'[1]Sheet1'!$A$295:$C$332,3,FALSE)/100,0)</f>
        <v>0.0032585083272990588</v>
      </c>
      <c r="Q46" s="193">
        <f t="shared" si="0"/>
        <v>-0.3076923076923077</v>
      </c>
      <c r="R46" s="256" t="s">
        <v>480</v>
      </c>
    </row>
    <row r="47" spans="1:18" ht="15">
      <c r="A47" s="190">
        <v>64</v>
      </c>
      <c r="B47" s="158" t="s">
        <v>207</v>
      </c>
      <c r="C47" s="18">
        <v>0</v>
      </c>
      <c r="D47" s="177">
        <v>0</v>
      </c>
      <c r="E47" s="18">
        <v>0</v>
      </c>
      <c r="F47" s="177">
        <v>0</v>
      </c>
      <c r="G47" s="18">
        <v>1</v>
      </c>
      <c r="H47" s="177">
        <v>0.00041631973355537054</v>
      </c>
      <c r="I47" s="18">
        <v>1</v>
      </c>
      <c r="J47" s="174">
        <v>0.00038066235249333843</v>
      </c>
      <c r="K47" s="18">
        <v>0</v>
      </c>
      <c r="L47" s="174">
        <v>0</v>
      </c>
      <c r="M47" s="18">
        <v>0</v>
      </c>
      <c r="N47" s="174">
        <v>0</v>
      </c>
      <c r="O47" s="18">
        <f>_xlfn.IFERROR(VLOOKUP(R47,'[1]Sheet1'!$A$295:$C$332,2,FALSE),0)</f>
        <v>0</v>
      </c>
      <c r="P47" s="174">
        <f>_xlfn.IFERROR(VLOOKUP(R47,'[1]Sheet1'!$A$295:$C$332,3,FALSE)/100,0)</f>
        <v>0</v>
      </c>
      <c r="Q47" s="193">
        <f t="shared" si="0"/>
        <v>0</v>
      </c>
      <c r="R47" s="256"/>
    </row>
    <row r="48" spans="1:18" ht="29.25" thickBot="1">
      <c r="A48" s="202">
        <v>69</v>
      </c>
      <c r="B48" s="161" t="s">
        <v>208</v>
      </c>
      <c r="C48" s="32">
        <v>3</v>
      </c>
      <c r="D48" s="178">
        <v>0.001156515034695451</v>
      </c>
      <c r="E48" s="32">
        <v>0</v>
      </c>
      <c r="F48" s="178">
        <v>0</v>
      </c>
      <c r="G48" s="32">
        <v>3</v>
      </c>
      <c r="H48" s="178">
        <v>0.0012489592006661116</v>
      </c>
      <c r="I48" s="32">
        <v>1</v>
      </c>
      <c r="J48" s="179">
        <v>0.00038066235249333843</v>
      </c>
      <c r="K48" s="32">
        <v>2</v>
      </c>
      <c r="L48" s="179">
        <v>0.0007429420505200594</v>
      </c>
      <c r="M48" s="32">
        <v>0</v>
      </c>
      <c r="N48" s="179">
        <v>0</v>
      </c>
      <c r="O48" s="32">
        <f>_xlfn.IFERROR(VLOOKUP(R48,'[1]Sheet1'!$A$295:$C$332,2,FALSE),0)</f>
        <v>2</v>
      </c>
      <c r="P48" s="179">
        <f>_xlfn.IFERROR(VLOOKUP(R48,'[1]Sheet1'!$A$295:$C$332,3,FALSE)/100,0)</f>
        <v>0.000724112961622013</v>
      </c>
      <c r="Q48" s="196">
        <f t="shared" si="0"/>
        <v>0</v>
      </c>
      <c r="R48" s="256" t="s">
        <v>481</v>
      </c>
    </row>
    <row r="49" spans="1:18" ht="15.75" thickBot="1">
      <c r="A49" s="181">
        <v>7</v>
      </c>
      <c r="B49" s="156" t="s">
        <v>209</v>
      </c>
      <c r="C49" s="69">
        <v>145</v>
      </c>
      <c r="D49" s="183">
        <v>0.0558982266769468</v>
      </c>
      <c r="E49" s="69">
        <v>184</v>
      </c>
      <c r="F49" s="183">
        <v>0.0698292220113852</v>
      </c>
      <c r="G49" s="69">
        <v>166</v>
      </c>
      <c r="H49" s="183">
        <v>0.06910907577019151</v>
      </c>
      <c r="I49" s="69">
        <v>142</v>
      </c>
      <c r="J49" s="182">
        <v>0.05405405405405406</v>
      </c>
      <c r="K49" s="69">
        <v>194</v>
      </c>
      <c r="L49" s="182">
        <v>0.07206537890044577</v>
      </c>
      <c r="M49" s="69">
        <v>175</v>
      </c>
      <c r="N49" s="182">
        <v>0.06281407035175879</v>
      </c>
      <c r="O49" s="69">
        <f>SUM(O50:O54)</f>
        <v>171</v>
      </c>
      <c r="P49" s="182">
        <f>SUM(P50:P54)</f>
        <v>0.06191165821868211</v>
      </c>
      <c r="Q49" s="184">
        <f t="shared" si="0"/>
        <v>-0.022857142857142857</v>
      </c>
      <c r="R49" s="256"/>
    </row>
    <row r="50" spans="1:18" ht="15">
      <c r="A50" s="185">
        <v>70</v>
      </c>
      <c r="B50" s="186" t="s">
        <v>210</v>
      </c>
      <c r="C50" s="137">
        <v>18</v>
      </c>
      <c r="D50" s="188">
        <v>0.006939090208172706</v>
      </c>
      <c r="E50" s="137">
        <v>17</v>
      </c>
      <c r="F50" s="188">
        <v>0.0064516129032258064</v>
      </c>
      <c r="G50" s="137">
        <v>25</v>
      </c>
      <c r="H50" s="188">
        <v>0.010407993338884263</v>
      </c>
      <c r="I50" s="137">
        <v>22</v>
      </c>
      <c r="J50" s="187">
        <v>0.008374571754853444</v>
      </c>
      <c r="K50" s="137">
        <v>23</v>
      </c>
      <c r="L50" s="187">
        <v>0.008543833580980683</v>
      </c>
      <c r="M50" s="137">
        <v>17</v>
      </c>
      <c r="N50" s="187">
        <v>0.006101938262742284</v>
      </c>
      <c r="O50" s="137">
        <f>_xlfn.IFERROR(VLOOKUP(R50,'[1]Sheet1'!$A$295:$C$332,2,FALSE),0)</f>
        <v>31</v>
      </c>
      <c r="P50" s="187">
        <f>_xlfn.IFERROR(VLOOKUP(R50,'[1]Sheet1'!$A$295:$C$332,3,FALSE)/100,0)</f>
        <v>0.011223750905141203</v>
      </c>
      <c r="Q50" s="206">
        <f t="shared" si="0"/>
        <v>0.8235294117647058</v>
      </c>
      <c r="R50" s="256" t="s">
        <v>482</v>
      </c>
    </row>
    <row r="51" spans="1:18" ht="15">
      <c r="A51" s="190">
        <v>71</v>
      </c>
      <c r="B51" s="158" t="s">
        <v>211</v>
      </c>
      <c r="C51" s="38">
        <v>113</v>
      </c>
      <c r="D51" s="192">
        <v>0.04356206630686199</v>
      </c>
      <c r="E51" s="38">
        <v>159</v>
      </c>
      <c r="F51" s="192">
        <v>0.0603415559772296</v>
      </c>
      <c r="G51" s="38">
        <v>134</v>
      </c>
      <c r="H51" s="192">
        <v>0.05578684429641965</v>
      </c>
      <c r="I51" s="38">
        <v>100</v>
      </c>
      <c r="J51" s="191">
        <v>0.03806623524933384</v>
      </c>
      <c r="K51" s="38">
        <v>133</v>
      </c>
      <c r="L51" s="191">
        <v>0.04940564635958396</v>
      </c>
      <c r="M51" s="38">
        <v>149</v>
      </c>
      <c r="N51" s="191">
        <v>0.05348169418521177</v>
      </c>
      <c r="O51" s="38">
        <f>_xlfn.IFERROR(VLOOKUP(R51,'[1]Sheet1'!$A$295:$C$332,2,FALSE),0)</f>
        <v>128</v>
      </c>
      <c r="P51" s="191">
        <f>_xlfn.IFERROR(VLOOKUP(R51,'[1]Sheet1'!$A$295:$C$332,3,FALSE)/100,0)</f>
        <v>0.04634322954380883</v>
      </c>
      <c r="Q51" s="193">
        <f t="shared" si="0"/>
        <v>-0.14093959731543623</v>
      </c>
      <c r="R51" s="256" t="s">
        <v>483</v>
      </c>
    </row>
    <row r="52" spans="1:18" ht="28.5">
      <c r="A52" s="190">
        <v>72</v>
      </c>
      <c r="B52" s="158" t="s">
        <v>212</v>
      </c>
      <c r="C52" s="18">
        <v>1</v>
      </c>
      <c r="D52" s="177">
        <v>0.00038550501156515033</v>
      </c>
      <c r="E52" s="18">
        <v>2</v>
      </c>
      <c r="F52" s="177">
        <v>0.0007590132827324478</v>
      </c>
      <c r="G52" s="18">
        <v>0</v>
      </c>
      <c r="H52" s="177">
        <v>0</v>
      </c>
      <c r="I52" s="18">
        <v>1</v>
      </c>
      <c r="J52" s="174">
        <v>0.00038066235249333843</v>
      </c>
      <c r="K52" s="18">
        <v>7</v>
      </c>
      <c r="L52" s="174">
        <v>0.0026002971768202075</v>
      </c>
      <c r="M52" s="18">
        <v>0</v>
      </c>
      <c r="N52" s="174">
        <v>0</v>
      </c>
      <c r="O52" s="18">
        <f>_xlfn.IFERROR(VLOOKUP(R52,'[1]Sheet1'!$A$295:$C$332,2,FALSE),0)</f>
        <v>0</v>
      </c>
      <c r="P52" s="174">
        <f>_xlfn.IFERROR(VLOOKUP(R52,'[1]Sheet1'!$A$295:$C$332,3,FALSE)/100,0)</f>
        <v>0</v>
      </c>
      <c r="Q52" s="193">
        <f t="shared" si="0"/>
        <v>0</v>
      </c>
      <c r="R52" s="256" t="s">
        <v>484</v>
      </c>
    </row>
    <row r="53" spans="1:18" ht="15">
      <c r="A53" s="190">
        <v>73</v>
      </c>
      <c r="B53" s="158" t="s">
        <v>213</v>
      </c>
      <c r="C53" s="18">
        <v>11</v>
      </c>
      <c r="D53" s="177">
        <v>0.004240555127216654</v>
      </c>
      <c r="E53" s="18">
        <v>4</v>
      </c>
      <c r="F53" s="177">
        <v>0.0015180265654648956</v>
      </c>
      <c r="G53" s="18">
        <v>5</v>
      </c>
      <c r="H53" s="177">
        <v>0.0020815986677768525</v>
      </c>
      <c r="I53" s="18">
        <v>8</v>
      </c>
      <c r="J53" s="174">
        <v>0.0030452988199467074</v>
      </c>
      <c r="K53" s="18">
        <v>24</v>
      </c>
      <c r="L53" s="174">
        <v>0.008915304606240713</v>
      </c>
      <c r="M53" s="18">
        <v>3</v>
      </c>
      <c r="N53" s="174">
        <v>0.0010768126346015793</v>
      </c>
      <c r="O53" s="18">
        <f>_xlfn.IFERROR(VLOOKUP(R53,'[1]Sheet1'!$A$295:$C$332,2,FALSE),0)</f>
        <v>9</v>
      </c>
      <c r="P53" s="174">
        <f>_xlfn.IFERROR(VLOOKUP(R53,'[1]Sheet1'!$A$295:$C$332,3,FALSE)/100,0)</f>
        <v>0.0032585083272990588</v>
      </c>
      <c r="Q53" s="193">
        <f t="shared" si="0"/>
        <v>2</v>
      </c>
      <c r="R53" s="256" t="s">
        <v>485</v>
      </c>
    </row>
    <row r="54" spans="1:18" ht="29.25" thickBot="1">
      <c r="A54" s="194">
        <v>79</v>
      </c>
      <c r="B54" s="159" t="s">
        <v>214</v>
      </c>
      <c r="C54" s="19">
        <v>2</v>
      </c>
      <c r="D54" s="195">
        <v>0.0007710100231303007</v>
      </c>
      <c r="E54" s="19">
        <v>2</v>
      </c>
      <c r="F54" s="195">
        <v>0.0007590132827324478</v>
      </c>
      <c r="G54" s="19">
        <v>2</v>
      </c>
      <c r="H54" s="195">
        <v>0.0008326394671107411</v>
      </c>
      <c r="I54" s="19">
        <v>11</v>
      </c>
      <c r="J54" s="175">
        <v>0.004187285877426722</v>
      </c>
      <c r="K54" s="19">
        <v>7</v>
      </c>
      <c r="L54" s="175">
        <v>0.0026002971768202075</v>
      </c>
      <c r="M54" s="19">
        <v>6</v>
      </c>
      <c r="N54" s="175">
        <v>0.0021536252692031586</v>
      </c>
      <c r="O54" s="19">
        <f>_xlfn.IFERROR(VLOOKUP(R54,'[1]Sheet1'!$A$295:$C$332,2,FALSE),0)</f>
        <v>3</v>
      </c>
      <c r="P54" s="175">
        <f>_xlfn.IFERROR(VLOOKUP(R54,'[1]Sheet1'!$A$295:$C$332,3,FALSE)/100,0)</f>
        <v>0.0010861694424330196</v>
      </c>
      <c r="Q54" s="196">
        <f t="shared" si="0"/>
        <v>-0.5</v>
      </c>
      <c r="R54" s="256" t="s">
        <v>486</v>
      </c>
    </row>
    <row r="55" spans="1:18" ht="15.75" thickBot="1">
      <c r="A55" s="181">
        <v>8</v>
      </c>
      <c r="B55" s="156" t="s">
        <v>215</v>
      </c>
      <c r="C55" s="69">
        <v>26</v>
      </c>
      <c r="D55" s="183">
        <v>0.010023130300693909</v>
      </c>
      <c r="E55" s="69">
        <v>26</v>
      </c>
      <c r="F55" s="183">
        <v>0.009867172675521821</v>
      </c>
      <c r="G55" s="69">
        <v>26</v>
      </c>
      <c r="H55" s="183">
        <v>0.010824313072439634</v>
      </c>
      <c r="I55" s="69">
        <v>156</v>
      </c>
      <c r="J55" s="182">
        <v>0.05938332698896079</v>
      </c>
      <c r="K55" s="69">
        <v>22</v>
      </c>
      <c r="L55" s="182">
        <v>0.008172362555720654</v>
      </c>
      <c r="M55" s="69">
        <v>23</v>
      </c>
      <c r="N55" s="182">
        <v>0.008255563531945441</v>
      </c>
      <c r="O55" s="69">
        <f>SUM(O56:O60)</f>
        <v>40</v>
      </c>
      <c r="P55" s="182">
        <f>SUM(P56:P60)</f>
        <v>0.01448225923244026</v>
      </c>
      <c r="Q55" s="184">
        <f t="shared" si="0"/>
        <v>0.7391304347826086</v>
      </c>
      <c r="R55" s="256"/>
    </row>
    <row r="56" spans="1:18" ht="15">
      <c r="A56" s="197">
        <v>80</v>
      </c>
      <c r="B56" s="198" t="s">
        <v>216</v>
      </c>
      <c r="C56" s="57">
        <v>2</v>
      </c>
      <c r="D56" s="200">
        <v>0.0007710100231303007</v>
      </c>
      <c r="E56" s="57">
        <v>0</v>
      </c>
      <c r="F56" s="200">
        <v>0</v>
      </c>
      <c r="G56" s="57">
        <v>4</v>
      </c>
      <c r="H56" s="200">
        <v>0.0016652789342214821</v>
      </c>
      <c r="I56" s="57">
        <v>6</v>
      </c>
      <c r="J56" s="199">
        <v>0.0022839741149600305</v>
      </c>
      <c r="K56" s="57">
        <v>2</v>
      </c>
      <c r="L56" s="199">
        <v>0.0007429420505200594</v>
      </c>
      <c r="M56" s="57">
        <v>2</v>
      </c>
      <c r="N56" s="199">
        <v>0.0007178750897343862</v>
      </c>
      <c r="O56" s="57">
        <f>_xlfn.IFERROR(VLOOKUP(R56,'[1]Sheet1'!$A$295:$C$332,2,FALSE),0)</f>
        <v>5</v>
      </c>
      <c r="P56" s="199">
        <f>_xlfn.IFERROR(VLOOKUP(R56,'[1]Sheet1'!$A$295:$C$332,3,FALSE)/100,0)</f>
        <v>0.0018102824040550326</v>
      </c>
      <c r="Q56" s="206">
        <f t="shared" si="0"/>
        <v>1.5</v>
      </c>
      <c r="R56" s="256" t="s">
        <v>487</v>
      </c>
    </row>
    <row r="57" spans="1:18" ht="15">
      <c r="A57" s="190">
        <v>81</v>
      </c>
      <c r="B57" s="158" t="s">
        <v>217</v>
      </c>
      <c r="C57" s="38">
        <v>0</v>
      </c>
      <c r="D57" s="192">
        <v>0</v>
      </c>
      <c r="E57" s="38">
        <v>2</v>
      </c>
      <c r="F57" s="192">
        <v>0.0007590132827324478</v>
      </c>
      <c r="G57" s="38">
        <v>1</v>
      </c>
      <c r="H57" s="192">
        <v>0.00041631973355537054</v>
      </c>
      <c r="I57" s="38">
        <v>1</v>
      </c>
      <c r="J57" s="191">
        <v>0.00038066235249333843</v>
      </c>
      <c r="K57" s="38">
        <v>0</v>
      </c>
      <c r="L57" s="191">
        <v>0</v>
      </c>
      <c r="M57" s="38">
        <v>1</v>
      </c>
      <c r="N57" s="191">
        <v>0.0003589375448671931</v>
      </c>
      <c r="O57" s="38">
        <f>_xlfn.IFERROR(VLOOKUP(R57,'[1]Sheet1'!$A$295:$C$332,2,FALSE),0)</f>
        <v>1</v>
      </c>
      <c r="P57" s="191">
        <f>_xlfn.IFERROR(VLOOKUP(R57,'[1]Sheet1'!$A$295:$C$332,3,FALSE)/100,0)</f>
        <v>0.0003620564808110065</v>
      </c>
      <c r="Q57" s="193">
        <f t="shared" si="0"/>
        <v>0</v>
      </c>
      <c r="R57" s="256" t="s">
        <v>576</v>
      </c>
    </row>
    <row r="58" spans="1:18" ht="15">
      <c r="A58" s="190">
        <v>82</v>
      </c>
      <c r="B58" s="158" t="s">
        <v>218</v>
      </c>
      <c r="C58" s="18">
        <v>0</v>
      </c>
      <c r="D58" s="177">
        <v>0</v>
      </c>
      <c r="E58" s="18">
        <v>0</v>
      </c>
      <c r="F58" s="177">
        <v>0</v>
      </c>
      <c r="G58" s="18">
        <v>0</v>
      </c>
      <c r="H58" s="177">
        <v>0</v>
      </c>
      <c r="I58" s="18">
        <v>0</v>
      </c>
      <c r="J58" s="174">
        <v>0</v>
      </c>
      <c r="K58" s="18">
        <v>0</v>
      </c>
      <c r="L58" s="174">
        <v>0</v>
      </c>
      <c r="M58" s="18">
        <v>0</v>
      </c>
      <c r="N58" s="174">
        <v>0</v>
      </c>
      <c r="O58" s="18">
        <f>_xlfn.IFERROR(VLOOKUP(R58,'[1]Sheet1'!$A$295:$C$332,2,FALSE),0)</f>
        <v>0</v>
      </c>
      <c r="P58" s="174">
        <f>_xlfn.IFERROR(VLOOKUP(R58,'[1]Sheet1'!$A$295:$C$332,3,FALSE)/100,0)</f>
        <v>0</v>
      </c>
      <c r="Q58" s="193">
        <f t="shared" si="0"/>
        <v>0</v>
      </c>
      <c r="R58" s="256"/>
    </row>
    <row r="59" spans="1:18" ht="15">
      <c r="A59" s="190">
        <v>83</v>
      </c>
      <c r="B59" s="158" t="s">
        <v>219</v>
      </c>
      <c r="C59" s="18">
        <v>14</v>
      </c>
      <c r="D59" s="177">
        <v>0.005397070161912105</v>
      </c>
      <c r="E59" s="18">
        <v>21</v>
      </c>
      <c r="F59" s="177">
        <v>0.007969639468690701</v>
      </c>
      <c r="G59" s="18">
        <v>18</v>
      </c>
      <c r="H59" s="177">
        <v>0.00749375520399667</v>
      </c>
      <c r="I59" s="18">
        <v>24</v>
      </c>
      <c r="J59" s="174">
        <v>0.009135896459840122</v>
      </c>
      <c r="K59" s="18">
        <v>17</v>
      </c>
      <c r="L59" s="174">
        <v>0.006315007429420505</v>
      </c>
      <c r="M59" s="18">
        <v>15</v>
      </c>
      <c r="N59" s="174">
        <v>0.005384063173007897</v>
      </c>
      <c r="O59" s="18">
        <f>_xlfn.IFERROR(VLOOKUP(R59,'[1]Sheet1'!$A$295:$C$332,2,FALSE),0)</f>
        <v>19</v>
      </c>
      <c r="P59" s="174">
        <f>_xlfn.IFERROR(VLOOKUP(R59,'[1]Sheet1'!$A$295:$C$332,3,FALSE)/100,0)</f>
        <v>0.006879073135409124</v>
      </c>
      <c r="Q59" s="193">
        <f t="shared" si="0"/>
        <v>0.26666666666666666</v>
      </c>
      <c r="R59" s="256" t="s">
        <v>488</v>
      </c>
    </row>
    <row r="60" spans="1:18" ht="29.25" thickBot="1">
      <c r="A60" s="202">
        <v>89</v>
      </c>
      <c r="B60" s="161" t="s">
        <v>220</v>
      </c>
      <c r="C60" s="32">
        <v>10</v>
      </c>
      <c r="D60" s="178">
        <v>0.0038550501156515036</v>
      </c>
      <c r="E60" s="32">
        <v>3</v>
      </c>
      <c r="F60" s="178">
        <v>0.0011385199240986717</v>
      </c>
      <c r="G60" s="32">
        <v>3</v>
      </c>
      <c r="H60" s="178">
        <v>0.0012489592006661116</v>
      </c>
      <c r="I60" s="32">
        <v>6</v>
      </c>
      <c r="J60" s="179">
        <v>0.0022839741149600305</v>
      </c>
      <c r="K60" s="32">
        <v>3</v>
      </c>
      <c r="L60" s="179">
        <v>0.001114413075780089</v>
      </c>
      <c r="M60" s="32">
        <v>5</v>
      </c>
      <c r="N60" s="179">
        <v>0.0017946877243359654</v>
      </c>
      <c r="O60" s="32">
        <f>_xlfn.IFERROR(VLOOKUP(R60,'[1]Sheet1'!$A$295:$C$332,2,FALSE),0)</f>
        <v>15</v>
      </c>
      <c r="P60" s="179">
        <f>_xlfn.IFERROR(VLOOKUP(R60,'[1]Sheet1'!$A$295:$C$332,3,FALSE)/100,0)</f>
        <v>0.005430847212165097</v>
      </c>
      <c r="Q60" s="196">
        <f t="shared" si="0"/>
        <v>2</v>
      </c>
      <c r="R60" s="256" t="s">
        <v>489</v>
      </c>
    </row>
    <row r="61" spans="1:18" ht="15.75" thickBot="1">
      <c r="A61" s="181">
        <v>99</v>
      </c>
      <c r="B61" s="156" t="s">
        <v>221</v>
      </c>
      <c r="C61" s="69">
        <v>117</v>
      </c>
      <c r="D61" s="183">
        <v>0.04510408635312259</v>
      </c>
      <c r="E61" s="69">
        <v>92</v>
      </c>
      <c r="F61" s="183">
        <v>0.0349146110056926</v>
      </c>
      <c r="G61" s="69">
        <v>73</v>
      </c>
      <c r="H61" s="183">
        <v>0.030391340549542047</v>
      </c>
      <c r="I61" s="69">
        <v>119</v>
      </c>
      <c r="J61" s="182">
        <v>0.04529881994670727</v>
      </c>
      <c r="K61" s="69">
        <v>106</v>
      </c>
      <c r="L61" s="182">
        <v>0.03937592867756315</v>
      </c>
      <c r="M61" s="69">
        <v>146</v>
      </c>
      <c r="N61" s="182">
        <v>0.05240488155061019</v>
      </c>
      <c r="O61" s="69">
        <f>_xlfn.IFERROR(VLOOKUP(R61,'[1]Sheet1'!$A$295:$C$332,2,FALSE),0)</f>
        <v>143</v>
      </c>
      <c r="P61" s="182">
        <f>_xlfn.IFERROR(VLOOKUP(R61,'[1]Sheet1'!$A$295:$C$332,3,FALSE)/100,0)</f>
        <v>0.051774076755973925</v>
      </c>
      <c r="Q61" s="184">
        <f t="shared" si="0"/>
        <v>-0.02054794520547945</v>
      </c>
      <c r="R61" s="256" t="s">
        <v>490</v>
      </c>
    </row>
    <row r="62" spans="1:18" ht="15.75" thickBot="1">
      <c r="A62" s="338" t="s">
        <v>103</v>
      </c>
      <c r="B62" s="339"/>
      <c r="C62" s="20">
        <v>2594</v>
      </c>
      <c r="D62" s="47">
        <v>1</v>
      </c>
      <c r="E62" s="20">
        <v>2635</v>
      </c>
      <c r="F62" s="47">
        <v>1</v>
      </c>
      <c r="G62" s="20">
        <v>2402</v>
      </c>
      <c r="H62" s="47">
        <v>1</v>
      </c>
      <c r="I62" s="20">
        <v>2627</v>
      </c>
      <c r="J62" s="29">
        <v>1</v>
      </c>
      <c r="K62" s="20">
        <v>2692</v>
      </c>
      <c r="L62" s="29">
        <v>1</v>
      </c>
      <c r="M62" s="20">
        <v>2786</v>
      </c>
      <c r="N62" s="29">
        <v>1</v>
      </c>
      <c r="O62" s="20">
        <f>_xlfn.IFERROR(VLOOKUP(R62,'[1]Sheet1'!$A$295:$C$332,2,FALSE),0)</f>
        <v>2762</v>
      </c>
      <c r="P62" s="29">
        <f>_xlfn.IFERROR(VLOOKUP(R62,'[1]Sheet1'!$A$295:$C$332,3,FALSE)/100,0)</f>
        <v>1</v>
      </c>
      <c r="Q62" s="115">
        <f>_xlfn.IFERROR((O62-K62)/K62,0)</f>
        <v>0.02600297176820208</v>
      </c>
      <c r="R62" s="256" t="s">
        <v>435</v>
      </c>
    </row>
    <row r="63" spans="1:17" ht="15">
      <c r="A63" s="9"/>
      <c r="B63" s="9"/>
      <c r="C63" s="166"/>
      <c r="D63" s="166"/>
      <c r="E63" s="166"/>
      <c r="F63" s="166"/>
      <c r="G63" s="9"/>
      <c r="H63" s="166"/>
      <c r="I63" s="166"/>
      <c r="J63" s="166"/>
      <c r="K63" s="166"/>
      <c r="L63" s="166"/>
      <c r="M63" s="166"/>
      <c r="N63" s="166"/>
      <c r="O63" s="166"/>
      <c r="P63" s="166"/>
      <c r="Q63" s="9"/>
    </row>
    <row r="64" spans="1:17" ht="15">
      <c r="A64" s="9"/>
      <c r="B64" s="9"/>
      <c r="C64" s="166"/>
      <c r="D64" s="166"/>
      <c r="E64" s="166"/>
      <c r="F64" s="166"/>
      <c r="G64" s="9"/>
      <c r="H64" s="166"/>
      <c r="I64" s="166"/>
      <c r="J64" s="166"/>
      <c r="K64" s="166"/>
      <c r="L64" s="166"/>
      <c r="M64" s="262"/>
      <c r="N64" s="166"/>
      <c r="O64" s="262"/>
      <c r="P64" s="166"/>
      <c r="Q64" s="9"/>
    </row>
    <row r="65" spans="1:17" ht="15">
      <c r="A65" s="9"/>
      <c r="B65" s="9"/>
      <c r="C65" s="166"/>
      <c r="D65" s="166"/>
      <c r="E65" s="166"/>
      <c r="F65" s="166"/>
      <c r="G65" s="9"/>
      <c r="H65" s="166"/>
      <c r="I65" s="166"/>
      <c r="J65" s="166"/>
      <c r="K65" s="262"/>
      <c r="L65" s="166"/>
      <c r="M65" s="262"/>
      <c r="N65" s="166"/>
      <c r="O65" s="262"/>
      <c r="P65" s="166"/>
      <c r="Q65" s="9"/>
    </row>
    <row r="66" spans="1:17" ht="15">
      <c r="A66" s="9"/>
      <c r="B66" s="9"/>
      <c r="C66" s="166"/>
      <c r="D66" s="166"/>
      <c r="E66" s="166"/>
      <c r="F66" s="166"/>
      <c r="G66" s="9"/>
      <c r="H66" s="166"/>
      <c r="I66" s="166"/>
      <c r="J66" s="166"/>
      <c r="K66" s="166"/>
      <c r="L66" s="166"/>
      <c r="M66" s="166"/>
      <c r="N66" s="166"/>
      <c r="O66" s="166"/>
      <c r="P66" s="166"/>
      <c r="Q66" s="9"/>
    </row>
    <row r="67" spans="1:17" ht="15">
      <c r="A67" s="9"/>
      <c r="B67" s="9"/>
      <c r="C67" s="166"/>
      <c r="D67" s="166"/>
      <c r="E67" s="166"/>
      <c r="F67" s="166"/>
      <c r="G67" s="9"/>
      <c r="H67" s="166"/>
      <c r="I67" s="166"/>
      <c r="J67" s="166"/>
      <c r="K67" s="262"/>
      <c r="L67" s="166"/>
      <c r="M67" s="262"/>
      <c r="N67" s="166"/>
      <c r="O67" s="262"/>
      <c r="P67" s="166"/>
      <c r="Q67" s="9"/>
    </row>
    <row r="68" spans="1:17" ht="15">
      <c r="A68" s="9"/>
      <c r="B68" s="9"/>
      <c r="C68" s="166"/>
      <c r="D68" s="166"/>
      <c r="E68" s="166"/>
      <c r="F68" s="166"/>
      <c r="G68" s="9"/>
      <c r="H68" s="166"/>
      <c r="I68" s="166"/>
      <c r="J68" s="166"/>
      <c r="K68" s="166"/>
      <c r="L68" s="166"/>
      <c r="M68" s="166"/>
      <c r="N68" s="166"/>
      <c r="O68" s="166"/>
      <c r="P68" s="166"/>
      <c r="Q68" s="9"/>
    </row>
    <row r="69" spans="1:17" ht="15">
      <c r="A69" s="9"/>
      <c r="B69" s="9"/>
      <c r="C69" s="166"/>
      <c r="D69" s="166"/>
      <c r="E69" s="166"/>
      <c r="F69" s="166"/>
      <c r="G69" s="9"/>
      <c r="H69" s="166"/>
      <c r="I69" s="166"/>
      <c r="J69" s="166"/>
      <c r="K69" s="166"/>
      <c r="L69" s="166"/>
      <c r="M69" s="166"/>
      <c r="N69" s="166"/>
      <c r="O69" s="166"/>
      <c r="P69" s="166"/>
      <c r="Q69" s="9"/>
    </row>
  </sheetData>
  <sheetProtection/>
  <mergeCells count="14">
    <mergeCell ref="A62:B62"/>
    <mergeCell ref="A1:Q1"/>
    <mergeCell ref="A2:Q2"/>
    <mergeCell ref="A3:A5"/>
    <mergeCell ref="B3:B5"/>
    <mergeCell ref="C3:P3"/>
    <mergeCell ref="Q3:Q5"/>
    <mergeCell ref="I4:J4"/>
    <mergeCell ref="O4:P4"/>
    <mergeCell ref="C4:D4"/>
    <mergeCell ref="M4:N4"/>
    <mergeCell ref="E4:F4"/>
    <mergeCell ref="K4:L4"/>
    <mergeCell ref="G4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42"/>
  <sheetViews>
    <sheetView zoomScalePageLayoutView="0" workbookViewId="0" topLeftCell="A34">
      <selection activeCell="G64" sqref="G64"/>
    </sheetView>
  </sheetViews>
  <sheetFormatPr defaultColWidth="11.421875" defaultRowHeight="15"/>
  <cols>
    <col min="1" max="1" width="10.7109375" style="167" customWidth="1"/>
    <col min="2" max="2" width="79.7109375" style="167" bestFit="1" customWidth="1"/>
    <col min="3" max="8" width="14.7109375" style="167" customWidth="1"/>
    <col min="9" max="16384" width="11.421875" style="167" customWidth="1"/>
  </cols>
  <sheetData>
    <row r="1" spans="1:8" ht="24.75" customHeight="1" thickBot="1" thickTop="1">
      <c r="A1" s="306" t="s">
        <v>608</v>
      </c>
      <c r="B1" s="307"/>
      <c r="C1" s="307"/>
      <c r="D1" s="307"/>
      <c r="E1" s="307"/>
      <c r="F1" s="307"/>
      <c r="G1" s="307"/>
      <c r="H1" s="329"/>
    </row>
    <row r="2" spans="1:8" ht="19.5" customHeight="1" thickBot="1" thickTop="1">
      <c r="A2" s="296" t="s">
        <v>30</v>
      </c>
      <c r="B2" s="298" t="s">
        <v>166</v>
      </c>
      <c r="C2" s="311" t="s">
        <v>104</v>
      </c>
      <c r="D2" s="312"/>
      <c r="E2" s="312"/>
      <c r="F2" s="333"/>
      <c r="G2" s="342" t="s">
        <v>103</v>
      </c>
      <c r="H2" s="343"/>
    </row>
    <row r="3" spans="1:8" ht="19.5" customHeight="1">
      <c r="A3" s="296"/>
      <c r="B3" s="298"/>
      <c r="C3" s="327" t="s">
        <v>105</v>
      </c>
      <c r="D3" s="328"/>
      <c r="E3" s="332" t="s">
        <v>106</v>
      </c>
      <c r="F3" s="328"/>
      <c r="G3" s="332"/>
      <c r="H3" s="328"/>
    </row>
    <row r="4" spans="1:8" ht="19.5" customHeight="1" thickBot="1">
      <c r="A4" s="297"/>
      <c r="B4" s="299"/>
      <c r="C4" s="24" t="s">
        <v>33</v>
      </c>
      <c r="D4" s="16" t="s">
        <v>34</v>
      </c>
      <c r="E4" s="22" t="s">
        <v>33</v>
      </c>
      <c r="F4" s="16" t="s">
        <v>34</v>
      </c>
      <c r="G4" s="22" t="s">
        <v>33</v>
      </c>
      <c r="H4" s="16" t="s">
        <v>34</v>
      </c>
    </row>
    <row r="5" spans="1:9" ht="15.75" thickBot="1">
      <c r="A5" s="207" t="s">
        <v>35</v>
      </c>
      <c r="B5" s="208" t="s">
        <v>36</v>
      </c>
      <c r="C5" s="203">
        <f>_xlfn.IFERROR(VLOOKUP(I5,'[1]Sheet1'!$A$337:$G$374,2,FALSE),0)</f>
        <v>124</v>
      </c>
      <c r="D5" s="204">
        <f>_xlfn.IFERROR(VLOOKUP(I5,'[1]Sheet1'!$A$337:$G$374,3,FALSE)/100,0)</f>
        <v>0.09260642270351008</v>
      </c>
      <c r="E5" s="203">
        <f>_xlfn.IFERROR(VLOOKUP(I5,'[1]Sheet1'!$A$337:$G$374,4,FALSE),0)</f>
        <v>107</v>
      </c>
      <c r="F5" s="204">
        <f>_xlfn.IFERROR(VLOOKUP(I5,'[1]Sheet1'!$A$337:$G$374,5,FALSE)/100,0)</f>
        <v>0.07519325368938862</v>
      </c>
      <c r="G5" s="203">
        <f>_xlfn.IFERROR(VLOOKUP(I5,'[1]Sheet1'!$A$337:$G$374,6,FALSE),0)</f>
        <v>231</v>
      </c>
      <c r="H5" s="204">
        <f>_xlfn.IFERROR(VLOOKUP(I5,'[1]Sheet1'!$A$337:$G$374,7,FALSE)/100,0)</f>
        <v>0.08363504706734251</v>
      </c>
      <c r="I5" s="256" t="s">
        <v>491</v>
      </c>
    </row>
    <row r="6" spans="1:9" ht="15.75" thickBot="1">
      <c r="A6" s="181" t="s">
        <v>37</v>
      </c>
      <c r="B6" s="156" t="s">
        <v>167</v>
      </c>
      <c r="C6" s="69">
        <f aca="true" t="shared" si="0" ref="C6:H6">SUM(C7:C15)</f>
        <v>4</v>
      </c>
      <c r="D6" s="182">
        <f t="shared" si="0"/>
        <v>0.002987303958177745</v>
      </c>
      <c r="E6" s="69">
        <f t="shared" si="0"/>
        <v>5</v>
      </c>
      <c r="F6" s="182">
        <f t="shared" si="0"/>
        <v>0.0035137034434293743</v>
      </c>
      <c r="G6" s="69">
        <f t="shared" si="0"/>
        <v>9</v>
      </c>
      <c r="H6" s="182">
        <f t="shared" si="0"/>
        <v>0.0032585083272990588</v>
      </c>
      <c r="I6" s="256"/>
    </row>
    <row r="7" spans="1:9" ht="28.5">
      <c r="A7" s="197">
        <v>10</v>
      </c>
      <c r="B7" s="165" t="s">
        <v>168</v>
      </c>
      <c r="C7" s="38">
        <f>_xlfn.IFERROR(VLOOKUP(I7,'[1]Sheet1'!$A$337:$G$374,2,FALSE),0)</f>
        <v>0</v>
      </c>
      <c r="D7" s="191">
        <f>_xlfn.IFERROR(VLOOKUP(I7,'[1]Sheet1'!$A$337:$G$374,3,FALSE)/100,0)</f>
        <v>0</v>
      </c>
      <c r="E7" s="38">
        <f>_xlfn.IFERROR(VLOOKUP(I7,'[1]Sheet1'!$A$337:$G$374,4,FALSE),0)</f>
        <v>0</v>
      </c>
      <c r="F7" s="191">
        <f>_xlfn.IFERROR(VLOOKUP(I7,'[1]Sheet1'!$A$337:$G$374,5,FALSE)/100,0)</f>
        <v>0</v>
      </c>
      <c r="G7" s="38">
        <f>_xlfn.IFERROR(VLOOKUP(I7,'[1]Sheet1'!$A$337:$G$374,6,FALSE),0)</f>
        <v>0</v>
      </c>
      <c r="H7" s="191">
        <f>_xlfn.IFERROR(VLOOKUP(I7,'[1]Sheet1'!$A$337:$G$374,7,FALSE)/100,0)</f>
        <v>0</v>
      </c>
      <c r="I7" s="256" t="s">
        <v>574</v>
      </c>
    </row>
    <row r="8" spans="1:9" ht="15">
      <c r="A8" s="190">
        <v>11</v>
      </c>
      <c r="B8" s="158" t="s">
        <v>169</v>
      </c>
      <c r="C8" s="18">
        <f>_xlfn.IFERROR(VLOOKUP(I8,'[1]Sheet1'!$A$337:$G$374,2,FALSE),0)</f>
        <v>0</v>
      </c>
      <c r="D8" s="174">
        <f>_xlfn.IFERROR(VLOOKUP(I8,'[1]Sheet1'!$A$337:$G$374,3,FALSE)/100,0)</f>
        <v>0</v>
      </c>
      <c r="E8" s="18">
        <f>_xlfn.IFERROR(VLOOKUP(I8,'[1]Sheet1'!$A$337:$G$374,4,FALSE),0)</f>
        <v>0</v>
      </c>
      <c r="F8" s="174">
        <f>_xlfn.IFERROR(VLOOKUP(I8,'[1]Sheet1'!$A$337:$G$374,5,FALSE)/100,0)</f>
        <v>0</v>
      </c>
      <c r="G8" s="18">
        <f>_xlfn.IFERROR(VLOOKUP(I8,'[1]Sheet1'!$A$337:$G$374,6,FALSE),0)</f>
        <v>0</v>
      </c>
      <c r="H8" s="174">
        <f>_xlfn.IFERROR(VLOOKUP(I8,'[1]Sheet1'!$A$337:$G$374,7,FALSE)/100,0)</f>
        <v>0</v>
      </c>
      <c r="I8" s="256" t="s">
        <v>453</v>
      </c>
    </row>
    <row r="9" spans="1:9" ht="15">
      <c r="A9" s="190">
        <v>12</v>
      </c>
      <c r="B9" s="158" t="s">
        <v>170</v>
      </c>
      <c r="C9" s="18">
        <f>_xlfn.IFERROR(VLOOKUP(I9,'[1]Sheet1'!$A$337:$G$374,2,FALSE),0)</f>
        <v>0</v>
      </c>
      <c r="D9" s="174">
        <f>_xlfn.IFERROR(VLOOKUP(I9,'[1]Sheet1'!$A$337:$G$374,3,FALSE)/100,0)</f>
        <v>0</v>
      </c>
      <c r="E9" s="18">
        <f>_xlfn.IFERROR(VLOOKUP(I9,'[1]Sheet1'!$A$337:$G$374,4,FALSE),0)</f>
        <v>0</v>
      </c>
      <c r="F9" s="174">
        <f>_xlfn.IFERROR(VLOOKUP(I9,'[1]Sheet1'!$A$337:$G$374,5,FALSE)/100,0)</f>
        <v>0</v>
      </c>
      <c r="G9" s="18">
        <f>_xlfn.IFERROR(VLOOKUP(I9,'[1]Sheet1'!$A$337:$G$374,6,FALSE),0)</f>
        <v>0</v>
      </c>
      <c r="H9" s="174">
        <f>_xlfn.IFERROR(VLOOKUP(I9,'[1]Sheet1'!$A$337:$G$374,7,FALSE)/100,0)</f>
        <v>0</v>
      </c>
      <c r="I9" s="256"/>
    </row>
    <row r="10" spans="1:9" ht="15">
      <c r="A10" s="190">
        <v>13</v>
      </c>
      <c r="B10" s="158" t="s">
        <v>171</v>
      </c>
      <c r="C10" s="18">
        <f>_xlfn.IFERROR(VLOOKUP(I10,'[1]Sheet1'!$A$337:$G$374,2,FALSE),0)</f>
        <v>0</v>
      </c>
      <c r="D10" s="174">
        <f>_xlfn.IFERROR(VLOOKUP(I10,'[1]Sheet1'!$A$337:$G$374,3,FALSE)/100,0)</f>
        <v>0</v>
      </c>
      <c r="E10" s="18">
        <f>_xlfn.IFERROR(VLOOKUP(I10,'[1]Sheet1'!$A$337:$G$374,4,FALSE),0)</f>
        <v>0</v>
      </c>
      <c r="F10" s="174">
        <f>_xlfn.IFERROR(VLOOKUP(I10,'[1]Sheet1'!$A$337:$G$374,5,FALSE)/100,0)</f>
        <v>0</v>
      </c>
      <c r="G10" s="18">
        <f>_xlfn.IFERROR(VLOOKUP(I10,'[1]Sheet1'!$A$337:$G$374,6,FALSE),0)</f>
        <v>0</v>
      </c>
      <c r="H10" s="174">
        <f>_xlfn.IFERROR(VLOOKUP(I10,'[1]Sheet1'!$A$337:$G$374,7,FALSE)/100,0)</f>
        <v>0</v>
      </c>
      <c r="I10" s="256" t="s">
        <v>454</v>
      </c>
    </row>
    <row r="11" spans="1:9" ht="15">
      <c r="A11" s="190">
        <v>14</v>
      </c>
      <c r="B11" s="158" t="s">
        <v>172</v>
      </c>
      <c r="C11" s="18">
        <f>_xlfn.IFERROR(VLOOKUP(I11,'[1]Sheet1'!$A$337:$G$374,2,FALSE),0)</f>
        <v>0</v>
      </c>
      <c r="D11" s="174">
        <f>_xlfn.IFERROR(VLOOKUP(I11,'[1]Sheet1'!$A$337:$G$374,3,FALSE)/100,0)</f>
        <v>0</v>
      </c>
      <c r="E11" s="18">
        <f>_xlfn.IFERROR(VLOOKUP(I11,'[1]Sheet1'!$A$337:$G$374,4,FALSE),0)</f>
        <v>2</v>
      </c>
      <c r="F11" s="174">
        <f>_xlfn.IFERROR(VLOOKUP(I11,'[1]Sheet1'!$A$337:$G$374,5,FALSE)/100,0)</f>
        <v>0.0014054813773717498</v>
      </c>
      <c r="G11" s="18">
        <f>_xlfn.IFERROR(VLOOKUP(I11,'[1]Sheet1'!$A$337:$G$374,6,FALSE),0)</f>
        <v>2</v>
      </c>
      <c r="H11" s="174">
        <f>_xlfn.IFERROR(VLOOKUP(I11,'[1]Sheet1'!$A$337:$G$374,7,FALSE)/100,0)</f>
        <v>0.000724112961622013</v>
      </c>
      <c r="I11" s="256" t="s">
        <v>455</v>
      </c>
    </row>
    <row r="12" spans="1:9" ht="15">
      <c r="A12" s="190">
        <v>15</v>
      </c>
      <c r="B12" s="158" t="s">
        <v>173</v>
      </c>
      <c r="C12" s="18">
        <f>_xlfn.IFERROR(VLOOKUP(I12,'[1]Sheet1'!$A$337:$G$374,2,FALSE),0)</f>
        <v>0</v>
      </c>
      <c r="D12" s="174">
        <f>_xlfn.IFERROR(VLOOKUP(I12,'[1]Sheet1'!$A$337:$G$374,3,FALSE)/100,0)</f>
        <v>0</v>
      </c>
      <c r="E12" s="18">
        <f>_xlfn.IFERROR(VLOOKUP(I12,'[1]Sheet1'!$A$337:$G$374,4,FALSE),0)</f>
        <v>0</v>
      </c>
      <c r="F12" s="174">
        <f>_xlfn.IFERROR(VLOOKUP(I12,'[1]Sheet1'!$A$337:$G$374,5,FALSE)/100,0)</f>
        <v>0</v>
      </c>
      <c r="G12" s="18">
        <f>_xlfn.IFERROR(VLOOKUP(I12,'[1]Sheet1'!$A$337:$G$374,6,FALSE),0)</f>
        <v>0</v>
      </c>
      <c r="H12" s="174">
        <f>_xlfn.IFERROR(VLOOKUP(I12,'[1]Sheet1'!$A$337:$G$374,7,FALSE)/100,0)</f>
        <v>0</v>
      </c>
      <c r="I12" s="256" t="s">
        <v>456</v>
      </c>
    </row>
    <row r="13" spans="1:9" ht="28.5">
      <c r="A13" s="190">
        <v>16</v>
      </c>
      <c r="B13" s="158" t="s">
        <v>174</v>
      </c>
      <c r="C13" s="18">
        <f>_xlfn.IFERROR(VLOOKUP(I13,'[1]Sheet1'!$A$337:$G$374,2,FALSE),0)</f>
        <v>1</v>
      </c>
      <c r="D13" s="174">
        <f>_xlfn.IFERROR(VLOOKUP(I13,'[1]Sheet1'!$A$337:$G$374,3,FALSE)/100,0)</f>
        <v>0.0007468259895444362</v>
      </c>
      <c r="E13" s="18">
        <f>_xlfn.IFERROR(VLOOKUP(I13,'[1]Sheet1'!$A$337:$G$374,4,FALSE),0)</f>
        <v>0</v>
      </c>
      <c r="F13" s="174">
        <f>_xlfn.IFERROR(VLOOKUP(I13,'[1]Sheet1'!$A$337:$G$374,5,FALSE)/100,0)</f>
        <v>0</v>
      </c>
      <c r="G13" s="18">
        <f>_xlfn.IFERROR(VLOOKUP(I13,'[1]Sheet1'!$A$337:$G$374,6,FALSE),0)</f>
        <v>1</v>
      </c>
      <c r="H13" s="174">
        <f>_xlfn.IFERROR(VLOOKUP(I13,'[1]Sheet1'!$A$337:$G$374,7,FALSE)/100,0)</f>
        <v>0.0003620564808110065</v>
      </c>
      <c r="I13" s="256" t="s">
        <v>457</v>
      </c>
    </row>
    <row r="14" spans="1:9" ht="28.5">
      <c r="A14" s="190">
        <v>17</v>
      </c>
      <c r="B14" s="158" t="s">
        <v>175</v>
      </c>
      <c r="C14" s="18">
        <f>_xlfn.IFERROR(VLOOKUP(I14,'[1]Sheet1'!$A$337:$G$374,2,FALSE),0)</f>
        <v>0</v>
      </c>
      <c r="D14" s="174">
        <f>_xlfn.IFERROR(VLOOKUP(I14,'[1]Sheet1'!$A$337:$G$374,3,FALSE)/100,0)</f>
        <v>0</v>
      </c>
      <c r="E14" s="18">
        <f>_xlfn.IFERROR(VLOOKUP(I14,'[1]Sheet1'!$A$337:$G$374,4,FALSE),0)</f>
        <v>0</v>
      </c>
      <c r="F14" s="174">
        <f>_xlfn.IFERROR(VLOOKUP(I14,'[1]Sheet1'!$A$337:$G$374,5,FALSE)/100,0)</f>
        <v>0</v>
      </c>
      <c r="G14" s="18">
        <f>_xlfn.IFERROR(VLOOKUP(I14,'[1]Sheet1'!$A$337:$G$374,6,FALSE),0)</f>
        <v>0</v>
      </c>
      <c r="H14" s="174">
        <f>_xlfn.IFERROR(VLOOKUP(I14,'[1]Sheet1'!$A$337:$G$374,7,FALSE)/100,0)</f>
        <v>0</v>
      </c>
      <c r="I14" s="256"/>
    </row>
    <row r="15" spans="1:9" ht="29.25" thickBot="1">
      <c r="A15" s="194">
        <v>19</v>
      </c>
      <c r="B15" s="159" t="s">
        <v>176</v>
      </c>
      <c r="C15" s="19">
        <f>_xlfn.IFERROR(VLOOKUP(I15,'[1]Sheet1'!$A$337:$G$374,2,FALSE),0)</f>
        <v>3</v>
      </c>
      <c r="D15" s="175">
        <f>_xlfn.IFERROR(VLOOKUP(I15,'[1]Sheet1'!$A$337:$G$374,3,FALSE)/100,0)</f>
        <v>0.002240477968633309</v>
      </c>
      <c r="E15" s="19">
        <f>_xlfn.IFERROR(VLOOKUP(I15,'[1]Sheet1'!$A$337:$G$374,4,FALSE),0)</f>
        <v>3</v>
      </c>
      <c r="F15" s="175">
        <f>_xlfn.IFERROR(VLOOKUP(I15,'[1]Sheet1'!$A$337:$G$374,5,FALSE)/100,0)</f>
        <v>0.0021082220660576245</v>
      </c>
      <c r="G15" s="19">
        <f>_xlfn.IFERROR(VLOOKUP(I15,'[1]Sheet1'!$A$337:$G$374,6,FALSE),0)</f>
        <v>6</v>
      </c>
      <c r="H15" s="175">
        <f>_xlfn.IFERROR(VLOOKUP(I15,'[1]Sheet1'!$A$337:$G$374,7,FALSE)/100,0)</f>
        <v>0.002172338884866039</v>
      </c>
      <c r="I15" s="256" t="s">
        <v>458</v>
      </c>
    </row>
    <row r="16" spans="1:9" ht="15.75" thickBot="1">
      <c r="A16" s="181">
        <v>2</v>
      </c>
      <c r="B16" s="156" t="s">
        <v>177</v>
      </c>
      <c r="C16" s="69">
        <f aca="true" t="shared" si="1" ref="C16:H16">SUM(C17:C21)</f>
        <v>2</v>
      </c>
      <c r="D16" s="182">
        <f t="shared" si="1"/>
        <v>0.0014936519790888724</v>
      </c>
      <c r="E16" s="69">
        <f t="shared" si="1"/>
        <v>0</v>
      </c>
      <c r="F16" s="182">
        <f t="shared" si="1"/>
        <v>0</v>
      </c>
      <c r="G16" s="69">
        <f t="shared" si="1"/>
        <v>2</v>
      </c>
      <c r="H16" s="182">
        <f t="shared" si="1"/>
        <v>0.000724112961622013</v>
      </c>
      <c r="I16" s="256"/>
    </row>
    <row r="17" spans="1:9" ht="15">
      <c r="A17" s="190">
        <v>20</v>
      </c>
      <c r="B17" s="158" t="s">
        <v>178</v>
      </c>
      <c r="C17" s="18">
        <f>_xlfn.IFERROR(VLOOKUP(I17,'[1]Sheet1'!$A$337:$G$374,2,FALSE),0)</f>
        <v>0</v>
      </c>
      <c r="D17" s="174">
        <f>_xlfn.IFERROR(VLOOKUP(I17,'[1]Sheet1'!$A$337:$G$374,3,FALSE)/100,0)</f>
        <v>0</v>
      </c>
      <c r="E17" s="18">
        <f>_xlfn.IFERROR(VLOOKUP(I17,'[1]Sheet1'!$A$337:$G$374,4,FALSE),0)</f>
        <v>0</v>
      </c>
      <c r="F17" s="174">
        <f>_xlfn.IFERROR(VLOOKUP(I17,'[1]Sheet1'!$A$337:$G$374,5,FALSE)/100,0)</f>
        <v>0</v>
      </c>
      <c r="G17" s="18">
        <f>_xlfn.IFERROR(VLOOKUP(I17,'[1]Sheet1'!$A$337:$G$374,6,FALSE),0)</f>
        <v>0</v>
      </c>
      <c r="H17" s="174">
        <f>_xlfn.IFERROR(VLOOKUP(I17,'[1]Sheet1'!$A$337:$G$374,7,FALSE)/100,0)</f>
        <v>0</v>
      </c>
      <c r="I17" s="256" t="s">
        <v>459</v>
      </c>
    </row>
    <row r="18" spans="1:9" ht="15">
      <c r="A18" s="190">
        <v>21</v>
      </c>
      <c r="B18" s="158" t="s">
        <v>179</v>
      </c>
      <c r="C18" s="18">
        <f>_xlfn.IFERROR(VLOOKUP(I18,'[1]Sheet1'!$A$337:$G$374,2,FALSE),0)</f>
        <v>0</v>
      </c>
      <c r="D18" s="174">
        <f>_xlfn.IFERROR(VLOOKUP(I18,'[1]Sheet1'!$A$337:$G$374,3,FALSE)/100,0)</f>
        <v>0</v>
      </c>
      <c r="E18" s="18">
        <f>_xlfn.IFERROR(VLOOKUP(I18,'[1]Sheet1'!$A$337:$G$374,4,FALSE),0)</f>
        <v>0</v>
      </c>
      <c r="F18" s="174">
        <f>_xlfn.IFERROR(VLOOKUP(I18,'[1]Sheet1'!$A$337:$G$374,5,FALSE)/100,0)</f>
        <v>0</v>
      </c>
      <c r="G18" s="18">
        <f>_xlfn.IFERROR(VLOOKUP(I18,'[1]Sheet1'!$A$337:$G$374,6,FALSE),0)</f>
        <v>0</v>
      </c>
      <c r="H18" s="174">
        <f>_xlfn.IFERROR(VLOOKUP(I18,'[1]Sheet1'!$A$337:$G$374,7,FALSE)/100,0)</f>
        <v>0</v>
      </c>
      <c r="I18" s="256"/>
    </row>
    <row r="19" spans="1:9" ht="15">
      <c r="A19" s="190">
        <v>22</v>
      </c>
      <c r="B19" s="158" t="s">
        <v>180</v>
      </c>
      <c r="C19" s="18">
        <f>_xlfn.IFERROR(VLOOKUP(I19,'[1]Sheet1'!$A$337:$G$374,2,FALSE),0)</f>
        <v>1</v>
      </c>
      <c r="D19" s="174">
        <f>_xlfn.IFERROR(VLOOKUP(I19,'[1]Sheet1'!$A$337:$G$374,3,FALSE)/100,0)</f>
        <v>0.0007468259895444362</v>
      </c>
      <c r="E19" s="18">
        <f>_xlfn.IFERROR(VLOOKUP(I19,'[1]Sheet1'!$A$337:$G$374,4,FALSE),0)</f>
        <v>0</v>
      </c>
      <c r="F19" s="174">
        <f>_xlfn.IFERROR(VLOOKUP(I19,'[1]Sheet1'!$A$337:$G$374,5,FALSE)/100,0)</f>
        <v>0</v>
      </c>
      <c r="G19" s="18">
        <f>_xlfn.IFERROR(VLOOKUP(I19,'[1]Sheet1'!$A$337:$G$374,6,FALSE),0)</f>
        <v>1</v>
      </c>
      <c r="H19" s="174">
        <f>_xlfn.IFERROR(VLOOKUP(I19,'[1]Sheet1'!$A$337:$G$374,7,FALSE)/100,0)</f>
        <v>0.0003620564808110065</v>
      </c>
      <c r="I19" s="256" t="s">
        <v>620</v>
      </c>
    </row>
    <row r="20" spans="1:9" ht="15">
      <c r="A20" s="190">
        <v>23</v>
      </c>
      <c r="B20" s="158" t="s">
        <v>181</v>
      </c>
      <c r="C20" s="18">
        <f>_xlfn.IFERROR(VLOOKUP(I20,'[1]Sheet1'!$A$337:$G$374,2,FALSE),0)</f>
        <v>0</v>
      </c>
      <c r="D20" s="174">
        <f>_xlfn.IFERROR(VLOOKUP(I20,'[1]Sheet1'!$A$337:$G$374,3,FALSE)/100,0)</f>
        <v>0</v>
      </c>
      <c r="E20" s="18">
        <f>_xlfn.IFERROR(VLOOKUP(I20,'[1]Sheet1'!$A$337:$G$374,4,FALSE),0)</f>
        <v>0</v>
      </c>
      <c r="F20" s="174">
        <f>_xlfn.IFERROR(VLOOKUP(I20,'[1]Sheet1'!$A$337:$G$374,5,FALSE)/100,0)</f>
        <v>0</v>
      </c>
      <c r="G20" s="18">
        <f>_xlfn.IFERROR(VLOOKUP(I20,'[1]Sheet1'!$A$337:$G$374,6,FALSE),0)</f>
        <v>0</v>
      </c>
      <c r="H20" s="174">
        <f>_xlfn.IFERROR(VLOOKUP(I20,'[1]Sheet1'!$A$337:$G$374,7,FALSE)/100,0)</f>
        <v>0</v>
      </c>
      <c r="I20" s="256" t="s">
        <v>460</v>
      </c>
    </row>
    <row r="21" spans="1:9" ht="29.25" thickBot="1">
      <c r="A21" s="202">
        <v>29</v>
      </c>
      <c r="B21" s="161" t="s">
        <v>182</v>
      </c>
      <c r="C21" s="32">
        <f>_xlfn.IFERROR(VLOOKUP(I21,'[1]Sheet1'!$A$337:$G$374,2,FALSE),0)</f>
        <v>1</v>
      </c>
      <c r="D21" s="179">
        <f>_xlfn.IFERROR(VLOOKUP(I21,'[1]Sheet1'!$A$337:$G$374,3,FALSE)/100,0)</f>
        <v>0.0007468259895444362</v>
      </c>
      <c r="E21" s="32">
        <f>_xlfn.IFERROR(VLOOKUP(I21,'[1]Sheet1'!$A$337:$G$374,4,FALSE),0)</f>
        <v>0</v>
      </c>
      <c r="F21" s="179">
        <f>_xlfn.IFERROR(VLOOKUP(I21,'[1]Sheet1'!$A$337:$G$374,5,FALSE)/100,0)</f>
        <v>0</v>
      </c>
      <c r="G21" s="32">
        <f>_xlfn.IFERROR(VLOOKUP(I21,'[1]Sheet1'!$A$337:$G$374,6,FALSE),0)</f>
        <v>1</v>
      </c>
      <c r="H21" s="179">
        <f>_xlfn.IFERROR(VLOOKUP(I21,'[1]Sheet1'!$A$337:$G$374,7,FALSE)/100,0)</f>
        <v>0.0003620564808110065</v>
      </c>
      <c r="I21" s="256" t="s">
        <v>461</v>
      </c>
    </row>
    <row r="22" spans="1:9" ht="29.25" thickBot="1">
      <c r="A22" s="181">
        <v>3</v>
      </c>
      <c r="B22" s="156" t="s">
        <v>222</v>
      </c>
      <c r="C22" s="69">
        <f aca="true" t="shared" si="2" ref="C22:H22">SUM(C23:C26)</f>
        <v>441</v>
      </c>
      <c r="D22" s="182">
        <f t="shared" si="2"/>
        <v>0.32935026138909634</v>
      </c>
      <c r="E22" s="69">
        <f t="shared" si="2"/>
        <v>379</v>
      </c>
      <c r="F22" s="182">
        <f t="shared" si="2"/>
        <v>0.26633872101194656</v>
      </c>
      <c r="G22" s="69">
        <f t="shared" si="2"/>
        <v>820</v>
      </c>
      <c r="H22" s="182">
        <f t="shared" si="2"/>
        <v>0.29688631426502543</v>
      </c>
      <c r="I22" s="256"/>
    </row>
    <row r="23" spans="1:9" ht="28.5">
      <c r="A23" s="190">
        <v>30</v>
      </c>
      <c r="B23" s="158" t="s">
        <v>184</v>
      </c>
      <c r="C23" s="18">
        <f>_xlfn.IFERROR(VLOOKUP(I23,'[1]Sheet1'!$A$337:$G$374,2,FALSE),0)</f>
        <v>48</v>
      </c>
      <c r="D23" s="174">
        <f>_xlfn.IFERROR(VLOOKUP(I23,'[1]Sheet1'!$A$337:$G$374,3,FALSE)/100,0)</f>
        <v>0.03584764749813294</v>
      </c>
      <c r="E23" s="18">
        <f>_xlfn.IFERROR(VLOOKUP(I23,'[1]Sheet1'!$A$337:$G$374,4,FALSE),0)</f>
        <v>28</v>
      </c>
      <c r="F23" s="174">
        <f>_xlfn.IFERROR(VLOOKUP(I23,'[1]Sheet1'!$A$337:$G$374,5,FALSE)/100,0)</f>
        <v>0.0196767392832045</v>
      </c>
      <c r="G23" s="18">
        <f>_xlfn.IFERROR(VLOOKUP(I23,'[1]Sheet1'!$A$337:$G$374,6,FALSE),0)</f>
        <v>76</v>
      </c>
      <c r="H23" s="174">
        <f>_xlfn.IFERROR(VLOOKUP(I23,'[1]Sheet1'!$A$337:$G$374,7,FALSE)/100,0)</f>
        <v>0.027516292541636497</v>
      </c>
      <c r="I23" s="256" t="s">
        <v>462</v>
      </c>
    </row>
    <row r="24" spans="1:9" ht="15">
      <c r="A24" s="190">
        <v>31</v>
      </c>
      <c r="B24" s="158" t="s">
        <v>185</v>
      </c>
      <c r="C24" s="18">
        <f>_xlfn.IFERROR(VLOOKUP(I24,'[1]Sheet1'!$A$337:$G$374,2,FALSE),0)</f>
        <v>345</v>
      </c>
      <c r="D24" s="174">
        <f>_xlfn.IFERROR(VLOOKUP(I24,'[1]Sheet1'!$A$337:$G$374,3,FALSE)/100,0)</f>
        <v>0.2576549663928305</v>
      </c>
      <c r="E24" s="18">
        <f>_xlfn.IFERROR(VLOOKUP(I24,'[1]Sheet1'!$A$337:$G$374,4,FALSE),0)</f>
        <v>298</v>
      </c>
      <c r="F24" s="174">
        <f>_xlfn.IFERROR(VLOOKUP(I24,'[1]Sheet1'!$A$337:$G$374,5,FALSE)/100,0)</f>
        <v>0.2094167252283907</v>
      </c>
      <c r="G24" s="18">
        <f>_xlfn.IFERROR(VLOOKUP(I24,'[1]Sheet1'!$A$337:$G$374,6,FALSE),0)</f>
        <v>643</v>
      </c>
      <c r="H24" s="174">
        <f>_xlfn.IFERROR(VLOOKUP(I24,'[1]Sheet1'!$A$337:$G$374,7,FALSE)/100,0)</f>
        <v>0.23280231716147726</v>
      </c>
      <c r="I24" s="256" t="s">
        <v>463</v>
      </c>
    </row>
    <row r="25" spans="1:9" ht="15">
      <c r="A25" s="190">
        <v>32</v>
      </c>
      <c r="B25" s="158" t="s">
        <v>186</v>
      </c>
      <c r="C25" s="18">
        <f>_xlfn.IFERROR(VLOOKUP(I25,'[1]Sheet1'!$A$337:$G$374,2,FALSE),0)</f>
        <v>42</v>
      </c>
      <c r="D25" s="174">
        <f>_xlfn.IFERROR(VLOOKUP(I25,'[1]Sheet1'!$A$337:$G$374,3,FALSE)/100,0)</f>
        <v>0.03136669156086632</v>
      </c>
      <c r="E25" s="18">
        <f>_xlfn.IFERROR(VLOOKUP(I25,'[1]Sheet1'!$A$337:$G$374,4,FALSE),0)</f>
        <v>46</v>
      </c>
      <c r="F25" s="174">
        <f>_xlfn.IFERROR(VLOOKUP(I25,'[1]Sheet1'!$A$337:$G$374,5,FALSE)/100,0)</f>
        <v>0.032326071679550254</v>
      </c>
      <c r="G25" s="18">
        <f>_xlfn.IFERROR(VLOOKUP(I25,'[1]Sheet1'!$A$337:$G$374,6,FALSE),0)</f>
        <v>88</v>
      </c>
      <c r="H25" s="174">
        <f>_xlfn.IFERROR(VLOOKUP(I25,'[1]Sheet1'!$A$337:$G$374,7,FALSE)/100,0)</f>
        <v>0.03186097031136857</v>
      </c>
      <c r="I25" s="256" t="s">
        <v>464</v>
      </c>
    </row>
    <row r="26" spans="1:9" ht="29.25" thickBot="1">
      <c r="A26" s="194">
        <v>39</v>
      </c>
      <c r="B26" s="159" t="s">
        <v>187</v>
      </c>
      <c r="C26" s="19">
        <f>_xlfn.IFERROR(VLOOKUP(I26,'[1]Sheet1'!$A$337:$G$374,2,FALSE),0)</f>
        <v>6</v>
      </c>
      <c r="D26" s="175">
        <f>_xlfn.IFERROR(VLOOKUP(I26,'[1]Sheet1'!$A$337:$G$374,3,FALSE)/100,0)</f>
        <v>0.004480955937266618</v>
      </c>
      <c r="E26" s="19">
        <f>_xlfn.IFERROR(VLOOKUP(I26,'[1]Sheet1'!$A$337:$G$374,4,FALSE),0)</f>
        <v>7</v>
      </c>
      <c r="F26" s="175">
        <f>_xlfn.IFERROR(VLOOKUP(I26,'[1]Sheet1'!$A$337:$G$374,5,FALSE)/100,0)</f>
        <v>0.004919184820801125</v>
      </c>
      <c r="G26" s="19">
        <f>_xlfn.IFERROR(VLOOKUP(I26,'[1]Sheet1'!$A$337:$G$374,6,FALSE),0)</f>
        <v>13</v>
      </c>
      <c r="H26" s="175">
        <f>_xlfn.IFERROR(VLOOKUP(I26,'[1]Sheet1'!$A$337:$G$374,7,FALSE)/100,0)</f>
        <v>0.004706734250543085</v>
      </c>
      <c r="I26" s="256" t="s">
        <v>465</v>
      </c>
    </row>
    <row r="27" spans="1:9" ht="15.75" thickBot="1">
      <c r="A27" s="181">
        <v>4</v>
      </c>
      <c r="B27" s="156" t="s">
        <v>188</v>
      </c>
      <c r="C27" s="69">
        <f aca="true" t="shared" si="3" ref="C27:H27">SUM(C28:C34)</f>
        <v>479</v>
      </c>
      <c r="D27" s="182">
        <f t="shared" si="3"/>
        <v>0.3577296489917849</v>
      </c>
      <c r="E27" s="69">
        <f t="shared" si="3"/>
        <v>640</v>
      </c>
      <c r="F27" s="182">
        <f t="shared" si="3"/>
        <v>0.44975404075895997</v>
      </c>
      <c r="G27" s="69">
        <f t="shared" si="3"/>
        <v>1119</v>
      </c>
      <c r="H27" s="182">
        <f t="shared" si="3"/>
        <v>0.4051412020275163</v>
      </c>
      <c r="I27" s="256"/>
    </row>
    <row r="28" spans="1:9" ht="15">
      <c r="A28" s="190">
        <v>40</v>
      </c>
      <c r="B28" s="158" t="s">
        <v>189</v>
      </c>
      <c r="C28" s="18">
        <f>_xlfn.IFERROR(VLOOKUP(I28,'[1]Sheet1'!$A$337:$G$374,2,FALSE),0)</f>
        <v>43</v>
      </c>
      <c r="D28" s="174">
        <f>_xlfn.IFERROR(VLOOKUP(I28,'[1]Sheet1'!$A$337:$G$374,3,FALSE)/100,0)</f>
        <v>0.03211351755041075</v>
      </c>
      <c r="E28" s="18">
        <f>_xlfn.IFERROR(VLOOKUP(I28,'[1]Sheet1'!$A$337:$G$374,4,FALSE),0)</f>
        <v>56</v>
      </c>
      <c r="F28" s="174">
        <f>_xlfn.IFERROR(VLOOKUP(I28,'[1]Sheet1'!$A$337:$G$374,5,FALSE)/100,0)</f>
        <v>0.039353478566409</v>
      </c>
      <c r="G28" s="18">
        <f>_xlfn.IFERROR(VLOOKUP(I28,'[1]Sheet1'!$A$337:$G$374,6,FALSE),0)</f>
        <v>99</v>
      </c>
      <c r="H28" s="174">
        <f>_xlfn.IFERROR(VLOOKUP(I28,'[1]Sheet1'!$A$337:$G$374,7,FALSE)/100,0)</f>
        <v>0.035843591600289645</v>
      </c>
      <c r="I28" s="256" t="s">
        <v>466</v>
      </c>
    </row>
    <row r="29" spans="1:9" ht="15">
      <c r="A29" s="190">
        <v>41</v>
      </c>
      <c r="B29" s="158" t="s">
        <v>190</v>
      </c>
      <c r="C29" s="18">
        <f>_xlfn.IFERROR(VLOOKUP(I29,'[1]Sheet1'!$A$337:$G$374,2,FALSE),0)</f>
        <v>4</v>
      </c>
      <c r="D29" s="174">
        <f>_xlfn.IFERROR(VLOOKUP(I29,'[1]Sheet1'!$A$337:$G$374,3,FALSE)/100,0)</f>
        <v>0.002987303958177745</v>
      </c>
      <c r="E29" s="18">
        <f>_xlfn.IFERROR(VLOOKUP(I29,'[1]Sheet1'!$A$337:$G$374,4,FALSE),0)</f>
        <v>4</v>
      </c>
      <c r="F29" s="174">
        <f>_xlfn.IFERROR(VLOOKUP(I29,'[1]Sheet1'!$A$337:$G$374,5,FALSE)/100,0)</f>
        <v>0.0028109627547434997</v>
      </c>
      <c r="G29" s="18">
        <f>_xlfn.IFERROR(VLOOKUP(I29,'[1]Sheet1'!$A$337:$G$374,6,FALSE),0)</f>
        <v>8</v>
      </c>
      <c r="H29" s="174">
        <f>_xlfn.IFERROR(VLOOKUP(I29,'[1]Sheet1'!$A$337:$G$374,7,FALSE)/100,0)</f>
        <v>0.002896451846488052</v>
      </c>
      <c r="I29" s="256" t="s">
        <v>467</v>
      </c>
    </row>
    <row r="30" spans="1:9" ht="15">
      <c r="A30" s="190">
        <v>42</v>
      </c>
      <c r="B30" s="158" t="s">
        <v>191</v>
      </c>
      <c r="C30" s="18">
        <f>_xlfn.IFERROR(VLOOKUP(I30,'[1]Sheet1'!$A$337:$G$374,2,FALSE),0)</f>
        <v>12</v>
      </c>
      <c r="D30" s="174">
        <f>_xlfn.IFERROR(VLOOKUP(I30,'[1]Sheet1'!$A$337:$G$374,3,FALSE)/100,0)</f>
        <v>0.008961911874533235</v>
      </c>
      <c r="E30" s="18">
        <f>_xlfn.IFERROR(VLOOKUP(I30,'[1]Sheet1'!$A$337:$G$374,4,FALSE),0)</f>
        <v>11</v>
      </c>
      <c r="F30" s="174">
        <f>_xlfn.IFERROR(VLOOKUP(I30,'[1]Sheet1'!$A$337:$G$374,5,FALSE)/100,0)</f>
        <v>0.007730147575544624</v>
      </c>
      <c r="G30" s="18">
        <f>_xlfn.IFERROR(VLOOKUP(I30,'[1]Sheet1'!$A$337:$G$374,6,FALSE),0)</f>
        <v>23</v>
      </c>
      <c r="H30" s="174">
        <f>_xlfn.IFERROR(VLOOKUP(I30,'[1]Sheet1'!$A$337:$G$374,7,FALSE)/100,0)</f>
        <v>0.00832729905865315</v>
      </c>
      <c r="I30" s="256" t="s">
        <v>468</v>
      </c>
    </row>
    <row r="31" spans="1:9" ht="15">
      <c r="A31" s="190">
        <v>43</v>
      </c>
      <c r="B31" s="158" t="s">
        <v>192</v>
      </c>
      <c r="C31" s="18">
        <f>_xlfn.IFERROR(VLOOKUP(I31,'[1]Sheet1'!$A$337:$G$374,2,FALSE),0)</f>
        <v>3</v>
      </c>
      <c r="D31" s="174">
        <f>_xlfn.IFERROR(VLOOKUP(I31,'[1]Sheet1'!$A$337:$G$374,3,FALSE)/100,0)</f>
        <v>0.002240477968633309</v>
      </c>
      <c r="E31" s="18">
        <f>_xlfn.IFERROR(VLOOKUP(I31,'[1]Sheet1'!$A$337:$G$374,4,FALSE),0)</f>
        <v>1</v>
      </c>
      <c r="F31" s="174">
        <f>_xlfn.IFERROR(VLOOKUP(I31,'[1]Sheet1'!$A$337:$G$374,5,FALSE)/100,0)</f>
        <v>0.0007027406886858749</v>
      </c>
      <c r="G31" s="18">
        <f>_xlfn.IFERROR(VLOOKUP(I31,'[1]Sheet1'!$A$337:$G$374,6,FALSE),0)</f>
        <v>4</v>
      </c>
      <c r="H31" s="174">
        <f>_xlfn.IFERROR(VLOOKUP(I31,'[1]Sheet1'!$A$337:$G$374,7,FALSE)/100,0)</f>
        <v>0.001448225923244026</v>
      </c>
      <c r="I31" s="256" t="s">
        <v>469</v>
      </c>
    </row>
    <row r="32" spans="1:9" ht="15">
      <c r="A32" s="190">
        <v>44</v>
      </c>
      <c r="B32" s="158" t="s">
        <v>193</v>
      </c>
      <c r="C32" s="18">
        <f>_xlfn.IFERROR(VLOOKUP(I32,'[1]Sheet1'!$A$337:$G$374,2,FALSE),0)</f>
        <v>229</v>
      </c>
      <c r="D32" s="174">
        <f>_xlfn.IFERROR(VLOOKUP(I32,'[1]Sheet1'!$A$337:$G$374,3,FALSE)/100,0)</f>
        <v>0.17102315160567588</v>
      </c>
      <c r="E32" s="18">
        <f>_xlfn.IFERROR(VLOOKUP(I32,'[1]Sheet1'!$A$337:$G$374,4,FALSE),0)</f>
        <v>290</v>
      </c>
      <c r="F32" s="174">
        <f>_xlfn.IFERROR(VLOOKUP(I32,'[1]Sheet1'!$A$337:$G$374,5,FALSE)/100,0)</f>
        <v>0.2037947997189037</v>
      </c>
      <c r="G32" s="18">
        <f>_xlfn.IFERROR(VLOOKUP(I32,'[1]Sheet1'!$A$337:$G$374,6,FALSE),0)</f>
        <v>519</v>
      </c>
      <c r="H32" s="174">
        <f>_xlfn.IFERROR(VLOOKUP(I32,'[1]Sheet1'!$A$337:$G$374,7,FALSE)/100,0)</f>
        <v>0.1879073135409124</v>
      </c>
      <c r="I32" s="256" t="s">
        <v>470</v>
      </c>
    </row>
    <row r="33" spans="1:9" ht="28.5">
      <c r="A33" s="190">
        <v>45</v>
      </c>
      <c r="B33" s="158" t="s">
        <v>194</v>
      </c>
      <c r="C33" s="18">
        <f>_xlfn.IFERROR(VLOOKUP(I33,'[1]Sheet1'!$A$337:$G$374,2,FALSE),0)</f>
        <v>182</v>
      </c>
      <c r="D33" s="174">
        <f>_xlfn.IFERROR(VLOOKUP(I33,'[1]Sheet1'!$A$337:$G$374,3,FALSE)/100,0)</f>
        <v>0.13592233009708737</v>
      </c>
      <c r="E33" s="18">
        <f>_xlfn.IFERROR(VLOOKUP(I33,'[1]Sheet1'!$A$337:$G$374,4,FALSE),0)</f>
        <v>259</v>
      </c>
      <c r="F33" s="174">
        <f>_xlfn.IFERROR(VLOOKUP(I33,'[1]Sheet1'!$A$337:$G$374,5,FALSE)/100,0)</f>
        <v>0.1820098383696416</v>
      </c>
      <c r="G33" s="18">
        <f>_xlfn.IFERROR(VLOOKUP(I33,'[1]Sheet1'!$A$337:$G$374,6,FALSE),0)</f>
        <v>441</v>
      </c>
      <c r="H33" s="174">
        <f>_xlfn.IFERROR(VLOOKUP(I33,'[1]Sheet1'!$A$337:$G$374,7,FALSE)/100,0)</f>
        <v>0.15966690803765388</v>
      </c>
      <c r="I33" s="256" t="s">
        <v>471</v>
      </c>
    </row>
    <row r="34" spans="1:9" ht="29.25" thickBot="1">
      <c r="A34" s="202">
        <v>49</v>
      </c>
      <c r="B34" s="161" t="s">
        <v>195</v>
      </c>
      <c r="C34" s="32">
        <f>_xlfn.IFERROR(VLOOKUP(I34,'[1]Sheet1'!$A$337:$G$374,2,FALSE),0)</f>
        <v>6</v>
      </c>
      <c r="D34" s="179">
        <f>_xlfn.IFERROR(VLOOKUP(I34,'[1]Sheet1'!$A$337:$G$374,3,FALSE)/100,0)</f>
        <v>0.004480955937266618</v>
      </c>
      <c r="E34" s="32">
        <f>_xlfn.IFERROR(VLOOKUP(I34,'[1]Sheet1'!$A$337:$G$374,4,FALSE),0)</f>
        <v>19</v>
      </c>
      <c r="F34" s="179">
        <f>_xlfn.IFERROR(VLOOKUP(I34,'[1]Sheet1'!$A$337:$G$374,5,FALSE)/100,0)</f>
        <v>0.013352073085031621</v>
      </c>
      <c r="G34" s="32">
        <f>_xlfn.IFERROR(VLOOKUP(I34,'[1]Sheet1'!$A$337:$G$374,6,FALSE),0)</f>
        <v>25</v>
      </c>
      <c r="H34" s="179">
        <f>_xlfn.IFERROR(VLOOKUP(I34,'[1]Sheet1'!$A$337:$G$374,7,FALSE)/100,0)</f>
        <v>0.009051412020275165</v>
      </c>
      <c r="I34" s="256" t="s">
        <v>472</v>
      </c>
    </row>
    <row r="35" spans="1:9" ht="15.75" thickBot="1">
      <c r="A35" s="181">
        <v>5</v>
      </c>
      <c r="B35" s="156" t="s">
        <v>196</v>
      </c>
      <c r="C35" s="69">
        <f aca="true" t="shared" si="4" ref="C35:H35">SUM(C36:C40)</f>
        <v>97</v>
      </c>
      <c r="D35" s="182">
        <f t="shared" si="4"/>
        <v>0.07244212098581031</v>
      </c>
      <c r="E35" s="69">
        <f t="shared" si="4"/>
        <v>108</v>
      </c>
      <c r="F35" s="182">
        <f t="shared" si="4"/>
        <v>0.0758959943780745</v>
      </c>
      <c r="G35" s="69">
        <f t="shared" si="4"/>
        <v>205</v>
      </c>
      <c r="H35" s="182">
        <f t="shared" si="4"/>
        <v>0.07422157856625633</v>
      </c>
      <c r="I35" s="256"/>
    </row>
    <row r="36" spans="1:9" ht="15">
      <c r="A36" s="190">
        <v>50</v>
      </c>
      <c r="B36" s="158" t="s">
        <v>197</v>
      </c>
      <c r="C36" s="18">
        <f>_xlfn.IFERROR(VLOOKUP(I36,'[1]Sheet1'!$A$337:$G$374,2,FALSE),0)</f>
        <v>1</v>
      </c>
      <c r="D36" s="174">
        <f>_xlfn.IFERROR(VLOOKUP(I36,'[1]Sheet1'!$A$337:$G$374,3,FALSE)/100,0)</f>
        <v>0.0007468259895444362</v>
      </c>
      <c r="E36" s="18">
        <f>_xlfn.IFERROR(VLOOKUP(I36,'[1]Sheet1'!$A$337:$G$374,4,FALSE),0)</f>
        <v>0</v>
      </c>
      <c r="F36" s="174">
        <f>_xlfn.IFERROR(VLOOKUP(I36,'[1]Sheet1'!$A$337:$G$374,5,FALSE)/100,0)</f>
        <v>0</v>
      </c>
      <c r="G36" s="18">
        <f>_xlfn.IFERROR(VLOOKUP(I36,'[1]Sheet1'!$A$337:$G$374,6,FALSE),0)</f>
        <v>1</v>
      </c>
      <c r="H36" s="174">
        <f>_xlfn.IFERROR(VLOOKUP(I36,'[1]Sheet1'!$A$337:$G$374,7,FALSE)/100,0)</f>
        <v>0.0003620564808110065</v>
      </c>
      <c r="I36" s="256" t="s">
        <v>473</v>
      </c>
    </row>
    <row r="37" spans="1:9" ht="15">
      <c r="A37" s="190">
        <v>51</v>
      </c>
      <c r="B37" s="158" t="s">
        <v>198</v>
      </c>
      <c r="C37" s="18">
        <f>_xlfn.IFERROR(VLOOKUP(I37,'[1]Sheet1'!$A$337:$G$374,2,FALSE),0)</f>
        <v>1</v>
      </c>
      <c r="D37" s="174">
        <f>_xlfn.IFERROR(VLOOKUP(I37,'[1]Sheet1'!$A$337:$G$374,3,FALSE)/100,0)</f>
        <v>0.0007468259895444362</v>
      </c>
      <c r="E37" s="18">
        <f>_xlfn.IFERROR(VLOOKUP(I37,'[1]Sheet1'!$A$337:$G$374,4,FALSE),0)</f>
        <v>1</v>
      </c>
      <c r="F37" s="174">
        <f>_xlfn.IFERROR(VLOOKUP(I37,'[1]Sheet1'!$A$337:$G$374,5,FALSE)/100,0)</f>
        <v>0.0007027406886858749</v>
      </c>
      <c r="G37" s="18">
        <f>_xlfn.IFERROR(VLOOKUP(I37,'[1]Sheet1'!$A$337:$G$374,6,FALSE),0)</f>
        <v>2</v>
      </c>
      <c r="H37" s="174">
        <f>_xlfn.IFERROR(VLOOKUP(I37,'[1]Sheet1'!$A$337:$G$374,7,FALSE)/100,0)</f>
        <v>0.000724112961622013</v>
      </c>
      <c r="I37" s="256" t="s">
        <v>474</v>
      </c>
    </row>
    <row r="38" spans="1:9" ht="15">
      <c r="A38" s="190">
        <v>52</v>
      </c>
      <c r="B38" s="158" t="s">
        <v>199</v>
      </c>
      <c r="C38" s="18">
        <f>_xlfn.IFERROR(VLOOKUP(I38,'[1]Sheet1'!$A$337:$G$374,2,FALSE),0)</f>
        <v>0</v>
      </c>
      <c r="D38" s="174">
        <f>_xlfn.IFERROR(VLOOKUP(I38,'[1]Sheet1'!$A$337:$G$374,3,FALSE)/100,0)</f>
        <v>0</v>
      </c>
      <c r="E38" s="18">
        <f>_xlfn.IFERROR(VLOOKUP(I38,'[1]Sheet1'!$A$337:$G$374,4,FALSE),0)</f>
        <v>0</v>
      </c>
      <c r="F38" s="174">
        <f>_xlfn.IFERROR(VLOOKUP(I38,'[1]Sheet1'!$A$337:$G$374,5,FALSE)/100,0)</f>
        <v>0</v>
      </c>
      <c r="G38" s="18">
        <f>_xlfn.IFERROR(VLOOKUP(I38,'[1]Sheet1'!$A$337:$G$374,6,FALSE),0)</f>
        <v>0</v>
      </c>
      <c r="H38" s="174">
        <f>_xlfn.IFERROR(VLOOKUP(I38,'[1]Sheet1'!$A$337:$G$374,7,FALSE)/100,0)</f>
        <v>0</v>
      </c>
      <c r="I38" s="256" t="s">
        <v>575</v>
      </c>
    </row>
    <row r="39" spans="1:9" ht="15">
      <c r="A39" s="190">
        <v>53</v>
      </c>
      <c r="B39" s="158" t="s">
        <v>200</v>
      </c>
      <c r="C39" s="18">
        <f>_xlfn.IFERROR(VLOOKUP(I39,'[1]Sheet1'!$A$337:$G$374,2,FALSE),0)</f>
        <v>91</v>
      </c>
      <c r="D39" s="174">
        <f>_xlfn.IFERROR(VLOOKUP(I39,'[1]Sheet1'!$A$337:$G$374,3,FALSE)/100,0)</f>
        <v>0.06796116504854369</v>
      </c>
      <c r="E39" s="18">
        <f>_xlfn.IFERROR(VLOOKUP(I39,'[1]Sheet1'!$A$337:$G$374,4,FALSE),0)</f>
        <v>99</v>
      </c>
      <c r="F39" s="174">
        <f>_xlfn.IFERROR(VLOOKUP(I39,'[1]Sheet1'!$A$337:$G$374,5,FALSE)/100,0)</f>
        <v>0.06957132817990162</v>
      </c>
      <c r="G39" s="18">
        <f>_xlfn.IFERROR(VLOOKUP(I39,'[1]Sheet1'!$A$337:$G$374,6,FALSE),0)</f>
        <v>190</v>
      </c>
      <c r="H39" s="174">
        <f>_xlfn.IFERROR(VLOOKUP(I39,'[1]Sheet1'!$A$337:$G$374,7,FALSE)/100,0)</f>
        <v>0.06879073135409124</v>
      </c>
      <c r="I39" s="256" t="s">
        <v>475</v>
      </c>
    </row>
    <row r="40" spans="1:9" ht="29.25" thickBot="1">
      <c r="A40" s="194">
        <v>59</v>
      </c>
      <c r="B40" s="159" t="s">
        <v>201</v>
      </c>
      <c r="C40" s="19">
        <f>_xlfn.IFERROR(VLOOKUP(I40,'[1]Sheet1'!$A$337:$G$374,2,FALSE),0)</f>
        <v>4</v>
      </c>
      <c r="D40" s="175">
        <f>_xlfn.IFERROR(VLOOKUP(I40,'[1]Sheet1'!$A$337:$G$374,3,FALSE)/100,0)</f>
        <v>0.002987303958177745</v>
      </c>
      <c r="E40" s="19">
        <f>_xlfn.IFERROR(VLOOKUP(I40,'[1]Sheet1'!$A$337:$G$374,4,FALSE),0)</f>
        <v>8</v>
      </c>
      <c r="F40" s="175">
        <f>_xlfn.IFERROR(VLOOKUP(I40,'[1]Sheet1'!$A$337:$G$374,5,FALSE)/100,0)</f>
        <v>0.005621925509486999</v>
      </c>
      <c r="G40" s="19">
        <f>_xlfn.IFERROR(VLOOKUP(I40,'[1]Sheet1'!$A$337:$G$374,6,FALSE),0)</f>
        <v>12</v>
      </c>
      <c r="H40" s="175">
        <f>_xlfn.IFERROR(VLOOKUP(I40,'[1]Sheet1'!$A$337:$G$374,7,FALSE)/100,0)</f>
        <v>0.004344677769732078</v>
      </c>
      <c r="I40" s="256" t="s">
        <v>476</v>
      </c>
    </row>
    <row r="41" spans="1:9" ht="15.75" thickBot="1">
      <c r="A41" s="181">
        <v>6</v>
      </c>
      <c r="B41" s="156" t="s">
        <v>223</v>
      </c>
      <c r="C41" s="69">
        <f aca="true" t="shared" si="5" ref="C41:H41">SUM(C42:C47)</f>
        <v>12</v>
      </c>
      <c r="D41" s="182">
        <f t="shared" si="5"/>
        <v>0.008961911874533234</v>
      </c>
      <c r="E41" s="69">
        <f t="shared" si="5"/>
        <v>10</v>
      </c>
      <c r="F41" s="182">
        <f t="shared" si="5"/>
        <v>0.0070274068868587496</v>
      </c>
      <c r="G41" s="69">
        <f t="shared" si="5"/>
        <v>22</v>
      </c>
      <c r="H41" s="182">
        <f t="shared" si="5"/>
        <v>0.007965242577842143</v>
      </c>
      <c r="I41" s="256"/>
    </row>
    <row r="42" spans="1:9" ht="15">
      <c r="A42" s="190">
        <v>60</v>
      </c>
      <c r="B42" s="158" t="s">
        <v>203</v>
      </c>
      <c r="C42" s="18">
        <f>_xlfn.IFERROR(VLOOKUP(I42,'[1]Sheet1'!$A$337:$G$374,2,FALSE),0)</f>
        <v>1</v>
      </c>
      <c r="D42" s="174">
        <f>_xlfn.IFERROR(VLOOKUP(I42,'[1]Sheet1'!$A$337:$G$374,3,FALSE)/100,0)</f>
        <v>0.0007468259895444362</v>
      </c>
      <c r="E42" s="18">
        <f>_xlfn.IFERROR(VLOOKUP(I42,'[1]Sheet1'!$A$337:$G$374,4,FALSE),0)</f>
        <v>1</v>
      </c>
      <c r="F42" s="174">
        <f>_xlfn.IFERROR(VLOOKUP(I42,'[1]Sheet1'!$A$337:$G$374,5,FALSE)/100,0)</f>
        <v>0.0007027406886858749</v>
      </c>
      <c r="G42" s="18">
        <f>_xlfn.IFERROR(VLOOKUP(I42,'[1]Sheet1'!$A$337:$G$374,6,FALSE),0)</f>
        <v>2</v>
      </c>
      <c r="H42" s="174">
        <f>_xlfn.IFERROR(VLOOKUP(I42,'[1]Sheet1'!$A$337:$G$374,7,FALSE)/100,0)</f>
        <v>0.000724112961622013</v>
      </c>
      <c r="I42" s="256" t="s">
        <v>477</v>
      </c>
    </row>
    <row r="43" spans="1:9" ht="15">
      <c r="A43" s="190">
        <v>61</v>
      </c>
      <c r="B43" s="158" t="s">
        <v>204</v>
      </c>
      <c r="C43" s="18">
        <f>_xlfn.IFERROR(VLOOKUP(I43,'[1]Sheet1'!$A$337:$G$374,2,FALSE),0)</f>
        <v>3</v>
      </c>
      <c r="D43" s="174">
        <f>_xlfn.IFERROR(VLOOKUP(I43,'[1]Sheet1'!$A$337:$G$374,3,FALSE)/100,0)</f>
        <v>0.002240477968633309</v>
      </c>
      <c r="E43" s="18">
        <f>_xlfn.IFERROR(VLOOKUP(I43,'[1]Sheet1'!$A$337:$G$374,4,FALSE),0)</f>
        <v>0</v>
      </c>
      <c r="F43" s="174">
        <f>_xlfn.IFERROR(VLOOKUP(I43,'[1]Sheet1'!$A$337:$G$374,5,FALSE)/100,0)</f>
        <v>0</v>
      </c>
      <c r="G43" s="18">
        <f>_xlfn.IFERROR(VLOOKUP(I43,'[1]Sheet1'!$A$337:$G$374,6,FALSE),0)</f>
        <v>3</v>
      </c>
      <c r="H43" s="174">
        <f>_xlfn.IFERROR(VLOOKUP(I43,'[1]Sheet1'!$A$337:$G$374,7,FALSE)/100,0)</f>
        <v>0.0010861694424330196</v>
      </c>
      <c r="I43" s="256" t="s">
        <v>478</v>
      </c>
    </row>
    <row r="44" spans="1:9" ht="15">
      <c r="A44" s="190">
        <v>62</v>
      </c>
      <c r="B44" s="158" t="s">
        <v>205</v>
      </c>
      <c r="C44" s="18">
        <f>_xlfn.IFERROR(VLOOKUP(I44,'[1]Sheet1'!$A$337:$G$374,2,FALSE),0)</f>
        <v>3</v>
      </c>
      <c r="D44" s="174">
        <f>_xlfn.IFERROR(VLOOKUP(I44,'[1]Sheet1'!$A$337:$G$374,3,FALSE)/100,0)</f>
        <v>0.002240477968633309</v>
      </c>
      <c r="E44" s="18">
        <f>_xlfn.IFERROR(VLOOKUP(I44,'[1]Sheet1'!$A$337:$G$374,4,FALSE),0)</f>
        <v>3</v>
      </c>
      <c r="F44" s="174">
        <f>_xlfn.IFERROR(VLOOKUP(I44,'[1]Sheet1'!$A$337:$G$374,5,FALSE)/100,0)</f>
        <v>0.0021082220660576245</v>
      </c>
      <c r="G44" s="18">
        <f>_xlfn.IFERROR(VLOOKUP(I44,'[1]Sheet1'!$A$337:$G$374,6,FALSE),0)</f>
        <v>6</v>
      </c>
      <c r="H44" s="174">
        <f>_xlfn.IFERROR(VLOOKUP(I44,'[1]Sheet1'!$A$337:$G$374,7,FALSE)/100,0)</f>
        <v>0.002172338884866039</v>
      </c>
      <c r="I44" s="256" t="s">
        <v>479</v>
      </c>
    </row>
    <row r="45" spans="1:9" ht="15">
      <c r="A45" s="190">
        <v>63</v>
      </c>
      <c r="B45" s="158" t="s">
        <v>206</v>
      </c>
      <c r="C45" s="18">
        <f>_xlfn.IFERROR(VLOOKUP(I45,'[1]Sheet1'!$A$337:$G$374,2,FALSE),0)</f>
        <v>4</v>
      </c>
      <c r="D45" s="174">
        <f>_xlfn.IFERROR(VLOOKUP(I45,'[1]Sheet1'!$A$337:$G$374,3,FALSE)/100,0)</f>
        <v>0.002987303958177745</v>
      </c>
      <c r="E45" s="18">
        <f>_xlfn.IFERROR(VLOOKUP(I45,'[1]Sheet1'!$A$337:$G$374,4,FALSE),0)</f>
        <v>5</v>
      </c>
      <c r="F45" s="174">
        <f>_xlfn.IFERROR(VLOOKUP(I45,'[1]Sheet1'!$A$337:$G$374,5,FALSE)/100,0)</f>
        <v>0.0035137034434293748</v>
      </c>
      <c r="G45" s="18">
        <f>_xlfn.IFERROR(VLOOKUP(I45,'[1]Sheet1'!$A$337:$G$374,6,FALSE),0)</f>
        <v>9</v>
      </c>
      <c r="H45" s="174">
        <f>_xlfn.IFERROR(VLOOKUP(I45,'[1]Sheet1'!$A$337:$G$374,7,FALSE)/100,0)</f>
        <v>0.0032585083272990588</v>
      </c>
      <c r="I45" s="256" t="s">
        <v>480</v>
      </c>
    </row>
    <row r="46" spans="1:9" ht="15">
      <c r="A46" s="190">
        <v>64</v>
      </c>
      <c r="B46" s="158" t="s">
        <v>207</v>
      </c>
      <c r="C46" s="18">
        <f>_xlfn.IFERROR(VLOOKUP(I46,'[1]Sheet1'!$A$337:$G$374,2,FALSE),0)</f>
        <v>0</v>
      </c>
      <c r="D46" s="174">
        <f>_xlfn.IFERROR(VLOOKUP(I46,'[1]Sheet1'!$A$337:$G$374,3,FALSE)/100,0)</f>
        <v>0</v>
      </c>
      <c r="E46" s="18">
        <f>_xlfn.IFERROR(VLOOKUP(I46,'[1]Sheet1'!$A$337:$G$374,4,FALSE),0)</f>
        <v>0</v>
      </c>
      <c r="F46" s="174">
        <f>_xlfn.IFERROR(VLOOKUP(I46,'[1]Sheet1'!$A$337:$G$374,5,FALSE)/100,0)</f>
        <v>0</v>
      </c>
      <c r="G46" s="18">
        <f>_xlfn.IFERROR(VLOOKUP(I46,'[1]Sheet1'!$A$337:$G$374,6,FALSE),0)</f>
        <v>0</v>
      </c>
      <c r="H46" s="174">
        <f>_xlfn.IFERROR(VLOOKUP(I46,'[1]Sheet1'!$A$337:$G$374,7,FALSE)/100,0)</f>
        <v>0</v>
      </c>
      <c r="I46" s="256"/>
    </row>
    <row r="47" spans="1:9" ht="29.25" thickBot="1">
      <c r="A47" s="202">
        <v>69</v>
      </c>
      <c r="B47" s="161" t="s">
        <v>208</v>
      </c>
      <c r="C47" s="32">
        <f>_xlfn.IFERROR(VLOOKUP(I47,'[1]Sheet1'!$A$337:$G$374,2,FALSE),0)</f>
        <v>1</v>
      </c>
      <c r="D47" s="179">
        <f>_xlfn.IFERROR(VLOOKUP(I47,'[1]Sheet1'!$A$337:$G$374,3,FALSE)/100,0)</f>
        <v>0.0007468259895444362</v>
      </c>
      <c r="E47" s="32">
        <f>_xlfn.IFERROR(VLOOKUP(I47,'[1]Sheet1'!$A$337:$G$374,4,FALSE),0)</f>
        <v>1</v>
      </c>
      <c r="F47" s="179">
        <f>_xlfn.IFERROR(VLOOKUP(I47,'[1]Sheet1'!$A$337:$G$374,5,FALSE)/100,0)</f>
        <v>0.0007027406886858749</v>
      </c>
      <c r="G47" s="32">
        <f>_xlfn.IFERROR(VLOOKUP(I47,'[1]Sheet1'!$A$337:$G$374,6,FALSE),0)</f>
        <v>2</v>
      </c>
      <c r="H47" s="179">
        <f>_xlfn.IFERROR(VLOOKUP(I47,'[1]Sheet1'!$A$337:$G$374,7,FALSE)/100,0)</f>
        <v>0.000724112961622013</v>
      </c>
      <c r="I47" s="256" t="s">
        <v>481</v>
      </c>
    </row>
    <row r="48" spans="1:9" ht="15.75" thickBot="1">
      <c r="A48" s="181">
        <v>7</v>
      </c>
      <c r="B48" s="156" t="s">
        <v>209</v>
      </c>
      <c r="C48" s="69">
        <f aca="true" t="shared" si="6" ref="C48:H48">SUM(C49:C53)</f>
        <v>100</v>
      </c>
      <c r="D48" s="182">
        <f t="shared" si="6"/>
        <v>0.07468259895444362</v>
      </c>
      <c r="E48" s="69">
        <f t="shared" si="6"/>
        <v>71</v>
      </c>
      <c r="F48" s="182">
        <f t="shared" si="6"/>
        <v>0.04989458889669712</v>
      </c>
      <c r="G48" s="69">
        <f t="shared" si="6"/>
        <v>171</v>
      </c>
      <c r="H48" s="182">
        <f t="shared" si="6"/>
        <v>0.06191165821868211</v>
      </c>
      <c r="I48" s="256"/>
    </row>
    <row r="49" spans="1:9" ht="15">
      <c r="A49" s="190">
        <v>70</v>
      </c>
      <c r="B49" s="158" t="s">
        <v>210</v>
      </c>
      <c r="C49" s="18">
        <f>_xlfn.IFERROR(VLOOKUP(I49,'[1]Sheet1'!$A$337:$G$374,2,FALSE),0)</f>
        <v>19</v>
      </c>
      <c r="D49" s="174">
        <f>_xlfn.IFERROR(VLOOKUP(I49,'[1]Sheet1'!$A$337:$G$374,3,FALSE)/100,0)</f>
        <v>0.014189693801344288</v>
      </c>
      <c r="E49" s="18">
        <f>_xlfn.IFERROR(VLOOKUP(I49,'[1]Sheet1'!$A$337:$G$374,4,FALSE),0)</f>
        <v>12</v>
      </c>
      <c r="F49" s="174">
        <f>_xlfn.IFERROR(VLOOKUP(I49,'[1]Sheet1'!$A$337:$G$374,5,FALSE)/100,0)</f>
        <v>0.008432888264230498</v>
      </c>
      <c r="G49" s="18">
        <f>_xlfn.IFERROR(VLOOKUP(I49,'[1]Sheet1'!$A$337:$G$374,6,FALSE),0)</f>
        <v>31</v>
      </c>
      <c r="H49" s="174">
        <f>_xlfn.IFERROR(VLOOKUP(I49,'[1]Sheet1'!$A$337:$G$374,7,FALSE)/100,0)</f>
        <v>0.011223750905141203</v>
      </c>
      <c r="I49" s="256" t="s">
        <v>482</v>
      </c>
    </row>
    <row r="50" spans="1:9" ht="15">
      <c r="A50" s="190">
        <v>71</v>
      </c>
      <c r="B50" s="158" t="s">
        <v>211</v>
      </c>
      <c r="C50" s="18">
        <f>_xlfn.IFERROR(VLOOKUP(I50,'[1]Sheet1'!$A$337:$G$374,2,FALSE),0)</f>
        <v>74</v>
      </c>
      <c r="D50" s="174">
        <f>_xlfn.IFERROR(VLOOKUP(I50,'[1]Sheet1'!$A$337:$G$374,3,FALSE)/100,0)</f>
        <v>0.05526512322628827</v>
      </c>
      <c r="E50" s="18">
        <f>_xlfn.IFERROR(VLOOKUP(I50,'[1]Sheet1'!$A$337:$G$374,4,FALSE),0)</f>
        <v>54</v>
      </c>
      <c r="F50" s="174">
        <f>_xlfn.IFERROR(VLOOKUP(I50,'[1]Sheet1'!$A$337:$G$374,5,FALSE)/100,0)</f>
        <v>0.03794799718903725</v>
      </c>
      <c r="G50" s="18">
        <f>_xlfn.IFERROR(VLOOKUP(I50,'[1]Sheet1'!$A$337:$G$374,6,FALSE),0)</f>
        <v>128</v>
      </c>
      <c r="H50" s="174">
        <f>_xlfn.IFERROR(VLOOKUP(I50,'[1]Sheet1'!$A$337:$G$374,7,FALSE)/100,0)</f>
        <v>0.04634322954380883</v>
      </c>
      <c r="I50" s="256" t="s">
        <v>483</v>
      </c>
    </row>
    <row r="51" spans="1:9" ht="28.5">
      <c r="A51" s="190">
        <v>72</v>
      </c>
      <c r="B51" s="158" t="s">
        <v>212</v>
      </c>
      <c r="C51" s="18">
        <f>_xlfn.IFERROR(VLOOKUP(I51,'[1]Sheet1'!$A$337:$G$374,2,FALSE),0)</f>
        <v>0</v>
      </c>
      <c r="D51" s="174">
        <f>_xlfn.IFERROR(VLOOKUP(I51,'[1]Sheet1'!$A$337:$G$374,3,FALSE)/100,0)</f>
        <v>0</v>
      </c>
      <c r="E51" s="18">
        <f>_xlfn.IFERROR(VLOOKUP(I51,'[1]Sheet1'!$A$337:$G$374,4,FALSE),0)</f>
        <v>0</v>
      </c>
      <c r="F51" s="174">
        <f>_xlfn.IFERROR(VLOOKUP(I51,'[1]Sheet1'!$A$337:$G$374,5,FALSE)/100,0)</f>
        <v>0</v>
      </c>
      <c r="G51" s="18">
        <f>_xlfn.IFERROR(VLOOKUP(I51,'[1]Sheet1'!$A$337:$G$374,6,FALSE),0)</f>
        <v>0</v>
      </c>
      <c r="H51" s="174">
        <f>_xlfn.IFERROR(VLOOKUP(I51,'[1]Sheet1'!$A$337:$G$374,7,FALSE)/100,0)</f>
        <v>0</v>
      </c>
      <c r="I51" s="256" t="s">
        <v>484</v>
      </c>
    </row>
    <row r="52" spans="1:9" ht="15">
      <c r="A52" s="190">
        <v>73</v>
      </c>
      <c r="B52" s="158" t="s">
        <v>213</v>
      </c>
      <c r="C52" s="18">
        <f>_xlfn.IFERROR(VLOOKUP(I52,'[1]Sheet1'!$A$337:$G$374,2,FALSE),0)</f>
        <v>6</v>
      </c>
      <c r="D52" s="174">
        <f>_xlfn.IFERROR(VLOOKUP(I52,'[1]Sheet1'!$A$337:$G$374,3,FALSE)/100,0)</f>
        <v>0.004480955937266618</v>
      </c>
      <c r="E52" s="18">
        <f>_xlfn.IFERROR(VLOOKUP(I52,'[1]Sheet1'!$A$337:$G$374,4,FALSE),0)</f>
        <v>3</v>
      </c>
      <c r="F52" s="174">
        <f>_xlfn.IFERROR(VLOOKUP(I52,'[1]Sheet1'!$A$337:$G$374,5,FALSE)/100,0)</f>
        <v>0.0021082220660576245</v>
      </c>
      <c r="G52" s="18">
        <f>_xlfn.IFERROR(VLOOKUP(I52,'[1]Sheet1'!$A$337:$G$374,6,FALSE),0)</f>
        <v>9</v>
      </c>
      <c r="H52" s="174">
        <f>_xlfn.IFERROR(VLOOKUP(I52,'[1]Sheet1'!$A$337:$G$374,7,FALSE)/100,0)</f>
        <v>0.0032585083272990588</v>
      </c>
      <c r="I52" s="256" t="s">
        <v>485</v>
      </c>
    </row>
    <row r="53" spans="1:9" ht="29.25" thickBot="1">
      <c r="A53" s="194">
        <v>79</v>
      </c>
      <c r="B53" s="159" t="s">
        <v>214</v>
      </c>
      <c r="C53" s="19">
        <f>_xlfn.IFERROR(VLOOKUP(I53,'[1]Sheet1'!$A$337:$G$374,2,FALSE),0)</f>
        <v>1</v>
      </c>
      <c r="D53" s="175">
        <f>_xlfn.IFERROR(VLOOKUP(I53,'[1]Sheet1'!$A$337:$G$374,3,FALSE)/100,0)</f>
        <v>0.0007468259895444362</v>
      </c>
      <c r="E53" s="19">
        <f>_xlfn.IFERROR(VLOOKUP(I53,'[1]Sheet1'!$A$337:$G$374,4,FALSE),0)</f>
        <v>2</v>
      </c>
      <c r="F53" s="175">
        <f>_xlfn.IFERROR(VLOOKUP(I53,'[1]Sheet1'!$A$337:$G$374,5,FALSE)/100,0)</f>
        <v>0.0014054813773717498</v>
      </c>
      <c r="G53" s="19">
        <f>_xlfn.IFERROR(VLOOKUP(I53,'[1]Sheet1'!$A$337:$G$374,6,FALSE),0)</f>
        <v>3</v>
      </c>
      <c r="H53" s="175">
        <f>_xlfn.IFERROR(VLOOKUP(I53,'[1]Sheet1'!$A$337:$G$374,7,FALSE)/100,0)</f>
        <v>0.0010861694424330196</v>
      </c>
      <c r="I53" s="256" t="s">
        <v>486</v>
      </c>
    </row>
    <row r="54" spans="1:9" ht="15.75" thickBot="1">
      <c r="A54" s="181">
        <v>8</v>
      </c>
      <c r="B54" s="156" t="s">
        <v>224</v>
      </c>
      <c r="C54" s="69">
        <f aca="true" t="shared" si="7" ref="C54:H54">SUM(C55:C59)</f>
        <v>21</v>
      </c>
      <c r="D54" s="182">
        <f t="shared" si="7"/>
        <v>0.01568334578043316</v>
      </c>
      <c r="E54" s="69">
        <f t="shared" si="7"/>
        <v>19</v>
      </c>
      <c r="F54" s="182">
        <f t="shared" si="7"/>
        <v>0.013352073085031625</v>
      </c>
      <c r="G54" s="69">
        <f t="shared" si="7"/>
        <v>40</v>
      </c>
      <c r="H54" s="182">
        <f t="shared" si="7"/>
        <v>0.01448225923244026</v>
      </c>
      <c r="I54" s="256"/>
    </row>
    <row r="55" spans="1:9" ht="15">
      <c r="A55" s="190">
        <v>80</v>
      </c>
      <c r="B55" s="158" t="s">
        <v>216</v>
      </c>
      <c r="C55" s="18">
        <f>_xlfn.IFERROR(VLOOKUP(I55,'[1]Sheet1'!$A$337:$G$374,2,FALSE),0)</f>
        <v>3</v>
      </c>
      <c r="D55" s="174">
        <f>_xlfn.IFERROR(VLOOKUP(I55,'[1]Sheet1'!$A$337:$G$374,3,FALSE)/100,0)</f>
        <v>0.002240477968633309</v>
      </c>
      <c r="E55" s="18">
        <f>_xlfn.IFERROR(VLOOKUP(I55,'[1]Sheet1'!$A$337:$G$374,4,FALSE),0)</f>
        <v>2</v>
      </c>
      <c r="F55" s="174">
        <f>_xlfn.IFERROR(VLOOKUP(I55,'[1]Sheet1'!$A$337:$G$374,5,FALSE)/100,0)</f>
        <v>0.0014054813773717498</v>
      </c>
      <c r="G55" s="18">
        <f>_xlfn.IFERROR(VLOOKUP(I55,'[1]Sheet1'!$A$337:$G$374,6,FALSE),0)</f>
        <v>5</v>
      </c>
      <c r="H55" s="174">
        <f>_xlfn.IFERROR(VLOOKUP(I55,'[1]Sheet1'!$A$337:$G$374,7,FALSE)/100,0)</f>
        <v>0.0018102824040550326</v>
      </c>
      <c r="I55" s="256" t="s">
        <v>487</v>
      </c>
    </row>
    <row r="56" spans="1:9" ht="15">
      <c r="A56" s="190">
        <v>81</v>
      </c>
      <c r="B56" s="158" t="s">
        <v>217</v>
      </c>
      <c r="C56" s="18">
        <f>_xlfn.IFERROR(VLOOKUP(I56,'[1]Sheet1'!$A$337:$G$374,2,FALSE),0)</f>
        <v>1</v>
      </c>
      <c r="D56" s="174">
        <f>_xlfn.IFERROR(VLOOKUP(I56,'[1]Sheet1'!$A$337:$G$374,3,FALSE)/100,0)</f>
        <v>0.0007468259895444362</v>
      </c>
      <c r="E56" s="18">
        <f>_xlfn.IFERROR(VLOOKUP(I56,'[1]Sheet1'!$A$337:$G$374,4,FALSE),0)</f>
        <v>0</v>
      </c>
      <c r="F56" s="174">
        <f>_xlfn.IFERROR(VLOOKUP(I56,'[1]Sheet1'!$A$337:$G$374,5,FALSE)/100,0)</f>
        <v>0</v>
      </c>
      <c r="G56" s="18">
        <f>_xlfn.IFERROR(VLOOKUP(I56,'[1]Sheet1'!$A$337:$G$374,6,FALSE),0)</f>
        <v>1</v>
      </c>
      <c r="H56" s="174">
        <f>_xlfn.IFERROR(VLOOKUP(I56,'[1]Sheet1'!$A$337:$G$374,7,FALSE)/100,0)</f>
        <v>0.0003620564808110065</v>
      </c>
      <c r="I56" s="256" t="s">
        <v>576</v>
      </c>
    </row>
    <row r="57" spans="1:9" ht="15">
      <c r="A57" s="190">
        <v>82</v>
      </c>
      <c r="B57" s="158" t="s">
        <v>218</v>
      </c>
      <c r="C57" s="18">
        <f>_xlfn.IFERROR(VLOOKUP(I57,'[1]Sheet1'!$A$337:$G$374,2,FALSE),0)</f>
        <v>0</v>
      </c>
      <c r="D57" s="174">
        <f>_xlfn.IFERROR(VLOOKUP(I57,'[1]Sheet1'!$A$337:$G$374,3,FALSE)/100,0)</f>
        <v>0</v>
      </c>
      <c r="E57" s="18">
        <f>_xlfn.IFERROR(VLOOKUP(I57,'[1]Sheet1'!$A$337:$G$374,4,FALSE),0)</f>
        <v>0</v>
      </c>
      <c r="F57" s="174">
        <f>_xlfn.IFERROR(VLOOKUP(I57,'[1]Sheet1'!$A$337:$G$374,5,FALSE)/100,0)</f>
        <v>0</v>
      </c>
      <c r="G57" s="18">
        <f>_xlfn.IFERROR(VLOOKUP(I57,'[1]Sheet1'!$A$337:$G$374,6,FALSE),0)</f>
        <v>0</v>
      </c>
      <c r="H57" s="174">
        <f>_xlfn.IFERROR(VLOOKUP(I57,'[1]Sheet1'!$A$337:$G$374,7,FALSE)/100,0)</f>
        <v>0</v>
      </c>
      <c r="I57" s="256"/>
    </row>
    <row r="58" spans="1:9" ht="15">
      <c r="A58" s="190">
        <v>83</v>
      </c>
      <c r="B58" s="158" t="s">
        <v>219</v>
      </c>
      <c r="C58" s="18">
        <f>_xlfn.IFERROR(VLOOKUP(I58,'[1]Sheet1'!$A$337:$G$374,2,FALSE),0)</f>
        <v>9</v>
      </c>
      <c r="D58" s="174">
        <f>_xlfn.IFERROR(VLOOKUP(I58,'[1]Sheet1'!$A$337:$G$374,3,FALSE)/100,0)</f>
        <v>0.006721433905899926</v>
      </c>
      <c r="E58" s="18">
        <f>_xlfn.IFERROR(VLOOKUP(I58,'[1]Sheet1'!$A$337:$G$374,4,FALSE),0)</f>
        <v>10</v>
      </c>
      <c r="F58" s="174">
        <f>_xlfn.IFERROR(VLOOKUP(I58,'[1]Sheet1'!$A$337:$G$374,5,FALSE)/100,0)</f>
        <v>0.0070274068868587496</v>
      </c>
      <c r="G58" s="18">
        <f>_xlfn.IFERROR(VLOOKUP(I58,'[1]Sheet1'!$A$337:$G$374,6,FALSE),0)</f>
        <v>19</v>
      </c>
      <c r="H58" s="174">
        <f>_xlfn.IFERROR(VLOOKUP(I58,'[1]Sheet1'!$A$337:$G$374,7,FALSE)/100,0)</f>
        <v>0.006879073135409124</v>
      </c>
      <c r="I58" s="256" t="s">
        <v>488</v>
      </c>
    </row>
    <row r="59" spans="1:9" ht="29.25" thickBot="1">
      <c r="A59" s="202">
        <v>89</v>
      </c>
      <c r="B59" s="161" t="s">
        <v>220</v>
      </c>
      <c r="C59" s="32">
        <f>_xlfn.IFERROR(VLOOKUP(I59,'[1]Sheet1'!$A$337:$G$374,2,FALSE),0)</f>
        <v>8</v>
      </c>
      <c r="D59" s="179">
        <f>_xlfn.IFERROR(VLOOKUP(I59,'[1]Sheet1'!$A$337:$G$374,3,FALSE)/100,0)</f>
        <v>0.00597460791635549</v>
      </c>
      <c r="E59" s="32">
        <f>_xlfn.IFERROR(VLOOKUP(I59,'[1]Sheet1'!$A$337:$G$374,4,FALSE),0)</f>
        <v>7</v>
      </c>
      <c r="F59" s="179">
        <f>_xlfn.IFERROR(VLOOKUP(I59,'[1]Sheet1'!$A$337:$G$374,5,FALSE)/100,0)</f>
        <v>0.004919184820801125</v>
      </c>
      <c r="G59" s="32">
        <f>_xlfn.IFERROR(VLOOKUP(I59,'[1]Sheet1'!$A$337:$G$374,6,FALSE),0)</f>
        <v>15</v>
      </c>
      <c r="H59" s="179">
        <f>_xlfn.IFERROR(VLOOKUP(I59,'[1]Sheet1'!$A$337:$G$374,7,FALSE)/100,0)</f>
        <v>0.005430847212165097</v>
      </c>
      <c r="I59" s="256" t="s">
        <v>489</v>
      </c>
    </row>
    <row r="60" spans="1:9" ht="15.75" thickBot="1">
      <c r="A60" s="181">
        <v>99</v>
      </c>
      <c r="B60" s="156" t="s">
        <v>221</v>
      </c>
      <c r="C60" s="69">
        <f>_xlfn.IFERROR(VLOOKUP(I60,'[1]Sheet1'!$A$337:$G$374,2,FALSE),0)</f>
        <v>59</v>
      </c>
      <c r="D60" s="182">
        <f>_xlfn.IFERROR(VLOOKUP(I60,'[1]Sheet1'!$A$337:$G$374,3,FALSE)/100,0)</f>
        <v>0.044062733383121735</v>
      </c>
      <c r="E60" s="69">
        <f>_xlfn.IFERROR(VLOOKUP(I60,'[1]Sheet1'!$A$337:$G$374,4,FALSE),0)</f>
        <v>84</v>
      </c>
      <c r="F60" s="182">
        <f>_xlfn.IFERROR(VLOOKUP(I60,'[1]Sheet1'!$A$337:$G$374,5,FALSE)/100,0)</f>
        <v>0.0590302178496135</v>
      </c>
      <c r="G60" s="69">
        <f>_xlfn.IFERROR(VLOOKUP(I60,'[1]Sheet1'!$A$337:$G$374,6,FALSE),0)</f>
        <v>143</v>
      </c>
      <c r="H60" s="182">
        <f>_xlfn.IFERROR(VLOOKUP(I60,'[1]Sheet1'!$A$337:$G$374,7,FALSE)/100,0)</f>
        <v>0.051774076755973925</v>
      </c>
      <c r="I60" s="256" t="s">
        <v>490</v>
      </c>
    </row>
    <row r="61" spans="1:9" ht="15.75" thickBot="1">
      <c r="A61" s="338" t="s">
        <v>103</v>
      </c>
      <c r="B61" s="339"/>
      <c r="C61" s="28">
        <f>_xlfn.IFERROR(VLOOKUP(I61,'[1]Sheet1'!$A$337:$G$374,2,FALSE),0)</f>
        <v>1339</v>
      </c>
      <c r="D61" s="29">
        <f>_xlfn.IFERROR(VLOOKUP(I61,'[1]Sheet1'!$A$337:$G$374,3,FALSE)/100,0)</f>
        <v>1</v>
      </c>
      <c r="E61" s="28">
        <f>_xlfn.IFERROR(VLOOKUP(I61,'[1]Sheet1'!$A$337:$G$374,4,FALSE),0)</f>
        <v>1423</v>
      </c>
      <c r="F61" s="29">
        <f>_xlfn.IFERROR(VLOOKUP(I61,'[1]Sheet1'!$A$337:$G$374,5,FALSE)/100,0)</f>
        <v>1</v>
      </c>
      <c r="G61" s="28">
        <f>_xlfn.IFERROR(VLOOKUP(I61,'[1]Sheet1'!$A$337:$G$374,6,FALSE),0)</f>
        <v>2762</v>
      </c>
      <c r="H61" s="29">
        <f>_xlfn.IFERROR(VLOOKUP(I61,'[1]Sheet1'!$A$337:$G$374,7,FALSE)/100,0)</f>
        <v>1</v>
      </c>
      <c r="I61" s="256" t="s">
        <v>435</v>
      </c>
    </row>
    <row r="62" spans="1:8" ht="15">
      <c r="A62" s="209"/>
      <c r="B62" s="9"/>
      <c r="C62" s="9"/>
      <c r="D62" s="9"/>
      <c r="E62" s="9"/>
      <c r="F62" s="9"/>
      <c r="G62" s="269"/>
      <c r="H62" s="9"/>
    </row>
    <row r="63" spans="1:8" ht="15">
      <c r="A63" s="33"/>
      <c r="B63" s="9"/>
      <c r="C63" s="9"/>
      <c r="D63" s="9"/>
      <c r="E63" s="9"/>
      <c r="F63" s="9"/>
      <c r="G63" s="9"/>
      <c r="H63" s="9"/>
    </row>
    <row r="64" spans="1:8" ht="15">
      <c r="A64" s="9"/>
      <c r="B64" s="9"/>
      <c r="C64" s="9"/>
      <c r="D64" s="9"/>
      <c r="E64" s="9"/>
      <c r="F64" s="9"/>
      <c r="G64" s="269">
        <f>G60+G54+G48+G41+G35+G27+G22+G16+G6+G5</f>
        <v>2762</v>
      </c>
      <c r="H64" s="9"/>
    </row>
    <row r="65" spans="1:8" ht="15">
      <c r="A65" s="9"/>
      <c r="B65" s="9"/>
      <c r="C65" s="9"/>
      <c r="D65" s="9"/>
      <c r="E65" s="9"/>
      <c r="F65" s="9"/>
      <c r="G65" s="9"/>
      <c r="H65" s="9"/>
    </row>
    <row r="66" spans="1:8" ht="15">
      <c r="A66" s="9"/>
      <c r="B66" s="9"/>
      <c r="C66" s="9"/>
      <c r="D66" s="9"/>
      <c r="E66" s="9"/>
      <c r="F66" s="9"/>
      <c r="G66" s="9"/>
      <c r="H66" s="9"/>
    </row>
    <row r="67" spans="1:8" ht="15">
      <c r="A67" s="9"/>
      <c r="B67" s="9"/>
      <c r="C67" s="9"/>
      <c r="D67" s="9"/>
      <c r="E67" s="9"/>
      <c r="F67" s="9"/>
      <c r="G67" s="9"/>
      <c r="H67" s="9"/>
    </row>
    <row r="68" spans="1:8" ht="15">
      <c r="A68" s="9"/>
      <c r="B68" s="9"/>
      <c r="C68" s="9"/>
      <c r="D68" s="9"/>
      <c r="E68" s="9"/>
      <c r="F68" s="9"/>
      <c r="G68" s="9"/>
      <c r="H68" s="9"/>
    </row>
    <row r="69" spans="1:8" ht="15">
      <c r="A69" s="9"/>
      <c r="B69" s="9"/>
      <c r="C69" s="9"/>
      <c r="D69" s="9"/>
      <c r="E69" s="9"/>
      <c r="F69" s="9"/>
      <c r="G69" s="9"/>
      <c r="H69" s="9"/>
    </row>
    <row r="70" spans="1:8" ht="15">
      <c r="A70" s="9"/>
      <c r="B70" s="9"/>
      <c r="C70" s="9"/>
      <c r="D70" s="9"/>
      <c r="E70" s="9"/>
      <c r="F70" s="9"/>
      <c r="G70" s="9"/>
      <c r="H70" s="9"/>
    </row>
    <row r="71" spans="1:8" ht="15">
      <c r="A71" s="9"/>
      <c r="B71" s="9"/>
      <c r="C71" s="9"/>
      <c r="D71" s="9"/>
      <c r="E71" s="9"/>
      <c r="F71" s="9"/>
      <c r="G71" s="9"/>
      <c r="H71" s="9"/>
    </row>
    <row r="72" spans="1:8" ht="15">
      <c r="A72" s="9"/>
      <c r="B72" s="9"/>
      <c r="C72" s="9"/>
      <c r="D72" s="9"/>
      <c r="E72" s="9"/>
      <c r="F72" s="9"/>
      <c r="G72" s="9"/>
      <c r="H72" s="9"/>
    </row>
    <row r="73" spans="1:8" ht="15">
      <c r="A73" s="9"/>
      <c r="B73" s="9"/>
      <c r="C73" s="9"/>
      <c r="D73" s="9"/>
      <c r="E73" s="9"/>
      <c r="F73" s="9"/>
      <c r="G73" s="9"/>
      <c r="H73" s="9"/>
    </row>
    <row r="74" spans="1:8" ht="15">
      <c r="A74" s="9"/>
      <c r="B74" s="9"/>
      <c r="C74" s="9"/>
      <c r="D74" s="9"/>
      <c r="E74" s="9"/>
      <c r="F74" s="9"/>
      <c r="G74" s="9"/>
      <c r="H74" s="9"/>
    </row>
    <row r="75" spans="1:8" ht="15">
      <c r="A75" s="9"/>
      <c r="B75" s="9"/>
      <c r="C75" s="9"/>
      <c r="D75" s="9"/>
      <c r="E75" s="9"/>
      <c r="F75" s="9"/>
      <c r="G75" s="9"/>
      <c r="H75" s="9"/>
    </row>
    <row r="76" spans="1:8" ht="15">
      <c r="A76" s="9"/>
      <c r="B76" s="9"/>
      <c r="C76" s="9"/>
      <c r="D76" s="9"/>
      <c r="E76" s="9"/>
      <c r="F76" s="9"/>
      <c r="G76" s="9"/>
      <c r="H76" s="9"/>
    </row>
    <row r="77" spans="1:8" ht="15">
      <c r="A77" s="9"/>
      <c r="B77" s="9"/>
      <c r="C77" s="9"/>
      <c r="D77" s="9"/>
      <c r="E77" s="9"/>
      <c r="F77" s="9"/>
      <c r="G77" s="9"/>
      <c r="H77" s="9"/>
    </row>
    <row r="78" spans="1:8" ht="15">
      <c r="A78" s="9"/>
      <c r="B78" s="9"/>
      <c r="C78" s="9"/>
      <c r="D78" s="9"/>
      <c r="E78" s="9"/>
      <c r="F78" s="9"/>
      <c r="G78" s="9"/>
      <c r="H78" s="9"/>
    </row>
    <row r="79" spans="1:8" ht="15">
      <c r="A79" s="9"/>
      <c r="B79" s="9"/>
      <c r="C79" s="9"/>
      <c r="D79" s="9"/>
      <c r="E79" s="9"/>
      <c r="F79" s="9"/>
      <c r="G79" s="9"/>
      <c r="H79" s="9"/>
    </row>
    <row r="80" spans="1:8" ht="15">
      <c r="A80" s="9"/>
      <c r="B80" s="9"/>
      <c r="C80" s="9"/>
      <c r="D80" s="9"/>
      <c r="E80" s="9"/>
      <c r="F80" s="9"/>
      <c r="G80" s="9"/>
      <c r="H80" s="9"/>
    </row>
    <row r="81" spans="1:8" ht="15">
      <c r="A81" s="9"/>
      <c r="B81" s="9"/>
      <c r="C81" s="9"/>
      <c r="D81" s="9"/>
      <c r="E81" s="9"/>
      <c r="F81" s="9"/>
      <c r="G81" s="9"/>
      <c r="H81" s="9"/>
    </row>
    <row r="82" spans="1:8" ht="15">
      <c r="A82" s="9"/>
      <c r="B82" s="9"/>
      <c r="C82" s="9"/>
      <c r="D82" s="9"/>
      <c r="E82" s="9"/>
      <c r="F82" s="9"/>
      <c r="G82" s="9"/>
      <c r="H82" s="9"/>
    </row>
    <row r="83" spans="1:8" ht="15">
      <c r="A83" s="9"/>
      <c r="B83" s="9"/>
      <c r="C83" s="9"/>
      <c r="D83" s="9"/>
      <c r="E83" s="9"/>
      <c r="F83" s="9"/>
      <c r="G83" s="9"/>
      <c r="H83" s="9"/>
    </row>
    <row r="84" spans="1:8" ht="15">
      <c r="A84" s="9"/>
      <c r="B84" s="9"/>
      <c r="C84" s="9"/>
      <c r="D84" s="9"/>
      <c r="E84" s="9"/>
      <c r="F84" s="9"/>
      <c r="G84" s="9"/>
      <c r="H84" s="9"/>
    </row>
    <row r="85" spans="1:8" ht="15">
      <c r="A85" s="9"/>
      <c r="B85" s="9"/>
      <c r="C85" s="9"/>
      <c r="D85" s="9"/>
      <c r="E85" s="9"/>
      <c r="F85" s="9"/>
      <c r="G85" s="9"/>
      <c r="H85" s="9"/>
    </row>
    <row r="86" spans="1:8" ht="15">
      <c r="A86" s="9"/>
      <c r="B86" s="9"/>
      <c r="C86" s="9"/>
      <c r="D86" s="9"/>
      <c r="E86" s="9"/>
      <c r="F86" s="9"/>
      <c r="G86" s="9"/>
      <c r="H86" s="9"/>
    </row>
    <row r="87" spans="1:8" ht="15">
      <c r="A87" s="9"/>
      <c r="B87" s="9"/>
      <c r="C87" s="9"/>
      <c r="D87" s="9"/>
      <c r="E87" s="9"/>
      <c r="F87" s="9"/>
      <c r="G87" s="9"/>
      <c r="H87" s="9"/>
    </row>
    <row r="88" spans="1:8" ht="15">
      <c r="A88" s="9"/>
      <c r="B88" s="9"/>
      <c r="C88" s="9"/>
      <c r="D88" s="9"/>
      <c r="E88" s="9"/>
      <c r="F88" s="9"/>
      <c r="G88" s="9"/>
      <c r="H88" s="9"/>
    </row>
    <row r="89" spans="1:8" ht="15">
      <c r="A89" s="9"/>
      <c r="B89" s="9"/>
      <c r="C89" s="9"/>
      <c r="D89" s="9"/>
      <c r="E89" s="9"/>
      <c r="F89" s="9"/>
      <c r="G89" s="9"/>
      <c r="H89" s="9"/>
    </row>
    <row r="90" spans="1:8" ht="15">
      <c r="A90" s="9"/>
      <c r="B90" s="9"/>
      <c r="C90" s="9"/>
      <c r="D90" s="9"/>
      <c r="E90" s="9"/>
      <c r="F90" s="9"/>
      <c r="G90" s="9"/>
      <c r="H90" s="9"/>
    </row>
    <row r="91" spans="1:8" ht="15">
      <c r="A91" s="9"/>
      <c r="B91" s="9"/>
      <c r="C91" s="9"/>
      <c r="D91" s="9"/>
      <c r="E91" s="9"/>
      <c r="F91" s="9"/>
      <c r="G91" s="9"/>
      <c r="H91" s="9"/>
    </row>
    <row r="92" spans="1:8" ht="15">
      <c r="A92" s="9"/>
      <c r="B92" s="9"/>
      <c r="C92" s="9"/>
      <c r="D92" s="9"/>
      <c r="E92" s="9"/>
      <c r="F92" s="9"/>
      <c r="G92" s="9"/>
      <c r="H92" s="9"/>
    </row>
    <row r="93" spans="1:8" ht="15">
      <c r="A93" s="9"/>
      <c r="B93" s="9"/>
      <c r="C93" s="9"/>
      <c r="D93" s="9"/>
      <c r="E93" s="9"/>
      <c r="F93" s="9"/>
      <c r="G93" s="9"/>
      <c r="H93" s="9"/>
    </row>
    <row r="94" spans="1:8" ht="15">
      <c r="A94" s="9"/>
      <c r="B94" s="9"/>
      <c r="C94" s="9"/>
      <c r="D94" s="9"/>
      <c r="E94" s="9"/>
      <c r="F94" s="9"/>
      <c r="G94" s="9"/>
      <c r="H94" s="9"/>
    </row>
    <row r="95" spans="1:8" ht="15">
      <c r="A95" s="9"/>
      <c r="B95" s="9"/>
      <c r="C95" s="9"/>
      <c r="D95" s="9"/>
      <c r="E95" s="9"/>
      <c r="F95" s="9"/>
      <c r="G95" s="9"/>
      <c r="H95" s="9"/>
    </row>
    <row r="96" spans="1:8" ht="15">
      <c r="A96" s="9"/>
      <c r="B96" s="9"/>
      <c r="C96" s="9"/>
      <c r="D96" s="9"/>
      <c r="E96" s="9"/>
      <c r="F96" s="9"/>
      <c r="G96" s="9"/>
      <c r="H96" s="9"/>
    </row>
    <row r="97" spans="1:8" ht="15">
      <c r="A97" s="9"/>
      <c r="B97" s="9"/>
      <c r="C97" s="9"/>
      <c r="D97" s="9"/>
      <c r="E97" s="9"/>
      <c r="F97" s="9"/>
      <c r="G97" s="9"/>
      <c r="H97" s="9"/>
    </row>
    <row r="98" spans="1:8" ht="15">
      <c r="A98" s="9"/>
      <c r="B98" s="9"/>
      <c r="C98" s="9"/>
      <c r="D98" s="9"/>
      <c r="E98" s="9"/>
      <c r="F98" s="9"/>
      <c r="G98" s="9"/>
      <c r="H98" s="9"/>
    </row>
    <row r="99" spans="1:8" ht="15">
      <c r="A99" s="9"/>
      <c r="B99" s="9"/>
      <c r="C99" s="9"/>
      <c r="D99" s="9"/>
      <c r="E99" s="9"/>
      <c r="F99" s="9"/>
      <c r="G99" s="9"/>
      <c r="H99" s="9"/>
    </row>
    <row r="100" spans="1:8" ht="15">
      <c r="A100" s="9"/>
      <c r="B100" s="9"/>
      <c r="C100" s="9"/>
      <c r="D100" s="9"/>
      <c r="E100" s="9"/>
      <c r="F100" s="9"/>
      <c r="G100" s="9"/>
      <c r="H100" s="9"/>
    </row>
    <row r="101" spans="1:8" ht="15">
      <c r="A101" s="9"/>
      <c r="B101" s="9"/>
      <c r="C101" s="9"/>
      <c r="D101" s="9"/>
      <c r="E101" s="9"/>
      <c r="F101" s="9"/>
      <c r="G101" s="9"/>
      <c r="H101" s="9"/>
    </row>
    <row r="102" spans="1:8" ht="15">
      <c r="A102" s="9"/>
      <c r="B102" s="9"/>
      <c r="C102" s="9"/>
      <c r="D102" s="9"/>
      <c r="E102" s="9"/>
      <c r="F102" s="9"/>
      <c r="G102" s="9"/>
      <c r="H102" s="9"/>
    </row>
    <row r="103" spans="1:8" ht="15">
      <c r="A103" s="9"/>
      <c r="B103" s="9"/>
      <c r="C103" s="9"/>
      <c r="D103" s="9"/>
      <c r="E103" s="9"/>
      <c r="F103" s="9"/>
      <c r="G103" s="9"/>
      <c r="H103" s="9"/>
    </row>
    <row r="104" spans="1:8" ht="15">
      <c r="A104" s="9"/>
      <c r="B104" s="9"/>
      <c r="C104" s="9"/>
      <c r="D104" s="9"/>
      <c r="E104" s="9"/>
      <c r="F104" s="9"/>
      <c r="G104" s="9"/>
      <c r="H104" s="9"/>
    </row>
    <row r="105" spans="1:8" ht="15">
      <c r="A105" s="9"/>
      <c r="B105" s="9"/>
      <c r="C105" s="9"/>
      <c r="D105" s="9"/>
      <c r="E105" s="9"/>
      <c r="F105" s="9"/>
      <c r="G105" s="9"/>
      <c r="H105" s="9"/>
    </row>
    <row r="106" spans="1:8" ht="15">
      <c r="A106" s="9"/>
      <c r="B106" s="9"/>
      <c r="C106" s="9"/>
      <c r="D106" s="9"/>
      <c r="E106" s="9"/>
      <c r="F106" s="9"/>
      <c r="G106" s="9"/>
      <c r="H106" s="9"/>
    </row>
    <row r="107" spans="1:8" ht="15">
      <c r="A107" s="9"/>
      <c r="B107" s="9"/>
      <c r="C107" s="9"/>
      <c r="D107" s="9"/>
      <c r="E107" s="9"/>
      <c r="F107" s="9"/>
      <c r="G107" s="9"/>
      <c r="H107" s="9"/>
    </row>
    <row r="108" spans="1:8" ht="15">
      <c r="A108" s="9"/>
      <c r="B108" s="9"/>
      <c r="C108" s="9"/>
      <c r="D108" s="9"/>
      <c r="E108" s="9"/>
      <c r="F108" s="9"/>
      <c r="G108" s="9"/>
      <c r="H108" s="9"/>
    </row>
    <row r="109" spans="1:8" ht="15">
      <c r="A109" s="9"/>
      <c r="B109" s="9"/>
      <c r="C109" s="9"/>
      <c r="D109" s="9"/>
      <c r="E109" s="9"/>
      <c r="F109" s="9"/>
      <c r="G109" s="9"/>
      <c r="H109" s="9"/>
    </row>
    <row r="110" spans="1:8" ht="15">
      <c r="A110" s="9"/>
      <c r="B110" s="9"/>
      <c r="C110" s="9"/>
      <c r="D110" s="9"/>
      <c r="E110" s="9"/>
      <c r="F110" s="9"/>
      <c r="G110" s="9"/>
      <c r="H110" s="9"/>
    </row>
    <row r="111" spans="1:8" ht="15">
      <c r="A111" s="9"/>
      <c r="B111" s="9"/>
      <c r="C111" s="9"/>
      <c r="D111" s="9"/>
      <c r="E111" s="9"/>
      <c r="F111" s="9"/>
      <c r="G111" s="9"/>
      <c r="H111" s="9"/>
    </row>
    <row r="112" spans="1:8" ht="15">
      <c r="A112" s="9"/>
      <c r="B112" s="9"/>
      <c r="C112" s="9"/>
      <c r="D112" s="9"/>
      <c r="E112" s="9"/>
      <c r="F112" s="9"/>
      <c r="G112" s="9"/>
      <c r="H112" s="9"/>
    </row>
    <row r="113" spans="1:8" ht="15">
      <c r="A113" s="9"/>
      <c r="B113" s="9"/>
      <c r="C113" s="9"/>
      <c r="D113" s="9"/>
      <c r="E113" s="9"/>
      <c r="F113" s="9"/>
      <c r="G113" s="9"/>
      <c r="H113" s="9"/>
    </row>
    <row r="114" spans="1:8" ht="15">
      <c r="A114" s="9"/>
      <c r="B114" s="9"/>
      <c r="C114" s="9"/>
      <c r="D114" s="9"/>
      <c r="E114" s="9"/>
      <c r="F114" s="9"/>
      <c r="G114" s="9"/>
      <c r="H114" s="9"/>
    </row>
    <row r="115" spans="1:8" ht="15">
      <c r="A115" s="9"/>
      <c r="B115" s="9"/>
      <c r="C115" s="9"/>
      <c r="D115" s="9"/>
      <c r="E115" s="9"/>
      <c r="F115" s="9"/>
      <c r="G115" s="9"/>
      <c r="H115" s="9"/>
    </row>
    <row r="116" spans="1:8" ht="15">
      <c r="A116" s="9"/>
      <c r="B116" s="9"/>
      <c r="C116" s="9"/>
      <c r="D116" s="9"/>
      <c r="E116" s="9"/>
      <c r="F116" s="9"/>
      <c r="G116" s="9"/>
      <c r="H116" s="9"/>
    </row>
    <row r="117" spans="1:8" ht="15">
      <c r="A117" s="9"/>
      <c r="B117" s="9"/>
      <c r="C117" s="9"/>
      <c r="D117" s="9"/>
      <c r="E117" s="9"/>
      <c r="F117" s="9"/>
      <c r="G117" s="9"/>
      <c r="H117" s="9"/>
    </row>
    <row r="118" spans="1:8" ht="15">
      <c r="A118" s="9"/>
      <c r="B118" s="9"/>
      <c r="C118" s="9"/>
      <c r="D118" s="9"/>
      <c r="E118" s="9"/>
      <c r="F118" s="9"/>
      <c r="G118" s="9"/>
      <c r="H118" s="9"/>
    </row>
    <row r="119" spans="1:8" ht="15">
      <c r="A119" s="9"/>
      <c r="B119" s="9"/>
      <c r="C119" s="9"/>
      <c r="D119" s="9"/>
      <c r="E119" s="9"/>
      <c r="F119" s="9"/>
      <c r="G119" s="9"/>
      <c r="H119" s="9"/>
    </row>
    <row r="120" spans="1:8" ht="15">
      <c r="A120" s="9"/>
      <c r="B120" s="9"/>
      <c r="C120" s="9"/>
      <c r="D120" s="9"/>
      <c r="E120" s="9"/>
      <c r="F120" s="9"/>
      <c r="G120" s="9"/>
      <c r="H120" s="9"/>
    </row>
    <row r="121" spans="1:8" ht="15">
      <c r="A121" s="9"/>
      <c r="B121" s="9"/>
      <c r="C121" s="9"/>
      <c r="D121" s="9"/>
      <c r="E121" s="9"/>
      <c r="F121" s="9"/>
      <c r="G121" s="9"/>
      <c r="H121" s="9"/>
    </row>
    <row r="122" spans="1:8" ht="15">
      <c r="A122" s="9"/>
      <c r="B122" s="9"/>
      <c r="C122" s="9"/>
      <c r="D122" s="9"/>
      <c r="E122" s="9"/>
      <c r="F122" s="9"/>
      <c r="G122" s="9"/>
      <c r="H122" s="9"/>
    </row>
    <row r="123" spans="1:8" ht="15">
      <c r="A123" s="9"/>
      <c r="B123" s="9"/>
      <c r="C123" s="9"/>
      <c r="D123" s="9"/>
      <c r="E123" s="9"/>
      <c r="F123" s="9"/>
      <c r="G123" s="9"/>
      <c r="H123" s="9"/>
    </row>
    <row r="124" spans="1:8" ht="15">
      <c r="A124" s="9"/>
      <c r="B124" s="9"/>
      <c r="C124" s="9"/>
      <c r="D124" s="9"/>
      <c r="E124" s="9"/>
      <c r="F124" s="9"/>
      <c r="G124" s="9"/>
      <c r="H124" s="9"/>
    </row>
    <row r="125" spans="1:8" ht="15">
      <c r="A125" s="9"/>
      <c r="B125" s="9"/>
      <c r="C125" s="9"/>
      <c r="D125" s="9"/>
      <c r="E125" s="9"/>
      <c r="F125" s="9"/>
      <c r="G125" s="9"/>
      <c r="H125" s="9"/>
    </row>
    <row r="126" spans="1:8" ht="15">
      <c r="A126" s="9"/>
      <c r="B126" s="9"/>
      <c r="C126" s="9"/>
      <c r="D126" s="9"/>
      <c r="E126" s="9"/>
      <c r="F126" s="9"/>
      <c r="G126" s="9"/>
      <c r="H126" s="9"/>
    </row>
    <row r="127" spans="1:8" ht="15">
      <c r="A127" s="9"/>
      <c r="B127" s="9"/>
      <c r="C127" s="9"/>
      <c r="D127" s="9"/>
      <c r="E127" s="9"/>
      <c r="F127" s="9"/>
      <c r="G127" s="9"/>
      <c r="H127" s="9"/>
    </row>
    <row r="128" spans="1:8" ht="15">
      <c r="A128" s="9"/>
      <c r="B128" s="9"/>
      <c r="C128" s="9"/>
      <c r="D128" s="9"/>
      <c r="E128" s="9"/>
      <c r="F128" s="9"/>
      <c r="G128" s="9"/>
      <c r="H128" s="9"/>
    </row>
    <row r="129" spans="1:8" ht="15">
      <c r="A129" s="9"/>
      <c r="B129" s="9"/>
      <c r="C129" s="9"/>
      <c r="D129" s="9"/>
      <c r="E129" s="9"/>
      <c r="F129" s="9"/>
      <c r="G129" s="9"/>
      <c r="H129" s="9"/>
    </row>
    <row r="130" spans="1:8" ht="15">
      <c r="A130" s="9"/>
      <c r="B130" s="9"/>
      <c r="C130" s="9"/>
      <c r="D130" s="9"/>
      <c r="E130" s="9"/>
      <c r="F130" s="9"/>
      <c r="G130" s="9"/>
      <c r="H130" s="9"/>
    </row>
    <row r="131" spans="1:8" ht="15">
      <c r="A131" s="9"/>
      <c r="B131" s="9"/>
      <c r="C131" s="9"/>
      <c r="D131" s="9"/>
      <c r="E131" s="9"/>
      <c r="F131" s="9"/>
      <c r="G131" s="9"/>
      <c r="H131" s="9"/>
    </row>
    <row r="132" spans="1:8" ht="15">
      <c r="A132" s="9"/>
      <c r="B132" s="9"/>
      <c r="C132" s="9"/>
      <c r="D132" s="9"/>
      <c r="E132" s="9"/>
      <c r="F132" s="9"/>
      <c r="G132" s="9"/>
      <c r="H132" s="9"/>
    </row>
    <row r="133" spans="1:8" ht="15">
      <c r="A133" s="9"/>
      <c r="B133" s="9"/>
      <c r="C133" s="9"/>
      <c r="D133" s="9"/>
      <c r="E133" s="9"/>
      <c r="F133" s="9"/>
      <c r="G133" s="9"/>
      <c r="H133" s="9"/>
    </row>
    <row r="134" spans="1:8" ht="15">
      <c r="A134" s="9"/>
      <c r="B134" s="9"/>
      <c r="C134" s="9"/>
      <c r="D134" s="9"/>
      <c r="E134" s="9"/>
      <c r="F134" s="9"/>
      <c r="G134" s="9"/>
      <c r="H134" s="9"/>
    </row>
    <row r="135" spans="1:8" ht="15">
      <c r="A135" s="9"/>
      <c r="B135" s="9"/>
      <c r="C135" s="9"/>
      <c r="D135" s="9"/>
      <c r="E135" s="9"/>
      <c r="F135" s="9"/>
      <c r="G135" s="9"/>
      <c r="H135" s="9"/>
    </row>
    <row r="136" spans="1:8" ht="15">
      <c r="A136" s="9"/>
      <c r="B136" s="9"/>
      <c r="C136" s="9"/>
      <c r="D136" s="9"/>
      <c r="E136" s="9"/>
      <c r="F136" s="9"/>
      <c r="G136" s="9"/>
      <c r="H136" s="9"/>
    </row>
    <row r="137" spans="1:8" ht="15">
      <c r="A137" s="9"/>
      <c r="B137" s="9"/>
      <c r="C137" s="9"/>
      <c r="D137" s="9"/>
      <c r="E137" s="9"/>
      <c r="F137" s="9"/>
      <c r="G137" s="9"/>
      <c r="H137" s="9"/>
    </row>
    <row r="138" spans="1:8" ht="15">
      <c r="A138" s="9"/>
      <c r="B138" s="9"/>
      <c r="C138" s="9"/>
      <c r="D138" s="9"/>
      <c r="E138" s="9"/>
      <c r="F138" s="9"/>
      <c r="G138" s="9"/>
      <c r="H138" s="9"/>
    </row>
    <row r="139" spans="1:8" ht="15">
      <c r="A139" s="9"/>
      <c r="B139" s="9"/>
      <c r="C139" s="9"/>
      <c r="D139" s="9"/>
      <c r="E139" s="9"/>
      <c r="F139" s="9"/>
      <c r="G139" s="9"/>
      <c r="H139" s="9"/>
    </row>
    <row r="140" spans="1:8" ht="15">
      <c r="A140" s="9"/>
      <c r="B140" s="9"/>
      <c r="C140" s="9"/>
      <c r="D140" s="9"/>
      <c r="E140" s="9"/>
      <c r="F140" s="9"/>
      <c r="G140" s="9"/>
      <c r="H140" s="9"/>
    </row>
    <row r="141" spans="1:8" ht="15">
      <c r="A141" s="9"/>
      <c r="B141" s="9"/>
      <c r="C141" s="9"/>
      <c r="D141" s="9"/>
      <c r="E141" s="9"/>
      <c r="F141" s="9"/>
      <c r="G141" s="9"/>
      <c r="H141" s="9"/>
    </row>
    <row r="142" spans="1:8" ht="15">
      <c r="A142" s="9"/>
      <c r="B142" s="9"/>
      <c r="C142" s="9"/>
      <c r="D142" s="9"/>
      <c r="E142" s="9"/>
      <c r="F142" s="9"/>
      <c r="G142" s="9"/>
      <c r="H142" s="9"/>
    </row>
  </sheetData>
  <sheetProtection/>
  <mergeCells count="8">
    <mergeCell ref="A61:B61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5"/>
  <sheetViews>
    <sheetView zoomScalePageLayoutView="0" workbookViewId="0" topLeftCell="A59">
      <selection activeCell="I64" sqref="I64"/>
    </sheetView>
  </sheetViews>
  <sheetFormatPr defaultColWidth="11.421875" defaultRowHeight="15"/>
  <cols>
    <col min="1" max="1" width="10.7109375" style="167" customWidth="1"/>
    <col min="2" max="2" width="79.7109375" style="167" bestFit="1" customWidth="1"/>
    <col min="3" max="10" width="14.7109375" style="167" customWidth="1"/>
    <col min="11" max="16384" width="11.421875" style="167" customWidth="1"/>
  </cols>
  <sheetData>
    <row r="1" spans="1:10" ht="24.75" customHeight="1" thickBot="1" thickTop="1">
      <c r="A1" s="306" t="s">
        <v>609</v>
      </c>
      <c r="B1" s="307"/>
      <c r="C1" s="307"/>
      <c r="D1" s="307"/>
      <c r="E1" s="307"/>
      <c r="F1" s="307"/>
      <c r="G1" s="308"/>
      <c r="H1" s="308"/>
      <c r="I1" s="308"/>
      <c r="J1" s="321"/>
    </row>
    <row r="2" spans="1:10" ht="19.5" customHeight="1" thickBot="1" thickTop="1">
      <c r="A2" s="296" t="s">
        <v>30</v>
      </c>
      <c r="B2" s="298" t="s">
        <v>166</v>
      </c>
      <c r="C2" s="311" t="s">
        <v>107</v>
      </c>
      <c r="D2" s="312"/>
      <c r="E2" s="312"/>
      <c r="F2" s="312"/>
      <c r="G2" s="312"/>
      <c r="H2" s="333"/>
      <c r="I2" s="322" t="s">
        <v>103</v>
      </c>
      <c r="J2" s="323"/>
    </row>
    <row r="3" spans="1:10" ht="19.5" customHeight="1">
      <c r="A3" s="296"/>
      <c r="B3" s="298"/>
      <c r="C3" s="317" t="s">
        <v>108</v>
      </c>
      <c r="D3" s="304"/>
      <c r="E3" s="282" t="s">
        <v>109</v>
      </c>
      <c r="F3" s="285"/>
      <c r="G3" s="332" t="s">
        <v>110</v>
      </c>
      <c r="H3" s="328"/>
      <c r="I3" s="324"/>
      <c r="J3" s="325"/>
    </row>
    <row r="4" spans="1:10" ht="19.5" customHeight="1" thickBot="1">
      <c r="A4" s="297"/>
      <c r="B4" s="299"/>
      <c r="C4" s="34" t="s">
        <v>33</v>
      </c>
      <c r="D4" s="31" t="s">
        <v>34</v>
      </c>
      <c r="E4" s="35" t="s">
        <v>33</v>
      </c>
      <c r="F4" s="36" t="s">
        <v>34</v>
      </c>
      <c r="G4" s="30" t="s">
        <v>33</v>
      </c>
      <c r="H4" s="16" t="s">
        <v>34</v>
      </c>
      <c r="I4" s="37" t="s">
        <v>33</v>
      </c>
      <c r="J4" s="13" t="s">
        <v>34</v>
      </c>
    </row>
    <row r="5" spans="1:11" ht="15.75" thickBot="1">
      <c r="A5" s="181" t="s">
        <v>35</v>
      </c>
      <c r="B5" s="156" t="s">
        <v>36</v>
      </c>
      <c r="C5" s="69">
        <f>_xlfn.IFERROR(VLOOKUP(K5,'[1]Sheet1'!$A$379:$I$416,2,FALSE),0)</f>
        <v>23</v>
      </c>
      <c r="D5" s="182">
        <f>_xlfn.IFERROR(VLOOKUP(K5,'[1]Sheet1'!$A$379:$I$416,3,FALSE)/100,0)</f>
        <v>0.09465020576131687</v>
      </c>
      <c r="E5" s="69">
        <f>_xlfn.IFERROR(VLOOKUP(K5,'[1]Sheet1'!$A$379:$I$416,4,FALSE),0)</f>
        <v>118</v>
      </c>
      <c r="F5" s="182">
        <f>_xlfn.IFERROR(VLOOKUP(K5,'[1]Sheet1'!$A$379:$I$416,5,FALSE)/100,0)</f>
        <v>0.07379612257661038</v>
      </c>
      <c r="G5" s="69">
        <f>_xlfn.IFERROR(VLOOKUP(K5,'[1]Sheet1'!$A$379:$I$416,6,FALSE),0)</f>
        <v>90</v>
      </c>
      <c r="H5" s="182">
        <f>_xlfn.IFERROR(VLOOKUP(K5,'[1]Sheet1'!$A$379:$I$416,7,FALSE)/100,0)</f>
        <v>0.09782608695652174</v>
      </c>
      <c r="I5" s="69">
        <f>_xlfn.IFERROR(VLOOKUP(K5,'[1]Sheet1'!$A$379:$I$416,8,FALSE),0)</f>
        <v>231</v>
      </c>
      <c r="J5" s="182">
        <f>_xlfn.IFERROR(VLOOKUP(K5,'[1]Sheet1'!$A$379:$I$416,9,FALSE)/100,0)</f>
        <v>0.08363504706734251</v>
      </c>
      <c r="K5" s="256" t="s">
        <v>491</v>
      </c>
    </row>
    <row r="6" spans="1:11" ht="15.75" thickBot="1">
      <c r="A6" s="181" t="s">
        <v>37</v>
      </c>
      <c r="B6" s="156" t="s">
        <v>167</v>
      </c>
      <c r="C6" s="69">
        <f>SUM(C7:C15)</f>
        <v>0</v>
      </c>
      <c r="D6" s="182">
        <f aca="true" t="shared" si="0" ref="D6:J6">SUM(D7:D15)</f>
        <v>0</v>
      </c>
      <c r="E6" s="69">
        <f t="shared" si="0"/>
        <v>6</v>
      </c>
      <c r="F6" s="182">
        <f t="shared" si="0"/>
        <v>0.00375234521575985</v>
      </c>
      <c r="G6" s="69">
        <f t="shared" si="0"/>
        <v>3</v>
      </c>
      <c r="H6" s="182">
        <f t="shared" si="0"/>
        <v>0.0032608695652173916</v>
      </c>
      <c r="I6" s="69">
        <f t="shared" si="0"/>
        <v>9</v>
      </c>
      <c r="J6" s="182">
        <f t="shared" si="0"/>
        <v>0.0032585083272990588</v>
      </c>
      <c r="K6" s="256"/>
    </row>
    <row r="7" spans="1:11" ht="28.5">
      <c r="A7" s="190">
        <v>10</v>
      </c>
      <c r="B7" s="158" t="s">
        <v>168</v>
      </c>
      <c r="C7" s="38">
        <f>_xlfn.IFERROR(VLOOKUP(K7,'[1]Sheet1'!$A$379:$I$416,2,FALSE),0)</f>
        <v>0</v>
      </c>
      <c r="D7" s="191">
        <f>_xlfn.IFERROR(VLOOKUP(K7,'[1]Sheet1'!$A$379:$I$416,3,FALSE)/100,0)</f>
        <v>0</v>
      </c>
      <c r="E7" s="38">
        <f>_xlfn.IFERROR(VLOOKUP(K7,'[1]Sheet1'!$A$379:$I$416,4,FALSE),0)</f>
        <v>0</v>
      </c>
      <c r="F7" s="191">
        <f>_xlfn.IFERROR(VLOOKUP(K7,'[1]Sheet1'!$A$379:$I$416,5,FALSE)/100,0)</f>
        <v>0</v>
      </c>
      <c r="G7" s="38">
        <f>_xlfn.IFERROR(VLOOKUP(K7,'[1]Sheet1'!$A$379:$I$416,6,FALSE),0)</f>
        <v>0</v>
      </c>
      <c r="H7" s="191">
        <f>_xlfn.IFERROR(VLOOKUP(K7,'[1]Sheet1'!$A$379:$I$416,7,FALSE)/100,0)</f>
        <v>0</v>
      </c>
      <c r="I7" s="38">
        <f>_xlfn.IFERROR(VLOOKUP(K7,'[1]Sheet1'!$A$379:$I$416,8,FALSE),0)</f>
        <v>0</v>
      </c>
      <c r="J7" s="191">
        <f>_xlfn.IFERROR(VLOOKUP(K7,'[1]Sheet1'!$A$379:$I$416,9,FALSE)/100,0)</f>
        <v>0</v>
      </c>
      <c r="K7" s="256" t="s">
        <v>574</v>
      </c>
    </row>
    <row r="8" spans="1:11" ht="15">
      <c r="A8" s="190">
        <v>11</v>
      </c>
      <c r="B8" s="158" t="s">
        <v>169</v>
      </c>
      <c r="C8" s="18">
        <f>_xlfn.IFERROR(VLOOKUP(K8,'[1]Sheet1'!$A$379:$I$416,2,FALSE),0)</f>
        <v>0</v>
      </c>
      <c r="D8" s="174">
        <f>_xlfn.IFERROR(VLOOKUP(K8,'[1]Sheet1'!$A$379:$I$416,3,FALSE)/100,0)</f>
        <v>0</v>
      </c>
      <c r="E8" s="18">
        <f>_xlfn.IFERROR(VLOOKUP(K8,'[1]Sheet1'!$A$379:$I$416,4,FALSE),0)</f>
        <v>0</v>
      </c>
      <c r="F8" s="174">
        <f>_xlfn.IFERROR(VLOOKUP(K8,'[1]Sheet1'!$A$379:$I$416,5,FALSE)/100,0)</f>
        <v>0</v>
      </c>
      <c r="G8" s="18">
        <f>_xlfn.IFERROR(VLOOKUP(K8,'[1]Sheet1'!$A$379:$I$416,6,FALSE),0)</f>
        <v>0</v>
      </c>
      <c r="H8" s="174">
        <f>_xlfn.IFERROR(VLOOKUP(K8,'[1]Sheet1'!$A$379:$I$416,7,FALSE)/100,0)</f>
        <v>0</v>
      </c>
      <c r="I8" s="18">
        <f>_xlfn.IFERROR(VLOOKUP(K8,'[1]Sheet1'!$A$379:$I$416,8,FALSE),0)</f>
        <v>0</v>
      </c>
      <c r="J8" s="174">
        <f>_xlfn.IFERROR(VLOOKUP(K8,'[1]Sheet1'!$A$379:$I$416,9,FALSE)/100,0)</f>
        <v>0</v>
      </c>
      <c r="K8" s="256" t="s">
        <v>453</v>
      </c>
    </row>
    <row r="9" spans="1:11" ht="15">
      <c r="A9" s="190">
        <v>12</v>
      </c>
      <c r="B9" s="158" t="s">
        <v>170</v>
      </c>
      <c r="C9" s="39">
        <f>_xlfn.IFERROR(VLOOKUP(K9,'[1]Sheet1'!$A$379:$I$416,2,FALSE),0)</f>
        <v>0</v>
      </c>
      <c r="D9" s="174">
        <f>_xlfn.IFERROR(VLOOKUP(K9,'[1]Sheet1'!$A$379:$I$416,3,FALSE)/100,0)</f>
        <v>0</v>
      </c>
      <c r="E9" s="18">
        <f>_xlfn.IFERROR(VLOOKUP(K9,'[1]Sheet1'!$A$379:$I$416,4,FALSE),0)</f>
        <v>0</v>
      </c>
      <c r="F9" s="174">
        <f>_xlfn.IFERROR(VLOOKUP(K9,'[1]Sheet1'!$A$379:$I$416,5,FALSE)/100,0)</f>
        <v>0</v>
      </c>
      <c r="G9" s="18">
        <f>_xlfn.IFERROR(VLOOKUP(K9,'[1]Sheet1'!$A$379:$I$416,6,FALSE),0)</f>
        <v>0</v>
      </c>
      <c r="H9" s="174">
        <f>_xlfn.IFERROR(VLOOKUP(K9,'[1]Sheet1'!$A$379:$I$416,7,FALSE)/100,0)</f>
        <v>0</v>
      </c>
      <c r="I9" s="18">
        <f>_xlfn.IFERROR(VLOOKUP(K9,'[1]Sheet1'!$A$379:$I$416,8,FALSE),0)</f>
        <v>0</v>
      </c>
      <c r="J9" s="174">
        <f>_xlfn.IFERROR(VLOOKUP(K9,'[1]Sheet1'!$A$379:$I$416,9,FALSE)/100,0)</f>
        <v>0</v>
      </c>
      <c r="K9" s="256"/>
    </row>
    <row r="10" spans="1:11" ht="15">
      <c r="A10" s="190">
        <v>13</v>
      </c>
      <c r="B10" s="158" t="s">
        <v>171</v>
      </c>
      <c r="C10" s="18">
        <f>_xlfn.IFERROR(VLOOKUP(K10,'[1]Sheet1'!$A$379:$I$416,2,FALSE),0)</f>
        <v>0</v>
      </c>
      <c r="D10" s="174">
        <f>_xlfn.IFERROR(VLOOKUP(K10,'[1]Sheet1'!$A$379:$I$416,3,FALSE)/100,0)</f>
        <v>0</v>
      </c>
      <c r="E10" s="18">
        <f>_xlfn.IFERROR(VLOOKUP(K10,'[1]Sheet1'!$A$379:$I$416,4,FALSE),0)</f>
        <v>0</v>
      </c>
      <c r="F10" s="174">
        <f>_xlfn.IFERROR(VLOOKUP(K10,'[1]Sheet1'!$A$379:$I$416,5,FALSE)/100,0)</f>
        <v>0</v>
      </c>
      <c r="G10" s="18">
        <f>_xlfn.IFERROR(VLOOKUP(K10,'[1]Sheet1'!$A$379:$I$416,6,FALSE),0)</f>
        <v>0</v>
      </c>
      <c r="H10" s="174">
        <f>_xlfn.IFERROR(VLOOKUP(K10,'[1]Sheet1'!$A$379:$I$416,7,FALSE)/100,0)</f>
        <v>0</v>
      </c>
      <c r="I10" s="18">
        <f>_xlfn.IFERROR(VLOOKUP(K10,'[1]Sheet1'!$A$379:$I$416,8,FALSE),0)</f>
        <v>0</v>
      </c>
      <c r="J10" s="174">
        <f>_xlfn.IFERROR(VLOOKUP(K10,'[1]Sheet1'!$A$379:$I$416,9,FALSE)/100,0)</f>
        <v>0</v>
      </c>
      <c r="K10" s="256" t="s">
        <v>454</v>
      </c>
    </row>
    <row r="11" spans="1:11" ht="15">
      <c r="A11" s="190">
        <v>14</v>
      </c>
      <c r="B11" s="158" t="s">
        <v>172</v>
      </c>
      <c r="C11" s="18">
        <f>_xlfn.IFERROR(VLOOKUP(K11,'[1]Sheet1'!$A$379:$I$416,2,FALSE),0)</f>
        <v>0</v>
      </c>
      <c r="D11" s="174">
        <f>_xlfn.IFERROR(VLOOKUP(K11,'[1]Sheet1'!$A$379:$I$416,3,FALSE)/100,0)</f>
        <v>0</v>
      </c>
      <c r="E11" s="18">
        <f>_xlfn.IFERROR(VLOOKUP(K11,'[1]Sheet1'!$A$379:$I$416,4,FALSE),0)</f>
        <v>2</v>
      </c>
      <c r="F11" s="174">
        <f>_xlfn.IFERROR(VLOOKUP(K11,'[1]Sheet1'!$A$379:$I$416,5,FALSE)/100,0)</f>
        <v>0.0012507817385866166</v>
      </c>
      <c r="G11" s="18">
        <f>_xlfn.IFERROR(VLOOKUP(K11,'[1]Sheet1'!$A$379:$I$416,6,FALSE),0)</f>
        <v>0</v>
      </c>
      <c r="H11" s="174">
        <f>_xlfn.IFERROR(VLOOKUP(K11,'[1]Sheet1'!$A$379:$I$416,7,FALSE)/100,0)</f>
        <v>0</v>
      </c>
      <c r="I11" s="18">
        <f>_xlfn.IFERROR(VLOOKUP(K11,'[1]Sheet1'!$A$379:$I$416,8,FALSE),0)</f>
        <v>2</v>
      </c>
      <c r="J11" s="174">
        <f>_xlfn.IFERROR(VLOOKUP(K11,'[1]Sheet1'!$A$379:$I$416,9,FALSE)/100,0)</f>
        <v>0.000724112961622013</v>
      </c>
      <c r="K11" s="256" t="s">
        <v>455</v>
      </c>
    </row>
    <row r="12" spans="1:11" ht="15">
      <c r="A12" s="190">
        <v>15</v>
      </c>
      <c r="B12" s="158" t="s">
        <v>173</v>
      </c>
      <c r="C12" s="39">
        <f>_xlfn.IFERROR(VLOOKUP(K12,'[1]Sheet1'!$A$379:$I$416,2,FALSE),0)</f>
        <v>0</v>
      </c>
      <c r="D12" s="174">
        <f>_xlfn.IFERROR(VLOOKUP(K12,'[1]Sheet1'!$A$379:$I$416,3,FALSE)/100,0)</f>
        <v>0</v>
      </c>
      <c r="E12" s="18">
        <f>_xlfn.IFERROR(VLOOKUP(K12,'[1]Sheet1'!$A$379:$I$416,4,FALSE),0)</f>
        <v>0</v>
      </c>
      <c r="F12" s="174">
        <f>_xlfn.IFERROR(VLOOKUP(K12,'[1]Sheet1'!$A$379:$I$416,5,FALSE)/100,0)</f>
        <v>0</v>
      </c>
      <c r="G12" s="18">
        <f>_xlfn.IFERROR(VLOOKUP(K12,'[1]Sheet1'!$A$379:$I$416,6,FALSE),0)</f>
        <v>0</v>
      </c>
      <c r="H12" s="174">
        <f>_xlfn.IFERROR(VLOOKUP(K12,'[1]Sheet1'!$A$379:$I$416,7,FALSE)/100,0)</f>
        <v>0</v>
      </c>
      <c r="I12" s="18">
        <f>_xlfn.IFERROR(VLOOKUP(K12,'[1]Sheet1'!$A$379:$I$416,8,FALSE),0)</f>
        <v>0</v>
      </c>
      <c r="J12" s="174">
        <f>_xlfn.IFERROR(VLOOKUP(K12,'[1]Sheet1'!$A$379:$I$416,9,FALSE)/100,0)</f>
        <v>0</v>
      </c>
      <c r="K12" s="256" t="s">
        <v>456</v>
      </c>
    </row>
    <row r="13" spans="1:11" ht="28.5">
      <c r="A13" s="190">
        <v>16</v>
      </c>
      <c r="B13" s="158" t="s">
        <v>174</v>
      </c>
      <c r="C13" s="39">
        <f>_xlfn.IFERROR(VLOOKUP(K13,'[1]Sheet1'!$A$379:$I$416,2,FALSE),0)</f>
        <v>0</v>
      </c>
      <c r="D13" s="174">
        <f>_xlfn.IFERROR(VLOOKUP(K13,'[1]Sheet1'!$A$379:$I$416,3,FALSE)/100,0)</f>
        <v>0</v>
      </c>
      <c r="E13" s="18">
        <f>_xlfn.IFERROR(VLOOKUP(K13,'[1]Sheet1'!$A$379:$I$416,4,FALSE),0)</f>
        <v>1</v>
      </c>
      <c r="F13" s="174">
        <f>_xlfn.IFERROR(VLOOKUP(K13,'[1]Sheet1'!$A$379:$I$416,5,FALSE)/100,0)</f>
        <v>0.0006253908692933083</v>
      </c>
      <c r="G13" s="18">
        <f>_xlfn.IFERROR(VLOOKUP(K13,'[1]Sheet1'!$A$379:$I$416,6,FALSE),0)</f>
        <v>0</v>
      </c>
      <c r="H13" s="174">
        <f>_xlfn.IFERROR(VLOOKUP(K13,'[1]Sheet1'!$A$379:$I$416,7,FALSE)/100,0)</f>
        <v>0</v>
      </c>
      <c r="I13" s="18">
        <f>_xlfn.IFERROR(VLOOKUP(K13,'[1]Sheet1'!$A$379:$I$416,8,FALSE),0)</f>
        <v>1</v>
      </c>
      <c r="J13" s="174">
        <f>_xlfn.IFERROR(VLOOKUP(K13,'[1]Sheet1'!$A$379:$I$416,9,FALSE)/100,0)</f>
        <v>0.0003620564808110065</v>
      </c>
      <c r="K13" s="256" t="s">
        <v>457</v>
      </c>
    </row>
    <row r="14" spans="1:11" ht="28.5">
      <c r="A14" s="190">
        <v>17</v>
      </c>
      <c r="B14" s="158" t="s">
        <v>175</v>
      </c>
      <c r="C14" s="18">
        <f>_xlfn.IFERROR(VLOOKUP(K14,'[1]Sheet1'!$A$379:$I$416,2,FALSE),0)</f>
        <v>0</v>
      </c>
      <c r="D14" s="174">
        <f>_xlfn.IFERROR(VLOOKUP(K14,'[1]Sheet1'!$A$379:$I$416,3,FALSE)/100,0)</f>
        <v>0</v>
      </c>
      <c r="E14" s="18">
        <f>_xlfn.IFERROR(VLOOKUP(K14,'[1]Sheet1'!$A$379:$I$416,4,FALSE),0)</f>
        <v>0</v>
      </c>
      <c r="F14" s="174">
        <f>_xlfn.IFERROR(VLOOKUP(K14,'[1]Sheet1'!$A$379:$I$416,5,FALSE)/100,0)</f>
        <v>0</v>
      </c>
      <c r="G14" s="18">
        <f>_xlfn.IFERROR(VLOOKUP(K14,'[1]Sheet1'!$A$379:$I$416,6,FALSE),0)</f>
        <v>0</v>
      </c>
      <c r="H14" s="174">
        <f>_xlfn.IFERROR(VLOOKUP(K14,'[1]Sheet1'!$A$379:$I$416,7,FALSE)/100,0)</f>
        <v>0</v>
      </c>
      <c r="I14" s="18">
        <f>_xlfn.IFERROR(VLOOKUP(K14,'[1]Sheet1'!$A$379:$I$416,8,FALSE),0)</f>
        <v>0</v>
      </c>
      <c r="J14" s="174">
        <f>_xlfn.IFERROR(VLOOKUP(K14,'[1]Sheet1'!$A$379:$I$416,9,FALSE)/100,0)</f>
        <v>0</v>
      </c>
      <c r="K14" s="256"/>
    </row>
    <row r="15" spans="1:11" ht="29.25" thickBot="1">
      <c r="A15" s="194">
        <v>19</v>
      </c>
      <c r="B15" s="159" t="s">
        <v>176</v>
      </c>
      <c r="C15" s="40">
        <f>_xlfn.IFERROR(VLOOKUP(K15,'[1]Sheet1'!$A$379:$I$416,2,FALSE),0)</f>
        <v>0</v>
      </c>
      <c r="D15" s="175">
        <f>_xlfn.IFERROR(VLOOKUP(K15,'[1]Sheet1'!$A$379:$I$416,3,FALSE)/100,0)</f>
        <v>0</v>
      </c>
      <c r="E15" s="19">
        <f>_xlfn.IFERROR(VLOOKUP(K15,'[1]Sheet1'!$A$379:$I$416,4,FALSE),0)</f>
        <v>3</v>
      </c>
      <c r="F15" s="175">
        <f>_xlfn.IFERROR(VLOOKUP(K15,'[1]Sheet1'!$A$379:$I$416,5,FALSE)/100,0)</f>
        <v>0.001876172607879925</v>
      </c>
      <c r="G15" s="19">
        <f>_xlfn.IFERROR(VLOOKUP(K15,'[1]Sheet1'!$A$379:$I$416,6,FALSE),0)</f>
        <v>3</v>
      </c>
      <c r="H15" s="175">
        <f>_xlfn.IFERROR(VLOOKUP(K15,'[1]Sheet1'!$A$379:$I$416,7,FALSE)/100,0)</f>
        <v>0.0032608695652173916</v>
      </c>
      <c r="I15" s="19">
        <f>_xlfn.IFERROR(VLOOKUP(K15,'[1]Sheet1'!$A$379:$I$416,8,FALSE),0)</f>
        <v>6</v>
      </c>
      <c r="J15" s="175">
        <f>_xlfn.IFERROR(VLOOKUP(K15,'[1]Sheet1'!$A$379:$I$416,9,FALSE)/100,0)</f>
        <v>0.002172338884866039</v>
      </c>
      <c r="K15" s="256" t="s">
        <v>458</v>
      </c>
    </row>
    <row r="16" spans="1:11" ht="15.75" thickBot="1">
      <c r="A16" s="181">
        <v>2</v>
      </c>
      <c r="B16" s="156" t="s">
        <v>177</v>
      </c>
      <c r="C16" s="69">
        <f>SUM(C17:C21)</f>
        <v>0</v>
      </c>
      <c r="D16" s="182">
        <f aca="true" t="shared" si="1" ref="D16:J16">SUM(D17:D21)</f>
        <v>0</v>
      </c>
      <c r="E16" s="69">
        <f t="shared" si="1"/>
        <v>2</v>
      </c>
      <c r="F16" s="182">
        <f t="shared" si="1"/>
        <v>0.0012507817385866166</v>
      </c>
      <c r="G16" s="69">
        <f t="shared" si="1"/>
        <v>0</v>
      </c>
      <c r="H16" s="182">
        <f t="shared" si="1"/>
        <v>0</v>
      </c>
      <c r="I16" s="69">
        <f t="shared" si="1"/>
        <v>2</v>
      </c>
      <c r="J16" s="182">
        <f t="shared" si="1"/>
        <v>0.000724112961622013</v>
      </c>
      <c r="K16" s="256"/>
    </row>
    <row r="17" spans="1:11" ht="15">
      <c r="A17" s="190">
        <v>20</v>
      </c>
      <c r="B17" s="158" t="s">
        <v>178</v>
      </c>
      <c r="C17" s="18">
        <f>_xlfn.IFERROR(VLOOKUP(K17,'[1]Sheet1'!$A$379:$I$416,2,FALSE),0)</f>
        <v>0</v>
      </c>
      <c r="D17" s="174">
        <f>_xlfn.IFERROR(VLOOKUP(K17,'[1]Sheet1'!$A$379:$I$416,3,FALSE)/100,0)</f>
        <v>0</v>
      </c>
      <c r="E17" s="18">
        <f>_xlfn.IFERROR(VLOOKUP(K17,'[1]Sheet1'!$A$379:$I$416,4,FALSE),0)</f>
        <v>0</v>
      </c>
      <c r="F17" s="174">
        <f>_xlfn.IFERROR(VLOOKUP(K17,'[1]Sheet1'!$A$379:$I$416,5,FALSE)/100,0)</f>
        <v>0</v>
      </c>
      <c r="G17" s="18">
        <f>_xlfn.IFERROR(VLOOKUP(K17,'[1]Sheet1'!$A$379:$I$416,6,FALSE),0)</f>
        <v>0</v>
      </c>
      <c r="H17" s="174">
        <f>_xlfn.IFERROR(VLOOKUP(K17,'[1]Sheet1'!$A$379:$I$416,7,FALSE)/100,0)</f>
        <v>0</v>
      </c>
      <c r="I17" s="18">
        <f>_xlfn.IFERROR(VLOOKUP(K17,'[1]Sheet1'!$A$379:$I$416,8,FALSE),0)</f>
        <v>0</v>
      </c>
      <c r="J17" s="174">
        <f>_xlfn.IFERROR(VLOOKUP(K17,'[1]Sheet1'!$A$379:$I$416,9,FALSE)/100,0)</f>
        <v>0</v>
      </c>
      <c r="K17" s="256" t="s">
        <v>459</v>
      </c>
    </row>
    <row r="18" spans="1:11" ht="15">
      <c r="A18" s="190">
        <v>21</v>
      </c>
      <c r="B18" s="158" t="s">
        <v>179</v>
      </c>
      <c r="C18" s="18">
        <f>_xlfn.IFERROR(VLOOKUP(K18,'[1]Sheet1'!$A$379:$I$416,2,FALSE),0)</f>
        <v>0</v>
      </c>
      <c r="D18" s="174">
        <f>_xlfn.IFERROR(VLOOKUP(K18,'[1]Sheet1'!$A$379:$I$416,3,FALSE)/100,0)</f>
        <v>0</v>
      </c>
      <c r="E18" s="18">
        <f>_xlfn.IFERROR(VLOOKUP(K18,'[1]Sheet1'!$A$379:$I$416,4,FALSE),0)</f>
        <v>0</v>
      </c>
      <c r="F18" s="174">
        <f>_xlfn.IFERROR(VLOOKUP(K18,'[1]Sheet1'!$A$379:$I$416,5,FALSE)/100,0)</f>
        <v>0</v>
      </c>
      <c r="G18" s="18">
        <f>_xlfn.IFERROR(VLOOKUP(K18,'[1]Sheet1'!$A$379:$I$416,6,FALSE),0)</f>
        <v>0</v>
      </c>
      <c r="H18" s="174">
        <f>_xlfn.IFERROR(VLOOKUP(K18,'[1]Sheet1'!$A$379:$I$416,7,FALSE)/100,0)</f>
        <v>0</v>
      </c>
      <c r="I18" s="18">
        <f>_xlfn.IFERROR(VLOOKUP(K18,'[1]Sheet1'!$A$379:$I$416,8,FALSE),0)</f>
        <v>0</v>
      </c>
      <c r="J18" s="174">
        <f>_xlfn.IFERROR(VLOOKUP(K18,'[1]Sheet1'!$A$379:$I$416,9,FALSE)/100,0)</f>
        <v>0</v>
      </c>
      <c r="K18" s="256"/>
    </row>
    <row r="19" spans="1:11" ht="15">
      <c r="A19" s="190">
        <v>22</v>
      </c>
      <c r="B19" s="158" t="s">
        <v>180</v>
      </c>
      <c r="C19" s="39">
        <f>_xlfn.IFERROR(VLOOKUP(K19,'[1]Sheet1'!$A$379:$I$416,2,FALSE),0)</f>
        <v>0</v>
      </c>
      <c r="D19" s="174">
        <f>_xlfn.IFERROR(VLOOKUP(K19,'[1]Sheet1'!$A$379:$I$416,3,FALSE)/100,0)</f>
        <v>0</v>
      </c>
      <c r="E19" s="18">
        <f>_xlfn.IFERROR(VLOOKUP(K19,'[1]Sheet1'!$A$379:$I$416,4,FALSE),0)</f>
        <v>1</v>
      </c>
      <c r="F19" s="174">
        <f>_xlfn.IFERROR(VLOOKUP(K19,'[1]Sheet1'!$A$379:$I$416,5,FALSE)/100,0)</f>
        <v>0.0006253908692933083</v>
      </c>
      <c r="G19" s="18">
        <f>_xlfn.IFERROR(VLOOKUP(K19,'[1]Sheet1'!$A$379:$I$416,6,FALSE),0)</f>
        <v>0</v>
      </c>
      <c r="H19" s="174">
        <f>_xlfn.IFERROR(VLOOKUP(K19,'[1]Sheet1'!$A$379:$I$416,7,FALSE)/100,0)</f>
        <v>0</v>
      </c>
      <c r="I19" s="18">
        <f>_xlfn.IFERROR(VLOOKUP(K19,'[1]Sheet1'!$A$379:$I$416,8,FALSE),0)</f>
        <v>1</v>
      </c>
      <c r="J19" s="174">
        <f>_xlfn.IFERROR(VLOOKUP(K19,'[1]Sheet1'!$A$379:$I$416,9,FALSE)/100,0)</f>
        <v>0.0003620564808110065</v>
      </c>
      <c r="K19" s="256" t="s">
        <v>620</v>
      </c>
    </row>
    <row r="20" spans="1:11" ht="15">
      <c r="A20" s="190">
        <v>23</v>
      </c>
      <c r="B20" s="158" t="s">
        <v>181</v>
      </c>
      <c r="C20" s="18">
        <f>_xlfn.IFERROR(VLOOKUP(K20,'[1]Sheet1'!$A$379:$I$416,2,FALSE),0)</f>
        <v>0</v>
      </c>
      <c r="D20" s="174">
        <f>_xlfn.IFERROR(VLOOKUP(K20,'[1]Sheet1'!$A$379:$I$416,3,FALSE)/100,0)</f>
        <v>0</v>
      </c>
      <c r="E20" s="18">
        <f>_xlfn.IFERROR(VLOOKUP(K20,'[1]Sheet1'!$A$379:$I$416,4,FALSE),0)</f>
        <v>0</v>
      </c>
      <c r="F20" s="174">
        <f>_xlfn.IFERROR(VLOOKUP(K20,'[1]Sheet1'!$A$379:$I$416,5,FALSE)/100,0)</f>
        <v>0</v>
      </c>
      <c r="G20" s="18">
        <f>_xlfn.IFERROR(VLOOKUP(K20,'[1]Sheet1'!$A$379:$I$416,6,FALSE),0)</f>
        <v>0</v>
      </c>
      <c r="H20" s="174">
        <f>_xlfn.IFERROR(VLOOKUP(K20,'[1]Sheet1'!$A$379:$I$416,7,FALSE)/100,0)</f>
        <v>0</v>
      </c>
      <c r="I20" s="18">
        <f>_xlfn.IFERROR(VLOOKUP(K20,'[1]Sheet1'!$A$379:$I$416,8,FALSE),0)</f>
        <v>0</v>
      </c>
      <c r="J20" s="174">
        <f>_xlfn.IFERROR(VLOOKUP(K20,'[1]Sheet1'!$A$379:$I$416,9,FALSE)/100,0)</f>
        <v>0</v>
      </c>
      <c r="K20" s="256" t="s">
        <v>460</v>
      </c>
    </row>
    <row r="21" spans="1:11" ht="29.25" thickBot="1">
      <c r="A21" s="202">
        <v>29</v>
      </c>
      <c r="B21" s="161" t="s">
        <v>182</v>
      </c>
      <c r="C21" s="41">
        <f>_xlfn.IFERROR(VLOOKUP(K21,'[1]Sheet1'!$A$379:$I$416,2,FALSE),0)</f>
        <v>0</v>
      </c>
      <c r="D21" s="179">
        <f>_xlfn.IFERROR(VLOOKUP(K21,'[1]Sheet1'!$A$379:$I$416,3,FALSE)/100,0)</f>
        <v>0</v>
      </c>
      <c r="E21" s="32">
        <f>_xlfn.IFERROR(VLOOKUP(K21,'[1]Sheet1'!$A$379:$I$416,4,FALSE),0)</f>
        <v>1</v>
      </c>
      <c r="F21" s="179">
        <f>_xlfn.IFERROR(VLOOKUP(K21,'[1]Sheet1'!$A$379:$I$416,5,FALSE)/100,0)</f>
        <v>0.0006253908692933083</v>
      </c>
      <c r="G21" s="32">
        <f>_xlfn.IFERROR(VLOOKUP(K21,'[1]Sheet1'!$A$379:$I$416,6,FALSE),0)</f>
        <v>0</v>
      </c>
      <c r="H21" s="179">
        <f>_xlfn.IFERROR(VLOOKUP(K21,'[1]Sheet1'!$A$379:$I$416,7,FALSE)/100,0)</f>
        <v>0</v>
      </c>
      <c r="I21" s="32">
        <f>_xlfn.IFERROR(VLOOKUP(K21,'[1]Sheet1'!$A$379:$I$416,8,FALSE),0)</f>
        <v>1</v>
      </c>
      <c r="J21" s="179">
        <f>_xlfn.IFERROR(VLOOKUP(K21,'[1]Sheet1'!$A$379:$I$416,9,FALSE)/100,0)</f>
        <v>0.0003620564808110065</v>
      </c>
      <c r="K21" s="256" t="s">
        <v>461</v>
      </c>
    </row>
    <row r="22" spans="1:11" ht="29.25" thickBot="1">
      <c r="A22" s="181">
        <v>3</v>
      </c>
      <c r="B22" s="156" t="s">
        <v>183</v>
      </c>
      <c r="C22" s="69">
        <f>SUM(C23:C26)</f>
        <v>51</v>
      </c>
      <c r="D22" s="182">
        <f aca="true" t="shared" si="2" ref="D22:J22">SUM(D23:D26)</f>
        <v>0.2098765432098766</v>
      </c>
      <c r="E22" s="69">
        <f t="shared" si="2"/>
        <v>451</v>
      </c>
      <c r="F22" s="182">
        <f t="shared" si="2"/>
        <v>0.282051282051282</v>
      </c>
      <c r="G22" s="69">
        <f t="shared" si="2"/>
        <v>318</v>
      </c>
      <c r="H22" s="182">
        <f t="shared" si="2"/>
        <v>0.3456521739130434</v>
      </c>
      <c r="I22" s="69">
        <f t="shared" si="2"/>
        <v>820</v>
      </c>
      <c r="J22" s="182">
        <f t="shared" si="2"/>
        <v>0.29688631426502543</v>
      </c>
      <c r="K22" s="256"/>
    </row>
    <row r="23" spans="1:11" ht="28.5">
      <c r="A23" s="190">
        <v>30</v>
      </c>
      <c r="B23" s="158" t="s">
        <v>184</v>
      </c>
      <c r="C23" s="18">
        <f>_xlfn.IFERROR(VLOOKUP(K23,'[1]Sheet1'!$A$379:$I$416,2,FALSE),0)</f>
        <v>6</v>
      </c>
      <c r="D23" s="174">
        <f>_xlfn.IFERROR(VLOOKUP(K23,'[1]Sheet1'!$A$379:$I$416,3,FALSE)/100,0)</f>
        <v>0.024691358024691357</v>
      </c>
      <c r="E23" s="18">
        <f>_xlfn.IFERROR(VLOOKUP(K23,'[1]Sheet1'!$A$379:$I$416,4,FALSE),0)</f>
        <v>40</v>
      </c>
      <c r="F23" s="174">
        <f>_xlfn.IFERROR(VLOOKUP(K23,'[1]Sheet1'!$A$379:$I$416,5,FALSE)/100,0)</f>
        <v>0.025015634771732333</v>
      </c>
      <c r="G23" s="18">
        <f>_xlfn.IFERROR(VLOOKUP(K23,'[1]Sheet1'!$A$379:$I$416,6,FALSE),0)</f>
        <v>30</v>
      </c>
      <c r="H23" s="174">
        <f>_xlfn.IFERROR(VLOOKUP(K23,'[1]Sheet1'!$A$379:$I$416,7,FALSE)/100,0)</f>
        <v>0.03260869565217391</v>
      </c>
      <c r="I23" s="18">
        <f>_xlfn.IFERROR(VLOOKUP(K23,'[1]Sheet1'!$A$379:$I$416,8,FALSE),0)</f>
        <v>76</v>
      </c>
      <c r="J23" s="174">
        <f>_xlfn.IFERROR(VLOOKUP(K23,'[1]Sheet1'!$A$379:$I$416,9,FALSE)/100,0)</f>
        <v>0.027516292541636497</v>
      </c>
      <c r="K23" s="256" t="s">
        <v>462</v>
      </c>
    </row>
    <row r="24" spans="1:11" ht="15">
      <c r="A24" s="190">
        <v>31</v>
      </c>
      <c r="B24" s="158" t="s">
        <v>185</v>
      </c>
      <c r="C24" s="39">
        <f>_xlfn.IFERROR(VLOOKUP(K24,'[1]Sheet1'!$A$379:$I$416,2,FALSE),0)</f>
        <v>41</v>
      </c>
      <c r="D24" s="174">
        <f>_xlfn.IFERROR(VLOOKUP(K24,'[1]Sheet1'!$A$379:$I$416,3,FALSE)/100,0)</f>
        <v>0.16872427983539098</v>
      </c>
      <c r="E24" s="18">
        <f>_xlfn.IFERROR(VLOOKUP(K24,'[1]Sheet1'!$A$379:$I$416,4,FALSE),0)</f>
        <v>347</v>
      </c>
      <c r="F24" s="174">
        <f>_xlfn.IFERROR(VLOOKUP(K24,'[1]Sheet1'!$A$379:$I$416,5,FALSE)/100,0)</f>
        <v>0.21701063164477793</v>
      </c>
      <c r="G24" s="18">
        <f>_xlfn.IFERROR(VLOOKUP(K24,'[1]Sheet1'!$A$379:$I$416,6,FALSE),0)</f>
        <v>255</v>
      </c>
      <c r="H24" s="174">
        <f>_xlfn.IFERROR(VLOOKUP(K24,'[1]Sheet1'!$A$379:$I$416,7,FALSE)/100,0)</f>
        <v>0.27717391304347827</v>
      </c>
      <c r="I24" s="18">
        <f>_xlfn.IFERROR(VLOOKUP(K24,'[1]Sheet1'!$A$379:$I$416,8,FALSE),0)</f>
        <v>643</v>
      </c>
      <c r="J24" s="174">
        <f>_xlfn.IFERROR(VLOOKUP(K24,'[1]Sheet1'!$A$379:$I$416,9,FALSE)/100,0)</f>
        <v>0.23280231716147726</v>
      </c>
      <c r="K24" s="256" t="s">
        <v>463</v>
      </c>
    </row>
    <row r="25" spans="1:11" ht="15">
      <c r="A25" s="190">
        <v>32</v>
      </c>
      <c r="B25" s="158" t="s">
        <v>186</v>
      </c>
      <c r="C25" s="39">
        <f>_xlfn.IFERROR(VLOOKUP(K25,'[1]Sheet1'!$A$379:$I$416,2,FALSE),0)</f>
        <v>4</v>
      </c>
      <c r="D25" s="174">
        <f>_xlfn.IFERROR(VLOOKUP(K25,'[1]Sheet1'!$A$379:$I$416,3,FALSE)/100,0)</f>
        <v>0.01646090534979424</v>
      </c>
      <c r="E25" s="18">
        <f>_xlfn.IFERROR(VLOOKUP(K25,'[1]Sheet1'!$A$379:$I$416,4,FALSE),0)</f>
        <v>54</v>
      </c>
      <c r="F25" s="174">
        <f>_xlfn.IFERROR(VLOOKUP(K25,'[1]Sheet1'!$A$379:$I$416,5,FALSE)/100,0)</f>
        <v>0.03377110694183865</v>
      </c>
      <c r="G25" s="18">
        <f>_xlfn.IFERROR(VLOOKUP(K25,'[1]Sheet1'!$A$379:$I$416,6,FALSE),0)</f>
        <v>30</v>
      </c>
      <c r="H25" s="174">
        <f>_xlfn.IFERROR(VLOOKUP(K25,'[1]Sheet1'!$A$379:$I$416,7,FALSE)/100,0)</f>
        <v>0.03260869565217391</v>
      </c>
      <c r="I25" s="18">
        <f>_xlfn.IFERROR(VLOOKUP(K25,'[1]Sheet1'!$A$379:$I$416,8,FALSE),0)</f>
        <v>88</v>
      </c>
      <c r="J25" s="174">
        <f>_xlfn.IFERROR(VLOOKUP(K25,'[1]Sheet1'!$A$379:$I$416,9,FALSE)/100,0)</f>
        <v>0.03186097031136857</v>
      </c>
      <c r="K25" s="256" t="s">
        <v>464</v>
      </c>
    </row>
    <row r="26" spans="1:11" ht="29.25" thickBot="1">
      <c r="A26" s="194">
        <v>39</v>
      </c>
      <c r="B26" s="159" t="s">
        <v>187</v>
      </c>
      <c r="C26" s="19">
        <f>_xlfn.IFERROR(VLOOKUP(K26,'[1]Sheet1'!$A$379:$I$416,2,FALSE),0)</f>
        <v>0</v>
      </c>
      <c r="D26" s="175">
        <f>_xlfn.IFERROR(VLOOKUP(K26,'[1]Sheet1'!$A$379:$I$416,3,FALSE)/100,0)</f>
        <v>0</v>
      </c>
      <c r="E26" s="19">
        <f>_xlfn.IFERROR(VLOOKUP(K26,'[1]Sheet1'!$A$379:$I$416,4,FALSE),0)</f>
        <v>10</v>
      </c>
      <c r="F26" s="175">
        <f>_xlfn.IFERROR(VLOOKUP(K26,'[1]Sheet1'!$A$379:$I$416,5,FALSE)/100,0)</f>
        <v>0.006253908692933083</v>
      </c>
      <c r="G26" s="19">
        <f>_xlfn.IFERROR(VLOOKUP(K26,'[1]Sheet1'!$A$379:$I$416,6,FALSE),0)</f>
        <v>3</v>
      </c>
      <c r="H26" s="175">
        <f>_xlfn.IFERROR(VLOOKUP(K26,'[1]Sheet1'!$A$379:$I$416,7,FALSE)/100,0)</f>
        <v>0.0032608695652173916</v>
      </c>
      <c r="I26" s="19">
        <f>_xlfn.IFERROR(VLOOKUP(K26,'[1]Sheet1'!$A$379:$I$416,8,FALSE),0)</f>
        <v>13</v>
      </c>
      <c r="J26" s="175">
        <f>_xlfn.IFERROR(VLOOKUP(K26,'[1]Sheet1'!$A$379:$I$416,9,FALSE)/100,0)</f>
        <v>0.004706734250543085</v>
      </c>
      <c r="K26" s="256" t="s">
        <v>465</v>
      </c>
    </row>
    <row r="27" spans="1:11" ht="15.75" thickBot="1">
      <c r="A27" s="181">
        <v>4</v>
      </c>
      <c r="B27" s="156" t="s">
        <v>188</v>
      </c>
      <c r="C27" s="69">
        <f>SUM(C28:C34)</f>
        <v>127</v>
      </c>
      <c r="D27" s="182">
        <f aca="true" t="shared" si="3" ref="D27:J27">SUM(D28:D34)</f>
        <v>0.522633744855967</v>
      </c>
      <c r="E27" s="69">
        <f t="shared" si="3"/>
        <v>692</v>
      </c>
      <c r="F27" s="182">
        <f t="shared" si="3"/>
        <v>0.4327704815509693</v>
      </c>
      <c r="G27" s="69">
        <f t="shared" si="3"/>
        <v>300</v>
      </c>
      <c r="H27" s="182">
        <f t="shared" si="3"/>
        <v>0.3260869565217392</v>
      </c>
      <c r="I27" s="69">
        <f t="shared" si="3"/>
        <v>1119</v>
      </c>
      <c r="J27" s="182">
        <f t="shared" si="3"/>
        <v>0.4051412020275163</v>
      </c>
      <c r="K27" s="256"/>
    </row>
    <row r="28" spans="1:11" ht="15">
      <c r="A28" s="190">
        <v>40</v>
      </c>
      <c r="B28" s="158" t="s">
        <v>189</v>
      </c>
      <c r="C28" s="18">
        <f>_xlfn.IFERROR(VLOOKUP(K28,'[1]Sheet1'!$A$379:$I$416,2,FALSE),0)</f>
        <v>11</v>
      </c>
      <c r="D28" s="174">
        <f>_xlfn.IFERROR(VLOOKUP(K28,'[1]Sheet1'!$A$379:$I$416,3,FALSE)/100,0)</f>
        <v>0.04526748971193416</v>
      </c>
      <c r="E28" s="18">
        <f>_xlfn.IFERROR(VLOOKUP(K28,'[1]Sheet1'!$A$379:$I$416,4,FALSE),0)</f>
        <v>65</v>
      </c>
      <c r="F28" s="174">
        <f>_xlfn.IFERROR(VLOOKUP(K28,'[1]Sheet1'!$A$379:$I$416,5,FALSE)/100,0)</f>
        <v>0.04065040650406503</v>
      </c>
      <c r="G28" s="18">
        <f>_xlfn.IFERROR(VLOOKUP(K28,'[1]Sheet1'!$A$379:$I$416,6,FALSE),0)</f>
        <v>23</v>
      </c>
      <c r="H28" s="174">
        <f>_xlfn.IFERROR(VLOOKUP(K28,'[1]Sheet1'!$A$379:$I$416,7,FALSE)/100,0)</f>
        <v>0.025</v>
      </c>
      <c r="I28" s="18">
        <f>_xlfn.IFERROR(VLOOKUP(K28,'[1]Sheet1'!$A$379:$I$416,8,FALSE),0)</f>
        <v>99</v>
      </c>
      <c r="J28" s="174">
        <f>_xlfn.IFERROR(VLOOKUP(K28,'[1]Sheet1'!$A$379:$I$416,9,FALSE)/100,0)</f>
        <v>0.035843591600289645</v>
      </c>
      <c r="K28" s="256" t="s">
        <v>466</v>
      </c>
    </row>
    <row r="29" spans="1:11" ht="15">
      <c r="A29" s="190">
        <v>41</v>
      </c>
      <c r="B29" s="158" t="s">
        <v>190</v>
      </c>
      <c r="C29" s="39">
        <f>_xlfn.IFERROR(VLOOKUP(K29,'[1]Sheet1'!$A$379:$I$416,2,FALSE),0)</f>
        <v>2</v>
      </c>
      <c r="D29" s="174">
        <f>_xlfn.IFERROR(VLOOKUP(K29,'[1]Sheet1'!$A$379:$I$416,3,FALSE)/100,0)</f>
        <v>0.00823045267489712</v>
      </c>
      <c r="E29" s="18">
        <f>_xlfn.IFERROR(VLOOKUP(K29,'[1]Sheet1'!$A$379:$I$416,4,FALSE),0)</f>
        <v>3</v>
      </c>
      <c r="F29" s="174">
        <f>_xlfn.IFERROR(VLOOKUP(K29,'[1]Sheet1'!$A$379:$I$416,5,FALSE)/100,0)</f>
        <v>0.001876172607879925</v>
      </c>
      <c r="G29" s="18">
        <f>_xlfn.IFERROR(VLOOKUP(K29,'[1]Sheet1'!$A$379:$I$416,6,FALSE),0)</f>
        <v>3</v>
      </c>
      <c r="H29" s="174">
        <f>_xlfn.IFERROR(VLOOKUP(K29,'[1]Sheet1'!$A$379:$I$416,7,FALSE)/100,0)</f>
        <v>0.0032608695652173916</v>
      </c>
      <c r="I29" s="18">
        <f>_xlfn.IFERROR(VLOOKUP(K29,'[1]Sheet1'!$A$379:$I$416,8,FALSE),0)</f>
        <v>8</v>
      </c>
      <c r="J29" s="174">
        <f>_xlfn.IFERROR(VLOOKUP(K29,'[1]Sheet1'!$A$379:$I$416,9,FALSE)/100,0)</f>
        <v>0.002896451846488052</v>
      </c>
      <c r="K29" s="256" t="s">
        <v>467</v>
      </c>
    </row>
    <row r="30" spans="1:11" ht="15">
      <c r="A30" s="190">
        <v>42</v>
      </c>
      <c r="B30" s="158" t="s">
        <v>191</v>
      </c>
      <c r="C30" s="39">
        <f>_xlfn.IFERROR(VLOOKUP(K30,'[1]Sheet1'!$A$379:$I$416,2,FALSE),0)</f>
        <v>1</v>
      </c>
      <c r="D30" s="174">
        <f>_xlfn.IFERROR(VLOOKUP(K30,'[1]Sheet1'!$A$379:$I$416,3,FALSE)/100,0)</f>
        <v>0.00411522633744856</v>
      </c>
      <c r="E30" s="18">
        <f>_xlfn.IFERROR(VLOOKUP(K30,'[1]Sheet1'!$A$379:$I$416,4,FALSE),0)</f>
        <v>11</v>
      </c>
      <c r="F30" s="174">
        <f>_xlfn.IFERROR(VLOOKUP(K30,'[1]Sheet1'!$A$379:$I$416,5,FALSE)/100,0)</f>
        <v>0.006879299562226392</v>
      </c>
      <c r="G30" s="18">
        <f>_xlfn.IFERROR(VLOOKUP(K30,'[1]Sheet1'!$A$379:$I$416,6,FALSE),0)</f>
        <v>11</v>
      </c>
      <c r="H30" s="174">
        <f>_xlfn.IFERROR(VLOOKUP(K30,'[1]Sheet1'!$A$379:$I$416,7,FALSE)/100,0)</f>
        <v>0.011956521739130435</v>
      </c>
      <c r="I30" s="18">
        <f>_xlfn.IFERROR(VLOOKUP(K30,'[1]Sheet1'!$A$379:$I$416,8,FALSE),0)</f>
        <v>23</v>
      </c>
      <c r="J30" s="174">
        <f>_xlfn.IFERROR(VLOOKUP(K30,'[1]Sheet1'!$A$379:$I$416,9,FALSE)/100,0)</f>
        <v>0.00832729905865315</v>
      </c>
      <c r="K30" s="256" t="s">
        <v>468</v>
      </c>
    </row>
    <row r="31" spans="1:11" ht="15">
      <c r="A31" s="190">
        <v>43</v>
      </c>
      <c r="B31" s="158" t="s">
        <v>192</v>
      </c>
      <c r="C31" s="18">
        <f>_xlfn.IFERROR(VLOOKUP(K31,'[1]Sheet1'!$A$379:$I$416,2,FALSE),0)</f>
        <v>0</v>
      </c>
      <c r="D31" s="174">
        <f>_xlfn.IFERROR(VLOOKUP(K31,'[1]Sheet1'!$A$379:$I$416,3,FALSE)/100,0)</f>
        <v>0</v>
      </c>
      <c r="E31" s="18">
        <f>_xlfn.IFERROR(VLOOKUP(K31,'[1]Sheet1'!$A$379:$I$416,4,FALSE),0)</f>
        <v>3</v>
      </c>
      <c r="F31" s="174">
        <f>_xlfn.IFERROR(VLOOKUP(K31,'[1]Sheet1'!$A$379:$I$416,5,FALSE)/100,0)</f>
        <v>0.001876172607879925</v>
      </c>
      <c r="G31" s="18">
        <f>_xlfn.IFERROR(VLOOKUP(K31,'[1]Sheet1'!$A$379:$I$416,6,FALSE),0)</f>
        <v>1</v>
      </c>
      <c r="H31" s="174">
        <f>_xlfn.IFERROR(VLOOKUP(K31,'[1]Sheet1'!$A$379:$I$416,7,FALSE)/100,0)</f>
        <v>0.0010869565217391304</v>
      </c>
      <c r="I31" s="18">
        <f>_xlfn.IFERROR(VLOOKUP(K31,'[1]Sheet1'!$A$379:$I$416,8,FALSE),0)</f>
        <v>4</v>
      </c>
      <c r="J31" s="174">
        <f>_xlfn.IFERROR(VLOOKUP(K31,'[1]Sheet1'!$A$379:$I$416,9,FALSE)/100,0)</f>
        <v>0.001448225923244026</v>
      </c>
      <c r="K31" s="256" t="s">
        <v>469</v>
      </c>
    </row>
    <row r="32" spans="1:11" ht="15">
      <c r="A32" s="190">
        <v>44</v>
      </c>
      <c r="B32" s="158" t="s">
        <v>193</v>
      </c>
      <c r="C32" s="39">
        <f>_xlfn.IFERROR(VLOOKUP(K32,'[1]Sheet1'!$A$379:$I$416,2,FALSE),0)</f>
        <v>66</v>
      </c>
      <c r="D32" s="174">
        <f>_xlfn.IFERROR(VLOOKUP(K32,'[1]Sheet1'!$A$379:$I$416,3,FALSE)/100,0)</f>
        <v>0.2716049382716049</v>
      </c>
      <c r="E32" s="18">
        <f>_xlfn.IFERROR(VLOOKUP(K32,'[1]Sheet1'!$A$379:$I$416,4,FALSE),0)</f>
        <v>322</v>
      </c>
      <c r="F32" s="174">
        <f>_xlfn.IFERROR(VLOOKUP(K32,'[1]Sheet1'!$A$379:$I$416,5,FALSE)/100,0)</f>
        <v>0.20137585991244528</v>
      </c>
      <c r="G32" s="18">
        <f>_xlfn.IFERROR(VLOOKUP(K32,'[1]Sheet1'!$A$379:$I$416,6,FALSE),0)</f>
        <v>131</v>
      </c>
      <c r="H32" s="174">
        <f>_xlfn.IFERROR(VLOOKUP(K32,'[1]Sheet1'!$A$379:$I$416,7,FALSE)/100,0)</f>
        <v>0.1423913043478261</v>
      </c>
      <c r="I32" s="18">
        <f>_xlfn.IFERROR(VLOOKUP(K32,'[1]Sheet1'!$A$379:$I$416,8,FALSE),0)</f>
        <v>519</v>
      </c>
      <c r="J32" s="174">
        <f>_xlfn.IFERROR(VLOOKUP(K32,'[1]Sheet1'!$A$379:$I$416,9,FALSE)/100,0)</f>
        <v>0.1879073135409124</v>
      </c>
      <c r="K32" s="256" t="s">
        <v>470</v>
      </c>
    </row>
    <row r="33" spans="1:11" ht="28.5">
      <c r="A33" s="190">
        <v>45</v>
      </c>
      <c r="B33" s="158" t="s">
        <v>194</v>
      </c>
      <c r="C33" s="39">
        <f>_xlfn.IFERROR(VLOOKUP(K33,'[1]Sheet1'!$A$379:$I$416,2,FALSE),0)</f>
        <v>42</v>
      </c>
      <c r="D33" s="174">
        <f>_xlfn.IFERROR(VLOOKUP(K33,'[1]Sheet1'!$A$379:$I$416,3,FALSE)/100,0)</f>
        <v>0.1728395061728395</v>
      </c>
      <c r="E33" s="18">
        <f>_xlfn.IFERROR(VLOOKUP(K33,'[1]Sheet1'!$A$379:$I$416,4,FALSE),0)</f>
        <v>276</v>
      </c>
      <c r="F33" s="174">
        <f>_xlfn.IFERROR(VLOOKUP(K33,'[1]Sheet1'!$A$379:$I$416,5,FALSE)/100,0)</f>
        <v>0.1726078799249531</v>
      </c>
      <c r="G33" s="18">
        <f>_xlfn.IFERROR(VLOOKUP(K33,'[1]Sheet1'!$A$379:$I$416,6,FALSE),0)</f>
        <v>123</v>
      </c>
      <c r="H33" s="174">
        <f>_xlfn.IFERROR(VLOOKUP(K33,'[1]Sheet1'!$A$379:$I$416,7,FALSE)/100,0)</f>
        <v>0.13369565217391305</v>
      </c>
      <c r="I33" s="18">
        <f>_xlfn.IFERROR(VLOOKUP(K33,'[1]Sheet1'!$A$379:$I$416,8,FALSE),0)</f>
        <v>441</v>
      </c>
      <c r="J33" s="174">
        <f>_xlfn.IFERROR(VLOOKUP(K33,'[1]Sheet1'!$A$379:$I$416,9,FALSE)/100,0)</f>
        <v>0.15966690803765388</v>
      </c>
      <c r="K33" s="256" t="s">
        <v>471</v>
      </c>
    </row>
    <row r="34" spans="1:11" ht="29.25" thickBot="1">
      <c r="A34" s="202">
        <v>49</v>
      </c>
      <c r="B34" s="161" t="s">
        <v>195</v>
      </c>
      <c r="C34" s="32">
        <f>_xlfn.IFERROR(VLOOKUP(K34,'[1]Sheet1'!$A$379:$I$416,2,FALSE),0)</f>
        <v>5</v>
      </c>
      <c r="D34" s="179">
        <f>_xlfn.IFERROR(VLOOKUP(K34,'[1]Sheet1'!$A$379:$I$416,3,FALSE)/100,0)</f>
        <v>0.0205761316872428</v>
      </c>
      <c r="E34" s="32">
        <f>_xlfn.IFERROR(VLOOKUP(K34,'[1]Sheet1'!$A$379:$I$416,4,FALSE),0)</f>
        <v>12</v>
      </c>
      <c r="F34" s="179">
        <f>_xlfn.IFERROR(VLOOKUP(K34,'[1]Sheet1'!$A$379:$I$416,5,FALSE)/100,0)</f>
        <v>0.0075046904315197</v>
      </c>
      <c r="G34" s="32">
        <f>_xlfn.IFERROR(VLOOKUP(K34,'[1]Sheet1'!$A$379:$I$416,6,FALSE),0)</f>
        <v>8</v>
      </c>
      <c r="H34" s="179">
        <f>_xlfn.IFERROR(VLOOKUP(K34,'[1]Sheet1'!$A$379:$I$416,7,FALSE)/100,0)</f>
        <v>0.008695652173913044</v>
      </c>
      <c r="I34" s="32">
        <f>_xlfn.IFERROR(VLOOKUP(K34,'[1]Sheet1'!$A$379:$I$416,8,FALSE),0)</f>
        <v>25</v>
      </c>
      <c r="J34" s="179">
        <f>_xlfn.IFERROR(VLOOKUP(K34,'[1]Sheet1'!$A$379:$I$416,9,FALSE)/100,0)</f>
        <v>0.009051412020275165</v>
      </c>
      <c r="K34" s="256" t="s">
        <v>472</v>
      </c>
    </row>
    <row r="35" spans="1:11" ht="15.75" thickBot="1">
      <c r="A35" s="181">
        <v>5</v>
      </c>
      <c r="B35" s="156" t="s">
        <v>196</v>
      </c>
      <c r="C35" s="69">
        <f>SUM(C36:C40)</f>
        <v>13</v>
      </c>
      <c r="D35" s="182">
        <f aca="true" t="shared" si="4" ref="D35:J35">SUM(D36:D40)</f>
        <v>0.05349794238683128</v>
      </c>
      <c r="E35" s="69">
        <f t="shared" si="4"/>
        <v>104</v>
      </c>
      <c r="F35" s="182">
        <f t="shared" si="4"/>
        <v>0.06504065040650406</v>
      </c>
      <c r="G35" s="69">
        <f t="shared" si="4"/>
        <v>88</v>
      </c>
      <c r="H35" s="182">
        <f t="shared" si="4"/>
        <v>0.09565217391304347</v>
      </c>
      <c r="I35" s="69">
        <f t="shared" si="4"/>
        <v>205</v>
      </c>
      <c r="J35" s="182">
        <f t="shared" si="4"/>
        <v>0.07422157856625633</v>
      </c>
      <c r="K35" s="256"/>
    </row>
    <row r="36" spans="1:11" ht="15">
      <c r="A36" s="190">
        <v>50</v>
      </c>
      <c r="B36" s="158" t="s">
        <v>197</v>
      </c>
      <c r="C36" s="18">
        <f>_xlfn.IFERROR(VLOOKUP(K36,'[1]Sheet1'!$A$379:$I$416,2,FALSE),0)</f>
        <v>0</v>
      </c>
      <c r="D36" s="174">
        <f>_xlfn.IFERROR(VLOOKUP(K36,'[1]Sheet1'!$A$379:$I$416,3,FALSE)/100,0)</f>
        <v>0</v>
      </c>
      <c r="E36" s="18">
        <f>_xlfn.IFERROR(VLOOKUP(K36,'[1]Sheet1'!$A$379:$I$416,4,FALSE),0)</f>
        <v>0</v>
      </c>
      <c r="F36" s="174">
        <f>_xlfn.IFERROR(VLOOKUP(K36,'[1]Sheet1'!$A$379:$I$416,5,FALSE)/100,0)</f>
        <v>0</v>
      </c>
      <c r="G36" s="18">
        <f>_xlfn.IFERROR(VLOOKUP(K36,'[1]Sheet1'!$A$379:$I$416,6,FALSE),0)</f>
        <v>1</v>
      </c>
      <c r="H36" s="174">
        <f>_xlfn.IFERROR(VLOOKUP(K36,'[1]Sheet1'!$A$379:$I$416,7,FALSE)/100,0)</f>
        <v>0.0010869565217391304</v>
      </c>
      <c r="I36" s="18">
        <f>_xlfn.IFERROR(VLOOKUP(K36,'[1]Sheet1'!$A$379:$I$416,8,FALSE),0)</f>
        <v>1</v>
      </c>
      <c r="J36" s="174">
        <f>_xlfn.IFERROR(VLOOKUP(K36,'[1]Sheet1'!$A$379:$I$416,9,FALSE)/100,0)</f>
        <v>0.0003620564808110065</v>
      </c>
      <c r="K36" s="256" t="s">
        <v>473</v>
      </c>
    </row>
    <row r="37" spans="1:11" ht="15">
      <c r="A37" s="190">
        <v>51</v>
      </c>
      <c r="B37" s="158" t="s">
        <v>198</v>
      </c>
      <c r="C37" s="39">
        <f>_xlfn.IFERROR(VLOOKUP(K37,'[1]Sheet1'!$A$379:$I$416,2,FALSE),0)</f>
        <v>0</v>
      </c>
      <c r="D37" s="174">
        <f>_xlfn.IFERROR(VLOOKUP(K37,'[1]Sheet1'!$A$379:$I$416,3,FALSE)/100,0)</f>
        <v>0</v>
      </c>
      <c r="E37" s="18">
        <f>_xlfn.IFERROR(VLOOKUP(K37,'[1]Sheet1'!$A$379:$I$416,4,FALSE),0)</f>
        <v>2</v>
      </c>
      <c r="F37" s="174">
        <f>_xlfn.IFERROR(VLOOKUP(K37,'[1]Sheet1'!$A$379:$I$416,5,FALSE)/100,0)</f>
        <v>0.0012507817385866166</v>
      </c>
      <c r="G37" s="18">
        <f>_xlfn.IFERROR(VLOOKUP(K37,'[1]Sheet1'!$A$379:$I$416,6,FALSE),0)</f>
        <v>0</v>
      </c>
      <c r="H37" s="174">
        <f>_xlfn.IFERROR(VLOOKUP(K37,'[1]Sheet1'!$A$379:$I$416,7,FALSE)/100,0)</f>
        <v>0</v>
      </c>
      <c r="I37" s="18">
        <f>_xlfn.IFERROR(VLOOKUP(K37,'[1]Sheet1'!$A$379:$I$416,8,FALSE),0)</f>
        <v>2</v>
      </c>
      <c r="J37" s="174">
        <f>_xlfn.IFERROR(VLOOKUP(K37,'[1]Sheet1'!$A$379:$I$416,9,FALSE)/100,0)</f>
        <v>0.000724112961622013</v>
      </c>
      <c r="K37" s="256" t="s">
        <v>474</v>
      </c>
    </row>
    <row r="38" spans="1:11" ht="15">
      <c r="A38" s="190">
        <v>52</v>
      </c>
      <c r="B38" s="158" t="s">
        <v>199</v>
      </c>
      <c r="C38" s="18">
        <f>_xlfn.IFERROR(VLOOKUP(K38,'[1]Sheet1'!$A$379:$I$416,2,FALSE),0)</f>
        <v>0</v>
      </c>
      <c r="D38" s="174">
        <f>_xlfn.IFERROR(VLOOKUP(K38,'[1]Sheet1'!$A$379:$I$416,3,FALSE)/100,0)</f>
        <v>0</v>
      </c>
      <c r="E38" s="18">
        <f>_xlfn.IFERROR(VLOOKUP(K38,'[1]Sheet1'!$A$379:$I$416,4,FALSE),0)</f>
        <v>0</v>
      </c>
      <c r="F38" s="174">
        <f>_xlfn.IFERROR(VLOOKUP(K38,'[1]Sheet1'!$A$379:$I$416,5,FALSE)/100,0)</f>
        <v>0</v>
      </c>
      <c r="G38" s="18">
        <f>_xlfn.IFERROR(VLOOKUP(K38,'[1]Sheet1'!$A$379:$I$416,6,FALSE),0)</f>
        <v>0</v>
      </c>
      <c r="H38" s="174">
        <f>_xlfn.IFERROR(VLOOKUP(K38,'[1]Sheet1'!$A$379:$I$416,7,FALSE)/100,0)</f>
        <v>0</v>
      </c>
      <c r="I38" s="18">
        <f>_xlfn.IFERROR(VLOOKUP(K38,'[1]Sheet1'!$A$379:$I$416,8,FALSE),0)</f>
        <v>0</v>
      </c>
      <c r="J38" s="174">
        <f>_xlfn.IFERROR(VLOOKUP(K38,'[1]Sheet1'!$A$379:$I$416,9,FALSE)/100,0)</f>
        <v>0</v>
      </c>
      <c r="K38" s="256" t="s">
        <v>575</v>
      </c>
    </row>
    <row r="39" spans="1:11" ht="15">
      <c r="A39" s="190">
        <v>53</v>
      </c>
      <c r="B39" s="158" t="s">
        <v>200</v>
      </c>
      <c r="C39" s="39">
        <f>_xlfn.IFERROR(VLOOKUP(K39,'[1]Sheet1'!$A$379:$I$416,2,FALSE),0)</f>
        <v>11</v>
      </c>
      <c r="D39" s="174">
        <f>_xlfn.IFERROR(VLOOKUP(K39,'[1]Sheet1'!$A$379:$I$416,3,FALSE)/100,0)</f>
        <v>0.04526748971193416</v>
      </c>
      <c r="E39" s="18">
        <f>_xlfn.IFERROR(VLOOKUP(K39,'[1]Sheet1'!$A$379:$I$416,4,FALSE),0)</f>
        <v>97</v>
      </c>
      <c r="F39" s="174">
        <f>_xlfn.IFERROR(VLOOKUP(K39,'[1]Sheet1'!$A$379:$I$416,5,FALSE)/100,0)</f>
        <v>0.060662914321450906</v>
      </c>
      <c r="G39" s="18">
        <f>_xlfn.IFERROR(VLOOKUP(K39,'[1]Sheet1'!$A$379:$I$416,6,FALSE),0)</f>
        <v>82</v>
      </c>
      <c r="H39" s="174">
        <f>_xlfn.IFERROR(VLOOKUP(K39,'[1]Sheet1'!$A$379:$I$416,7,FALSE)/100,0)</f>
        <v>0.0891304347826087</v>
      </c>
      <c r="I39" s="18">
        <f>_xlfn.IFERROR(VLOOKUP(K39,'[1]Sheet1'!$A$379:$I$416,8,FALSE),0)</f>
        <v>190</v>
      </c>
      <c r="J39" s="174">
        <f>_xlfn.IFERROR(VLOOKUP(K39,'[1]Sheet1'!$A$379:$I$416,9,FALSE)/100,0)</f>
        <v>0.06879073135409124</v>
      </c>
      <c r="K39" s="256" t="s">
        <v>475</v>
      </c>
    </row>
    <row r="40" spans="1:11" ht="29.25" thickBot="1">
      <c r="A40" s="194">
        <v>59</v>
      </c>
      <c r="B40" s="159" t="s">
        <v>201</v>
      </c>
      <c r="C40" s="40">
        <f>_xlfn.IFERROR(VLOOKUP(K40,'[1]Sheet1'!$A$379:$I$416,2,FALSE),0)</f>
        <v>2</v>
      </c>
      <c r="D40" s="175">
        <f>_xlfn.IFERROR(VLOOKUP(K40,'[1]Sheet1'!$A$379:$I$416,3,FALSE)/100,0)</f>
        <v>0.00823045267489712</v>
      </c>
      <c r="E40" s="19">
        <f>_xlfn.IFERROR(VLOOKUP(K40,'[1]Sheet1'!$A$379:$I$416,4,FALSE),0)</f>
        <v>5</v>
      </c>
      <c r="F40" s="175">
        <f>_xlfn.IFERROR(VLOOKUP(K40,'[1]Sheet1'!$A$379:$I$416,5,FALSE)/100,0)</f>
        <v>0.0031269543464665416</v>
      </c>
      <c r="G40" s="19">
        <f>_xlfn.IFERROR(VLOOKUP(K40,'[1]Sheet1'!$A$379:$I$416,6,FALSE),0)</f>
        <v>5</v>
      </c>
      <c r="H40" s="175">
        <f>_xlfn.IFERROR(VLOOKUP(K40,'[1]Sheet1'!$A$379:$I$416,7,FALSE)/100,0)</f>
        <v>0.005434782608695652</v>
      </c>
      <c r="I40" s="19">
        <f>_xlfn.IFERROR(VLOOKUP(K40,'[1]Sheet1'!$A$379:$I$416,8,FALSE),0)</f>
        <v>12</v>
      </c>
      <c r="J40" s="175">
        <f>_xlfn.IFERROR(VLOOKUP(K40,'[1]Sheet1'!$A$379:$I$416,9,FALSE)/100,0)</f>
        <v>0.004344677769732078</v>
      </c>
      <c r="K40" s="256" t="s">
        <v>476</v>
      </c>
    </row>
    <row r="41" spans="1:11" ht="15.75" thickBot="1">
      <c r="A41" s="181">
        <v>6</v>
      </c>
      <c r="B41" s="156" t="s">
        <v>202</v>
      </c>
      <c r="C41" s="69">
        <f>SUM(C42:C47)</f>
        <v>2</v>
      </c>
      <c r="D41" s="182">
        <f aca="true" t="shared" si="5" ref="D41:J41">SUM(D42:D47)</f>
        <v>0.00823045267489712</v>
      </c>
      <c r="E41" s="69">
        <f t="shared" si="5"/>
        <v>16</v>
      </c>
      <c r="F41" s="182">
        <f t="shared" si="5"/>
        <v>0.010006253908692933</v>
      </c>
      <c r="G41" s="69">
        <f t="shared" si="5"/>
        <v>4</v>
      </c>
      <c r="H41" s="182">
        <f t="shared" si="5"/>
        <v>0.004347826086956522</v>
      </c>
      <c r="I41" s="69">
        <f t="shared" si="5"/>
        <v>22</v>
      </c>
      <c r="J41" s="182">
        <f t="shared" si="5"/>
        <v>0.007965242577842143</v>
      </c>
      <c r="K41" s="256"/>
    </row>
    <row r="42" spans="1:11" ht="15">
      <c r="A42" s="190">
        <v>60</v>
      </c>
      <c r="B42" s="158" t="s">
        <v>203</v>
      </c>
      <c r="C42" s="18">
        <f>_xlfn.IFERROR(VLOOKUP(K42,'[1]Sheet1'!$A$379:$I$416,2,FALSE),0)</f>
        <v>0</v>
      </c>
      <c r="D42" s="174">
        <f>_xlfn.IFERROR(VLOOKUP(K42,'[1]Sheet1'!$A$379:$I$416,3,FALSE)/100,0)</f>
        <v>0</v>
      </c>
      <c r="E42" s="18">
        <f>_xlfn.IFERROR(VLOOKUP(K42,'[1]Sheet1'!$A$379:$I$416,4,FALSE),0)</f>
        <v>1</v>
      </c>
      <c r="F42" s="174">
        <f>_xlfn.IFERROR(VLOOKUP(K42,'[1]Sheet1'!$A$379:$I$416,5,FALSE)/100,0)</f>
        <v>0.0006253908692933083</v>
      </c>
      <c r="G42" s="18">
        <f>_xlfn.IFERROR(VLOOKUP(K42,'[1]Sheet1'!$A$379:$I$416,6,FALSE),0)</f>
        <v>1</v>
      </c>
      <c r="H42" s="174">
        <f>_xlfn.IFERROR(VLOOKUP(K42,'[1]Sheet1'!$A$379:$I$416,7,FALSE)/100,0)</f>
        <v>0.0010869565217391304</v>
      </c>
      <c r="I42" s="18">
        <f>_xlfn.IFERROR(VLOOKUP(K42,'[1]Sheet1'!$A$379:$I$416,8,FALSE),0)</f>
        <v>2</v>
      </c>
      <c r="J42" s="174">
        <f>_xlfn.IFERROR(VLOOKUP(K42,'[1]Sheet1'!$A$379:$I$416,9,FALSE)/100,0)</f>
        <v>0.000724112961622013</v>
      </c>
      <c r="K42" s="256" t="s">
        <v>477</v>
      </c>
    </row>
    <row r="43" spans="1:11" ht="15">
      <c r="A43" s="190">
        <v>61</v>
      </c>
      <c r="B43" s="158" t="s">
        <v>204</v>
      </c>
      <c r="C43" s="39">
        <f>_xlfn.IFERROR(VLOOKUP(K43,'[1]Sheet1'!$A$379:$I$416,2,FALSE),0)</f>
        <v>1</v>
      </c>
      <c r="D43" s="174">
        <f>_xlfn.IFERROR(VLOOKUP(K43,'[1]Sheet1'!$A$379:$I$416,3,FALSE)/100,0)</f>
        <v>0.00411522633744856</v>
      </c>
      <c r="E43" s="18">
        <f>_xlfn.IFERROR(VLOOKUP(K43,'[1]Sheet1'!$A$379:$I$416,4,FALSE),0)</f>
        <v>1</v>
      </c>
      <c r="F43" s="174">
        <f>_xlfn.IFERROR(VLOOKUP(K43,'[1]Sheet1'!$A$379:$I$416,5,FALSE)/100,0)</f>
        <v>0.0006253908692933083</v>
      </c>
      <c r="G43" s="18">
        <f>_xlfn.IFERROR(VLOOKUP(K43,'[1]Sheet1'!$A$379:$I$416,6,FALSE),0)</f>
        <v>1</v>
      </c>
      <c r="H43" s="174">
        <f>_xlfn.IFERROR(VLOOKUP(K43,'[1]Sheet1'!$A$379:$I$416,7,FALSE)/100,0)</f>
        <v>0.0010869565217391304</v>
      </c>
      <c r="I43" s="18">
        <f>_xlfn.IFERROR(VLOOKUP(K43,'[1]Sheet1'!$A$379:$I$416,8,FALSE),0)</f>
        <v>3</v>
      </c>
      <c r="J43" s="174">
        <f>_xlfn.IFERROR(VLOOKUP(K43,'[1]Sheet1'!$A$379:$I$416,9,FALSE)/100,0)</f>
        <v>0.0010861694424330196</v>
      </c>
      <c r="K43" s="256" t="s">
        <v>478</v>
      </c>
    </row>
    <row r="44" spans="1:11" ht="15">
      <c r="A44" s="190">
        <v>62</v>
      </c>
      <c r="B44" s="158" t="s">
        <v>205</v>
      </c>
      <c r="C44" s="39">
        <f>_xlfn.IFERROR(VLOOKUP(K44,'[1]Sheet1'!$A$379:$I$416,2,FALSE),0)</f>
        <v>0</v>
      </c>
      <c r="D44" s="174">
        <f>_xlfn.IFERROR(VLOOKUP(K44,'[1]Sheet1'!$A$379:$I$416,3,FALSE)/100,0)</f>
        <v>0</v>
      </c>
      <c r="E44" s="18">
        <f>_xlfn.IFERROR(VLOOKUP(K44,'[1]Sheet1'!$A$379:$I$416,4,FALSE),0)</f>
        <v>5</v>
      </c>
      <c r="F44" s="174">
        <f>_xlfn.IFERROR(VLOOKUP(K44,'[1]Sheet1'!$A$379:$I$416,5,FALSE)/100,0)</f>
        <v>0.0031269543464665416</v>
      </c>
      <c r="G44" s="18">
        <f>_xlfn.IFERROR(VLOOKUP(K44,'[1]Sheet1'!$A$379:$I$416,6,FALSE),0)</f>
        <v>1</v>
      </c>
      <c r="H44" s="174">
        <f>_xlfn.IFERROR(VLOOKUP(K44,'[1]Sheet1'!$A$379:$I$416,7,FALSE)/100,0)</f>
        <v>0.0010869565217391304</v>
      </c>
      <c r="I44" s="18">
        <f>_xlfn.IFERROR(VLOOKUP(K44,'[1]Sheet1'!$A$379:$I$416,8,FALSE),0)</f>
        <v>6</v>
      </c>
      <c r="J44" s="174">
        <f>_xlfn.IFERROR(VLOOKUP(K44,'[1]Sheet1'!$A$379:$I$416,9,FALSE)/100,0)</f>
        <v>0.002172338884866039</v>
      </c>
      <c r="K44" s="256" t="s">
        <v>479</v>
      </c>
    </row>
    <row r="45" spans="1:11" ht="15">
      <c r="A45" s="190">
        <v>63</v>
      </c>
      <c r="B45" s="158" t="s">
        <v>206</v>
      </c>
      <c r="C45" s="39">
        <f>_xlfn.IFERROR(VLOOKUP(K45,'[1]Sheet1'!$A$379:$I$416,2,FALSE),0)</f>
        <v>0</v>
      </c>
      <c r="D45" s="174">
        <f>_xlfn.IFERROR(VLOOKUP(K45,'[1]Sheet1'!$A$379:$I$416,3,FALSE)/100,0)</f>
        <v>0</v>
      </c>
      <c r="E45" s="18">
        <f>_xlfn.IFERROR(VLOOKUP(K45,'[1]Sheet1'!$A$379:$I$416,4,FALSE),0)</f>
        <v>8</v>
      </c>
      <c r="F45" s="174">
        <f>_xlfn.IFERROR(VLOOKUP(K45,'[1]Sheet1'!$A$379:$I$416,5,FALSE)/100,0)</f>
        <v>0.0050031269543464665</v>
      </c>
      <c r="G45" s="18">
        <f>_xlfn.IFERROR(VLOOKUP(K45,'[1]Sheet1'!$A$379:$I$416,6,FALSE),0)</f>
        <v>1</v>
      </c>
      <c r="H45" s="174">
        <f>_xlfn.IFERROR(VLOOKUP(K45,'[1]Sheet1'!$A$379:$I$416,7,FALSE)/100,0)</f>
        <v>0.0010869565217391304</v>
      </c>
      <c r="I45" s="18">
        <f>_xlfn.IFERROR(VLOOKUP(K45,'[1]Sheet1'!$A$379:$I$416,8,FALSE),0)</f>
        <v>9</v>
      </c>
      <c r="J45" s="174">
        <f>_xlfn.IFERROR(VLOOKUP(K45,'[1]Sheet1'!$A$379:$I$416,9,FALSE)/100,0)</f>
        <v>0.0032585083272990588</v>
      </c>
      <c r="K45" s="256" t="s">
        <v>480</v>
      </c>
    </row>
    <row r="46" spans="1:11" ht="15">
      <c r="A46" s="190">
        <v>64</v>
      </c>
      <c r="B46" s="158" t="s">
        <v>207</v>
      </c>
      <c r="C46" s="18">
        <f>_xlfn.IFERROR(VLOOKUP(K46,'[1]Sheet1'!$A$379:$I$416,2,FALSE),0)</f>
        <v>0</v>
      </c>
      <c r="D46" s="174">
        <f>_xlfn.IFERROR(VLOOKUP(K46,'[1]Sheet1'!$A$379:$I$416,3,FALSE)/100,0)</f>
        <v>0</v>
      </c>
      <c r="E46" s="18">
        <f>_xlfn.IFERROR(VLOOKUP(K46,'[1]Sheet1'!$A$379:$I$416,4,FALSE),0)</f>
        <v>0</v>
      </c>
      <c r="F46" s="174">
        <f>_xlfn.IFERROR(VLOOKUP(K46,'[1]Sheet1'!$A$379:$I$416,5,FALSE)/100,0)</f>
        <v>0</v>
      </c>
      <c r="G46" s="18">
        <f>_xlfn.IFERROR(VLOOKUP(K46,'[1]Sheet1'!$A$379:$I$416,6,FALSE),0)</f>
        <v>0</v>
      </c>
      <c r="H46" s="174">
        <f>_xlfn.IFERROR(VLOOKUP(K46,'[1]Sheet1'!$A$379:$I$416,7,FALSE)/100,0)</f>
        <v>0</v>
      </c>
      <c r="I46" s="18">
        <f>_xlfn.IFERROR(VLOOKUP(K46,'[1]Sheet1'!$A$379:$I$416,8,FALSE),0)</f>
        <v>0</v>
      </c>
      <c r="J46" s="174">
        <f>_xlfn.IFERROR(VLOOKUP(K46,'[1]Sheet1'!$A$379:$I$416,9,FALSE)/100,0)</f>
        <v>0</v>
      </c>
      <c r="K46" s="256"/>
    </row>
    <row r="47" spans="1:11" ht="29.25" thickBot="1">
      <c r="A47" s="202">
        <v>69</v>
      </c>
      <c r="B47" s="161" t="s">
        <v>208</v>
      </c>
      <c r="C47" s="32">
        <f>_xlfn.IFERROR(VLOOKUP(K47,'[1]Sheet1'!$A$379:$I$416,2,FALSE),0)</f>
        <v>1</v>
      </c>
      <c r="D47" s="179">
        <f>_xlfn.IFERROR(VLOOKUP(K47,'[1]Sheet1'!$A$379:$I$416,3,FALSE)/100,0)</f>
        <v>0.00411522633744856</v>
      </c>
      <c r="E47" s="32">
        <f>_xlfn.IFERROR(VLOOKUP(K47,'[1]Sheet1'!$A$379:$I$416,4,FALSE),0)</f>
        <v>1</v>
      </c>
      <c r="F47" s="179">
        <f>_xlfn.IFERROR(VLOOKUP(K47,'[1]Sheet1'!$A$379:$I$416,5,FALSE)/100,0)</f>
        <v>0.0006253908692933083</v>
      </c>
      <c r="G47" s="32">
        <f>_xlfn.IFERROR(VLOOKUP(K47,'[1]Sheet1'!$A$379:$I$416,6,FALSE),0)</f>
        <v>0</v>
      </c>
      <c r="H47" s="179">
        <f>_xlfn.IFERROR(VLOOKUP(K47,'[1]Sheet1'!$A$379:$I$416,7,FALSE)/100,0)</f>
        <v>0</v>
      </c>
      <c r="I47" s="32">
        <f>_xlfn.IFERROR(VLOOKUP(K47,'[1]Sheet1'!$A$379:$I$416,8,FALSE),0)</f>
        <v>2</v>
      </c>
      <c r="J47" s="179">
        <f>_xlfn.IFERROR(VLOOKUP(K47,'[1]Sheet1'!$A$379:$I$416,9,FALSE)/100,0)</f>
        <v>0.000724112961622013</v>
      </c>
      <c r="K47" s="256" t="s">
        <v>481</v>
      </c>
    </row>
    <row r="48" spans="1:11" ht="15.75" thickBot="1">
      <c r="A48" s="181">
        <v>7</v>
      </c>
      <c r="B48" s="156" t="s">
        <v>225</v>
      </c>
      <c r="C48" s="69">
        <f>SUM(C49:C53)</f>
        <v>9</v>
      </c>
      <c r="D48" s="182">
        <f aca="true" t="shared" si="6" ref="D48:J48">SUM(D49:D53)</f>
        <v>0.037037037037037035</v>
      </c>
      <c r="E48" s="69">
        <f t="shared" si="6"/>
        <v>102</v>
      </c>
      <c r="F48" s="182">
        <f t="shared" si="6"/>
        <v>0.06378986866791744</v>
      </c>
      <c r="G48" s="69">
        <f t="shared" si="6"/>
        <v>60</v>
      </c>
      <c r="H48" s="182">
        <f t="shared" si="6"/>
        <v>0.06521739130434782</v>
      </c>
      <c r="I48" s="69">
        <f t="shared" si="6"/>
        <v>171</v>
      </c>
      <c r="J48" s="182">
        <f t="shared" si="6"/>
        <v>0.06191165821868211</v>
      </c>
      <c r="K48" s="256"/>
    </row>
    <row r="49" spans="1:11" ht="15">
      <c r="A49" s="190">
        <v>70</v>
      </c>
      <c r="B49" s="158" t="s">
        <v>210</v>
      </c>
      <c r="C49" s="18">
        <f>_xlfn.IFERROR(VLOOKUP(K49,'[1]Sheet1'!$A$379:$I$416,2,FALSE),0)</f>
        <v>3</v>
      </c>
      <c r="D49" s="174">
        <f>_xlfn.IFERROR(VLOOKUP(K49,'[1]Sheet1'!$A$379:$I$416,3,FALSE)/100,0)</f>
        <v>0.012345679012345678</v>
      </c>
      <c r="E49" s="18">
        <f>_xlfn.IFERROR(VLOOKUP(K49,'[1]Sheet1'!$A$379:$I$416,4,FALSE),0)</f>
        <v>16</v>
      </c>
      <c r="F49" s="174">
        <f>_xlfn.IFERROR(VLOOKUP(K49,'[1]Sheet1'!$A$379:$I$416,5,FALSE)/100,0)</f>
        <v>0.010006253908692933</v>
      </c>
      <c r="G49" s="18">
        <f>_xlfn.IFERROR(VLOOKUP(K49,'[1]Sheet1'!$A$379:$I$416,6,FALSE),0)</f>
        <v>12</v>
      </c>
      <c r="H49" s="174">
        <f>_xlfn.IFERROR(VLOOKUP(K49,'[1]Sheet1'!$A$379:$I$416,7,FALSE)/100,0)</f>
        <v>0.013043478260869566</v>
      </c>
      <c r="I49" s="18">
        <f>_xlfn.IFERROR(VLOOKUP(K49,'[1]Sheet1'!$A$379:$I$416,8,FALSE),0)</f>
        <v>31</v>
      </c>
      <c r="J49" s="174">
        <f>_xlfn.IFERROR(VLOOKUP(K49,'[1]Sheet1'!$A$379:$I$416,9,FALSE)/100,0)</f>
        <v>0.011223750905141203</v>
      </c>
      <c r="K49" s="256" t="s">
        <v>482</v>
      </c>
    </row>
    <row r="50" spans="1:11" ht="15">
      <c r="A50" s="190">
        <v>71</v>
      </c>
      <c r="B50" s="158" t="s">
        <v>211</v>
      </c>
      <c r="C50" s="39">
        <f>_xlfn.IFERROR(VLOOKUP(K50,'[1]Sheet1'!$A$379:$I$416,2,FALSE),0)</f>
        <v>6</v>
      </c>
      <c r="D50" s="174">
        <f>_xlfn.IFERROR(VLOOKUP(K50,'[1]Sheet1'!$A$379:$I$416,3,FALSE)/100,0)</f>
        <v>0.024691358024691357</v>
      </c>
      <c r="E50" s="18">
        <f>_xlfn.IFERROR(VLOOKUP(K50,'[1]Sheet1'!$A$379:$I$416,4,FALSE),0)</f>
        <v>78</v>
      </c>
      <c r="F50" s="174">
        <f>_xlfn.IFERROR(VLOOKUP(K50,'[1]Sheet1'!$A$379:$I$416,5,FALSE)/100,0)</f>
        <v>0.04878048780487805</v>
      </c>
      <c r="G50" s="18">
        <f>_xlfn.IFERROR(VLOOKUP(K50,'[1]Sheet1'!$A$379:$I$416,6,FALSE),0)</f>
        <v>44</v>
      </c>
      <c r="H50" s="174">
        <f>_xlfn.IFERROR(VLOOKUP(K50,'[1]Sheet1'!$A$379:$I$416,7,FALSE)/100,0)</f>
        <v>0.04782608695652174</v>
      </c>
      <c r="I50" s="18">
        <f>_xlfn.IFERROR(VLOOKUP(K50,'[1]Sheet1'!$A$379:$I$416,8,FALSE),0)</f>
        <v>128</v>
      </c>
      <c r="J50" s="174">
        <f>_xlfn.IFERROR(VLOOKUP(K50,'[1]Sheet1'!$A$379:$I$416,9,FALSE)/100,0)</f>
        <v>0.04634322954380883</v>
      </c>
      <c r="K50" s="256" t="s">
        <v>483</v>
      </c>
    </row>
    <row r="51" spans="1:11" ht="28.5">
      <c r="A51" s="190">
        <v>72</v>
      </c>
      <c r="B51" s="158" t="s">
        <v>212</v>
      </c>
      <c r="C51" s="18">
        <f>_xlfn.IFERROR(VLOOKUP(K51,'[1]Sheet1'!$A$379:$I$416,2,FALSE),0)</f>
        <v>0</v>
      </c>
      <c r="D51" s="174">
        <f>_xlfn.IFERROR(VLOOKUP(K51,'[1]Sheet1'!$A$379:$I$416,3,FALSE)/100,0)</f>
        <v>0</v>
      </c>
      <c r="E51" s="18">
        <f>_xlfn.IFERROR(VLOOKUP(K51,'[1]Sheet1'!$A$379:$I$416,4,FALSE),0)</f>
        <v>0</v>
      </c>
      <c r="F51" s="174">
        <f>_xlfn.IFERROR(VLOOKUP(K51,'[1]Sheet1'!$A$379:$I$416,5,FALSE)/100,0)</f>
        <v>0</v>
      </c>
      <c r="G51" s="18">
        <f>_xlfn.IFERROR(VLOOKUP(K51,'[1]Sheet1'!$A$379:$I$416,6,FALSE),0)</f>
        <v>0</v>
      </c>
      <c r="H51" s="174">
        <f>_xlfn.IFERROR(VLOOKUP(K51,'[1]Sheet1'!$A$379:$I$416,7,FALSE)/100,0)</f>
        <v>0</v>
      </c>
      <c r="I51" s="18">
        <f>_xlfn.IFERROR(VLOOKUP(K51,'[1]Sheet1'!$A$379:$I$416,8,FALSE),0)</f>
        <v>0</v>
      </c>
      <c r="J51" s="174">
        <f>_xlfn.IFERROR(VLOOKUP(K51,'[1]Sheet1'!$A$379:$I$416,9,FALSE)/100,0)</f>
        <v>0</v>
      </c>
      <c r="K51" s="256" t="s">
        <v>484</v>
      </c>
    </row>
    <row r="52" spans="1:11" ht="15">
      <c r="A52" s="190">
        <v>73</v>
      </c>
      <c r="B52" s="158" t="s">
        <v>213</v>
      </c>
      <c r="C52" s="39">
        <f>_xlfn.IFERROR(VLOOKUP(K52,'[1]Sheet1'!$A$379:$I$416,2,FALSE),0)</f>
        <v>0</v>
      </c>
      <c r="D52" s="174">
        <f>_xlfn.IFERROR(VLOOKUP(K52,'[1]Sheet1'!$A$379:$I$416,3,FALSE)/100,0)</f>
        <v>0</v>
      </c>
      <c r="E52" s="18">
        <f>_xlfn.IFERROR(VLOOKUP(K52,'[1]Sheet1'!$A$379:$I$416,4,FALSE),0)</f>
        <v>6</v>
      </c>
      <c r="F52" s="174">
        <f>_xlfn.IFERROR(VLOOKUP(K52,'[1]Sheet1'!$A$379:$I$416,5,FALSE)/100,0)</f>
        <v>0.00375234521575985</v>
      </c>
      <c r="G52" s="18">
        <f>_xlfn.IFERROR(VLOOKUP(K52,'[1]Sheet1'!$A$379:$I$416,6,FALSE),0)</f>
        <v>3</v>
      </c>
      <c r="H52" s="174">
        <f>_xlfn.IFERROR(VLOOKUP(K52,'[1]Sheet1'!$A$379:$I$416,7,FALSE)/100,0)</f>
        <v>0.0032608695652173916</v>
      </c>
      <c r="I52" s="18">
        <f>_xlfn.IFERROR(VLOOKUP(K52,'[1]Sheet1'!$A$379:$I$416,8,FALSE),0)</f>
        <v>9</v>
      </c>
      <c r="J52" s="174">
        <f>_xlfn.IFERROR(VLOOKUP(K52,'[1]Sheet1'!$A$379:$I$416,9,FALSE)/100,0)</f>
        <v>0.0032585083272990588</v>
      </c>
      <c r="K52" s="256" t="s">
        <v>485</v>
      </c>
    </row>
    <row r="53" spans="1:11" ht="29.25" thickBot="1">
      <c r="A53" s="194">
        <v>79</v>
      </c>
      <c r="B53" s="159" t="s">
        <v>214</v>
      </c>
      <c r="C53" s="19">
        <f>_xlfn.IFERROR(VLOOKUP(K53,'[1]Sheet1'!$A$379:$I$416,2,FALSE),0)</f>
        <v>0</v>
      </c>
      <c r="D53" s="175">
        <f>_xlfn.IFERROR(VLOOKUP(K53,'[1]Sheet1'!$A$379:$I$416,3,FALSE)/100,0)</f>
        <v>0</v>
      </c>
      <c r="E53" s="19">
        <f>_xlfn.IFERROR(VLOOKUP(K53,'[1]Sheet1'!$A$379:$I$416,4,FALSE),0)</f>
        <v>2</v>
      </c>
      <c r="F53" s="175">
        <f>_xlfn.IFERROR(VLOOKUP(K53,'[1]Sheet1'!$A$379:$I$416,5,FALSE)/100,0)</f>
        <v>0.0012507817385866166</v>
      </c>
      <c r="G53" s="19">
        <f>_xlfn.IFERROR(VLOOKUP(K53,'[1]Sheet1'!$A$379:$I$416,6,FALSE),0)</f>
        <v>1</v>
      </c>
      <c r="H53" s="175">
        <f>_xlfn.IFERROR(VLOOKUP(K53,'[1]Sheet1'!$A$379:$I$416,7,FALSE)/100,0)</f>
        <v>0.0010869565217391304</v>
      </c>
      <c r="I53" s="19">
        <f>_xlfn.IFERROR(VLOOKUP(K53,'[1]Sheet1'!$A$379:$I$416,8,FALSE),0)</f>
        <v>3</v>
      </c>
      <c r="J53" s="175">
        <f>_xlfn.IFERROR(VLOOKUP(K53,'[1]Sheet1'!$A$379:$I$416,9,FALSE)/100,0)</f>
        <v>0.0010861694424330196</v>
      </c>
      <c r="K53" s="256" t="s">
        <v>486</v>
      </c>
    </row>
    <row r="54" spans="1:11" ht="15.75" thickBot="1">
      <c r="A54" s="181">
        <v>8</v>
      </c>
      <c r="B54" s="156" t="s">
        <v>215</v>
      </c>
      <c r="C54" s="69">
        <f>SUM(C55:C59)</f>
        <v>3</v>
      </c>
      <c r="D54" s="182">
        <f aca="true" t="shared" si="7" ref="D54:J54">SUM(D55:D59)</f>
        <v>0.01234567901234568</v>
      </c>
      <c r="E54" s="69">
        <f t="shared" si="7"/>
        <v>28</v>
      </c>
      <c r="F54" s="182">
        <f t="shared" si="7"/>
        <v>0.017510944340212633</v>
      </c>
      <c r="G54" s="69">
        <f t="shared" si="7"/>
        <v>9</v>
      </c>
      <c r="H54" s="182">
        <f t="shared" si="7"/>
        <v>0.009782608695652173</v>
      </c>
      <c r="I54" s="69">
        <f t="shared" si="7"/>
        <v>40</v>
      </c>
      <c r="J54" s="182">
        <f t="shared" si="7"/>
        <v>0.01448225923244026</v>
      </c>
      <c r="K54" s="256"/>
    </row>
    <row r="55" spans="1:11" ht="15">
      <c r="A55" s="190">
        <v>80</v>
      </c>
      <c r="B55" s="158" t="s">
        <v>216</v>
      </c>
      <c r="C55" s="18">
        <f>_xlfn.IFERROR(VLOOKUP(K55,'[1]Sheet1'!$A$379:$I$416,2,FALSE),0)</f>
        <v>0</v>
      </c>
      <c r="D55" s="174">
        <f>_xlfn.IFERROR(VLOOKUP(K55,'[1]Sheet1'!$A$379:$I$416,3,FALSE)/100,0)</f>
        <v>0</v>
      </c>
      <c r="E55" s="18">
        <f>_xlfn.IFERROR(VLOOKUP(K55,'[1]Sheet1'!$A$379:$I$416,4,FALSE),0)</f>
        <v>4</v>
      </c>
      <c r="F55" s="174">
        <f>_xlfn.IFERROR(VLOOKUP(K55,'[1]Sheet1'!$A$379:$I$416,5,FALSE)/100,0)</f>
        <v>0.0025015634771732333</v>
      </c>
      <c r="G55" s="18">
        <f>_xlfn.IFERROR(VLOOKUP(K55,'[1]Sheet1'!$A$379:$I$416,6,FALSE),0)</f>
        <v>1</v>
      </c>
      <c r="H55" s="174">
        <f>_xlfn.IFERROR(VLOOKUP(K55,'[1]Sheet1'!$A$379:$I$416,7,FALSE)/100,0)</f>
        <v>0.0010869565217391304</v>
      </c>
      <c r="I55" s="18">
        <f>_xlfn.IFERROR(VLOOKUP(K55,'[1]Sheet1'!$A$379:$I$416,8,FALSE),0)</f>
        <v>5</v>
      </c>
      <c r="J55" s="174">
        <f>_xlfn.IFERROR(VLOOKUP(K55,'[1]Sheet1'!$A$379:$I$416,9,FALSE)/100,0)</f>
        <v>0.0018102824040550326</v>
      </c>
      <c r="K55" s="256" t="s">
        <v>487</v>
      </c>
    </row>
    <row r="56" spans="1:11" ht="15">
      <c r="A56" s="190">
        <v>81</v>
      </c>
      <c r="B56" s="158" t="s">
        <v>217</v>
      </c>
      <c r="C56" s="18">
        <f>_xlfn.IFERROR(VLOOKUP(K56,'[1]Sheet1'!$A$379:$I$416,2,FALSE),0)</f>
        <v>0</v>
      </c>
      <c r="D56" s="174">
        <f>_xlfn.IFERROR(VLOOKUP(K56,'[1]Sheet1'!$A$379:$I$416,3,FALSE)/100,0)</f>
        <v>0</v>
      </c>
      <c r="E56" s="18">
        <f>_xlfn.IFERROR(VLOOKUP(K56,'[1]Sheet1'!$A$379:$I$416,4,FALSE),0)</f>
        <v>1</v>
      </c>
      <c r="F56" s="174">
        <f>_xlfn.IFERROR(VLOOKUP(K56,'[1]Sheet1'!$A$379:$I$416,5,FALSE)/100,0)</f>
        <v>0.0006253908692933083</v>
      </c>
      <c r="G56" s="18">
        <f>_xlfn.IFERROR(VLOOKUP(K56,'[1]Sheet1'!$A$379:$I$416,6,FALSE),0)</f>
        <v>0</v>
      </c>
      <c r="H56" s="174">
        <f>_xlfn.IFERROR(VLOOKUP(K56,'[1]Sheet1'!$A$379:$I$416,7,FALSE)/100,0)</f>
        <v>0</v>
      </c>
      <c r="I56" s="18">
        <f>_xlfn.IFERROR(VLOOKUP(K56,'[1]Sheet1'!$A$379:$I$416,8,FALSE),0)</f>
        <v>1</v>
      </c>
      <c r="J56" s="174">
        <f>_xlfn.IFERROR(VLOOKUP(K56,'[1]Sheet1'!$A$379:$I$416,9,FALSE)/100,0)</f>
        <v>0.0003620564808110065</v>
      </c>
      <c r="K56" s="256" t="s">
        <v>576</v>
      </c>
    </row>
    <row r="57" spans="1:11" ht="15">
      <c r="A57" s="190">
        <v>82</v>
      </c>
      <c r="B57" s="158" t="s">
        <v>218</v>
      </c>
      <c r="C57" s="18">
        <f>_xlfn.IFERROR(VLOOKUP(K57,'[1]Sheet1'!$A$379:$I$416,2,FALSE),0)</f>
        <v>0</v>
      </c>
      <c r="D57" s="174">
        <f>_xlfn.IFERROR(VLOOKUP(K57,'[1]Sheet1'!$A$379:$I$416,3,FALSE)/100,0)</f>
        <v>0</v>
      </c>
      <c r="E57" s="18">
        <f>_xlfn.IFERROR(VLOOKUP(K57,'[1]Sheet1'!$A$379:$I$416,4,FALSE),0)</f>
        <v>0</v>
      </c>
      <c r="F57" s="174">
        <f>_xlfn.IFERROR(VLOOKUP(K57,'[1]Sheet1'!$A$379:$I$416,5,FALSE)/100,0)</f>
        <v>0</v>
      </c>
      <c r="G57" s="18">
        <f>_xlfn.IFERROR(VLOOKUP(K57,'[1]Sheet1'!$A$379:$I$416,6,FALSE),0)</f>
        <v>0</v>
      </c>
      <c r="H57" s="174">
        <f>_xlfn.IFERROR(VLOOKUP(K57,'[1]Sheet1'!$A$379:$I$416,7,FALSE)/100,0)</f>
        <v>0</v>
      </c>
      <c r="I57" s="18">
        <f>_xlfn.IFERROR(VLOOKUP(K57,'[1]Sheet1'!$A$379:$I$416,8,FALSE),0)</f>
        <v>0</v>
      </c>
      <c r="J57" s="174">
        <f>_xlfn.IFERROR(VLOOKUP(K57,'[1]Sheet1'!$A$379:$I$416,9,FALSE)/100,0)</f>
        <v>0</v>
      </c>
      <c r="K57" s="256"/>
    </row>
    <row r="58" spans="1:11" ht="15">
      <c r="A58" s="190">
        <v>83</v>
      </c>
      <c r="B58" s="158" t="s">
        <v>219</v>
      </c>
      <c r="C58" s="18">
        <f>_xlfn.IFERROR(VLOOKUP(K58,'[1]Sheet1'!$A$379:$I$416,2,FALSE),0)</f>
        <v>2</v>
      </c>
      <c r="D58" s="174">
        <f>_xlfn.IFERROR(VLOOKUP(K58,'[1]Sheet1'!$A$379:$I$416,3,FALSE)/100,0)</f>
        <v>0.00823045267489712</v>
      </c>
      <c r="E58" s="18">
        <f>_xlfn.IFERROR(VLOOKUP(K58,'[1]Sheet1'!$A$379:$I$416,4,FALSE),0)</f>
        <v>12</v>
      </c>
      <c r="F58" s="174">
        <f>_xlfn.IFERROR(VLOOKUP(K58,'[1]Sheet1'!$A$379:$I$416,5,FALSE)/100,0)</f>
        <v>0.0075046904315197</v>
      </c>
      <c r="G58" s="18">
        <f>_xlfn.IFERROR(VLOOKUP(K58,'[1]Sheet1'!$A$379:$I$416,6,FALSE),0)</f>
        <v>5</v>
      </c>
      <c r="H58" s="174">
        <f>_xlfn.IFERROR(VLOOKUP(K58,'[1]Sheet1'!$A$379:$I$416,7,FALSE)/100,0)</f>
        <v>0.005434782608695652</v>
      </c>
      <c r="I58" s="18">
        <f>_xlfn.IFERROR(VLOOKUP(K58,'[1]Sheet1'!$A$379:$I$416,8,FALSE),0)</f>
        <v>19</v>
      </c>
      <c r="J58" s="174">
        <f>_xlfn.IFERROR(VLOOKUP(K58,'[1]Sheet1'!$A$379:$I$416,9,FALSE)/100,0)</f>
        <v>0.006879073135409124</v>
      </c>
      <c r="K58" s="256" t="s">
        <v>488</v>
      </c>
    </row>
    <row r="59" spans="1:11" ht="29.25" thickBot="1">
      <c r="A59" s="202">
        <v>89</v>
      </c>
      <c r="B59" s="161" t="s">
        <v>220</v>
      </c>
      <c r="C59" s="32">
        <f>_xlfn.IFERROR(VLOOKUP(K59,'[1]Sheet1'!$A$379:$I$416,2,FALSE),0)</f>
        <v>1</v>
      </c>
      <c r="D59" s="179">
        <f>_xlfn.IFERROR(VLOOKUP(K59,'[1]Sheet1'!$A$379:$I$416,3,FALSE)/100,0)</f>
        <v>0.00411522633744856</v>
      </c>
      <c r="E59" s="32">
        <f>_xlfn.IFERROR(VLOOKUP(K59,'[1]Sheet1'!$A$379:$I$416,4,FALSE),0)</f>
        <v>11</v>
      </c>
      <c r="F59" s="179">
        <f>_xlfn.IFERROR(VLOOKUP(K59,'[1]Sheet1'!$A$379:$I$416,5,FALSE)/100,0)</f>
        <v>0.006879299562226392</v>
      </c>
      <c r="G59" s="32">
        <f>_xlfn.IFERROR(VLOOKUP(K59,'[1]Sheet1'!$A$379:$I$416,6,FALSE),0)</f>
        <v>3</v>
      </c>
      <c r="H59" s="179">
        <f>_xlfn.IFERROR(VLOOKUP(K59,'[1]Sheet1'!$A$379:$I$416,7,FALSE)/100,0)</f>
        <v>0.0032608695652173916</v>
      </c>
      <c r="I59" s="32">
        <f>_xlfn.IFERROR(VLOOKUP(K59,'[1]Sheet1'!$A$379:$I$416,8,FALSE),0)</f>
        <v>15</v>
      </c>
      <c r="J59" s="179">
        <f>_xlfn.IFERROR(VLOOKUP(K59,'[1]Sheet1'!$A$379:$I$416,9,FALSE)/100,0)</f>
        <v>0.005430847212165097</v>
      </c>
      <c r="K59" s="256" t="s">
        <v>489</v>
      </c>
    </row>
    <row r="60" spans="1:11" ht="15.75" thickBot="1">
      <c r="A60" s="181">
        <v>99</v>
      </c>
      <c r="B60" s="156" t="s">
        <v>221</v>
      </c>
      <c r="C60" s="69">
        <f>_xlfn.IFERROR(VLOOKUP(K60,'[1]Sheet1'!$A$379:$I$416,2,FALSE),0)</f>
        <v>15</v>
      </c>
      <c r="D60" s="182">
        <f>_xlfn.IFERROR(VLOOKUP(K60,'[1]Sheet1'!$A$379:$I$416,3,FALSE)/100,0)</f>
        <v>0.06172839506172839</v>
      </c>
      <c r="E60" s="69">
        <f>_xlfn.IFERROR(VLOOKUP(K60,'[1]Sheet1'!$A$379:$I$416,4,FALSE),0)</f>
        <v>80</v>
      </c>
      <c r="F60" s="182">
        <f>_xlfn.IFERROR(VLOOKUP(K60,'[1]Sheet1'!$A$379:$I$416,5,FALSE)/100,0)</f>
        <v>0.050031269543464665</v>
      </c>
      <c r="G60" s="69">
        <f>_xlfn.IFERROR(VLOOKUP(K60,'[1]Sheet1'!$A$379:$I$416,6,FALSE),0)</f>
        <v>48</v>
      </c>
      <c r="H60" s="182">
        <f>_xlfn.IFERROR(VLOOKUP(K60,'[1]Sheet1'!$A$379:$I$416,7,FALSE)/100,0)</f>
        <v>0.052173913043478265</v>
      </c>
      <c r="I60" s="69">
        <f>_xlfn.IFERROR(VLOOKUP(K60,'[1]Sheet1'!$A$379:$I$416,8,FALSE),0)</f>
        <v>143</v>
      </c>
      <c r="J60" s="182">
        <f>_xlfn.IFERROR(VLOOKUP(K60,'[1]Sheet1'!$A$379:$I$416,9,FALSE)/100,0)</f>
        <v>0.051774076755973925</v>
      </c>
      <c r="K60" s="256" t="s">
        <v>490</v>
      </c>
    </row>
    <row r="61" spans="1:11" ht="15.75" thickBot="1">
      <c r="A61" s="338" t="s">
        <v>103</v>
      </c>
      <c r="B61" s="339"/>
      <c r="C61" s="28">
        <f>_xlfn.IFERROR(VLOOKUP(K61,'[1]Sheet1'!$A$379:$I$416,2,FALSE),0)</f>
        <v>243</v>
      </c>
      <c r="D61" s="29">
        <f>_xlfn.IFERROR(VLOOKUP(K61,'[1]Sheet1'!$A$379:$I$416,3,FALSE)/100,0)</f>
        <v>1</v>
      </c>
      <c r="E61" s="28">
        <f>_xlfn.IFERROR(VLOOKUP(K61,'[1]Sheet1'!$A$379:$I$416,4,FALSE),0)</f>
        <v>1599</v>
      </c>
      <c r="F61" s="29">
        <f>_xlfn.IFERROR(VLOOKUP(K61,'[1]Sheet1'!$A$379:$I$416,5,FALSE)/100,0)</f>
        <v>1</v>
      </c>
      <c r="G61" s="28">
        <f>_xlfn.IFERROR(VLOOKUP(K61,'[1]Sheet1'!$A$379:$I$416,6,FALSE),0)</f>
        <v>920</v>
      </c>
      <c r="H61" s="29">
        <f>_xlfn.IFERROR(VLOOKUP(K61,'[1]Sheet1'!$A$379:$I$416,7,FALSE)/100,0)</f>
        <v>1</v>
      </c>
      <c r="I61" s="28">
        <f>_xlfn.IFERROR(VLOOKUP(K61,'[1]Sheet1'!$A$379:$I$416,8,FALSE),0)</f>
        <v>2762</v>
      </c>
      <c r="J61" s="29">
        <f>_xlfn.IFERROR(VLOOKUP(K61,'[1]Sheet1'!$A$379:$I$416,9,FALSE)/100,0)</f>
        <v>1</v>
      </c>
      <c r="K61" s="256" t="s">
        <v>435</v>
      </c>
    </row>
    <row r="62" spans="1:10" ht="15">
      <c r="A62" s="209"/>
      <c r="B62" s="9"/>
      <c r="C62" s="9"/>
      <c r="D62" s="166"/>
      <c r="E62" s="9"/>
      <c r="F62" s="166"/>
      <c r="G62" s="9"/>
      <c r="H62" s="166"/>
      <c r="I62" s="9"/>
      <c r="J62" s="9"/>
    </row>
    <row r="63" spans="1:10" ht="15">
      <c r="A63" s="33"/>
      <c r="B63" s="9"/>
      <c r="C63" s="9"/>
      <c r="D63" s="166"/>
      <c r="E63" s="9"/>
      <c r="F63" s="166"/>
      <c r="G63" s="9"/>
      <c r="H63" s="166"/>
      <c r="I63" s="9"/>
      <c r="J63" s="9"/>
    </row>
    <row r="64" spans="1:10" ht="15">
      <c r="A64" s="9"/>
      <c r="B64" s="9"/>
      <c r="C64" s="9"/>
      <c r="D64" s="166"/>
      <c r="E64" s="9"/>
      <c r="F64" s="166"/>
      <c r="G64" s="9"/>
      <c r="H64" s="166"/>
      <c r="I64" s="9">
        <f>I60+I54+I48+I41+I35+I27+I22+I16+I6+I5</f>
        <v>2762</v>
      </c>
      <c r="J64" s="9"/>
    </row>
    <row r="65" spans="1:10" ht="15">
      <c r="A65" s="9"/>
      <c r="B65" s="9"/>
      <c r="C65" s="9"/>
      <c r="D65" s="166"/>
      <c r="E65" s="9"/>
      <c r="F65" s="166"/>
      <c r="G65" s="9"/>
      <c r="H65" s="166"/>
      <c r="I65" s="9"/>
      <c r="J65" s="9"/>
    </row>
  </sheetData>
  <sheetProtection/>
  <mergeCells count="9">
    <mergeCell ref="A61:B61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6"/>
  <sheetViews>
    <sheetView zoomScalePageLayoutView="0" workbookViewId="0" topLeftCell="A31">
      <selection activeCell="D41" sqref="D41:H41"/>
    </sheetView>
  </sheetViews>
  <sheetFormatPr defaultColWidth="11.421875" defaultRowHeight="15"/>
  <cols>
    <col min="1" max="1" width="10.7109375" style="167" customWidth="1"/>
    <col min="2" max="2" width="79.7109375" style="167" bestFit="1" customWidth="1"/>
    <col min="3" max="8" width="12.28125" style="167" customWidth="1"/>
    <col min="9" max="9" width="11.421875" style="256" customWidth="1"/>
    <col min="10" max="16384" width="11.421875" style="167" customWidth="1"/>
  </cols>
  <sheetData>
    <row r="1" spans="1:8" ht="39.75" customHeight="1" thickBot="1" thickTop="1">
      <c r="A1" s="306" t="s">
        <v>610</v>
      </c>
      <c r="B1" s="307"/>
      <c r="C1" s="307"/>
      <c r="D1" s="307"/>
      <c r="E1" s="307"/>
      <c r="F1" s="307"/>
      <c r="G1" s="308"/>
      <c r="H1" s="321"/>
    </row>
    <row r="2" spans="1:8" ht="19.5" customHeight="1" thickBot="1" thickTop="1">
      <c r="A2" s="296" t="s">
        <v>30</v>
      </c>
      <c r="B2" s="298" t="s">
        <v>166</v>
      </c>
      <c r="C2" s="311" t="s">
        <v>165</v>
      </c>
      <c r="D2" s="312"/>
      <c r="E2" s="312"/>
      <c r="F2" s="333"/>
      <c r="G2" s="322" t="s">
        <v>103</v>
      </c>
      <c r="H2" s="323"/>
    </row>
    <row r="3" spans="1:8" ht="19.5" customHeight="1">
      <c r="A3" s="296"/>
      <c r="B3" s="298"/>
      <c r="C3" s="318" t="s">
        <v>112</v>
      </c>
      <c r="D3" s="319"/>
      <c r="E3" s="318" t="s">
        <v>113</v>
      </c>
      <c r="F3" s="319"/>
      <c r="G3" s="324"/>
      <c r="H3" s="325"/>
    </row>
    <row r="4" spans="1:8" ht="19.5" customHeight="1" thickBot="1">
      <c r="A4" s="297"/>
      <c r="B4" s="299"/>
      <c r="C4" s="35" t="s">
        <v>33</v>
      </c>
      <c r="D4" s="36" t="s">
        <v>34</v>
      </c>
      <c r="E4" s="35" t="s">
        <v>33</v>
      </c>
      <c r="F4" s="36" t="s">
        <v>34</v>
      </c>
      <c r="G4" s="12" t="s">
        <v>33</v>
      </c>
      <c r="H4" s="13" t="s">
        <v>34</v>
      </c>
    </row>
    <row r="5" spans="1:9" ht="15.75" thickBot="1">
      <c r="A5" s="181" t="s">
        <v>35</v>
      </c>
      <c r="B5" s="156" t="s">
        <v>36</v>
      </c>
      <c r="C5" s="88">
        <f>_xlfn.IFERROR(VLOOKUP(I5,'[1]Sheet1'!$A$421:$I$458,4,FALSE),0)</f>
        <v>112</v>
      </c>
      <c r="D5" s="183">
        <f>_xlfn.IFERROR(VLOOKUP(I5,'[1]Sheet1'!$A$421:$I$458,5,FALSE)/100,0)</f>
        <v>0.07634628493524201</v>
      </c>
      <c r="E5" s="90">
        <f>_xlfn.IFERROR(VLOOKUP(I5,'[1]Sheet1'!$A$421:$I$458,2,FALSE),0)</f>
        <v>119</v>
      </c>
      <c r="F5" s="182">
        <f>_xlfn.IFERROR(VLOOKUP(I5,'[1]Sheet1'!$A$421:$I$458,3,FALSE)/100,0)</f>
        <v>0.0918918918918919</v>
      </c>
      <c r="G5" s="90">
        <f>_xlfn.IFERROR(VLOOKUP(I5,'[1]Sheet1'!$A$421:$I$458,6,FALSE),0)</f>
        <v>231</v>
      </c>
      <c r="H5" s="182">
        <f>_xlfn.IFERROR(VLOOKUP(I5,'[1]Sheet1'!$A$421:$I$458,7,FALSE)/100,0)</f>
        <v>0.08363504706734251</v>
      </c>
      <c r="I5" s="256" t="s">
        <v>491</v>
      </c>
    </row>
    <row r="6" spans="1:8" ht="15.75" thickBot="1">
      <c r="A6" s="181" t="s">
        <v>37</v>
      </c>
      <c r="B6" s="156" t="s">
        <v>167</v>
      </c>
      <c r="C6" s="88">
        <f aca="true" t="shared" si="0" ref="C6:H6">SUM(C7:C15)</f>
        <v>7</v>
      </c>
      <c r="D6" s="183">
        <f t="shared" si="0"/>
        <v>0.004771642808452625</v>
      </c>
      <c r="E6" s="90">
        <f t="shared" si="0"/>
        <v>2</v>
      </c>
      <c r="F6" s="182">
        <f t="shared" si="0"/>
        <v>0.0015444015444015444</v>
      </c>
      <c r="G6" s="90">
        <f t="shared" si="0"/>
        <v>9</v>
      </c>
      <c r="H6" s="182">
        <f t="shared" si="0"/>
        <v>0.0032585083272990588</v>
      </c>
    </row>
    <row r="7" spans="1:9" ht="28.5">
      <c r="A7" s="190">
        <v>10</v>
      </c>
      <c r="B7" s="158" t="s">
        <v>168</v>
      </c>
      <c r="C7" s="42">
        <f>_xlfn.IFERROR(VLOOKUP(I7,'[1]Sheet1'!$A$421:$I$458,4,FALSE),0)</f>
        <v>0</v>
      </c>
      <c r="D7" s="192">
        <f>_xlfn.IFERROR(VLOOKUP(I7,'[1]Sheet1'!$A$421:$I$458,5,FALSE)/100,0)</f>
        <v>0</v>
      </c>
      <c r="E7" s="42">
        <f>_xlfn.IFERROR(VLOOKUP(I7,'[1]Sheet1'!$A$421:$I$458,2,FALSE),0)</f>
        <v>0</v>
      </c>
      <c r="F7" s="191">
        <f>_xlfn.IFERROR(VLOOKUP(I7,'[1]Sheet1'!$A$421:$I$458,3,FALSE)/100,0)</f>
        <v>0</v>
      </c>
      <c r="G7" s="42">
        <f>_xlfn.IFERROR(VLOOKUP(I7,'[1]Sheet1'!$A$421:$I$458,6,FALSE),0)</f>
        <v>0</v>
      </c>
      <c r="H7" s="191">
        <f>_xlfn.IFERROR(VLOOKUP(I7,'[1]Sheet1'!$A$421:$I$458,7,FALSE)/100,0)</f>
        <v>0</v>
      </c>
      <c r="I7" s="256" t="s">
        <v>574</v>
      </c>
    </row>
    <row r="8" spans="1:9" ht="15">
      <c r="A8" s="190">
        <v>11</v>
      </c>
      <c r="B8" s="158" t="s">
        <v>169</v>
      </c>
      <c r="C8" s="39">
        <f>_xlfn.IFERROR(VLOOKUP(I8,'[1]Sheet1'!$A$421:$I$458,4,FALSE),0)</f>
        <v>0</v>
      </c>
      <c r="D8" s="177">
        <f>_xlfn.IFERROR(VLOOKUP(I8,'[1]Sheet1'!$A$421:$I$458,5,FALSE)/100,0)</f>
        <v>0</v>
      </c>
      <c r="E8" s="43">
        <f>_xlfn.IFERROR(VLOOKUP(I8,'[1]Sheet1'!$A$421:$I$458,2,FALSE),0)</f>
        <v>0</v>
      </c>
      <c r="F8" s="174">
        <f>_xlfn.IFERROR(VLOOKUP(I8,'[1]Sheet1'!$A$421:$I$458,3,FALSE)/100,0)</f>
        <v>0</v>
      </c>
      <c r="G8" s="43">
        <f>_xlfn.IFERROR(VLOOKUP(I8,'[1]Sheet1'!$A$421:$I$458,6,FALSE),0)</f>
        <v>0</v>
      </c>
      <c r="H8" s="174">
        <f>_xlfn.IFERROR(VLOOKUP(I8,'[1]Sheet1'!$A$421:$I$458,7,FALSE)/100,0)</f>
        <v>0</v>
      </c>
      <c r="I8" s="256" t="s">
        <v>453</v>
      </c>
    </row>
    <row r="9" spans="1:8" ht="15">
      <c r="A9" s="190">
        <v>12</v>
      </c>
      <c r="B9" s="158" t="s">
        <v>170</v>
      </c>
      <c r="C9" s="39">
        <f>_xlfn.IFERROR(VLOOKUP(I9,'[1]Sheet1'!$A$421:$I$458,4,FALSE),0)</f>
        <v>0</v>
      </c>
      <c r="D9" s="177">
        <f>_xlfn.IFERROR(VLOOKUP(I9,'[1]Sheet1'!$A$421:$I$458,5,FALSE)/100,0)</f>
        <v>0</v>
      </c>
      <c r="E9" s="39">
        <f>_xlfn.IFERROR(VLOOKUP(I9,'[1]Sheet1'!$A$421:$I$458,2,FALSE),0)</f>
        <v>0</v>
      </c>
      <c r="F9" s="174">
        <f>_xlfn.IFERROR(VLOOKUP(I9,'[1]Sheet1'!$A$421:$I$458,3,FALSE)/100,0)</f>
        <v>0</v>
      </c>
      <c r="G9" s="39">
        <f>_xlfn.IFERROR(VLOOKUP(I9,'[1]Sheet1'!$A$421:$I$458,6,FALSE),0)</f>
        <v>0</v>
      </c>
      <c r="H9" s="174">
        <f>_xlfn.IFERROR(VLOOKUP(I9,'[1]Sheet1'!$A$421:$I$458,7,FALSE)/100,0)</f>
        <v>0</v>
      </c>
    </row>
    <row r="10" spans="1:9" ht="15">
      <c r="A10" s="190">
        <v>13</v>
      </c>
      <c r="B10" s="158" t="s">
        <v>171</v>
      </c>
      <c r="C10" s="39">
        <f>_xlfn.IFERROR(VLOOKUP(I10,'[1]Sheet1'!$A$421:$I$458,4,FALSE),0)</f>
        <v>0</v>
      </c>
      <c r="D10" s="177">
        <f>_xlfn.IFERROR(VLOOKUP(I10,'[1]Sheet1'!$A$421:$I$458,5,FALSE)/100,0)</f>
        <v>0</v>
      </c>
      <c r="E10" s="43">
        <f>_xlfn.IFERROR(VLOOKUP(I10,'[1]Sheet1'!$A$421:$I$458,2,FALSE),0)</f>
        <v>0</v>
      </c>
      <c r="F10" s="174">
        <f>_xlfn.IFERROR(VLOOKUP(I10,'[1]Sheet1'!$A$421:$I$458,3,FALSE)/100,0)</f>
        <v>0</v>
      </c>
      <c r="G10" s="43">
        <f>_xlfn.IFERROR(VLOOKUP(I10,'[1]Sheet1'!$A$421:$I$458,6,FALSE),0)</f>
        <v>0</v>
      </c>
      <c r="H10" s="174">
        <f>_xlfn.IFERROR(VLOOKUP(I10,'[1]Sheet1'!$A$421:$I$458,7,FALSE)/100,0)</f>
        <v>0</v>
      </c>
      <c r="I10" s="256" t="s">
        <v>454</v>
      </c>
    </row>
    <row r="11" spans="1:9" ht="15">
      <c r="A11" s="190">
        <v>14</v>
      </c>
      <c r="B11" s="158" t="s">
        <v>172</v>
      </c>
      <c r="C11" s="39">
        <f>_xlfn.IFERROR(VLOOKUP(I11,'[1]Sheet1'!$A$421:$I$458,4,FALSE),0)</f>
        <v>2</v>
      </c>
      <c r="D11" s="177">
        <f>_xlfn.IFERROR(VLOOKUP(I11,'[1]Sheet1'!$A$421:$I$458,5,FALSE)/100,0)</f>
        <v>0.0013633265167007499</v>
      </c>
      <c r="E11" s="43">
        <f>_xlfn.IFERROR(VLOOKUP(I11,'[1]Sheet1'!$A$421:$I$458,2,FALSE),0)</f>
        <v>0</v>
      </c>
      <c r="F11" s="174">
        <f>_xlfn.IFERROR(VLOOKUP(I11,'[1]Sheet1'!$A$421:$I$458,3,FALSE)/100,0)</f>
        <v>0</v>
      </c>
      <c r="G11" s="43">
        <f>_xlfn.IFERROR(VLOOKUP(I11,'[1]Sheet1'!$A$421:$I$458,6,FALSE),0)</f>
        <v>2</v>
      </c>
      <c r="H11" s="174">
        <f>_xlfn.IFERROR(VLOOKUP(I11,'[1]Sheet1'!$A$421:$I$458,7,FALSE)/100,0)</f>
        <v>0.000724112961622013</v>
      </c>
      <c r="I11" s="256" t="s">
        <v>455</v>
      </c>
    </row>
    <row r="12" spans="1:9" ht="15">
      <c r="A12" s="190">
        <v>15</v>
      </c>
      <c r="B12" s="158" t="s">
        <v>173</v>
      </c>
      <c r="C12" s="39">
        <f>_xlfn.IFERROR(VLOOKUP(I12,'[1]Sheet1'!$A$421:$I$458,4,FALSE),0)</f>
        <v>0</v>
      </c>
      <c r="D12" s="177">
        <f>_xlfn.IFERROR(VLOOKUP(I12,'[1]Sheet1'!$A$421:$I$458,5,FALSE)/100,0)</f>
        <v>0</v>
      </c>
      <c r="E12" s="39">
        <f>_xlfn.IFERROR(VLOOKUP(I12,'[1]Sheet1'!$A$421:$I$458,2,FALSE),0)</f>
        <v>0</v>
      </c>
      <c r="F12" s="174">
        <f>_xlfn.IFERROR(VLOOKUP(I12,'[1]Sheet1'!$A$421:$I$458,3,FALSE)/100,0)</f>
        <v>0</v>
      </c>
      <c r="G12" s="39">
        <f>_xlfn.IFERROR(VLOOKUP(I12,'[1]Sheet1'!$A$421:$I$458,6,FALSE),0)</f>
        <v>0</v>
      </c>
      <c r="H12" s="174">
        <f>_xlfn.IFERROR(VLOOKUP(I12,'[1]Sheet1'!$A$421:$I$458,7,FALSE)/100,0)</f>
        <v>0</v>
      </c>
      <c r="I12" s="256" t="s">
        <v>456</v>
      </c>
    </row>
    <row r="13" spans="1:9" ht="28.5">
      <c r="A13" s="190">
        <v>16</v>
      </c>
      <c r="B13" s="158" t="s">
        <v>174</v>
      </c>
      <c r="C13" s="39">
        <f>_xlfn.IFERROR(VLOOKUP(I13,'[1]Sheet1'!$A$421:$I$458,4,FALSE),0)</f>
        <v>1</v>
      </c>
      <c r="D13" s="177">
        <f>_xlfn.IFERROR(VLOOKUP(I13,'[1]Sheet1'!$A$421:$I$458,5,FALSE)/100,0)</f>
        <v>0.0006816632583503749</v>
      </c>
      <c r="E13" s="39">
        <f>_xlfn.IFERROR(VLOOKUP(I13,'[1]Sheet1'!$A$421:$I$458,2,FALSE),0)</f>
        <v>0</v>
      </c>
      <c r="F13" s="174">
        <f>_xlfn.IFERROR(VLOOKUP(I13,'[1]Sheet1'!$A$421:$I$458,3,FALSE)/100,0)</f>
        <v>0</v>
      </c>
      <c r="G13" s="39">
        <f>_xlfn.IFERROR(VLOOKUP(I13,'[1]Sheet1'!$A$421:$I$458,6,FALSE),0)</f>
        <v>1</v>
      </c>
      <c r="H13" s="174">
        <f>_xlfn.IFERROR(VLOOKUP(I13,'[1]Sheet1'!$A$421:$I$458,7,FALSE)/100,0)</f>
        <v>0.0003620564808110065</v>
      </c>
      <c r="I13" s="256" t="s">
        <v>457</v>
      </c>
    </row>
    <row r="14" spans="1:8" ht="28.5">
      <c r="A14" s="190">
        <v>17</v>
      </c>
      <c r="B14" s="158" t="s">
        <v>175</v>
      </c>
      <c r="C14" s="39">
        <f>_xlfn.IFERROR(VLOOKUP(I14,'[1]Sheet1'!$A$421:$I$458,4,FALSE),0)</f>
        <v>0</v>
      </c>
      <c r="D14" s="177">
        <f>_xlfn.IFERROR(VLOOKUP(I14,'[1]Sheet1'!$A$421:$I$458,5,FALSE)/100,0)</f>
        <v>0</v>
      </c>
      <c r="E14" s="43">
        <f>_xlfn.IFERROR(VLOOKUP(I14,'[1]Sheet1'!$A$421:$I$458,2,FALSE),0)</f>
        <v>0</v>
      </c>
      <c r="F14" s="174">
        <f>_xlfn.IFERROR(VLOOKUP(I14,'[1]Sheet1'!$A$421:$I$458,3,FALSE)/100,0)</f>
        <v>0</v>
      </c>
      <c r="G14" s="43">
        <f>_xlfn.IFERROR(VLOOKUP(I14,'[1]Sheet1'!$A$421:$I$458,6,FALSE),0)</f>
        <v>0</v>
      </c>
      <c r="H14" s="174">
        <f>_xlfn.IFERROR(VLOOKUP(I14,'[1]Sheet1'!$A$421:$I$458,7,FALSE)/100,0)</f>
        <v>0</v>
      </c>
    </row>
    <row r="15" spans="1:9" ht="29.25" thickBot="1">
      <c r="A15" s="194">
        <v>19</v>
      </c>
      <c r="B15" s="159" t="s">
        <v>176</v>
      </c>
      <c r="C15" s="40">
        <f>_xlfn.IFERROR(VLOOKUP(I15,'[1]Sheet1'!$A$421:$I$458,4,FALSE),0)</f>
        <v>4</v>
      </c>
      <c r="D15" s="195">
        <f>_xlfn.IFERROR(VLOOKUP(I15,'[1]Sheet1'!$A$421:$I$458,5,FALSE)/100,0)</f>
        <v>0.0027266530334014998</v>
      </c>
      <c r="E15" s="40">
        <f>_xlfn.IFERROR(VLOOKUP(I15,'[1]Sheet1'!$A$421:$I$458,2,FALSE),0)</f>
        <v>2</v>
      </c>
      <c r="F15" s="175">
        <f>_xlfn.IFERROR(VLOOKUP(I15,'[1]Sheet1'!$A$421:$I$458,3,FALSE)/100,0)</f>
        <v>0.0015444015444015444</v>
      </c>
      <c r="G15" s="40">
        <f>_xlfn.IFERROR(VLOOKUP(I15,'[1]Sheet1'!$A$421:$I$458,6,FALSE),0)</f>
        <v>6</v>
      </c>
      <c r="H15" s="175">
        <f>_xlfn.IFERROR(VLOOKUP(I15,'[1]Sheet1'!$A$421:$I$458,7,FALSE)/100,0)</f>
        <v>0.002172338884866039</v>
      </c>
      <c r="I15" s="256" t="s">
        <v>458</v>
      </c>
    </row>
    <row r="16" spans="1:8" ht="15.75" thickBot="1">
      <c r="A16" s="181">
        <v>2</v>
      </c>
      <c r="B16" s="156" t="s">
        <v>177</v>
      </c>
      <c r="C16" s="88">
        <f aca="true" t="shared" si="1" ref="C16:H16">SUM(C17:C21)</f>
        <v>2</v>
      </c>
      <c r="D16" s="183">
        <f t="shared" si="1"/>
        <v>0.0013633265167007499</v>
      </c>
      <c r="E16" s="90">
        <f t="shared" si="1"/>
        <v>0</v>
      </c>
      <c r="F16" s="182">
        <f t="shared" si="1"/>
        <v>0</v>
      </c>
      <c r="G16" s="90">
        <f t="shared" si="1"/>
        <v>2</v>
      </c>
      <c r="H16" s="182">
        <f t="shared" si="1"/>
        <v>0.000724112961622013</v>
      </c>
    </row>
    <row r="17" spans="1:9" ht="15">
      <c r="A17" s="190">
        <v>20</v>
      </c>
      <c r="B17" s="158" t="s">
        <v>178</v>
      </c>
      <c r="C17" s="39">
        <f>_xlfn.IFERROR(VLOOKUP(I17,'[1]Sheet1'!$A$421:$I$458,4,FALSE),0)</f>
        <v>0</v>
      </c>
      <c r="D17" s="177">
        <f>_xlfn.IFERROR(VLOOKUP(I17,'[1]Sheet1'!$A$421:$I$458,5,FALSE)/100,0)</f>
        <v>0</v>
      </c>
      <c r="E17" s="39">
        <f>_xlfn.IFERROR(VLOOKUP(I17,'[1]Sheet1'!$A$421:$I$458,2,FALSE),0)</f>
        <v>0</v>
      </c>
      <c r="F17" s="174">
        <f>_xlfn.IFERROR(VLOOKUP(I17,'[1]Sheet1'!$A$421:$I$458,3,FALSE)/100,0)</f>
        <v>0</v>
      </c>
      <c r="G17" s="39">
        <f>_xlfn.IFERROR(VLOOKUP(I17,'[1]Sheet1'!$A$421:$I$458,6,FALSE),0)</f>
        <v>0</v>
      </c>
      <c r="H17" s="174">
        <f>_xlfn.IFERROR(VLOOKUP(I17,'[1]Sheet1'!$A$421:$I$458,7,FALSE)/100,0)</f>
        <v>0</v>
      </c>
      <c r="I17" s="256" t="s">
        <v>459</v>
      </c>
    </row>
    <row r="18" spans="1:8" ht="15">
      <c r="A18" s="190">
        <v>21</v>
      </c>
      <c r="B18" s="158" t="s">
        <v>179</v>
      </c>
      <c r="C18" s="39">
        <f>_xlfn.IFERROR(VLOOKUP(I18,'[1]Sheet1'!$A$421:$I$458,4,FALSE),0)</f>
        <v>0</v>
      </c>
      <c r="D18" s="177">
        <f>_xlfn.IFERROR(VLOOKUP(I18,'[1]Sheet1'!$A$421:$I$458,5,FALSE)/100,0)</f>
        <v>0</v>
      </c>
      <c r="E18" s="43">
        <f>_xlfn.IFERROR(VLOOKUP(I18,'[1]Sheet1'!$A$421:$I$458,2,FALSE),0)</f>
        <v>0</v>
      </c>
      <c r="F18" s="174">
        <f>_xlfn.IFERROR(VLOOKUP(I18,'[1]Sheet1'!$A$421:$I$458,3,FALSE)/100,0)</f>
        <v>0</v>
      </c>
      <c r="G18" s="43">
        <f>_xlfn.IFERROR(VLOOKUP(I18,'[1]Sheet1'!$A$421:$I$458,6,FALSE),0)</f>
        <v>0</v>
      </c>
      <c r="H18" s="174">
        <f>_xlfn.IFERROR(VLOOKUP(I18,'[1]Sheet1'!$A$421:$I$458,7,FALSE)/100,0)</f>
        <v>0</v>
      </c>
    </row>
    <row r="19" spans="1:9" ht="15">
      <c r="A19" s="190">
        <v>22</v>
      </c>
      <c r="B19" s="158" t="s">
        <v>180</v>
      </c>
      <c r="C19" s="39">
        <f>_xlfn.IFERROR(VLOOKUP(I19,'[1]Sheet1'!$A$421:$I$458,4,FALSE),0)</f>
        <v>1</v>
      </c>
      <c r="D19" s="177">
        <f>_xlfn.IFERROR(VLOOKUP(I19,'[1]Sheet1'!$A$421:$I$458,5,FALSE)/100,0)</f>
        <v>0.0006816632583503749</v>
      </c>
      <c r="E19" s="39">
        <f>_xlfn.IFERROR(VLOOKUP(I19,'[1]Sheet1'!$A$421:$I$458,2,FALSE),0)</f>
        <v>0</v>
      </c>
      <c r="F19" s="174">
        <f>_xlfn.IFERROR(VLOOKUP(I19,'[1]Sheet1'!$A$421:$I$458,3,FALSE)/100,0)</f>
        <v>0</v>
      </c>
      <c r="G19" s="39">
        <f>_xlfn.IFERROR(VLOOKUP(I19,'[1]Sheet1'!$A$421:$I$458,6,FALSE),0)</f>
        <v>1</v>
      </c>
      <c r="H19" s="174">
        <f>_xlfn.IFERROR(VLOOKUP(I19,'[1]Sheet1'!$A$421:$I$458,7,FALSE)/100,0)</f>
        <v>0.0003620564808110065</v>
      </c>
      <c r="I19" s="256" t="s">
        <v>620</v>
      </c>
    </row>
    <row r="20" spans="1:9" ht="15">
      <c r="A20" s="190">
        <v>23</v>
      </c>
      <c r="B20" s="158" t="s">
        <v>181</v>
      </c>
      <c r="C20" s="39">
        <f>_xlfn.IFERROR(VLOOKUP(I20,'[1]Sheet1'!$A$421:$I$458,4,FALSE),0)</f>
        <v>0</v>
      </c>
      <c r="D20" s="177">
        <f>_xlfn.IFERROR(VLOOKUP(I20,'[1]Sheet1'!$A$421:$I$458,5,FALSE)/100,0)</f>
        <v>0</v>
      </c>
      <c r="E20" s="43">
        <f>_xlfn.IFERROR(VLOOKUP(I20,'[1]Sheet1'!$A$421:$I$458,2,FALSE),0)</f>
        <v>0</v>
      </c>
      <c r="F20" s="174">
        <f>_xlfn.IFERROR(VLOOKUP(I20,'[1]Sheet1'!$A$421:$I$458,3,FALSE)/100,0)</f>
        <v>0</v>
      </c>
      <c r="G20" s="43">
        <f>_xlfn.IFERROR(VLOOKUP(I20,'[1]Sheet1'!$A$421:$I$458,6,FALSE),0)</f>
        <v>0</v>
      </c>
      <c r="H20" s="174">
        <f>_xlfn.IFERROR(VLOOKUP(I20,'[1]Sheet1'!$A$421:$I$458,7,FALSE)/100,0)</f>
        <v>0</v>
      </c>
      <c r="I20" s="256" t="s">
        <v>460</v>
      </c>
    </row>
    <row r="21" spans="1:9" ht="29.25" thickBot="1">
      <c r="A21" s="202">
        <v>29</v>
      </c>
      <c r="B21" s="161" t="s">
        <v>182</v>
      </c>
      <c r="C21" s="41">
        <f>_xlfn.IFERROR(VLOOKUP(I21,'[1]Sheet1'!$A$421:$I$458,4,FALSE),0)</f>
        <v>1</v>
      </c>
      <c r="D21" s="178">
        <f>_xlfn.IFERROR(VLOOKUP(I21,'[1]Sheet1'!$A$421:$I$458,5,FALSE)/100,0)</f>
        <v>0.0006816632583503749</v>
      </c>
      <c r="E21" s="41">
        <f>_xlfn.IFERROR(VLOOKUP(I21,'[1]Sheet1'!$A$421:$I$458,2,FALSE),0)</f>
        <v>0</v>
      </c>
      <c r="F21" s="179">
        <f>_xlfn.IFERROR(VLOOKUP(I21,'[1]Sheet1'!$A$421:$I$458,3,FALSE)/100,0)</f>
        <v>0</v>
      </c>
      <c r="G21" s="41">
        <f>_xlfn.IFERROR(VLOOKUP(I21,'[1]Sheet1'!$A$421:$I$458,6,FALSE),0)</f>
        <v>1</v>
      </c>
      <c r="H21" s="179">
        <f>_xlfn.IFERROR(VLOOKUP(I21,'[1]Sheet1'!$A$421:$I$458,7,FALSE)/100,0)</f>
        <v>0.0003620564808110065</v>
      </c>
      <c r="I21" s="256" t="s">
        <v>461</v>
      </c>
    </row>
    <row r="22" spans="1:8" ht="29.25" thickBot="1">
      <c r="A22" s="181">
        <v>3</v>
      </c>
      <c r="B22" s="156" t="s">
        <v>183</v>
      </c>
      <c r="C22" s="88">
        <f aca="true" t="shared" si="2" ref="C22:H22">SUM(C23:C26)</f>
        <v>447</v>
      </c>
      <c r="D22" s="183">
        <f t="shared" si="2"/>
        <v>0.30470347648261753</v>
      </c>
      <c r="E22" s="90">
        <f t="shared" si="2"/>
        <v>373</v>
      </c>
      <c r="F22" s="182">
        <f t="shared" si="2"/>
        <v>0.28803088803088805</v>
      </c>
      <c r="G22" s="90">
        <f t="shared" si="2"/>
        <v>820</v>
      </c>
      <c r="H22" s="182">
        <f t="shared" si="2"/>
        <v>0.29688631426502543</v>
      </c>
    </row>
    <row r="23" spans="1:9" ht="28.5">
      <c r="A23" s="190">
        <v>30</v>
      </c>
      <c r="B23" s="158" t="s">
        <v>184</v>
      </c>
      <c r="C23" s="39">
        <f>_xlfn.IFERROR(VLOOKUP(I23,'[1]Sheet1'!$A$421:$I$458,4,FALSE),0)</f>
        <v>32</v>
      </c>
      <c r="D23" s="177">
        <f>_xlfn.IFERROR(VLOOKUP(I23,'[1]Sheet1'!$A$421:$I$458,5,FALSE)/100,0)</f>
        <v>0.021813224267211998</v>
      </c>
      <c r="E23" s="39">
        <f>_xlfn.IFERROR(VLOOKUP(I23,'[1]Sheet1'!$A$421:$I$458,2,FALSE),0)</f>
        <v>44</v>
      </c>
      <c r="F23" s="174">
        <f>_xlfn.IFERROR(VLOOKUP(I23,'[1]Sheet1'!$A$421:$I$458,3,FALSE)/100,0)</f>
        <v>0.03397683397683398</v>
      </c>
      <c r="G23" s="39">
        <f>_xlfn.IFERROR(VLOOKUP(I23,'[1]Sheet1'!$A$421:$I$458,6,FALSE),0)</f>
        <v>76</v>
      </c>
      <c r="H23" s="174">
        <f>_xlfn.IFERROR(VLOOKUP(I23,'[1]Sheet1'!$A$421:$I$458,7,FALSE)/100,0)</f>
        <v>0.027516292541636497</v>
      </c>
      <c r="I23" s="256" t="s">
        <v>462</v>
      </c>
    </row>
    <row r="24" spans="1:9" ht="15">
      <c r="A24" s="190">
        <v>31</v>
      </c>
      <c r="B24" s="158" t="s">
        <v>185</v>
      </c>
      <c r="C24" s="39">
        <f>_xlfn.IFERROR(VLOOKUP(I24,'[1]Sheet1'!$A$421:$I$458,4,FALSE),0)</f>
        <v>342</v>
      </c>
      <c r="D24" s="177">
        <f>_xlfn.IFERROR(VLOOKUP(I24,'[1]Sheet1'!$A$421:$I$458,5,FALSE)/100,0)</f>
        <v>0.23312883435582815</v>
      </c>
      <c r="E24" s="39">
        <f>_xlfn.IFERROR(VLOOKUP(I24,'[1]Sheet1'!$A$421:$I$458,2,FALSE),0)</f>
        <v>301</v>
      </c>
      <c r="F24" s="174">
        <f>_xlfn.IFERROR(VLOOKUP(I24,'[1]Sheet1'!$A$421:$I$458,3,FALSE)/100,0)</f>
        <v>0.23243243243243245</v>
      </c>
      <c r="G24" s="39">
        <f>_xlfn.IFERROR(VLOOKUP(I24,'[1]Sheet1'!$A$421:$I$458,6,FALSE),0)</f>
        <v>643</v>
      </c>
      <c r="H24" s="174">
        <f>_xlfn.IFERROR(VLOOKUP(I24,'[1]Sheet1'!$A$421:$I$458,7,FALSE)/100,0)</f>
        <v>0.23280231716147726</v>
      </c>
      <c r="I24" s="256" t="s">
        <v>463</v>
      </c>
    </row>
    <row r="25" spans="1:9" ht="15">
      <c r="A25" s="190">
        <v>32</v>
      </c>
      <c r="B25" s="158" t="s">
        <v>186</v>
      </c>
      <c r="C25" s="39">
        <f>_xlfn.IFERROR(VLOOKUP(I25,'[1]Sheet1'!$A$421:$I$458,4,FALSE),0)</f>
        <v>67</v>
      </c>
      <c r="D25" s="177">
        <f>_xlfn.IFERROR(VLOOKUP(I25,'[1]Sheet1'!$A$421:$I$458,5,FALSE)/100,0)</f>
        <v>0.04567143830947512</v>
      </c>
      <c r="E25" s="39">
        <f>_xlfn.IFERROR(VLOOKUP(I25,'[1]Sheet1'!$A$421:$I$458,2,FALSE),0)</f>
        <v>21</v>
      </c>
      <c r="F25" s="174">
        <f>_xlfn.IFERROR(VLOOKUP(I25,'[1]Sheet1'!$A$421:$I$458,3,FALSE)/100,0)</f>
        <v>0.016216216216216217</v>
      </c>
      <c r="G25" s="39">
        <f>_xlfn.IFERROR(VLOOKUP(I25,'[1]Sheet1'!$A$421:$I$458,6,FALSE),0)</f>
        <v>88</v>
      </c>
      <c r="H25" s="174">
        <f>_xlfn.IFERROR(VLOOKUP(I25,'[1]Sheet1'!$A$421:$I$458,7,FALSE)/100,0)</f>
        <v>0.03186097031136857</v>
      </c>
      <c r="I25" s="256" t="s">
        <v>464</v>
      </c>
    </row>
    <row r="26" spans="1:9" ht="29.25" thickBot="1">
      <c r="A26" s="194">
        <v>39</v>
      </c>
      <c r="B26" s="159" t="s">
        <v>187</v>
      </c>
      <c r="C26" s="40">
        <f>_xlfn.IFERROR(VLOOKUP(I26,'[1]Sheet1'!$A$421:$I$458,4,FALSE),0)</f>
        <v>6</v>
      </c>
      <c r="D26" s="195">
        <f>_xlfn.IFERROR(VLOOKUP(I26,'[1]Sheet1'!$A$421:$I$458,5,FALSE)/100,0)</f>
        <v>0.00408997955010225</v>
      </c>
      <c r="E26" s="44">
        <f>_xlfn.IFERROR(VLOOKUP(I26,'[1]Sheet1'!$A$421:$I$458,2,FALSE),0)</f>
        <v>7</v>
      </c>
      <c r="F26" s="175">
        <f>_xlfn.IFERROR(VLOOKUP(I26,'[1]Sheet1'!$A$421:$I$458,3,FALSE)/100,0)</f>
        <v>0.005405405405405406</v>
      </c>
      <c r="G26" s="44">
        <f>_xlfn.IFERROR(VLOOKUP(I26,'[1]Sheet1'!$A$421:$I$458,6,FALSE),0)</f>
        <v>13</v>
      </c>
      <c r="H26" s="175">
        <f>_xlfn.IFERROR(VLOOKUP(I26,'[1]Sheet1'!$A$421:$I$458,7,FALSE)/100,0)</f>
        <v>0.004706734250543085</v>
      </c>
      <c r="I26" s="256" t="s">
        <v>465</v>
      </c>
    </row>
    <row r="27" spans="1:8" ht="15.75" thickBot="1">
      <c r="A27" s="181">
        <v>4</v>
      </c>
      <c r="B27" s="156" t="s">
        <v>188</v>
      </c>
      <c r="C27" s="88">
        <f aca="true" t="shared" si="3" ref="C27:H27">SUM(C28:C34)</f>
        <v>581</v>
      </c>
      <c r="D27" s="183">
        <f t="shared" si="3"/>
        <v>0.3960463531015678</v>
      </c>
      <c r="E27" s="90">
        <f t="shared" si="3"/>
        <v>538</v>
      </c>
      <c r="F27" s="182">
        <f t="shared" si="3"/>
        <v>0.4154440154440154</v>
      </c>
      <c r="G27" s="90">
        <f t="shared" si="3"/>
        <v>1119</v>
      </c>
      <c r="H27" s="182">
        <f t="shared" si="3"/>
        <v>0.4051412020275163</v>
      </c>
    </row>
    <row r="28" spans="1:9" ht="15">
      <c r="A28" s="190">
        <v>40</v>
      </c>
      <c r="B28" s="158" t="s">
        <v>189</v>
      </c>
      <c r="C28" s="39">
        <f>_xlfn.IFERROR(VLOOKUP(I28,'[1]Sheet1'!$A$421:$I$458,4,FALSE),0)</f>
        <v>49</v>
      </c>
      <c r="D28" s="177">
        <f>_xlfn.IFERROR(VLOOKUP(I28,'[1]Sheet1'!$A$421:$I$458,5,FALSE)/100,0)</f>
        <v>0.03340149965916838</v>
      </c>
      <c r="E28" s="39">
        <f>_xlfn.IFERROR(VLOOKUP(I28,'[1]Sheet1'!$A$421:$I$458,2,FALSE),0)</f>
        <v>50</v>
      </c>
      <c r="F28" s="174">
        <f>_xlfn.IFERROR(VLOOKUP(I28,'[1]Sheet1'!$A$421:$I$458,3,FALSE)/100,0)</f>
        <v>0.0386100386100386</v>
      </c>
      <c r="G28" s="39">
        <f>_xlfn.IFERROR(VLOOKUP(I28,'[1]Sheet1'!$A$421:$I$458,6,FALSE),0)</f>
        <v>99</v>
      </c>
      <c r="H28" s="174">
        <f>_xlfn.IFERROR(VLOOKUP(I28,'[1]Sheet1'!$A$421:$I$458,7,FALSE)/100,0)</f>
        <v>0.035843591600289645</v>
      </c>
      <c r="I28" s="256" t="s">
        <v>466</v>
      </c>
    </row>
    <row r="29" spans="1:9" ht="15">
      <c r="A29" s="190">
        <v>41</v>
      </c>
      <c r="B29" s="158" t="s">
        <v>190</v>
      </c>
      <c r="C29" s="39">
        <f>_xlfn.IFERROR(VLOOKUP(I29,'[1]Sheet1'!$A$421:$I$458,4,FALSE),0)</f>
        <v>4</v>
      </c>
      <c r="D29" s="177">
        <f>_xlfn.IFERROR(VLOOKUP(I29,'[1]Sheet1'!$A$421:$I$458,5,FALSE)/100,0)</f>
        <v>0.0027266530334014998</v>
      </c>
      <c r="E29" s="39">
        <f>_xlfn.IFERROR(VLOOKUP(I29,'[1]Sheet1'!$A$421:$I$458,2,FALSE),0)</f>
        <v>4</v>
      </c>
      <c r="F29" s="174">
        <f>_xlfn.IFERROR(VLOOKUP(I29,'[1]Sheet1'!$A$421:$I$458,3,FALSE)/100,0)</f>
        <v>0.003088803088803089</v>
      </c>
      <c r="G29" s="39">
        <f>_xlfn.IFERROR(VLOOKUP(I29,'[1]Sheet1'!$A$421:$I$458,6,FALSE),0)</f>
        <v>8</v>
      </c>
      <c r="H29" s="174">
        <f>_xlfn.IFERROR(VLOOKUP(I29,'[1]Sheet1'!$A$421:$I$458,7,FALSE)/100,0)</f>
        <v>0.002896451846488052</v>
      </c>
      <c r="I29" s="256" t="s">
        <v>467</v>
      </c>
    </row>
    <row r="30" spans="1:9" ht="15">
      <c r="A30" s="190">
        <v>42</v>
      </c>
      <c r="B30" s="158" t="s">
        <v>191</v>
      </c>
      <c r="C30" s="39">
        <f>_xlfn.IFERROR(VLOOKUP(I30,'[1]Sheet1'!$A$421:$I$458,4,FALSE),0)</f>
        <v>11</v>
      </c>
      <c r="D30" s="177">
        <f>_xlfn.IFERROR(VLOOKUP(I30,'[1]Sheet1'!$A$421:$I$458,5,FALSE)/100,0)</f>
        <v>0.007498295841854125</v>
      </c>
      <c r="E30" s="39">
        <f>_xlfn.IFERROR(VLOOKUP(I30,'[1]Sheet1'!$A$421:$I$458,2,FALSE),0)</f>
        <v>12</v>
      </c>
      <c r="F30" s="174">
        <f>_xlfn.IFERROR(VLOOKUP(I30,'[1]Sheet1'!$A$421:$I$458,3,FALSE)/100,0)</f>
        <v>0.009266409266409266</v>
      </c>
      <c r="G30" s="39">
        <f>_xlfn.IFERROR(VLOOKUP(I30,'[1]Sheet1'!$A$421:$I$458,6,FALSE),0)</f>
        <v>23</v>
      </c>
      <c r="H30" s="174">
        <f>_xlfn.IFERROR(VLOOKUP(I30,'[1]Sheet1'!$A$421:$I$458,7,FALSE)/100,0)</f>
        <v>0.00832729905865315</v>
      </c>
      <c r="I30" s="256" t="s">
        <v>468</v>
      </c>
    </row>
    <row r="31" spans="1:9" ht="15">
      <c r="A31" s="190">
        <v>43</v>
      </c>
      <c r="B31" s="158" t="s">
        <v>192</v>
      </c>
      <c r="C31" s="39">
        <f>_xlfn.IFERROR(VLOOKUP(I31,'[1]Sheet1'!$A$421:$I$458,4,FALSE),0)</f>
        <v>2</v>
      </c>
      <c r="D31" s="177">
        <f>_xlfn.IFERROR(VLOOKUP(I31,'[1]Sheet1'!$A$421:$I$458,5,FALSE)/100,0)</f>
        <v>0.0013633265167007499</v>
      </c>
      <c r="E31" s="43">
        <f>_xlfn.IFERROR(VLOOKUP(I31,'[1]Sheet1'!$A$421:$I$458,2,FALSE),0)</f>
        <v>2</v>
      </c>
      <c r="F31" s="174">
        <f>_xlfn.IFERROR(VLOOKUP(I31,'[1]Sheet1'!$A$421:$I$458,3,FALSE)/100,0)</f>
        <v>0.0015444015444015444</v>
      </c>
      <c r="G31" s="43">
        <f>_xlfn.IFERROR(VLOOKUP(I31,'[1]Sheet1'!$A$421:$I$458,6,FALSE),0)</f>
        <v>4</v>
      </c>
      <c r="H31" s="174">
        <f>_xlfn.IFERROR(VLOOKUP(I31,'[1]Sheet1'!$A$421:$I$458,7,FALSE)/100,0)</f>
        <v>0.001448225923244026</v>
      </c>
      <c r="I31" s="256" t="s">
        <v>469</v>
      </c>
    </row>
    <row r="32" spans="1:9" ht="15">
      <c r="A32" s="190">
        <v>44</v>
      </c>
      <c r="B32" s="158" t="s">
        <v>193</v>
      </c>
      <c r="C32" s="39">
        <f>_xlfn.IFERROR(VLOOKUP(I32,'[1]Sheet1'!$A$421:$I$458,4,FALSE),0)</f>
        <v>250</v>
      </c>
      <c r="D32" s="177">
        <f>_xlfn.IFERROR(VLOOKUP(I32,'[1]Sheet1'!$A$421:$I$458,5,FALSE)/100,0)</f>
        <v>0.1704158145875937</v>
      </c>
      <c r="E32" s="39">
        <f>_xlfn.IFERROR(VLOOKUP(I32,'[1]Sheet1'!$A$421:$I$458,2,FALSE),0)</f>
        <v>269</v>
      </c>
      <c r="F32" s="174">
        <f>_xlfn.IFERROR(VLOOKUP(I32,'[1]Sheet1'!$A$421:$I$458,3,FALSE)/100,0)</f>
        <v>0.20772200772200772</v>
      </c>
      <c r="G32" s="39">
        <f>_xlfn.IFERROR(VLOOKUP(I32,'[1]Sheet1'!$A$421:$I$458,6,FALSE),0)</f>
        <v>519</v>
      </c>
      <c r="H32" s="174">
        <f>_xlfn.IFERROR(VLOOKUP(I32,'[1]Sheet1'!$A$421:$I$458,7,FALSE)/100,0)</f>
        <v>0.1879073135409124</v>
      </c>
      <c r="I32" s="256" t="s">
        <v>470</v>
      </c>
    </row>
    <row r="33" spans="1:9" ht="28.5">
      <c r="A33" s="190">
        <v>45</v>
      </c>
      <c r="B33" s="158" t="s">
        <v>194</v>
      </c>
      <c r="C33" s="39">
        <f>_xlfn.IFERROR(VLOOKUP(I33,'[1]Sheet1'!$A$421:$I$458,4,FALSE),0)</f>
        <v>252</v>
      </c>
      <c r="D33" s="177">
        <f>_xlfn.IFERROR(VLOOKUP(I33,'[1]Sheet1'!$A$421:$I$458,5,FALSE)/100,0)</f>
        <v>0.17177914110429449</v>
      </c>
      <c r="E33" s="39">
        <f>_xlfn.IFERROR(VLOOKUP(I33,'[1]Sheet1'!$A$421:$I$458,2,FALSE),0)</f>
        <v>189</v>
      </c>
      <c r="F33" s="174">
        <f>_xlfn.IFERROR(VLOOKUP(I33,'[1]Sheet1'!$A$421:$I$458,3,FALSE)/100,0)</f>
        <v>0.14594594594594593</v>
      </c>
      <c r="G33" s="39">
        <f>_xlfn.IFERROR(VLOOKUP(I33,'[1]Sheet1'!$A$421:$I$458,6,FALSE),0)</f>
        <v>441</v>
      </c>
      <c r="H33" s="174">
        <f>_xlfn.IFERROR(VLOOKUP(I33,'[1]Sheet1'!$A$421:$I$458,7,FALSE)/100,0)</f>
        <v>0.15966690803765388</v>
      </c>
      <c r="I33" s="256" t="s">
        <v>471</v>
      </c>
    </row>
    <row r="34" spans="1:9" ht="29.25" thickBot="1">
      <c r="A34" s="202">
        <v>49</v>
      </c>
      <c r="B34" s="161" t="s">
        <v>195</v>
      </c>
      <c r="C34" s="41">
        <f>_xlfn.IFERROR(VLOOKUP(I34,'[1]Sheet1'!$A$421:$I$458,4,FALSE),0)</f>
        <v>13</v>
      </c>
      <c r="D34" s="178">
        <f>_xlfn.IFERROR(VLOOKUP(I34,'[1]Sheet1'!$A$421:$I$458,5,FALSE)/100,0)</f>
        <v>0.008861622358554875</v>
      </c>
      <c r="E34" s="45">
        <f>_xlfn.IFERROR(VLOOKUP(I34,'[1]Sheet1'!$A$421:$I$458,2,FALSE),0)</f>
        <v>12</v>
      </c>
      <c r="F34" s="179">
        <f>_xlfn.IFERROR(VLOOKUP(I34,'[1]Sheet1'!$A$421:$I$458,3,FALSE)/100,0)</f>
        <v>0.009266409266409266</v>
      </c>
      <c r="G34" s="45">
        <f>_xlfn.IFERROR(VLOOKUP(I34,'[1]Sheet1'!$A$421:$I$458,6,FALSE),0)</f>
        <v>25</v>
      </c>
      <c r="H34" s="179">
        <f>_xlfn.IFERROR(VLOOKUP(I34,'[1]Sheet1'!$A$421:$I$458,7,FALSE)/100,0)</f>
        <v>0.009051412020275165</v>
      </c>
      <c r="I34" s="256" t="s">
        <v>472</v>
      </c>
    </row>
    <row r="35" spans="1:8" ht="15.75" thickBot="1">
      <c r="A35" s="181">
        <v>5</v>
      </c>
      <c r="B35" s="156" t="s">
        <v>196</v>
      </c>
      <c r="C35" s="88">
        <f aca="true" t="shared" si="4" ref="C35:H35">SUM(C36:C40)</f>
        <v>111</v>
      </c>
      <c r="D35" s="183">
        <f t="shared" si="4"/>
        <v>0.07566462167689161</v>
      </c>
      <c r="E35" s="90">
        <f t="shared" si="4"/>
        <v>94</v>
      </c>
      <c r="F35" s="182">
        <f t="shared" si="4"/>
        <v>0.07258687258687259</v>
      </c>
      <c r="G35" s="90">
        <f t="shared" si="4"/>
        <v>205</v>
      </c>
      <c r="H35" s="182">
        <f t="shared" si="4"/>
        <v>0.07422157856625633</v>
      </c>
    </row>
    <row r="36" spans="1:9" ht="15">
      <c r="A36" s="190">
        <v>50</v>
      </c>
      <c r="B36" s="158" t="s">
        <v>197</v>
      </c>
      <c r="C36" s="39">
        <f>_xlfn.IFERROR(VLOOKUP(I36,'[1]Sheet1'!$A$421:$I$458,4,FALSE),0)</f>
        <v>1</v>
      </c>
      <c r="D36" s="177">
        <f>_xlfn.IFERROR(VLOOKUP(I36,'[1]Sheet1'!$A$421:$I$458,5,FALSE)/100,0)</f>
        <v>0.0006816632583503749</v>
      </c>
      <c r="E36" s="39">
        <f>_xlfn.IFERROR(VLOOKUP(I36,'[1]Sheet1'!$A$421:$I$458,2,FALSE),0)</f>
        <v>0</v>
      </c>
      <c r="F36" s="174">
        <f>_xlfn.IFERROR(VLOOKUP(I36,'[1]Sheet1'!$A$421:$I$458,3,FALSE)/100,0)</f>
        <v>0</v>
      </c>
      <c r="G36" s="39">
        <f>_xlfn.IFERROR(VLOOKUP(I36,'[1]Sheet1'!$A$421:$I$458,6,FALSE),0)</f>
        <v>1</v>
      </c>
      <c r="H36" s="174">
        <f>_xlfn.IFERROR(VLOOKUP(I36,'[1]Sheet1'!$A$421:$I$458,7,FALSE)/100,0)</f>
        <v>0.0003620564808110065</v>
      </c>
      <c r="I36" s="256" t="s">
        <v>473</v>
      </c>
    </row>
    <row r="37" spans="1:9" ht="15">
      <c r="A37" s="190">
        <v>51</v>
      </c>
      <c r="B37" s="158" t="s">
        <v>198</v>
      </c>
      <c r="C37" s="39">
        <f>_xlfn.IFERROR(VLOOKUP(I37,'[1]Sheet1'!$A$421:$I$458,4,FALSE),0)</f>
        <v>1</v>
      </c>
      <c r="D37" s="177">
        <f>_xlfn.IFERROR(VLOOKUP(I37,'[1]Sheet1'!$A$421:$I$458,5,FALSE)/100,0)</f>
        <v>0.0006816632583503749</v>
      </c>
      <c r="E37" s="39">
        <f>_xlfn.IFERROR(VLOOKUP(I37,'[1]Sheet1'!$A$421:$I$458,2,FALSE),0)</f>
        <v>1</v>
      </c>
      <c r="F37" s="174">
        <f>_xlfn.IFERROR(VLOOKUP(I37,'[1]Sheet1'!$A$421:$I$458,3,FALSE)/100,0)</f>
        <v>0.0007722007722007722</v>
      </c>
      <c r="G37" s="39">
        <f>_xlfn.IFERROR(VLOOKUP(I37,'[1]Sheet1'!$A$421:$I$458,6,FALSE),0)</f>
        <v>2</v>
      </c>
      <c r="H37" s="174">
        <f>_xlfn.IFERROR(VLOOKUP(I37,'[1]Sheet1'!$A$421:$I$458,7,FALSE)/100,0)</f>
        <v>0.000724112961622013</v>
      </c>
      <c r="I37" s="256" t="s">
        <v>474</v>
      </c>
    </row>
    <row r="38" spans="1:9" ht="15">
      <c r="A38" s="190">
        <v>52</v>
      </c>
      <c r="B38" s="158" t="s">
        <v>199</v>
      </c>
      <c r="C38" s="39">
        <f>_xlfn.IFERROR(VLOOKUP(I38,'[1]Sheet1'!$A$421:$I$458,4,FALSE),0)</f>
        <v>0</v>
      </c>
      <c r="D38" s="177">
        <f>_xlfn.IFERROR(VLOOKUP(I38,'[1]Sheet1'!$A$421:$I$458,5,FALSE)/100,0)</f>
        <v>0</v>
      </c>
      <c r="E38" s="43">
        <f>_xlfn.IFERROR(VLOOKUP(I38,'[1]Sheet1'!$A$421:$I$458,2,FALSE),0)</f>
        <v>0</v>
      </c>
      <c r="F38" s="174">
        <f>_xlfn.IFERROR(VLOOKUP(I38,'[1]Sheet1'!$A$421:$I$458,3,FALSE)/100,0)</f>
        <v>0</v>
      </c>
      <c r="G38" s="43">
        <f>_xlfn.IFERROR(VLOOKUP(I38,'[1]Sheet1'!$A$421:$I$458,6,FALSE),0)</f>
        <v>0</v>
      </c>
      <c r="H38" s="174">
        <f>_xlfn.IFERROR(VLOOKUP(I38,'[1]Sheet1'!$A$421:$I$458,7,FALSE)/100,0)</f>
        <v>0</v>
      </c>
      <c r="I38" s="256" t="s">
        <v>575</v>
      </c>
    </row>
    <row r="39" spans="1:9" ht="15">
      <c r="A39" s="190">
        <v>53</v>
      </c>
      <c r="B39" s="158" t="s">
        <v>200</v>
      </c>
      <c r="C39" s="39">
        <f>_xlfn.IFERROR(VLOOKUP(I39,'[1]Sheet1'!$A$421:$I$458,4,FALSE),0)</f>
        <v>105</v>
      </c>
      <c r="D39" s="177">
        <f>_xlfn.IFERROR(VLOOKUP(I39,'[1]Sheet1'!$A$421:$I$458,5,FALSE)/100,0)</f>
        <v>0.07157464212678936</v>
      </c>
      <c r="E39" s="39">
        <f>_xlfn.IFERROR(VLOOKUP(I39,'[1]Sheet1'!$A$421:$I$458,2,FALSE),0)</f>
        <v>85</v>
      </c>
      <c r="F39" s="174">
        <f>_xlfn.IFERROR(VLOOKUP(I39,'[1]Sheet1'!$A$421:$I$458,3,FALSE)/100,0)</f>
        <v>0.06563706563706563</v>
      </c>
      <c r="G39" s="39">
        <f>_xlfn.IFERROR(VLOOKUP(I39,'[1]Sheet1'!$A$421:$I$458,6,FALSE),0)</f>
        <v>190</v>
      </c>
      <c r="H39" s="174">
        <f>_xlfn.IFERROR(VLOOKUP(I39,'[1]Sheet1'!$A$421:$I$458,7,FALSE)/100,0)</f>
        <v>0.06879073135409124</v>
      </c>
      <c r="I39" s="256" t="s">
        <v>475</v>
      </c>
    </row>
    <row r="40" spans="1:9" ht="29.25" thickBot="1">
      <c r="A40" s="194">
        <v>59</v>
      </c>
      <c r="B40" s="159" t="s">
        <v>201</v>
      </c>
      <c r="C40" s="40">
        <f>_xlfn.IFERROR(VLOOKUP(I40,'[1]Sheet1'!$A$421:$I$458,4,FALSE),0)</f>
        <v>4</v>
      </c>
      <c r="D40" s="195">
        <f>_xlfn.IFERROR(VLOOKUP(I40,'[1]Sheet1'!$A$421:$I$458,5,FALSE)/100,0)</f>
        <v>0.0027266530334014998</v>
      </c>
      <c r="E40" s="40">
        <f>_xlfn.IFERROR(VLOOKUP(I40,'[1]Sheet1'!$A$421:$I$458,2,FALSE),0)</f>
        <v>8</v>
      </c>
      <c r="F40" s="175">
        <f>_xlfn.IFERROR(VLOOKUP(I40,'[1]Sheet1'!$A$421:$I$458,3,FALSE)/100,0)</f>
        <v>0.006177606177606178</v>
      </c>
      <c r="G40" s="40">
        <f>_xlfn.IFERROR(VLOOKUP(I40,'[1]Sheet1'!$A$421:$I$458,6,FALSE),0)</f>
        <v>12</v>
      </c>
      <c r="H40" s="175">
        <f>_xlfn.IFERROR(VLOOKUP(I40,'[1]Sheet1'!$A$421:$I$458,7,FALSE)/100,0)</f>
        <v>0.004344677769732078</v>
      </c>
      <c r="I40" s="256" t="s">
        <v>476</v>
      </c>
    </row>
    <row r="41" spans="1:8" ht="15.75" thickBot="1">
      <c r="A41" s="181">
        <v>6</v>
      </c>
      <c r="B41" s="156" t="s">
        <v>202</v>
      </c>
      <c r="C41" s="88">
        <f aca="true" t="shared" si="5" ref="C41:H41">SUM(C42:C47)</f>
        <v>13</v>
      </c>
      <c r="D41" s="183">
        <f t="shared" si="5"/>
        <v>0.008861622358554875</v>
      </c>
      <c r="E41" s="90">
        <f t="shared" si="5"/>
        <v>9</v>
      </c>
      <c r="F41" s="182">
        <f t="shared" si="5"/>
        <v>0.00694980694980695</v>
      </c>
      <c r="G41" s="90">
        <f t="shared" si="5"/>
        <v>22</v>
      </c>
      <c r="H41" s="182">
        <f t="shared" si="5"/>
        <v>0.007965242577842143</v>
      </c>
    </row>
    <row r="42" spans="1:9" ht="15">
      <c r="A42" s="190">
        <v>60</v>
      </c>
      <c r="B42" s="158" t="s">
        <v>203</v>
      </c>
      <c r="C42" s="39">
        <f>_xlfn.IFERROR(VLOOKUP(I42,'[1]Sheet1'!$A$421:$I$458,4,FALSE),0)</f>
        <v>1</v>
      </c>
      <c r="D42" s="177">
        <f>_xlfn.IFERROR(VLOOKUP(I42,'[1]Sheet1'!$A$421:$I$458,5,FALSE)/100,0)</f>
        <v>0.0006816632583503749</v>
      </c>
      <c r="E42" s="39">
        <f>_xlfn.IFERROR(VLOOKUP(I42,'[1]Sheet1'!$A$421:$I$458,2,FALSE),0)</f>
        <v>1</v>
      </c>
      <c r="F42" s="174">
        <f>_xlfn.IFERROR(VLOOKUP(I42,'[1]Sheet1'!$A$421:$I$458,3,FALSE)/100,0)</f>
        <v>0.0007722007722007722</v>
      </c>
      <c r="G42" s="39">
        <f>_xlfn.IFERROR(VLOOKUP(I42,'[1]Sheet1'!$A$421:$I$458,6,FALSE),0)</f>
        <v>2</v>
      </c>
      <c r="H42" s="174">
        <f>_xlfn.IFERROR(VLOOKUP(I42,'[1]Sheet1'!$A$421:$I$458,7,FALSE)/100,0)</f>
        <v>0.000724112961622013</v>
      </c>
      <c r="I42" s="256" t="s">
        <v>477</v>
      </c>
    </row>
    <row r="43" spans="1:9" ht="15">
      <c r="A43" s="190">
        <v>61</v>
      </c>
      <c r="B43" s="158" t="s">
        <v>204</v>
      </c>
      <c r="C43" s="39">
        <f>_xlfn.IFERROR(VLOOKUP(I43,'[1]Sheet1'!$A$421:$I$458,4,FALSE),0)</f>
        <v>3</v>
      </c>
      <c r="D43" s="177">
        <f>_xlfn.IFERROR(VLOOKUP(I43,'[1]Sheet1'!$A$421:$I$458,5,FALSE)/100,0)</f>
        <v>0.002044989775051125</v>
      </c>
      <c r="E43" s="39">
        <f>_xlfn.IFERROR(VLOOKUP(I43,'[1]Sheet1'!$A$421:$I$458,2,FALSE),0)</f>
        <v>0</v>
      </c>
      <c r="F43" s="174">
        <f>_xlfn.IFERROR(VLOOKUP(I43,'[1]Sheet1'!$A$421:$I$458,3,FALSE)/100,0)</f>
        <v>0</v>
      </c>
      <c r="G43" s="39">
        <f>_xlfn.IFERROR(VLOOKUP(I43,'[1]Sheet1'!$A$421:$I$458,6,FALSE),0)</f>
        <v>3</v>
      </c>
      <c r="H43" s="174">
        <f>_xlfn.IFERROR(VLOOKUP(I43,'[1]Sheet1'!$A$421:$I$458,7,FALSE)/100,0)</f>
        <v>0.0010861694424330196</v>
      </c>
      <c r="I43" s="256" t="s">
        <v>478</v>
      </c>
    </row>
    <row r="44" spans="1:9" ht="15">
      <c r="A44" s="190">
        <v>62</v>
      </c>
      <c r="B44" s="158" t="s">
        <v>205</v>
      </c>
      <c r="C44" s="39">
        <f>_xlfn.IFERROR(VLOOKUP(I44,'[1]Sheet1'!$A$421:$I$458,4,FALSE),0)</f>
        <v>3</v>
      </c>
      <c r="D44" s="177">
        <f>_xlfn.IFERROR(VLOOKUP(I44,'[1]Sheet1'!$A$421:$I$458,5,FALSE)/100,0)</f>
        <v>0.002044989775051125</v>
      </c>
      <c r="E44" s="39">
        <f>_xlfn.IFERROR(VLOOKUP(I44,'[1]Sheet1'!$A$421:$I$458,2,FALSE),0)</f>
        <v>3</v>
      </c>
      <c r="F44" s="174">
        <f>_xlfn.IFERROR(VLOOKUP(I44,'[1]Sheet1'!$A$421:$I$458,3,FALSE)/100,0)</f>
        <v>0.0023166023166023165</v>
      </c>
      <c r="G44" s="39">
        <f>_xlfn.IFERROR(VLOOKUP(I44,'[1]Sheet1'!$A$421:$I$458,6,FALSE),0)</f>
        <v>6</v>
      </c>
      <c r="H44" s="174">
        <f>_xlfn.IFERROR(VLOOKUP(I44,'[1]Sheet1'!$A$421:$I$458,7,FALSE)/100,0)</f>
        <v>0.002172338884866039</v>
      </c>
      <c r="I44" s="256" t="s">
        <v>479</v>
      </c>
    </row>
    <row r="45" spans="1:9" ht="15">
      <c r="A45" s="190">
        <v>63</v>
      </c>
      <c r="B45" s="158" t="s">
        <v>206</v>
      </c>
      <c r="C45" s="39">
        <f>_xlfn.IFERROR(VLOOKUP(I45,'[1]Sheet1'!$A$421:$I$458,4,FALSE),0)</f>
        <v>6</v>
      </c>
      <c r="D45" s="177">
        <f>_xlfn.IFERROR(VLOOKUP(I45,'[1]Sheet1'!$A$421:$I$458,5,FALSE)/100,0)</f>
        <v>0.00408997955010225</v>
      </c>
      <c r="E45" s="39">
        <f>_xlfn.IFERROR(VLOOKUP(I45,'[1]Sheet1'!$A$421:$I$458,2,FALSE),0)</f>
        <v>3</v>
      </c>
      <c r="F45" s="174">
        <f>_xlfn.IFERROR(VLOOKUP(I45,'[1]Sheet1'!$A$421:$I$458,3,FALSE)/100,0)</f>
        <v>0.0023166023166023165</v>
      </c>
      <c r="G45" s="39">
        <f>_xlfn.IFERROR(VLOOKUP(I45,'[1]Sheet1'!$A$421:$I$458,6,FALSE),0)</f>
        <v>9</v>
      </c>
      <c r="H45" s="174">
        <f>_xlfn.IFERROR(VLOOKUP(I45,'[1]Sheet1'!$A$421:$I$458,7,FALSE)/100,0)</f>
        <v>0.0032585083272990588</v>
      </c>
      <c r="I45" s="256" t="s">
        <v>480</v>
      </c>
    </row>
    <row r="46" spans="1:8" ht="15">
      <c r="A46" s="190">
        <v>64</v>
      </c>
      <c r="B46" s="158" t="s">
        <v>207</v>
      </c>
      <c r="C46" s="39">
        <f>_xlfn.IFERROR(VLOOKUP(I46,'[1]Sheet1'!$A$421:$I$458,4,FALSE),0)</f>
        <v>0</v>
      </c>
      <c r="D46" s="177">
        <f>_xlfn.IFERROR(VLOOKUP(I46,'[1]Sheet1'!$A$421:$I$458,5,FALSE)/100,0)</f>
        <v>0</v>
      </c>
      <c r="E46" s="43">
        <f>_xlfn.IFERROR(VLOOKUP(I46,'[1]Sheet1'!$A$421:$I$458,2,FALSE),0)</f>
        <v>0</v>
      </c>
      <c r="F46" s="174">
        <f>_xlfn.IFERROR(VLOOKUP(I46,'[1]Sheet1'!$A$421:$I$458,3,FALSE)/100,0)</f>
        <v>0</v>
      </c>
      <c r="G46" s="43">
        <f>_xlfn.IFERROR(VLOOKUP(I46,'[1]Sheet1'!$A$421:$I$458,6,FALSE),0)</f>
        <v>0</v>
      </c>
      <c r="H46" s="174">
        <f>_xlfn.IFERROR(VLOOKUP(I46,'[1]Sheet1'!$A$421:$I$458,7,FALSE)/100,0)</f>
        <v>0</v>
      </c>
    </row>
    <row r="47" spans="1:9" ht="29.25" thickBot="1">
      <c r="A47" s="202">
        <v>69</v>
      </c>
      <c r="B47" s="161" t="s">
        <v>208</v>
      </c>
      <c r="C47" s="41">
        <f>_xlfn.IFERROR(VLOOKUP(I47,'[1]Sheet1'!$A$421:$I$458,4,FALSE),0)</f>
        <v>0</v>
      </c>
      <c r="D47" s="178">
        <f>_xlfn.IFERROR(VLOOKUP(I47,'[1]Sheet1'!$A$421:$I$458,5,FALSE)/100,0)</f>
        <v>0</v>
      </c>
      <c r="E47" s="45">
        <f>_xlfn.IFERROR(VLOOKUP(I47,'[1]Sheet1'!$A$421:$I$458,2,FALSE),0)</f>
        <v>2</v>
      </c>
      <c r="F47" s="179">
        <f>_xlfn.IFERROR(VLOOKUP(I47,'[1]Sheet1'!$A$421:$I$458,3,FALSE)/100,0)</f>
        <v>0.0015444015444015444</v>
      </c>
      <c r="G47" s="45">
        <f>_xlfn.IFERROR(VLOOKUP(I47,'[1]Sheet1'!$A$421:$I$458,6,FALSE),0)</f>
        <v>2</v>
      </c>
      <c r="H47" s="179">
        <f>_xlfn.IFERROR(VLOOKUP(I47,'[1]Sheet1'!$A$421:$I$458,7,FALSE)/100,0)</f>
        <v>0.000724112961622013</v>
      </c>
      <c r="I47" s="256" t="s">
        <v>481</v>
      </c>
    </row>
    <row r="48" spans="1:8" ht="15.75" thickBot="1">
      <c r="A48" s="181">
        <v>7</v>
      </c>
      <c r="B48" s="156" t="s">
        <v>209</v>
      </c>
      <c r="C48" s="88">
        <f aca="true" t="shared" si="6" ref="C48:H48">SUM(C49:C53)</f>
        <v>91</v>
      </c>
      <c r="D48" s="183">
        <f t="shared" si="6"/>
        <v>0.06203135650988411</v>
      </c>
      <c r="E48" s="90">
        <f t="shared" si="6"/>
        <v>80</v>
      </c>
      <c r="F48" s="182">
        <f t="shared" si="6"/>
        <v>0.06177606177606178</v>
      </c>
      <c r="G48" s="90">
        <f t="shared" si="6"/>
        <v>171</v>
      </c>
      <c r="H48" s="182">
        <f t="shared" si="6"/>
        <v>0.06191165821868211</v>
      </c>
    </row>
    <row r="49" spans="1:9" ht="15">
      <c r="A49" s="190">
        <v>70</v>
      </c>
      <c r="B49" s="158" t="s">
        <v>210</v>
      </c>
      <c r="C49" s="39">
        <f>_xlfn.IFERROR(VLOOKUP(I49,'[1]Sheet1'!$A$421:$I$458,4,FALSE),0)</f>
        <v>15</v>
      </c>
      <c r="D49" s="177">
        <f>_xlfn.IFERROR(VLOOKUP(I49,'[1]Sheet1'!$A$421:$I$458,5,FALSE)/100,0)</f>
        <v>0.010224948875255624</v>
      </c>
      <c r="E49" s="39">
        <f>_xlfn.IFERROR(VLOOKUP(I49,'[1]Sheet1'!$A$421:$I$458,2,FALSE),0)</f>
        <v>16</v>
      </c>
      <c r="F49" s="174">
        <f>_xlfn.IFERROR(VLOOKUP(I49,'[1]Sheet1'!$A$421:$I$458,3,FALSE)/100,0)</f>
        <v>0.012355212355212355</v>
      </c>
      <c r="G49" s="39">
        <f>_xlfn.IFERROR(VLOOKUP(I49,'[1]Sheet1'!$A$421:$I$458,6,FALSE),0)</f>
        <v>31</v>
      </c>
      <c r="H49" s="174">
        <f>_xlfn.IFERROR(VLOOKUP(I49,'[1]Sheet1'!$A$421:$I$458,7,FALSE)/100,0)</f>
        <v>0.011223750905141203</v>
      </c>
      <c r="I49" s="256" t="s">
        <v>482</v>
      </c>
    </row>
    <row r="50" spans="1:9" ht="15">
      <c r="A50" s="190">
        <v>71</v>
      </c>
      <c r="B50" s="158" t="s">
        <v>211</v>
      </c>
      <c r="C50" s="39">
        <f>_xlfn.IFERROR(VLOOKUP(I50,'[1]Sheet1'!$A$421:$I$458,4,FALSE),0)</f>
        <v>68</v>
      </c>
      <c r="D50" s="177">
        <f>_xlfn.IFERROR(VLOOKUP(I50,'[1]Sheet1'!$A$421:$I$458,5,FALSE)/100,0)</f>
        <v>0.04635310156782549</v>
      </c>
      <c r="E50" s="39">
        <f>_xlfn.IFERROR(VLOOKUP(I50,'[1]Sheet1'!$A$421:$I$458,2,FALSE),0)</f>
        <v>60</v>
      </c>
      <c r="F50" s="174">
        <f>_xlfn.IFERROR(VLOOKUP(I50,'[1]Sheet1'!$A$421:$I$458,3,FALSE)/100,0)</f>
        <v>0.04633204633204633</v>
      </c>
      <c r="G50" s="39">
        <f>_xlfn.IFERROR(VLOOKUP(I50,'[1]Sheet1'!$A$421:$I$458,6,FALSE),0)</f>
        <v>128</v>
      </c>
      <c r="H50" s="174">
        <f>_xlfn.IFERROR(VLOOKUP(I50,'[1]Sheet1'!$A$421:$I$458,7,FALSE)/100,0)</f>
        <v>0.04634322954380883</v>
      </c>
      <c r="I50" s="256" t="s">
        <v>483</v>
      </c>
    </row>
    <row r="51" spans="1:9" ht="28.5">
      <c r="A51" s="190">
        <v>72</v>
      </c>
      <c r="B51" s="158" t="s">
        <v>212</v>
      </c>
      <c r="C51" s="39">
        <f>_xlfn.IFERROR(VLOOKUP(I51,'[1]Sheet1'!$A$421:$I$458,4,FALSE),0)</f>
        <v>0</v>
      </c>
      <c r="D51" s="177">
        <f>_xlfn.IFERROR(VLOOKUP(I51,'[1]Sheet1'!$A$421:$I$458,5,FALSE)/100,0)</f>
        <v>0</v>
      </c>
      <c r="E51" s="43">
        <f>_xlfn.IFERROR(VLOOKUP(I51,'[1]Sheet1'!$A$421:$I$458,2,FALSE),0)</f>
        <v>0</v>
      </c>
      <c r="F51" s="174">
        <f>_xlfn.IFERROR(VLOOKUP(I51,'[1]Sheet1'!$A$421:$I$458,3,FALSE)/100,0)</f>
        <v>0</v>
      </c>
      <c r="G51" s="43">
        <f>_xlfn.IFERROR(VLOOKUP(I51,'[1]Sheet1'!$A$421:$I$458,6,FALSE),0)</f>
        <v>0</v>
      </c>
      <c r="H51" s="174">
        <f>_xlfn.IFERROR(VLOOKUP(I51,'[1]Sheet1'!$A$421:$I$458,7,FALSE)/100,0)</f>
        <v>0</v>
      </c>
      <c r="I51" s="256" t="s">
        <v>484</v>
      </c>
    </row>
    <row r="52" spans="1:9" ht="15">
      <c r="A52" s="190">
        <v>73</v>
      </c>
      <c r="B52" s="158" t="s">
        <v>213</v>
      </c>
      <c r="C52" s="39">
        <f>_xlfn.IFERROR(VLOOKUP(I52,'[1]Sheet1'!$A$421:$I$458,4,FALSE),0)</f>
        <v>7</v>
      </c>
      <c r="D52" s="177">
        <f>_xlfn.IFERROR(VLOOKUP(I52,'[1]Sheet1'!$A$421:$I$458,5,FALSE)/100,0)</f>
        <v>0.004771642808452626</v>
      </c>
      <c r="E52" s="39">
        <f>_xlfn.IFERROR(VLOOKUP(I52,'[1]Sheet1'!$A$421:$I$458,2,FALSE),0)</f>
        <v>2</v>
      </c>
      <c r="F52" s="174">
        <f>_xlfn.IFERROR(VLOOKUP(I52,'[1]Sheet1'!$A$421:$I$458,3,FALSE)/100,0)</f>
        <v>0.0015444015444015444</v>
      </c>
      <c r="G52" s="39">
        <f>_xlfn.IFERROR(VLOOKUP(I52,'[1]Sheet1'!$A$421:$I$458,6,FALSE),0)</f>
        <v>9</v>
      </c>
      <c r="H52" s="174">
        <f>_xlfn.IFERROR(VLOOKUP(I52,'[1]Sheet1'!$A$421:$I$458,7,FALSE)/100,0)</f>
        <v>0.0032585083272990588</v>
      </c>
      <c r="I52" s="256" t="s">
        <v>485</v>
      </c>
    </row>
    <row r="53" spans="1:9" ht="29.25" thickBot="1">
      <c r="A53" s="194">
        <v>79</v>
      </c>
      <c r="B53" s="159" t="s">
        <v>214</v>
      </c>
      <c r="C53" s="40">
        <f>_xlfn.IFERROR(VLOOKUP(I53,'[1]Sheet1'!$A$421:$I$458,4,FALSE),0)</f>
        <v>1</v>
      </c>
      <c r="D53" s="195">
        <f>_xlfn.IFERROR(VLOOKUP(I53,'[1]Sheet1'!$A$421:$I$458,5,FALSE)/100,0)</f>
        <v>0.0006816632583503749</v>
      </c>
      <c r="E53" s="44">
        <f>_xlfn.IFERROR(VLOOKUP(I53,'[1]Sheet1'!$A$421:$I$458,2,FALSE),0)</f>
        <v>2</v>
      </c>
      <c r="F53" s="175">
        <f>_xlfn.IFERROR(VLOOKUP(I53,'[1]Sheet1'!$A$421:$I$458,3,FALSE)/100,0)</f>
        <v>0.0015444015444015444</v>
      </c>
      <c r="G53" s="44">
        <f>_xlfn.IFERROR(VLOOKUP(I53,'[1]Sheet1'!$A$421:$I$458,6,FALSE),0)</f>
        <v>3</v>
      </c>
      <c r="H53" s="175">
        <f>_xlfn.IFERROR(VLOOKUP(I53,'[1]Sheet1'!$A$421:$I$458,7,FALSE)/100,0)</f>
        <v>0.0010861694424330196</v>
      </c>
      <c r="I53" s="256" t="s">
        <v>486</v>
      </c>
    </row>
    <row r="54" spans="1:8" ht="15.75" thickBot="1">
      <c r="A54" s="181">
        <v>8</v>
      </c>
      <c r="B54" s="156" t="s">
        <v>215</v>
      </c>
      <c r="C54" s="88">
        <f aca="true" t="shared" si="7" ref="C54:H54">SUM(C55:C59)</f>
        <v>24</v>
      </c>
      <c r="D54" s="183">
        <f t="shared" si="7"/>
        <v>0.016359918200409</v>
      </c>
      <c r="E54" s="90">
        <f t="shared" si="7"/>
        <v>16</v>
      </c>
      <c r="F54" s="182">
        <f t="shared" si="7"/>
        <v>0.012355212355212355</v>
      </c>
      <c r="G54" s="90">
        <f t="shared" si="7"/>
        <v>40</v>
      </c>
      <c r="H54" s="182">
        <f t="shared" si="7"/>
        <v>0.01448225923244026</v>
      </c>
    </row>
    <row r="55" spans="1:9" ht="15">
      <c r="A55" s="190">
        <v>80</v>
      </c>
      <c r="B55" s="158" t="s">
        <v>216</v>
      </c>
      <c r="C55" s="39">
        <f>_xlfn.IFERROR(VLOOKUP(I55,'[1]Sheet1'!$A$421:$I$458,4,FALSE),0)</f>
        <v>2</v>
      </c>
      <c r="D55" s="177">
        <f>_xlfn.IFERROR(VLOOKUP(I55,'[1]Sheet1'!$A$421:$I$458,5,FALSE)/100,0)</f>
        <v>0.0013633265167007499</v>
      </c>
      <c r="E55" s="39">
        <f>_xlfn.IFERROR(VLOOKUP(I55,'[1]Sheet1'!$A$421:$I$458,2,FALSE),0)</f>
        <v>3</v>
      </c>
      <c r="F55" s="174">
        <f>_xlfn.IFERROR(VLOOKUP(I55,'[1]Sheet1'!$A$421:$I$458,3,FALSE)/100,0)</f>
        <v>0.0023166023166023165</v>
      </c>
      <c r="G55" s="39">
        <f>_xlfn.IFERROR(VLOOKUP(I55,'[1]Sheet1'!$A$421:$I$458,6,FALSE),0)</f>
        <v>5</v>
      </c>
      <c r="H55" s="174">
        <f>_xlfn.IFERROR(VLOOKUP(I55,'[1]Sheet1'!$A$421:$I$458,7,FALSE)/100,0)</f>
        <v>0.0018102824040550326</v>
      </c>
      <c r="I55" s="256" t="s">
        <v>487</v>
      </c>
    </row>
    <row r="56" spans="1:9" ht="15">
      <c r="A56" s="190">
        <v>81</v>
      </c>
      <c r="B56" s="158" t="s">
        <v>217</v>
      </c>
      <c r="C56" s="39">
        <f>_xlfn.IFERROR(VLOOKUP(I56,'[1]Sheet1'!$A$421:$I$458,4,FALSE),0)</f>
        <v>1</v>
      </c>
      <c r="D56" s="177">
        <f>_xlfn.IFERROR(VLOOKUP(I56,'[1]Sheet1'!$A$421:$I$458,5,FALSE)/100,0)</f>
        <v>0.0006816632583503749</v>
      </c>
      <c r="E56" s="43">
        <f>_xlfn.IFERROR(VLOOKUP(I56,'[1]Sheet1'!$A$421:$I$458,2,FALSE),0)</f>
        <v>0</v>
      </c>
      <c r="F56" s="174">
        <f>_xlfn.IFERROR(VLOOKUP(I56,'[1]Sheet1'!$A$421:$I$458,3,FALSE)/100,0)</f>
        <v>0</v>
      </c>
      <c r="G56" s="43">
        <f>_xlfn.IFERROR(VLOOKUP(I56,'[1]Sheet1'!$A$421:$I$458,6,FALSE),0)</f>
        <v>1</v>
      </c>
      <c r="H56" s="174">
        <f>_xlfn.IFERROR(VLOOKUP(I56,'[1]Sheet1'!$A$421:$I$458,7,FALSE)/100,0)</f>
        <v>0.0003620564808110065</v>
      </c>
      <c r="I56" s="256" t="s">
        <v>576</v>
      </c>
    </row>
    <row r="57" spans="1:8" ht="15">
      <c r="A57" s="190">
        <v>82</v>
      </c>
      <c r="B57" s="158" t="s">
        <v>218</v>
      </c>
      <c r="C57" s="39">
        <f>_xlfn.IFERROR(VLOOKUP(I57,'[1]Sheet1'!$A$421:$I$458,4,FALSE),0)</f>
        <v>0</v>
      </c>
      <c r="D57" s="177">
        <f>_xlfn.IFERROR(VLOOKUP(I57,'[1]Sheet1'!$A$421:$I$458,5,FALSE)/100,0)</f>
        <v>0</v>
      </c>
      <c r="E57" s="43">
        <f>_xlfn.IFERROR(VLOOKUP(I57,'[1]Sheet1'!$A$421:$I$458,2,FALSE),0)</f>
        <v>0</v>
      </c>
      <c r="F57" s="174">
        <f>_xlfn.IFERROR(VLOOKUP(I57,'[1]Sheet1'!$A$421:$I$458,3,FALSE)/100,0)</f>
        <v>0</v>
      </c>
      <c r="G57" s="43">
        <f>_xlfn.IFERROR(VLOOKUP(I57,'[1]Sheet1'!$A$421:$I$458,6,FALSE),0)</f>
        <v>0</v>
      </c>
      <c r="H57" s="174">
        <f>_xlfn.IFERROR(VLOOKUP(I57,'[1]Sheet1'!$A$421:$I$458,7,FALSE)/100,0)</f>
        <v>0</v>
      </c>
    </row>
    <row r="58" spans="1:9" ht="15">
      <c r="A58" s="190">
        <v>83</v>
      </c>
      <c r="B58" s="158" t="s">
        <v>219</v>
      </c>
      <c r="C58" s="39">
        <f>_xlfn.IFERROR(VLOOKUP(I58,'[1]Sheet1'!$A$421:$I$458,4,FALSE),0)</f>
        <v>13</v>
      </c>
      <c r="D58" s="177">
        <f>_xlfn.IFERROR(VLOOKUP(I58,'[1]Sheet1'!$A$421:$I$458,5,FALSE)/100,0)</f>
        <v>0.008861622358554875</v>
      </c>
      <c r="E58" s="43">
        <f>_xlfn.IFERROR(VLOOKUP(I58,'[1]Sheet1'!$A$421:$I$458,2,FALSE),0)</f>
        <v>6</v>
      </c>
      <c r="F58" s="174">
        <f>_xlfn.IFERROR(VLOOKUP(I58,'[1]Sheet1'!$A$421:$I$458,3,FALSE)/100,0)</f>
        <v>0.004633204633204633</v>
      </c>
      <c r="G58" s="43">
        <f>_xlfn.IFERROR(VLOOKUP(I58,'[1]Sheet1'!$A$421:$I$458,6,FALSE),0)</f>
        <v>19</v>
      </c>
      <c r="H58" s="174">
        <f>_xlfn.IFERROR(VLOOKUP(I58,'[1]Sheet1'!$A$421:$I$458,7,FALSE)/100,0)</f>
        <v>0.006879073135409124</v>
      </c>
      <c r="I58" s="256" t="s">
        <v>488</v>
      </c>
    </row>
    <row r="59" spans="1:9" ht="29.25" thickBot="1">
      <c r="A59" s="202">
        <v>89</v>
      </c>
      <c r="B59" s="161" t="s">
        <v>220</v>
      </c>
      <c r="C59" s="41">
        <f>_xlfn.IFERROR(VLOOKUP(I59,'[1]Sheet1'!$A$421:$I$458,4,FALSE),0)</f>
        <v>8</v>
      </c>
      <c r="D59" s="178">
        <f>_xlfn.IFERROR(VLOOKUP(I59,'[1]Sheet1'!$A$421:$I$458,5,FALSE)/100,0)</f>
        <v>0.0054533060668029995</v>
      </c>
      <c r="E59" s="45">
        <f>_xlfn.IFERROR(VLOOKUP(I59,'[1]Sheet1'!$A$421:$I$458,2,FALSE),0)</f>
        <v>7</v>
      </c>
      <c r="F59" s="179">
        <f>_xlfn.IFERROR(VLOOKUP(I59,'[1]Sheet1'!$A$421:$I$458,3,FALSE)/100,0)</f>
        <v>0.005405405405405406</v>
      </c>
      <c r="G59" s="45">
        <f>_xlfn.IFERROR(VLOOKUP(I59,'[1]Sheet1'!$A$421:$I$458,6,FALSE),0)</f>
        <v>15</v>
      </c>
      <c r="H59" s="179">
        <f>_xlfn.IFERROR(VLOOKUP(I59,'[1]Sheet1'!$A$421:$I$458,7,FALSE)/100,0)</f>
        <v>0.005430847212165097</v>
      </c>
      <c r="I59" s="256" t="s">
        <v>489</v>
      </c>
    </row>
    <row r="60" spans="1:9" ht="15.75" thickBot="1">
      <c r="A60" s="181">
        <v>99</v>
      </c>
      <c r="B60" s="156" t="s">
        <v>221</v>
      </c>
      <c r="C60" s="88">
        <f>_xlfn.IFERROR(VLOOKUP(I60,'[1]Sheet1'!$A$421:$I$458,4,FALSE),0)</f>
        <v>79</v>
      </c>
      <c r="D60" s="183">
        <f>_xlfn.IFERROR(VLOOKUP(I60,'[1]Sheet1'!$A$421:$I$458,5,FALSE)/100,0)</f>
        <v>0.05385139740967962</v>
      </c>
      <c r="E60" s="90">
        <f>_xlfn.IFERROR(VLOOKUP(I60,'[1]Sheet1'!$A$421:$I$458,2,FALSE),0)</f>
        <v>64</v>
      </c>
      <c r="F60" s="182">
        <f>_xlfn.IFERROR(VLOOKUP(I60,'[1]Sheet1'!$A$421:$I$458,3,FALSE)/100,0)</f>
        <v>0.04942084942084942</v>
      </c>
      <c r="G60" s="90">
        <f>_xlfn.IFERROR(VLOOKUP(I60,'[1]Sheet1'!$A$421:$I$458,6,FALSE),0)</f>
        <v>143</v>
      </c>
      <c r="H60" s="182">
        <f>_xlfn.IFERROR(VLOOKUP(I60,'[1]Sheet1'!$A$421:$I$458,7,FALSE)/100,0)</f>
        <v>0.051774076755973925</v>
      </c>
      <c r="I60" s="256" t="s">
        <v>490</v>
      </c>
    </row>
    <row r="61" spans="1:9" ht="15.75" thickBot="1">
      <c r="A61" s="338" t="s">
        <v>103</v>
      </c>
      <c r="B61" s="339"/>
      <c r="C61" s="46">
        <f>_xlfn.IFERROR(VLOOKUP(I61,'[1]Sheet1'!$A$421:$I$458,4,FALSE),0)</f>
        <v>1467</v>
      </c>
      <c r="D61" s="47">
        <f>_xlfn.IFERROR(VLOOKUP(I61,'[1]Sheet1'!$A$421:$I$458,5,FALSE)/100,0)</f>
        <v>1</v>
      </c>
      <c r="E61" s="46">
        <f>_xlfn.IFERROR(VLOOKUP(I61,'[1]Sheet1'!$A$421:$I$458,2,FALSE),0)</f>
        <v>1295</v>
      </c>
      <c r="F61" s="29">
        <f>_xlfn.IFERROR(VLOOKUP(I61,'[1]Sheet1'!$A$421:$I$458,3,FALSE)/100,0)</f>
        <v>1</v>
      </c>
      <c r="G61" s="46">
        <f>_xlfn.IFERROR(VLOOKUP(I61,'[1]Sheet1'!$A$421:$I$458,6,FALSE),0)</f>
        <v>2762</v>
      </c>
      <c r="H61" s="29">
        <f>_xlfn.IFERROR(VLOOKUP(I61,'[1]Sheet1'!$A$421:$I$458,7,FALSE)/100,0)</f>
        <v>1</v>
      </c>
      <c r="I61" s="256" t="s">
        <v>435</v>
      </c>
    </row>
    <row r="62" spans="1:8" ht="15">
      <c r="A62" s="8"/>
      <c r="B62" s="8"/>
      <c r="C62" s="210"/>
      <c r="D62" s="180"/>
      <c r="E62" s="210"/>
      <c r="F62" s="180"/>
      <c r="G62" s="210"/>
      <c r="H62" s="180"/>
    </row>
    <row r="63" spans="1:8" ht="15">
      <c r="A63" s="10" t="s">
        <v>114</v>
      </c>
      <c r="B63" s="9"/>
      <c r="C63" s="9"/>
      <c r="D63" s="166"/>
      <c r="E63" s="9"/>
      <c r="F63" s="166"/>
      <c r="G63" s="9"/>
      <c r="H63" s="9"/>
    </row>
    <row r="64" spans="1:8" ht="15">
      <c r="A64" s="11" t="s">
        <v>115</v>
      </c>
      <c r="B64" s="9"/>
      <c r="C64" s="9"/>
      <c r="D64" s="166"/>
      <c r="E64" s="9"/>
      <c r="F64" s="166"/>
      <c r="G64" s="9">
        <f>G60+G54+G48+G41+G35+G27+G22+G16+G6+G5</f>
        <v>2762</v>
      </c>
      <c r="H64" s="9"/>
    </row>
    <row r="65" spans="1:8" ht="15">
      <c r="A65" s="11" t="s">
        <v>116</v>
      </c>
      <c r="B65" s="9"/>
      <c r="C65" s="9"/>
      <c r="D65" s="166"/>
      <c r="E65" s="9"/>
      <c r="F65" s="166"/>
      <c r="G65" s="9"/>
      <c r="H65" s="9"/>
    </row>
    <row r="66" spans="1:8" ht="15">
      <c r="A66" s="11" t="s">
        <v>117</v>
      </c>
      <c r="B66" s="9"/>
      <c r="C66" s="9"/>
      <c r="D66" s="166"/>
      <c r="E66" s="9"/>
      <c r="F66" s="166"/>
      <c r="G66" s="9"/>
      <c r="H66" s="9"/>
    </row>
    <row r="67" spans="1:8" ht="15">
      <c r="A67" s="11" t="s">
        <v>118</v>
      </c>
      <c r="B67" s="9"/>
      <c r="C67" s="9"/>
      <c r="D67" s="166"/>
      <c r="E67" s="9"/>
      <c r="F67" s="166"/>
      <c r="G67" s="9"/>
      <c r="H67" s="9"/>
    </row>
    <row r="68" spans="1:8" ht="15">
      <c r="A68" s="11" t="s">
        <v>119</v>
      </c>
      <c r="B68" s="9"/>
      <c r="C68" s="9"/>
      <c r="D68" s="166"/>
      <c r="E68" s="9"/>
      <c r="F68" s="166"/>
      <c r="G68" s="9"/>
      <c r="H68" s="9"/>
    </row>
    <row r="69" spans="1:8" ht="15">
      <c r="A69" s="9"/>
      <c r="B69" s="9"/>
      <c r="C69" s="9"/>
      <c r="D69" s="166"/>
      <c r="E69" s="9"/>
      <c r="F69" s="166"/>
      <c r="G69" s="9"/>
      <c r="H69" s="9"/>
    </row>
    <row r="70" spans="1:8" ht="15">
      <c r="A70" s="9"/>
      <c r="B70" s="9"/>
      <c r="C70" s="9"/>
      <c r="D70" s="166"/>
      <c r="E70" s="9"/>
      <c r="F70" s="166"/>
      <c r="G70" s="9"/>
      <c r="H70" s="9"/>
    </row>
    <row r="71" spans="1:8" ht="15">
      <c r="A71" s="9"/>
      <c r="B71" s="9"/>
      <c r="C71" s="9"/>
      <c r="D71" s="166"/>
      <c r="E71" s="9"/>
      <c r="F71" s="166"/>
      <c r="G71" s="9"/>
      <c r="H71" s="9"/>
    </row>
    <row r="72" spans="1:8" ht="15">
      <c r="A72" s="9"/>
      <c r="B72" s="9"/>
      <c r="C72" s="9"/>
      <c r="D72" s="166"/>
      <c r="E72" s="9"/>
      <c r="F72" s="166"/>
      <c r="G72" s="9"/>
      <c r="H72" s="9"/>
    </row>
    <row r="73" spans="1:8" ht="15">
      <c r="A73" s="9"/>
      <c r="B73" s="9"/>
      <c r="C73" s="9"/>
      <c r="D73" s="166"/>
      <c r="E73" s="9"/>
      <c r="F73" s="166"/>
      <c r="G73" s="9"/>
      <c r="H73" s="9"/>
    </row>
    <row r="74" spans="1:8" ht="15">
      <c r="A74" s="9"/>
      <c r="B74" s="9"/>
      <c r="C74" s="9"/>
      <c r="D74" s="166"/>
      <c r="E74" s="9"/>
      <c r="F74" s="166"/>
      <c r="G74" s="9"/>
      <c r="H74" s="9"/>
    </row>
    <row r="75" spans="1:8" ht="15">
      <c r="A75" s="9"/>
      <c r="B75" s="9"/>
      <c r="C75" s="9"/>
      <c r="D75" s="166"/>
      <c r="E75" s="9"/>
      <c r="F75" s="166"/>
      <c r="G75" s="9"/>
      <c r="H75" s="9"/>
    </row>
    <row r="76" spans="1:8" ht="15">
      <c r="A76" s="9"/>
      <c r="B76" s="9"/>
      <c r="C76" s="9"/>
      <c r="D76" s="166"/>
      <c r="E76" s="9"/>
      <c r="F76" s="166"/>
      <c r="G76" s="9"/>
      <c r="H76" s="9"/>
    </row>
    <row r="77" spans="1:8" ht="15">
      <c r="A77" s="9"/>
      <c r="B77" s="9"/>
      <c r="C77" s="9"/>
      <c r="D77" s="166"/>
      <c r="E77" s="9"/>
      <c r="F77" s="166"/>
      <c r="G77" s="9"/>
      <c r="H77" s="9"/>
    </row>
    <row r="78" spans="1:8" ht="15">
      <c r="A78" s="9"/>
      <c r="B78" s="9"/>
      <c r="C78" s="9"/>
      <c r="D78" s="166"/>
      <c r="E78" s="9"/>
      <c r="F78" s="166"/>
      <c r="G78" s="9"/>
      <c r="H78" s="9"/>
    </row>
    <row r="79" spans="1:8" ht="15">
      <c r="A79" s="9"/>
      <c r="B79" s="9"/>
      <c r="C79" s="9"/>
      <c r="D79" s="166"/>
      <c r="E79" s="9"/>
      <c r="F79" s="166"/>
      <c r="G79" s="9"/>
      <c r="H79" s="9"/>
    </row>
    <row r="80" spans="1:8" ht="15">
      <c r="A80" s="9"/>
      <c r="B80" s="9"/>
      <c r="C80" s="9"/>
      <c r="D80" s="166"/>
      <c r="E80" s="9"/>
      <c r="F80" s="166"/>
      <c r="G80" s="9"/>
      <c r="H80" s="9"/>
    </row>
    <row r="81" spans="1:8" ht="15">
      <c r="A81" s="9"/>
      <c r="B81" s="9"/>
      <c r="C81" s="9"/>
      <c r="D81" s="166"/>
      <c r="E81" s="9"/>
      <c r="F81" s="166"/>
      <c r="G81" s="9"/>
      <c r="H81" s="9"/>
    </row>
    <row r="82" spans="1:8" ht="15">
      <c r="A82" s="9"/>
      <c r="B82" s="9"/>
      <c r="C82" s="9"/>
      <c r="D82" s="166"/>
      <c r="E82" s="9"/>
      <c r="F82" s="166"/>
      <c r="G82" s="9"/>
      <c r="H82" s="9"/>
    </row>
    <row r="83" spans="1:8" ht="15">
      <c r="A83" s="9"/>
      <c r="B83" s="9"/>
      <c r="C83" s="9"/>
      <c r="D83" s="166"/>
      <c r="E83" s="9"/>
      <c r="F83" s="166"/>
      <c r="G83" s="9"/>
      <c r="H83" s="9"/>
    </row>
    <row r="84" spans="1:8" ht="15">
      <c r="A84" s="9"/>
      <c r="B84" s="9"/>
      <c r="C84" s="9"/>
      <c r="D84" s="166"/>
      <c r="E84" s="9"/>
      <c r="F84" s="166"/>
      <c r="G84" s="9"/>
      <c r="H84" s="9"/>
    </row>
    <row r="85" spans="1:8" ht="15">
      <c r="A85" s="9"/>
      <c r="B85" s="9"/>
      <c r="C85" s="9"/>
      <c r="D85" s="166"/>
      <c r="E85" s="9"/>
      <c r="F85" s="166"/>
      <c r="G85" s="9"/>
      <c r="H85" s="9"/>
    </row>
    <row r="86" spans="1:8" ht="15">
      <c r="A86" s="9"/>
      <c r="B86" s="9"/>
      <c r="C86" s="9"/>
      <c r="D86" s="166"/>
      <c r="E86" s="9"/>
      <c r="F86" s="166"/>
      <c r="G86" s="9"/>
      <c r="H86" s="9"/>
    </row>
    <row r="87" spans="1:8" ht="15">
      <c r="A87" s="9"/>
      <c r="B87" s="9"/>
      <c r="C87" s="9"/>
      <c r="D87" s="166"/>
      <c r="E87" s="9"/>
      <c r="F87" s="166"/>
      <c r="G87" s="9"/>
      <c r="H87" s="9"/>
    </row>
    <row r="88" spans="1:8" ht="15">
      <c r="A88" s="9"/>
      <c r="B88" s="9"/>
      <c r="C88" s="9"/>
      <c r="D88" s="166"/>
      <c r="E88" s="9"/>
      <c r="F88" s="166"/>
      <c r="G88" s="9"/>
      <c r="H88" s="9"/>
    </row>
    <row r="89" spans="1:8" ht="15">
      <c r="A89" s="9"/>
      <c r="B89" s="9"/>
      <c r="C89" s="9"/>
      <c r="D89" s="166"/>
      <c r="E89" s="9"/>
      <c r="F89" s="166"/>
      <c r="G89" s="9"/>
      <c r="H89" s="9"/>
    </row>
    <row r="90" spans="1:8" ht="15">
      <c r="A90" s="9"/>
      <c r="B90" s="9"/>
      <c r="C90" s="9"/>
      <c r="D90" s="166"/>
      <c r="E90" s="9"/>
      <c r="F90" s="166"/>
      <c r="G90" s="9"/>
      <c r="H90" s="9"/>
    </row>
    <row r="91" spans="1:8" ht="15">
      <c r="A91" s="9"/>
      <c r="B91" s="9"/>
      <c r="C91" s="9"/>
      <c r="D91" s="166"/>
      <c r="E91" s="9"/>
      <c r="F91" s="166"/>
      <c r="G91" s="9"/>
      <c r="H91" s="9"/>
    </row>
    <row r="92" spans="1:8" ht="15">
      <c r="A92" s="9"/>
      <c r="B92" s="9"/>
      <c r="C92" s="9"/>
      <c r="D92" s="166"/>
      <c r="E92" s="9"/>
      <c r="F92" s="166"/>
      <c r="G92" s="9"/>
      <c r="H92" s="9"/>
    </row>
    <row r="93" spans="1:8" ht="15">
      <c r="A93" s="9"/>
      <c r="B93" s="9"/>
      <c r="C93" s="9"/>
      <c r="D93" s="166"/>
      <c r="E93" s="9"/>
      <c r="F93" s="166"/>
      <c r="G93" s="9"/>
      <c r="H93" s="9"/>
    </row>
    <row r="94" spans="1:8" ht="15">
      <c r="A94" s="9"/>
      <c r="B94" s="9"/>
      <c r="C94" s="9"/>
      <c r="D94" s="166"/>
      <c r="E94" s="9"/>
      <c r="F94" s="166"/>
      <c r="G94" s="9"/>
      <c r="H94" s="9"/>
    </row>
    <row r="95" spans="1:8" ht="15">
      <c r="A95" s="9"/>
      <c r="B95" s="9"/>
      <c r="C95" s="9"/>
      <c r="D95" s="166"/>
      <c r="E95" s="9"/>
      <c r="F95" s="166"/>
      <c r="G95" s="9"/>
      <c r="H95" s="9"/>
    </row>
    <row r="96" spans="1:8" ht="15">
      <c r="A96" s="9"/>
      <c r="B96" s="9"/>
      <c r="C96" s="9"/>
      <c r="D96" s="166"/>
      <c r="E96" s="9"/>
      <c r="F96" s="166"/>
      <c r="G96" s="9"/>
      <c r="H96" s="9"/>
    </row>
  </sheetData>
  <sheetProtection/>
  <mergeCells count="8">
    <mergeCell ref="A61:B61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71"/>
  <sheetViews>
    <sheetView zoomScale="80" zoomScaleNormal="80" zoomScalePageLayoutView="0" workbookViewId="0" topLeftCell="A34">
      <selection activeCell="O70" sqref="O70"/>
    </sheetView>
  </sheetViews>
  <sheetFormatPr defaultColWidth="11.421875" defaultRowHeight="15"/>
  <cols>
    <col min="1" max="1" width="10.7109375" style="167" customWidth="1"/>
    <col min="2" max="2" width="60.7109375" style="167" customWidth="1"/>
    <col min="3" max="16" width="12.421875" style="167" customWidth="1"/>
    <col min="17" max="17" width="17.00390625" style="167" customWidth="1"/>
    <col min="18" max="16384" width="11.421875" style="167" customWidth="1"/>
  </cols>
  <sheetData>
    <row r="1" spans="1:17" ht="24.75" customHeight="1" thickBot="1" thickTop="1">
      <c r="A1" s="306" t="s">
        <v>387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21"/>
    </row>
    <row r="2" spans="1:17" ht="24.75" customHeight="1" thickBot="1" thickTop="1">
      <c r="A2" s="306" t="s">
        <v>611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21"/>
    </row>
    <row r="3" spans="1:17" ht="19.5" customHeight="1" thickBot="1" thickTop="1">
      <c r="A3" s="282" t="s">
        <v>226</v>
      </c>
      <c r="B3" s="285" t="s">
        <v>227</v>
      </c>
      <c r="C3" s="288" t="s">
        <v>32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0"/>
      <c r="Q3" s="334" t="s">
        <v>607</v>
      </c>
    </row>
    <row r="4" spans="1:17" ht="19.5" customHeight="1">
      <c r="A4" s="283"/>
      <c r="B4" s="286"/>
      <c r="C4" s="275">
        <v>2012</v>
      </c>
      <c r="D4" s="276"/>
      <c r="E4" s="275">
        <v>2013</v>
      </c>
      <c r="F4" s="276"/>
      <c r="G4" s="275">
        <v>2014</v>
      </c>
      <c r="H4" s="276"/>
      <c r="I4" s="275">
        <v>2015</v>
      </c>
      <c r="J4" s="276"/>
      <c r="K4" s="275">
        <v>2016</v>
      </c>
      <c r="L4" s="276"/>
      <c r="M4" s="275">
        <v>2017</v>
      </c>
      <c r="N4" s="276"/>
      <c r="O4" s="275">
        <v>2018</v>
      </c>
      <c r="P4" s="276"/>
      <c r="Q4" s="334"/>
    </row>
    <row r="5" spans="1:17" ht="19.5" customHeight="1" thickBot="1">
      <c r="A5" s="284"/>
      <c r="B5" s="287"/>
      <c r="C5" s="35" t="s">
        <v>33</v>
      </c>
      <c r="D5" s="36" t="s">
        <v>34</v>
      </c>
      <c r="E5" s="35" t="s">
        <v>33</v>
      </c>
      <c r="F5" s="36" t="s">
        <v>34</v>
      </c>
      <c r="G5" s="35" t="s">
        <v>33</v>
      </c>
      <c r="H5" s="36" t="s">
        <v>34</v>
      </c>
      <c r="I5" s="35" t="s">
        <v>33</v>
      </c>
      <c r="J5" s="36" t="s">
        <v>34</v>
      </c>
      <c r="K5" s="35" t="s">
        <v>33</v>
      </c>
      <c r="L5" s="36" t="s">
        <v>34</v>
      </c>
      <c r="M5" s="35" t="s">
        <v>33</v>
      </c>
      <c r="N5" s="36" t="s">
        <v>34</v>
      </c>
      <c r="O5" s="35" t="s">
        <v>33</v>
      </c>
      <c r="P5" s="36" t="s">
        <v>34</v>
      </c>
      <c r="Q5" s="335"/>
    </row>
    <row r="6" spans="1:22" ht="15.75" thickBot="1">
      <c r="A6" s="211">
        <v>0</v>
      </c>
      <c r="B6" s="212" t="s">
        <v>228</v>
      </c>
      <c r="C6" s="213">
        <v>141</v>
      </c>
      <c r="D6" s="205">
        <v>0.0543562066306862</v>
      </c>
      <c r="E6" s="213">
        <v>142</v>
      </c>
      <c r="F6" s="205">
        <v>0.05388994307400379</v>
      </c>
      <c r="G6" s="213">
        <v>133</v>
      </c>
      <c r="H6" s="205">
        <v>0.05537052456286428</v>
      </c>
      <c r="I6" s="213">
        <v>140</v>
      </c>
      <c r="J6" s="204">
        <v>0.053292729349067376</v>
      </c>
      <c r="K6" s="213">
        <v>138</v>
      </c>
      <c r="L6" s="204">
        <v>0.0512630014858841</v>
      </c>
      <c r="M6" s="213">
        <v>135</v>
      </c>
      <c r="N6" s="204">
        <v>0.04845656855707107</v>
      </c>
      <c r="O6" s="213">
        <f>_xlfn.IFERROR(VLOOKUP(R6,'[1]Sheet1'!$A$463:$C$494,2,FALSE),0)</f>
        <v>131</v>
      </c>
      <c r="P6" s="204">
        <f>_xlfn.IFERROR(VLOOKUP(R6,'[1]Sheet1'!$A$463:$C$494,3,FALSE)/100,0)</f>
        <v>0.04742939898624186</v>
      </c>
      <c r="Q6" s="214">
        <f>_xlfn.IFERROR((O6-M6)/M6,0)</f>
        <v>-0.02962962962962963</v>
      </c>
      <c r="R6" s="256" t="s">
        <v>492</v>
      </c>
      <c r="T6" s="264"/>
      <c r="U6" s="265"/>
      <c r="V6" s="266"/>
    </row>
    <row r="7" spans="1:22" ht="15">
      <c r="A7" s="211">
        <v>1</v>
      </c>
      <c r="B7" s="212" t="s">
        <v>229</v>
      </c>
      <c r="C7" s="213">
        <v>398</v>
      </c>
      <c r="D7" s="205">
        <v>0.15343099460292983</v>
      </c>
      <c r="E7" s="213">
        <v>442</v>
      </c>
      <c r="F7" s="205">
        <v>0.16774193548387098</v>
      </c>
      <c r="G7" s="213">
        <v>433</v>
      </c>
      <c r="H7" s="205">
        <v>0.18026644462947544</v>
      </c>
      <c r="I7" s="213">
        <v>496</v>
      </c>
      <c r="J7" s="204">
        <v>0.18880852683669586</v>
      </c>
      <c r="K7" s="213">
        <v>484</v>
      </c>
      <c r="L7" s="204">
        <v>0.1797919762258544</v>
      </c>
      <c r="M7" s="213">
        <v>478</v>
      </c>
      <c r="N7" s="204">
        <v>0.1715721464465183</v>
      </c>
      <c r="O7" s="213">
        <f>SUM(O8:O12)</f>
        <v>500</v>
      </c>
      <c r="P7" s="204">
        <f>SUM(P8:P12)</f>
        <v>0.18102824040550322</v>
      </c>
      <c r="Q7" s="214">
        <f aca="true" t="shared" si="0" ref="Q7:Q68">_xlfn.IFERROR((O7-M7)/M7,0)</f>
        <v>0.04602510460251046</v>
      </c>
      <c r="R7" s="256"/>
      <c r="T7" s="264"/>
      <c r="U7" s="265"/>
      <c r="V7" s="266"/>
    </row>
    <row r="8" spans="1:22" ht="15">
      <c r="A8" s="190">
        <v>10</v>
      </c>
      <c r="B8" s="215" t="s">
        <v>230</v>
      </c>
      <c r="C8" s="39">
        <v>108</v>
      </c>
      <c r="D8" s="177">
        <v>0.04163454124903624</v>
      </c>
      <c r="E8" s="39">
        <v>85</v>
      </c>
      <c r="F8" s="177">
        <v>0.03225806451612903</v>
      </c>
      <c r="G8" s="39">
        <v>56</v>
      </c>
      <c r="H8" s="177">
        <v>0.02331390507910075</v>
      </c>
      <c r="I8" s="39">
        <v>68</v>
      </c>
      <c r="J8" s="174">
        <v>0.02588503996954701</v>
      </c>
      <c r="K8" s="39">
        <v>60</v>
      </c>
      <c r="L8" s="174">
        <v>0.022288261515601784</v>
      </c>
      <c r="M8" s="39">
        <v>62</v>
      </c>
      <c r="N8" s="174">
        <v>0.022254127781765973</v>
      </c>
      <c r="O8" s="39">
        <f>_xlfn.IFERROR(VLOOKUP(R8,'[1]Sheet1'!$A$463:$C$494,2,FALSE),0)</f>
        <v>59</v>
      </c>
      <c r="P8" s="174">
        <f>_xlfn.IFERROR(VLOOKUP(R8,'[1]Sheet1'!$A$463:$C$494,3,FALSE)/100,0)</f>
        <v>0.021361332367849383</v>
      </c>
      <c r="Q8" s="193">
        <f t="shared" si="0"/>
        <v>-0.04838709677419355</v>
      </c>
      <c r="R8" s="256" t="s">
        <v>493</v>
      </c>
      <c r="T8" s="264"/>
      <c r="U8" s="265"/>
      <c r="V8" s="266"/>
    </row>
    <row r="9" spans="1:22" ht="15">
      <c r="A9" s="190">
        <v>11</v>
      </c>
      <c r="B9" s="215" t="s">
        <v>231</v>
      </c>
      <c r="C9" s="39">
        <v>247</v>
      </c>
      <c r="D9" s="177">
        <v>0.09521973785659213</v>
      </c>
      <c r="E9" s="39">
        <v>328</v>
      </c>
      <c r="F9" s="177">
        <v>0.12447817836812144</v>
      </c>
      <c r="G9" s="39">
        <v>328</v>
      </c>
      <c r="H9" s="177">
        <v>0.13655287260616153</v>
      </c>
      <c r="I9" s="39">
        <v>366</v>
      </c>
      <c r="J9" s="174">
        <v>0.13932242101256187</v>
      </c>
      <c r="K9" s="39">
        <v>369</v>
      </c>
      <c r="L9" s="174">
        <v>0.13707280832095098</v>
      </c>
      <c r="M9" s="39">
        <v>358</v>
      </c>
      <c r="N9" s="174">
        <v>0.12849964106245512</v>
      </c>
      <c r="O9" s="39">
        <f>_xlfn.IFERROR(VLOOKUP(R9,'[1]Sheet1'!$A$463:$C$494,2,FALSE),0)</f>
        <v>381</v>
      </c>
      <c r="P9" s="174">
        <f>_xlfn.IFERROR(VLOOKUP(R9,'[1]Sheet1'!$A$463:$C$494,3,FALSE)/100,0)</f>
        <v>0.13794351918899347</v>
      </c>
      <c r="Q9" s="193">
        <f t="shared" si="0"/>
        <v>0.06424581005586592</v>
      </c>
      <c r="R9" s="256" t="s">
        <v>494</v>
      </c>
      <c r="T9" s="264"/>
      <c r="U9" s="265"/>
      <c r="V9" s="266"/>
    </row>
    <row r="10" spans="1:22" ht="15">
      <c r="A10" s="190">
        <v>12</v>
      </c>
      <c r="B10" s="215" t="s">
        <v>232</v>
      </c>
      <c r="C10" s="39">
        <v>27</v>
      </c>
      <c r="D10" s="177">
        <v>0.01040863531225906</v>
      </c>
      <c r="E10" s="39">
        <v>18</v>
      </c>
      <c r="F10" s="177">
        <v>0.00683111954459203</v>
      </c>
      <c r="G10" s="39">
        <v>37</v>
      </c>
      <c r="H10" s="177">
        <v>0.015403830141548709</v>
      </c>
      <c r="I10" s="39">
        <v>48</v>
      </c>
      <c r="J10" s="174">
        <v>0.018271792919680244</v>
      </c>
      <c r="K10" s="39">
        <v>40</v>
      </c>
      <c r="L10" s="174">
        <v>0.014858841010401186</v>
      </c>
      <c r="M10" s="39">
        <v>37</v>
      </c>
      <c r="N10" s="174">
        <v>0.013280689160086146</v>
      </c>
      <c r="O10" s="39">
        <f>_xlfn.IFERROR(VLOOKUP(R10,'[1]Sheet1'!$A$463:$C$494,2,FALSE),0)</f>
        <v>41</v>
      </c>
      <c r="P10" s="174">
        <f>_xlfn.IFERROR(VLOOKUP(R10,'[1]Sheet1'!$A$463:$C$494,3,FALSE)/100,0)</f>
        <v>0.014844315713251267</v>
      </c>
      <c r="Q10" s="193">
        <f t="shared" si="0"/>
        <v>0.10810810810810811</v>
      </c>
      <c r="R10" s="256" t="s">
        <v>495</v>
      </c>
      <c r="T10" s="264"/>
      <c r="U10" s="265"/>
      <c r="V10" s="266"/>
    </row>
    <row r="11" spans="1:22" ht="15">
      <c r="A11" s="190">
        <v>13</v>
      </c>
      <c r="B11" s="215" t="s">
        <v>233</v>
      </c>
      <c r="C11" s="39">
        <v>1</v>
      </c>
      <c r="D11" s="177">
        <v>0.00038550501156515033</v>
      </c>
      <c r="E11" s="39">
        <v>3</v>
      </c>
      <c r="F11" s="177">
        <v>0.0011385199240986717</v>
      </c>
      <c r="G11" s="39">
        <v>3</v>
      </c>
      <c r="H11" s="177">
        <v>0.0012489592006661116</v>
      </c>
      <c r="I11" s="39">
        <v>2</v>
      </c>
      <c r="J11" s="174">
        <v>0.0007613247049866769</v>
      </c>
      <c r="K11" s="39">
        <v>1</v>
      </c>
      <c r="L11" s="174">
        <v>0.0003714710252600297</v>
      </c>
      <c r="M11" s="39">
        <v>2</v>
      </c>
      <c r="N11" s="174">
        <v>0.0007178750897343862</v>
      </c>
      <c r="O11" s="39">
        <f>_xlfn.IFERROR(VLOOKUP(R11,'[1]Sheet1'!$A$463:$C$494,2,FALSE),0)</f>
        <v>2</v>
      </c>
      <c r="P11" s="174">
        <f>_xlfn.IFERROR(VLOOKUP(R11,'[1]Sheet1'!$A$463:$C$494,3,FALSE)/100,0)</f>
        <v>0.000724112961622013</v>
      </c>
      <c r="Q11" s="193">
        <f t="shared" si="0"/>
        <v>0</v>
      </c>
      <c r="R11" s="256" t="s">
        <v>496</v>
      </c>
      <c r="T11" s="264"/>
      <c r="U11" s="265"/>
      <c r="V11" s="266"/>
    </row>
    <row r="12" spans="1:22" ht="15.75" thickBot="1">
      <c r="A12" s="194">
        <v>19</v>
      </c>
      <c r="B12" s="216" t="s">
        <v>234</v>
      </c>
      <c r="C12" s="40">
        <v>15</v>
      </c>
      <c r="D12" s="195">
        <v>0.005782575173477255</v>
      </c>
      <c r="E12" s="40">
        <v>8</v>
      </c>
      <c r="F12" s="195">
        <v>0.0030360531309297912</v>
      </c>
      <c r="G12" s="40">
        <v>9</v>
      </c>
      <c r="H12" s="195">
        <v>0.003746877601998335</v>
      </c>
      <c r="I12" s="40">
        <v>12</v>
      </c>
      <c r="J12" s="175">
        <v>0.004567948229920061</v>
      </c>
      <c r="K12" s="40">
        <v>14</v>
      </c>
      <c r="L12" s="175">
        <v>0.005200594353640415</v>
      </c>
      <c r="M12" s="40">
        <v>19</v>
      </c>
      <c r="N12" s="175">
        <v>0.0068198133524766695</v>
      </c>
      <c r="O12" s="40">
        <f>_xlfn.IFERROR(VLOOKUP(R12,'[1]Sheet1'!$A$463:$C$494,2,FALSE),0)</f>
        <v>17</v>
      </c>
      <c r="P12" s="175">
        <f>_xlfn.IFERROR(VLOOKUP(R12,'[1]Sheet1'!$A$463:$C$494,3,FALSE)/100,0)</f>
        <v>0.006154960173787111</v>
      </c>
      <c r="Q12" s="196">
        <f t="shared" si="0"/>
        <v>-0.10526315789473684</v>
      </c>
      <c r="R12" s="256" t="s">
        <v>497</v>
      </c>
      <c r="T12" s="264"/>
      <c r="U12" s="265"/>
      <c r="V12" s="266"/>
    </row>
    <row r="13" spans="1:22" ht="15">
      <c r="A13" s="211">
        <v>2</v>
      </c>
      <c r="B13" s="212" t="s">
        <v>235</v>
      </c>
      <c r="C13" s="213">
        <v>945</v>
      </c>
      <c r="D13" s="205">
        <v>0.3643022359290671</v>
      </c>
      <c r="E13" s="213">
        <v>975</v>
      </c>
      <c r="F13" s="205">
        <v>0.3700189753320683</v>
      </c>
      <c r="G13" s="213">
        <v>918</v>
      </c>
      <c r="H13" s="205">
        <v>0.38218151540383016</v>
      </c>
      <c r="I13" s="213">
        <v>973</v>
      </c>
      <c r="J13" s="204">
        <v>0.3703844689760183</v>
      </c>
      <c r="K13" s="213">
        <v>1068</v>
      </c>
      <c r="L13" s="204">
        <v>0.3967310549777117</v>
      </c>
      <c r="M13" s="213">
        <v>1160</v>
      </c>
      <c r="N13" s="204">
        <v>0.416367552045944</v>
      </c>
      <c r="O13" s="213">
        <f>SUM(O14:O17)</f>
        <v>1204</v>
      </c>
      <c r="P13" s="204">
        <f>SUM(P14:P17)</f>
        <v>0.4359160028964519</v>
      </c>
      <c r="Q13" s="214">
        <f t="shared" si="0"/>
        <v>0.03793103448275862</v>
      </c>
      <c r="R13" s="256"/>
      <c r="T13" s="264"/>
      <c r="U13" s="265"/>
      <c r="V13" s="266"/>
    </row>
    <row r="14" spans="1:22" ht="15">
      <c r="A14" s="190">
        <v>20</v>
      </c>
      <c r="B14" s="215" t="s">
        <v>236</v>
      </c>
      <c r="C14" s="39">
        <v>564</v>
      </c>
      <c r="D14" s="177">
        <v>0.2174248265227448</v>
      </c>
      <c r="E14" s="39">
        <v>518</v>
      </c>
      <c r="F14" s="177">
        <v>0.196584440227704</v>
      </c>
      <c r="G14" s="39">
        <v>434</v>
      </c>
      <c r="H14" s="177">
        <v>0.1806827643630308</v>
      </c>
      <c r="I14" s="39">
        <v>445</v>
      </c>
      <c r="J14" s="174">
        <v>0.1693947468595356</v>
      </c>
      <c r="K14" s="39">
        <v>470</v>
      </c>
      <c r="L14" s="174">
        <v>0.17459138187221396</v>
      </c>
      <c r="M14" s="39">
        <v>543</v>
      </c>
      <c r="N14" s="174">
        <v>0.19490308686288585</v>
      </c>
      <c r="O14" s="39">
        <f>_xlfn.IFERROR(VLOOKUP(R14,'[1]Sheet1'!$A$463:$C$494,2,FALSE),0)</f>
        <v>575</v>
      </c>
      <c r="P14" s="174">
        <f>_xlfn.IFERROR(VLOOKUP(R14,'[1]Sheet1'!$A$463:$C$494,3,FALSE)/100,0)</f>
        <v>0.20818247646632876</v>
      </c>
      <c r="Q14" s="193">
        <f t="shared" si="0"/>
        <v>0.058931860036832415</v>
      </c>
      <c r="R14" s="256" t="s">
        <v>498</v>
      </c>
      <c r="T14" s="264"/>
      <c r="U14" s="265"/>
      <c r="V14" s="266"/>
    </row>
    <row r="15" spans="1:22" ht="15">
      <c r="A15" s="190">
        <v>21</v>
      </c>
      <c r="B15" s="215" t="s">
        <v>237</v>
      </c>
      <c r="C15" s="39">
        <v>317</v>
      </c>
      <c r="D15" s="177">
        <v>0.12220508866615266</v>
      </c>
      <c r="E15" s="39">
        <v>387</v>
      </c>
      <c r="F15" s="177">
        <v>0.14686907020872866</v>
      </c>
      <c r="G15" s="39">
        <v>421</v>
      </c>
      <c r="H15" s="177">
        <v>0.175270607826811</v>
      </c>
      <c r="I15" s="39">
        <v>465</v>
      </c>
      <c r="J15" s="174">
        <v>0.17700799390940236</v>
      </c>
      <c r="K15" s="39">
        <v>502</v>
      </c>
      <c r="L15" s="174">
        <v>0.18647845468053492</v>
      </c>
      <c r="M15" s="39">
        <v>547</v>
      </c>
      <c r="N15" s="174">
        <v>0.1963388370423546</v>
      </c>
      <c r="O15" s="39">
        <f>_xlfn.IFERROR(VLOOKUP(R15,'[1]Sheet1'!$A$463:$C$494,2,FALSE),0)</f>
        <v>554</v>
      </c>
      <c r="P15" s="174">
        <f>_xlfn.IFERROR(VLOOKUP(R15,'[1]Sheet1'!$A$463:$C$494,3,FALSE)/100,0)</f>
        <v>0.2005792903692976</v>
      </c>
      <c r="Q15" s="193">
        <f t="shared" si="0"/>
        <v>0.012797074954296161</v>
      </c>
      <c r="R15" s="256" t="s">
        <v>499</v>
      </c>
      <c r="T15" s="264"/>
      <c r="U15" s="265"/>
      <c r="V15" s="266"/>
    </row>
    <row r="16" spans="1:22" ht="15">
      <c r="A16" s="190">
        <v>22</v>
      </c>
      <c r="B16" s="215" t="s">
        <v>238</v>
      </c>
      <c r="C16" s="39">
        <v>29</v>
      </c>
      <c r="D16" s="177">
        <v>0.01117964533538936</v>
      </c>
      <c r="E16" s="39">
        <v>21</v>
      </c>
      <c r="F16" s="177">
        <v>0.007969639468690701</v>
      </c>
      <c r="G16" s="39">
        <v>23</v>
      </c>
      <c r="H16" s="177">
        <v>0.009575353871773521</v>
      </c>
      <c r="I16" s="39">
        <v>24</v>
      </c>
      <c r="J16" s="174">
        <v>0.009135896459840122</v>
      </c>
      <c r="K16" s="39">
        <v>38</v>
      </c>
      <c r="L16" s="174">
        <v>0.01411589895988113</v>
      </c>
      <c r="M16" s="39">
        <v>35</v>
      </c>
      <c r="N16" s="174">
        <v>0.01256281407035176</v>
      </c>
      <c r="O16" s="39">
        <f>_xlfn.IFERROR(VLOOKUP(R16,'[1]Sheet1'!$A$463:$C$494,2,FALSE),0)</f>
        <v>40</v>
      </c>
      <c r="P16" s="174">
        <f>_xlfn.IFERROR(VLOOKUP(R16,'[1]Sheet1'!$A$463:$C$494,3,FALSE)/100,0)</f>
        <v>0.01448225923244026</v>
      </c>
      <c r="Q16" s="193">
        <f t="shared" si="0"/>
        <v>0.14285714285714285</v>
      </c>
      <c r="R16" s="256" t="s">
        <v>500</v>
      </c>
      <c r="T16" s="264"/>
      <c r="U16" s="265"/>
      <c r="V16" s="266"/>
    </row>
    <row r="17" spans="1:22" ht="15.75" thickBot="1">
      <c r="A17" s="202">
        <v>29</v>
      </c>
      <c r="B17" s="217" t="s">
        <v>239</v>
      </c>
      <c r="C17" s="41">
        <v>35</v>
      </c>
      <c r="D17" s="178">
        <v>0.013492675404780262</v>
      </c>
      <c r="E17" s="41">
        <v>49</v>
      </c>
      <c r="F17" s="178">
        <v>0.018595825426944972</v>
      </c>
      <c r="G17" s="41">
        <v>40</v>
      </c>
      <c r="H17" s="178">
        <v>0.01665278934221482</v>
      </c>
      <c r="I17" s="41">
        <v>39</v>
      </c>
      <c r="J17" s="179">
        <v>0.014845831747240197</v>
      </c>
      <c r="K17" s="41">
        <v>58</v>
      </c>
      <c r="L17" s="179">
        <v>0.021545319465081723</v>
      </c>
      <c r="M17" s="41">
        <v>35</v>
      </c>
      <c r="N17" s="179">
        <v>0.01256281407035176</v>
      </c>
      <c r="O17" s="41">
        <f>_xlfn.IFERROR(VLOOKUP(R17,'[1]Sheet1'!$A$463:$C$494,2,FALSE),0)</f>
        <v>35</v>
      </c>
      <c r="P17" s="179">
        <f>_xlfn.IFERROR(VLOOKUP(R17,'[1]Sheet1'!$A$463:$C$494,3,FALSE)/100,0)</f>
        <v>0.012671976828385228</v>
      </c>
      <c r="Q17" s="196">
        <f t="shared" si="0"/>
        <v>0</v>
      </c>
      <c r="R17" s="256" t="s">
        <v>501</v>
      </c>
      <c r="T17" s="264"/>
      <c r="U17" s="265"/>
      <c r="V17" s="266"/>
    </row>
    <row r="18" spans="1:22" ht="15">
      <c r="A18" s="211">
        <v>3</v>
      </c>
      <c r="B18" s="212" t="s">
        <v>240</v>
      </c>
      <c r="C18" s="213">
        <v>613</v>
      </c>
      <c r="D18" s="205">
        <v>0.23631457208943715</v>
      </c>
      <c r="E18" s="213">
        <v>586</v>
      </c>
      <c r="F18" s="205">
        <v>0.2223908918406072</v>
      </c>
      <c r="G18" s="213">
        <v>514</v>
      </c>
      <c r="H18" s="205">
        <v>0.21398834304746045</v>
      </c>
      <c r="I18" s="213">
        <v>574</v>
      </c>
      <c r="J18" s="204">
        <v>0.21850019033117624</v>
      </c>
      <c r="K18" s="213">
        <v>560</v>
      </c>
      <c r="L18" s="204">
        <v>0.20802377414561662</v>
      </c>
      <c r="M18" s="213">
        <v>607</v>
      </c>
      <c r="N18" s="204">
        <v>0.21787508973438618</v>
      </c>
      <c r="O18" s="213">
        <f>SUM(O19:O22)</f>
        <v>549</v>
      </c>
      <c r="P18" s="204">
        <f>SUM(P19:P22)</f>
        <v>0.19876900796524258</v>
      </c>
      <c r="Q18" s="214">
        <f t="shared" si="0"/>
        <v>-0.09555189456342669</v>
      </c>
      <c r="R18" s="256"/>
      <c r="T18" s="264"/>
      <c r="U18" s="265"/>
      <c r="V18" s="266"/>
    </row>
    <row r="19" spans="1:22" ht="15">
      <c r="A19" s="190">
        <v>30</v>
      </c>
      <c r="B19" s="215" t="s">
        <v>241</v>
      </c>
      <c r="C19" s="39">
        <v>247</v>
      </c>
      <c r="D19" s="177">
        <v>0.09521973785659213</v>
      </c>
      <c r="E19" s="39">
        <v>217</v>
      </c>
      <c r="F19" s="177">
        <v>0.08235294117647059</v>
      </c>
      <c r="G19" s="39">
        <v>181</v>
      </c>
      <c r="H19" s="177">
        <v>0.07535387177352207</v>
      </c>
      <c r="I19" s="39">
        <v>214</v>
      </c>
      <c r="J19" s="174">
        <v>0.08146174343357442</v>
      </c>
      <c r="K19" s="39">
        <v>206</v>
      </c>
      <c r="L19" s="174">
        <v>0.07652303120356611</v>
      </c>
      <c r="M19" s="39">
        <v>198</v>
      </c>
      <c r="N19" s="174">
        <v>0.07106963388370424</v>
      </c>
      <c r="O19" s="39">
        <f>_xlfn.IFERROR(VLOOKUP(R19,'[1]Sheet1'!$A$463:$C$494,2,FALSE),0)</f>
        <v>202</v>
      </c>
      <c r="P19" s="174">
        <f>_xlfn.IFERROR(VLOOKUP(R19,'[1]Sheet1'!$A$463:$C$494,3,FALSE)/100,0)</f>
        <v>0.07313540912382331</v>
      </c>
      <c r="Q19" s="193">
        <f t="shared" si="0"/>
        <v>0.020202020202020204</v>
      </c>
      <c r="R19" s="256" t="s">
        <v>502</v>
      </c>
      <c r="T19" s="264"/>
      <c r="U19" s="265"/>
      <c r="V19" s="266"/>
    </row>
    <row r="20" spans="1:22" ht="15">
      <c r="A20" s="190">
        <v>31</v>
      </c>
      <c r="B20" s="215" t="s">
        <v>242</v>
      </c>
      <c r="C20" s="39">
        <v>49</v>
      </c>
      <c r="D20" s="177">
        <v>0.018889745566692366</v>
      </c>
      <c r="E20" s="39">
        <v>69</v>
      </c>
      <c r="F20" s="177">
        <v>0.026185958254269448</v>
      </c>
      <c r="G20" s="39">
        <v>56</v>
      </c>
      <c r="H20" s="177">
        <v>0.02331390507910075</v>
      </c>
      <c r="I20" s="39">
        <v>58</v>
      </c>
      <c r="J20" s="174">
        <v>0.022078416444613627</v>
      </c>
      <c r="K20" s="39">
        <v>59</v>
      </c>
      <c r="L20" s="174">
        <v>0.021916790490341752</v>
      </c>
      <c r="M20" s="39">
        <v>65</v>
      </c>
      <c r="N20" s="174">
        <v>0.023330940416367553</v>
      </c>
      <c r="O20" s="39">
        <f>_xlfn.IFERROR(VLOOKUP(R20,'[1]Sheet1'!$A$463:$C$494,2,FALSE),0)</f>
        <v>56</v>
      </c>
      <c r="P20" s="174">
        <f>_xlfn.IFERROR(VLOOKUP(R20,'[1]Sheet1'!$A$463:$C$494,3,FALSE)/100,0)</f>
        <v>0.020275162925416364</v>
      </c>
      <c r="Q20" s="193">
        <f t="shared" si="0"/>
        <v>-0.13846153846153847</v>
      </c>
      <c r="R20" s="256" t="s">
        <v>503</v>
      </c>
      <c r="T20" s="264"/>
      <c r="U20" s="265"/>
      <c r="V20" s="266"/>
    </row>
    <row r="21" spans="1:22" ht="15">
      <c r="A21" s="190">
        <v>32</v>
      </c>
      <c r="B21" s="215" t="s">
        <v>243</v>
      </c>
      <c r="C21" s="39">
        <v>253</v>
      </c>
      <c r="D21" s="177">
        <v>0.09753276792598303</v>
      </c>
      <c r="E21" s="39">
        <v>245</v>
      </c>
      <c r="F21" s="177">
        <v>0.09297912713472485</v>
      </c>
      <c r="G21" s="39">
        <v>226</v>
      </c>
      <c r="H21" s="177">
        <v>0.09408825978351373</v>
      </c>
      <c r="I21" s="39">
        <v>227</v>
      </c>
      <c r="J21" s="174">
        <v>0.08641035401598782</v>
      </c>
      <c r="K21" s="39">
        <v>239</v>
      </c>
      <c r="L21" s="174">
        <v>0.0887815750371471</v>
      </c>
      <c r="M21" s="39">
        <v>281</v>
      </c>
      <c r="N21" s="174">
        <v>0.10086145010768126</v>
      </c>
      <c r="O21" s="39">
        <f>_xlfn.IFERROR(VLOOKUP(R21,'[1]Sheet1'!$A$463:$C$494,2,FALSE),0)</f>
        <v>234</v>
      </c>
      <c r="P21" s="174">
        <f>_xlfn.IFERROR(VLOOKUP(R21,'[1]Sheet1'!$A$463:$C$494,3,FALSE)/100,0)</f>
        <v>0.08472121650977553</v>
      </c>
      <c r="Q21" s="193">
        <f t="shared" si="0"/>
        <v>-0.16725978647686832</v>
      </c>
      <c r="R21" s="256" t="s">
        <v>504</v>
      </c>
      <c r="T21" s="264"/>
      <c r="U21" s="265"/>
      <c r="V21" s="266"/>
    </row>
    <row r="22" spans="1:22" ht="15.75" thickBot="1">
      <c r="A22" s="194">
        <v>39</v>
      </c>
      <c r="B22" s="216" t="s">
        <v>244</v>
      </c>
      <c r="C22" s="40">
        <v>64</v>
      </c>
      <c r="D22" s="195">
        <v>0.02467232074016962</v>
      </c>
      <c r="E22" s="40">
        <v>55</v>
      </c>
      <c r="F22" s="195">
        <v>0.020872865275142316</v>
      </c>
      <c r="G22" s="40">
        <v>51</v>
      </c>
      <c r="H22" s="195">
        <v>0.021232306411323898</v>
      </c>
      <c r="I22" s="40">
        <v>75</v>
      </c>
      <c r="J22" s="175">
        <v>0.02854967643700038</v>
      </c>
      <c r="K22" s="40">
        <v>56</v>
      </c>
      <c r="L22" s="175">
        <v>0.02080237741456166</v>
      </c>
      <c r="M22" s="40">
        <v>63</v>
      </c>
      <c r="N22" s="175">
        <v>0.022613065326633167</v>
      </c>
      <c r="O22" s="40">
        <f>_xlfn.IFERROR(VLOOKUP(R22,'[1]Sheet1'!$A$463:$C$494,2,FALSE),0)</f>
        <v>57</v>
      </c>
      <c r="P22" s="175">
        <f>_xlfn.IFERROR(VLOOKUP(R22,'[1]Sheet1'!$A$463:$C$494,3,FALSE)/100,0)</f>
        <v>0.020637219406227373</v>
      </c>
      <c r="Q22" s="196">
        <f t="shared" si="0"/>
        <v>-0.09523809523809523</v>
      </c>
      <c r="R22" s="256" t="s">
        <v>505</v>
      </c>
      <c r="T22" s="264"/>
      <c r="U22" s="265"/>
      <c r="V22" s="266"/>
    </row>
    <row r="23" spans="1:22" ht="15">
      <c r="A23" s="211">
        <v>4</v>
      </c>
      <c r="B23" s="212" t="s">
        <v>245</v>
      </c>
      <c r="C23" s="213">
        <v>5</v>
      </c>
      <c r="D23" s="205">
        <v>0.0019275250578257518</v>
      </c>
      <c r="E23" s="213">
        <v>3</v>
      </c>
      <c r="F23" s="205">
        <v>0.0011385199240986717</v>
      </c>
      <c r="G23" s="213">
        <v>5</v>
      </c>
      <c r="H23" s="205">
        <v>0.0020815986677768525</v>
      </c>
      <c r="I23" s="213">
        <v>2</v>
      </c>
      <c r="J23" s="204">
        <v>0.0007613247049866769</v>
      </c>
      <c r="K23" s="213">
        <v>3</v>
      </c>
      <c r="L23" s="204">
        <v>0.001114413075780089</v>
      </c>
      <c r="M23" s="213">
        <v>4</v>
      </c>
      <c r="N23" s="204">
        <v>0.0014357501794687725</v>
      </c>
      <c r="O23" s="213">
        <f>SUM(O24:O25)</f>
        <v>5</v>
      </c>
      <c r="P23" s="204">
        <f>SUM(P24:P25)</f>
        <v>0.0018102824040550326</v>
      </c>
      <c r="Q23" s="214">
        <f t="shared" si="0"/>
        <v>0.25</v>
      </c>
      <c r="R23" s="256"/>
      <c r="T23" s="264"/>
      <c r="U23" s="265"/>
      <c r="V23" s="266"/>
    </row>
    <row r="24" spans="1:22" ht="15">
      <c r="A24" s="190">
        <v>40</v>
      </c>
      <c r="B24" s="215" t="s">
        <v>246</v>
      </c>
      <c r="C24" s="39">
        <v>2</v>
      </c>
      <c r="D24" s="177">
        <v>0.0007710100231303007</v>
      </c>
      <c r="E24" s="39">
        <v>2</v>
      </c>
      <c r="F24" s="177">
        <v>0.0007590132827324478</v>
      </c>
      <c r="G24" s="39">
        <v>2</v>
      </c>
      <c r="H24" s="177">
        <v>0.0008326394671107411</v>
      </c>
      <c r="I24" s="39">
        <v>1</v>
      </c>
      <c r="J24" s="174">
        <v>0.00038066235249333843</v>
      </c>
      <c r="K24" s="39">
        <v>1</v>
      </c>
      <c r="L24" s="174">
        <v>0.0003714710252600297</v>
      </c>
      <c r="M24" s="39">
        <v>2</v>
      </c>
      <c r="N24" s="174">
        <v>0.0007178750897343862</v>
      </c>
      <c r="O24" s="39">
        <f>_xlfn.IFERROR(VLOOKUP(R24,'[1]Sheet1'!$A$463:$C$494,2,FALSE),0)</f>
        <v>3</v>
      </c>
      <c r="P24" s="174">
        <f>_xlfn.IFERROR(VLOOKUP(R24,'[1]Sheet1'!$A$463:$C$494,3,FALSE)/100,0)</f>
        <v>0.0010861694424330196</v>
      </c>
      <c r="Q24" s="193">
        <f t="shared" si="0"/>
        <v>0.5</v>
      </c>
      <c r="R24" s="256" t="s">
        <v>506</v>
      </c>
      <c r="T24" s="264"/>
      <c r="U24" s="265"/>
      <c r="V24" s="266"/>
    </row>
    <row r="25" spans="1:22" ht="15.75" thickBot="1">
      <c r="A25" s="202">
        <v>41</v>
      </c>
      <c r="B25" s="217" t="s">
        <v>247</v>
      </c>
      <c r="C25" s="41">
        <v>3</v>
      </c>
      <c r="D25" s="178">
        <v>0.001156515034695451</v>
      </c>
      <c r="E25" s="41">
        <v>1</v>
      </c>
      <c r="F25" s="178">
        <v>0.0003795066413662239</v>
      </c>
      <c r="G25" s="41">
        <v>3</v>
      </c>
      <c r="H25" s="178">
        <v>0.0012489592006661116</v>
      </c>
      <c r="I25" s="41">
        <v>1</v>
      </c>
      <c r="J25" s="179">
        <v>0.00038066235249333843</v>
      </c>
      <c r="K25" s="41">
        <v>2</v>
      </c>
      <c r="L25" s="179">
        <v>0.0007429420505200594</v>
      </c>
      <c r="M25" s="41">
        <v>2</v>
      </c>
      <c r="N25" s="179">
        <v>0.0007178750897343862</v>
      </c>
      <c r="O25" s="41">
        <f>_xlfn.IFERROR(VLOOKUP(R25,'[1]Sheet1'!$A$463:$C$494,2,FALSE),0)</f>
        <v>2</v>
      </c>
      <c r="P25" s="179">
        <f>_xlfn.IFERROR(VLOOKUP(R25,'[1]Sheet1'!$A$463:$C$494,3,FALSE)/100,0)</f>
        <v>0.000724112961622013</v>
      </c>
      <c r="Q25" s="196">
        <f t="shared" si="0"/>
        <v>0</v>
      </c>
      <c r="R25" s="256" t="s">
        <v>507</v>
      </c>
      <c r="T25" s="264"/>
      <c r="U25" s="265"/>
      <c r="V25" s="266"/>
    </row>
    <row r="26" spans="1:22" ht="15">
      <c r="A26" s="211">
        <v>5</v>
      </c>
      <c r="B26" s="212" t="s">
        <v>248</v>
      </c>
      <c r="C26" s="213">
        <v>202</v>
      </c>
      <c r="D26" s="205">
        <v>0.07787201233616037</v>
      </c>
      <c r="E26" s="213">
        <v>244</v>
      </c>
      <c r="F26" s="205">
        <v>0.09259962049335864</v>
      </c>
      <c r="G26" s="213">
        <v>187</v>
      </c>
      <c r="H26" s="205">
        <v>0.07785179017485429</v>
      </c>
      <c r="I26" s="213">
        <v>210</v>
      </c>
      <c r="J26" s="204">
        <v>0.07993909402360107</v>
      </c>
      <c r="K26" s="213">
        <v>186</v>
      </c>
      <c r="L26" s="204">
        <v>0.06909361069836552</v>
      </c>
      <c r="M26" s="213">
        <v>192</v>
      </c>
      <c r="N26" s="204">
        <v>0.06891600861450106</v>
      </c>
      <c r="O26" s="213">
        <f>SUM(O27:O32)</f>
        <v>170</v>
      </c>
      <c r="P26" s="204">
        <f>SUM(P27:P32)</f>
        <v>0.06154960173787111</v>
      </c>
      <c r="Q26" s="214">
        <f t="shared" si="0"/>
        <v>-0.11458333333333333</v>
      </c>
      <c r="R26" s="256"/>
      <c r="T26" s="264"/>
      <c r="U26" s="265"/>
      <c r="V26" s="266"/>
    </row>
    <row r="27" spans="1:22" ht="15">
      <c r="A27" s="190">
        <v>50</v>
      </c>
      <c r="B27" s="215" t="s">
        <v>249</v>
      </c>
      <c r="C27" s="39">
        <v>113</v>
      </c>
      <c r="D27" s="177">
        <v>0.04356206630686199</v>
      </c>
      <c r="E27" s="39">
        <v>128</v>
      </c>
      <c r="F27" s="177">
        <v>0.04857685009487666</v>
      </c>
      <c r="G27" s="39">
        <v>90</v>
      </c>
      <c r="H27" s="177">
        <v>0.03746877601998335</v>
      </c>
      <c r="I27" s="39">
        <v>93</v>
      </c>
      <c r="J27" s="174">
        <v>0.03540159878188047</v>
      </c>
      <c r="K27" s="39">
        <v>78</v>
      </c>
      <c r="L27" s="174">
        <v>0.028974739970282312</v>
      </c>
      <c r="M27" s="39">
        <v>79</v>
      </c>
      <c r="N27" s="174">
        <v>0.028356066044508254</v>
      </c>
      <c r="O27" s="39">
        <f>_xlfn.IFERROR(VLOOKUP(R27,'[1]Sheet1'!$A$463:$C$494,2,FALSE),0)</f>
        <v>66</v>
      </c>
      <c r="P27" s="174">
        <f>_xlfn.IFERROR(VLOOKUP(R27,'[1]Sheet1'!$A$463:$C$494,3,FALSE)/100,0)</f>
        <v>0.02389572773352643</v>
      </c>
      <c r="Q27" s="193">
        <f t="shared" si="0"/>
        <v>-0.16455696202531644</v>
      </c>
      <c r="R27" s="256" t="s">
        <v>508</v>
      </c>
      <c r="T27" s="264"/>
      <c r="U27" s="265"/>
      <c r="V27" s="266"/>
    </row>
    <row r="28" spans="1:22" ht="15">
      <c r="A28" s="190">
        <v>51</v>
      </c>
      <c r="B28" s="215" t="s">
        <v>249</v>
      </c>
      <c r="C28" s="39">
        <v>31</v>
      </c>
      <c r="D28" s="177">
        <v>0.011950655358519661</v>
      </c>
      <c r="E28" s="39">
        <v>45</v>
      </c>
      <c r="F28" s="177">
        <v>0.017077798861480076</v>
      </c>
      <c r="G28" s="39">
        <v>36</v>
      </c>
      <c r="H28" s="177">
        <v>0.01498751040799334</v>
      </c>
      <c r="I28" s="39">
        <v>48</v>
      </c>
      <c r="J28" s="174">
        <v>0.018271792919680244</v>
      </c>
      <c r="K28" s="39">
        <v>36</v>
      </c>
      <c r="L28" s="174">
        <v>0.013372956909361067</v>
      </c>
      <c r="M28" s="39">
        <v>41</v>
      </c>
      <c r="N28" s="174">
        <v>0.014716439339554917</v>
      </c>
      <c r="O28" s="39">
        <f>_xlfn.IFERROR(VLOOKUP(R28,'[1]Sheet1'!$A$463:$C$494,2,FALSE),0)</f>
        <v>39</v>
      </c>
      <c r="P28" s="174">
        <f>_xlfn.IFERROR(VLOOKUP(R28,'[1]Sheet1'!$A$463:$C$494,3,FALSE)/100,0)</f>
        <v>0.014120202751629254</v>
      </c>
      <c r="Q28" s="193">
        <f t="shared" si="0"/>
        <v>-0.04878048780487805</v>
      </c>
      <c r="R28" s="256" t="s">
        <v>509</v>
      </c>
      <c r="T28" s="264"/>
      <c r="U28" s="265"/>
      <c r="V28" s="266"/>
    </row>
    <row r="29" spans="1:22" ht="15">
      <c r="A29" s="190">
        <v>52</v>
      </c>
      <c r="B29" s="215" t="s">
        <v>250</v>
      </c>
      <c r="C29" s="39">
        <v>45</v>
      </c>
      <c r="D29" s="177">
        <v>0.017347725520431765</v>
      </c>
      <c r="E29" s="39">
        <v>53</v>
      </c>
      <c r="F29" s="177">
        <v>0.020113851992409868</v>
      </c>
      <c r="G29" s="39">
        <v>46</v>
      </c>
      <c r="H29" s="177">
        <v>0.019150707743547043</v>
      </c>
      <c r="I29" s="39">
        <v>38</v>
      </c>
      <c r="J29" s="174">
        <v>0.01446516939474686</v>
      </c>
      <c r="K29" s="39">
        <v>54</v>
      </c>
      <c r="L29" s="174">
        <v>0.020059435364041603</v>
      </c>
      <c r="M29" s="39">
        <v>54</v>
      </c>
      <c r="N29" s="174">
        <v>0.019382627422828428</v>
      </c>
      <c r="O29" s="39">
        <f>_xlfn.IFERROR(VLOOKUP(R29,'[1]Sheet1'!$A$463:$C$494,2,FALSE),0)</f>
        <v>42</v>
      </c>
      <c r="P29" s="174">
        <f>_xlfn.IFERROR(VLOOKUP(R29,'[1]Sheet1'!$A$463:$C$494,3,FALSE)/100,0)</f>
        <v>0.015206372194062274</v>
      </c>
      <c r="Q29" s="193">
        <f t="shared" si="0"/>
        <v>-0.2222222222222222</v>
      </c>
      <c r="R29" s="256" t="s">
        <v>510</v>
      </c>
      <c r="T29" s="264"/>
      <c r="U29" s="265"/>
      <c r="V29" s="266"/>
    </row>
    <row r="30" spans="1:22" ht="28.5">
      <c r="A30" s="190">
        <v>53</v>
      </c>
      <c r="B30" s="215" t="s">
        <v>251</v>
      </c>
      <c r="C30" s="39">
        <v>6</v>
      </c>
      <c r="D30" s="177">
        <v>0.002313030069390902</v>
      </c>
      <c r="E30" s="39">
        <v>5</v>
      </c>
      <c r="F30" s="177">
        <v>0.0018975332068311196</v>
      </c>
      <c r="G30" s="39">
        <v>3</v>
      </c>
      <c r="H30" s="177">
        <v>0.0012489592006661116</v>
      </c>
      <c r="I30" s="39">
        <v>10</v>
      </c>
      <c r="J30" s="174">
        <v>0.003806623524933384</v>
      </c>
      <c r="K30" s="39">
        <v>6</v>
      </c>
      <c r="L30" s="174">
        <v>0.002228826151560178</v>
      </c>
      <c r="M30" s="39">
        <v>0</v>
      </c>
      <c r="N30" s="174">
        <v>0</v>
      </c>
      <c r="O30" s="39">
        <f>_xlfn.IFERROR(VLOOKUP(R30,'[1]Sheet1'!$A$463:$C$494,2,FALSE),0)</f>
        <v>7</v>
      </c>
      <c r="P30" s="174">
        <f>_xlfn.IFERROR(VLOOKUP(R30,'[1]Sheet1'!$A$463:$C$494,3,FALSE)/100,0)</f>
        <v>0.0025343953656770456</v>
      </c>
      <c r="Q30" s="193">
        <f t="shared" si="0"/>
        <v>0</v>
      </c>
      <c r="R30" s="256" t="s">
        <v>511</v>
      </c>
      <c r="T30" s="264"/>
      <c r="U30" s="265"/>
      <c r="V30" s="266"/>
    </row>
    <row r="31" spans="1:22" ht="15">
      <c r="A31" s="190">
        <v>54</v>
      </c>
      <c r="B31" s="215" t="s">
        <v>252</v>
      </c>
      <c r="C31" s="39">
        <v>0</v>
      </c>
      <c r="D31" s="177">
        <v>0</v>
      </c>
      <c r="E31" s="39">
        <v>0</v>
      </c>
      <c r="F31" s="177">
        <v>0</v>
      </c>
      <c r="G31" s="39">
        <v>0</v>
      </c>
      <c r="H31" s="177">
        <v>0</v>
      </c>
      <c r="I31" s="39">
        <v>0</v>
      </c>
      <c r="J31" s="174">
        <v>0</v>
      </c>
      <c r="K31" s="39">
        <v>0</v>
      </c>
      <c r="L31" s="174">
        <v>0</v>
      </c>
      <c r="M31" s="39">
        <v>0</v>
      </c>
      <c r="N31" s="174">
        <v>0</v>
      </c>
      <c r="O31" s="39">
        <f>_xlfn.IFERROR(VLOOKUP(R31,'[1]Sheet1'!$A$463:$C$494,2,FALSE),0)</f>
        <v>0</v>
      </c>
      <c r="P31" s="174">
        <f>_xlfn.IFERROR(VLOOKUP(R31,'[1]Sheet1'!$A$463:$C$494,3,FALSE)/100,0)</f>
        <v>0</v>
      </c>
      <c r="Q31" s="193">
        <f t="shared" si="0"/>
        <v>0</v>
      </c>
      <c r="R31" s="256"/>
      <c r="T31" s="264"/>
      <c r="U31" s="265"/>
      <c r="V31" s="266"/>
    </row>
    <row r="32" spans="1:22" ht="15.75" thickBot="1">
      <c r="A32" s="194">
        <v>59</v>
      </c>
      <c r="B32" s="216" t="s">
        <v>253</v>
      </c>
      <c r="C32" s="40">
        <v>7</v>
      </c>
      <c r="D32" s="195">
        <v>0.0026985350809560524</v>
      </c>
      <c r="E32" s="40">
        <v>13</v>
      </c>
      <c r="F32" s="195">
        <v>0.004933586337760911</v>
      </c>
      <c r="G32" s="40">
        <v>12</v>
      </c>
      <c r="H32" s="195">
        <v>0.004995836802664446</v>
      </c>
      <c r="I32" s="40">
        <v>21</v>
      </c>
      <c r="J32" s="175">
        <v>0.007993909402360106</v>
      </c>
      <c r="K32" s="40">
        <v>12</v>
      </c>
      <c r="L32" s="175">
        <v>0.004457652303120356</v>
      </c>
      <c r="M32" s="40">
        <v>18</v>
      </c>
      <c r="N32" s="175">
        <v>0.006460875807609476</v>
      </c>
      <c r="O32" s="40">
        <f>_xlfn.IFERROR(VLOOKUP(R32,'[1]Sheet1'!$A$463:$C$494,2,FALSE),0)</f>
        <v>16</v>
      </c>
      <c r="P32" s="175">
        <f>_xlfn.IFERROR(VLOOKUP(R32,'[1]Sheet1'!$A$463:$C$494,3,FALSE)/100,0)</f>
        <v>0.005792903692976104</v>
      </c>
      <c r="Q32" s="196">
        <f t="shared" si="0"/>
        <v>-0.1111111111111111</v>
      </c>
      <c r="R32" s="256" t="s">
        <v>512</v>
      </c>
      <c r="T32" s="264"/>
      <c r="U32" s="265"/>
      <c r="V32" s="266"/>
    </row>
    <row r="33" spans="1:22" ht="28.5">
      <c r="A33" s="211">
        <v>6</v>
      </c>
      <c r="B33" s="212" t="s">
        <v>254</v>
      </c>
      <c r="C33" s="213">
        <v>2</v>
      </c>
      <c r="D33" s="205">
        <v>0.0007710100231303007</v>
      </c>
      <c r="E33" s="213">
        <v>4</v>
      </c>
      <c r="F33" s="205">
        <v>0.0015180265654648956</v>
      </c>
      <c r="G33" s="213">
        <v>1</v>
      </c>
      <c r="H33" s="205">
        <v>0.00041631973355537054</v>
      </c>
      <c r="I33" s="213">
        <v>2</v>
      </c>
      <c r="J33" s="204">
        <v>0.0007613247049866769</v>
      </c>
      <c r="K33" s="213">
        <v>6</v>
      </c>
      <c r="L33" s="204">
        <v>0.002228826151560178</v>
      </c>
      <c r="M33" s="213">
        <v>3</v>
      </c>
      <c r="N33" s="204">
        <v>0.0010768126346015793</v>
      </c>
      <c r="O33" s="213">
        <f>SUM(O34:O38)</f>
        <v>2</v>
      </c>
      <c r="P33" s="204">
        <f>SUM(P34:P38)</f>
        <v>0.000724112961622013</v>
      </c>
      <c r="Q33" s="214">
        <f t="shared" si="0"/>
        <v>-0.3333333333333333</v>
      </c>
      <c r="R33" s="256"/>
      <c r="T33" s="264"/>
      <c r="U33" s="265"/>
      <c r="V33" s="266"/>
    </row>
    <row r="34" spans="1:22" ht="28.5">
      <c r="A34" s="190">
        <v>60</v>
      </c>
      <c r="B34" s="215" t="s">
        <v>255</v>
      </c>
      <c r="C34" s="39">
        <v>0</v>
      </c>
      <c r="D34" s="177">
        <v>0</v>
      </c>
      <c r="E34" s="39">
        <v>1</v>
      </c>
      <c r="F34" s="177">
        <v>0.0003795066413662239</v>
      </c>
      <c r="G34" s="39">
        <v>0</v>
      </c>
      <c r="H34" s="177">
        <v>0</v>
      </c>
      <c r="I34" s="39">
        <v>0</v>
      </c>
      <c r="J34" s="174">
        <v>0</v>
      </c>
      <c r="K34" s="39">
        <v>1</v>
      </c>
      <c r="L34" s="174">
        <v>0.0003714710252600297</v>
      </c>
      <c r="M34" s="39">
        <v>0</v>
      </c>
      <c r="N34" s="174">
        <v>0</v>
      </c>
      <c r="O34" s="39">
        <f>_xlfn.IFERROR(VLOOKUP(R34,'[1]Sheet1'!$A$463:$C$494,2,FALSE),0)</f>
        <v>0</v>
      </c>
      <c r="P34" s="174">
        <f>_xlfn.IFERROR(VLOOKUP(R34,'[1]Sheet1'!$A$463:$C$494,3,FALSE)/100,0)</f>
        <v>0</v>
      </c>
      <c r="Q34" s="193">
        <f t="shared" si="0"/>
        <v>0</v>
      </c>
      <c r="R34" s="256" t="s">
        <v>513</v>
      </c>
      <c r="T34" s="264"/>
      <c r="U34" s="265"/>
      <c r="V34" s="266"/>
    </row>
    <row r="35" spans="1:22" ht="28.5">
      <c r="A35" s="190">
        <v>61</v>
      </c>
      <c r="B35" s="215" t="s">
        <v>256</v>
      </c>
      <c r="C35" s="18">
        <v>2</v>
      </c>
      <c r="D35" s="177">
        <v>0.0007710100231303007</v>
      </c>
      <c r="E35" s="18">
        <v>2</v>
      </c>
      <c r="F35" s="177">
        <v>0.0007590132827324478</v>
      </c>
      <c r="G35" s="18">
        <v>0</v>
      </c>
      <c r="H35" s="177">
        <v>0</v>
      </c>
      <c r="I35" s="18">
        <v>1</v>
      </c>
      <c r="J35" s="174">
        <v>0.00038066235249333843</v>
      </c>
      <c r="K35" s="18">
        <v>4</v>
      </c>
      <c r="L35" s="174">
        <v>0.0014858841010401188</v>
      </c>
      <c r="M35" s="18">
        <v>3</v>
      </c>
      <c r="N35" s="174">
        <v>0.0010768126346015793</v>
      </c>
      <c r="O35" s="18">
        <f>_xlfn.IFERROR(VLOOKUP(R35,'[1]Sheet1'!$A$463:$C$494,2,FALSE),0)</f>
        <v>1</v>
      </c>
      <c r="P35" s="174">
        <f>_xlfn.IFERROR(VLOOKUP(R35,'[1]Sheet1'!$A$463:$C$494,3,FALSE)/100,0)</f>
        <v>0.0003620564808110065</v>
      </c>
      <c r="Q35" s="193">
        <f t="shared" si="0"/>
        <v>-0.6666666666666666</v>
      </c>
      <c r="R35" s="256" t="s">
        <v>514</v>
      </c>
      <c r="T35" s="264"/>
      <c r="U35" s="265"/>
      <c r="V35" s="266"/>
    </row>
    <row r="36" spans="1:22" ht="15">
      <c r="A36" s="190">
        <v>62</v>
      </c>
      <c r="B36" s="215" t="s">
        <v>257</v>
      </c>
      <c r="C36" s="39">
        <v>0</v>
      </c>
      <c r="D36" s="177">
        <v>0</v>
      </c>
      <c r="E36" s="39">
        <v>0</v>
      </c>
      <c r="F36" s="177">
        <v>0</v>
      </c>
      <c r="G36" s="39">
        <v>0</v>
      </c>
      <c r="H36" s="177">
        <v>0</v>
      </c>
      <c r="I36" s="18">
        <v>0</v>
      </c>
      <c r="J36" s="174">
        <v>0</v>
      </c>
      <c r="K36" s="18">
        <v>1</v>
      </c>
      <c r="L36" s="174">
        <v>0.0003714710252600297</v>
      </c>
      <c r="M36" s="18">
        <v>0</v>
      </c>
      <c r="N36" s="174">
        <v>0</v>
      </c>
      <c r="O36" s="18">
        <f>_xlfn.IFERROR(VLOOKUP(R36,'[1]Sheet1'!$A$463:$C$494,2,FALSE),0)</f>
        <v>0</v>
      </c>
      <c r="P36" s="174">
        <f>_xlfn.IFERROR(VLOOKUP(R36,'[1]Sheet1'!$A$463:$C$494,3,FALSE)/100,0)</f>
        <v>0</v>
      </c>
      <c r="Q36" s="193">
        <f t="shared" si="0"/>
        <v>0</v>
      </c>
      <c r="R36" s="256" t="s">
        <v>515</v>
      </c>
      <c r="T36" s="264"/>
      <c r="U36" s="265"/>
      <c r="V36" s="266"/>
    </row>
    <row r="37" spans="1:22" ht="15">
      <c r="A37" s="190">
        <v>63</v>
      </c>
      <c r="B37" s="215" t="s">
        <v>258</v>
      </c>
      <c r="C37" s="39">
        <v>0</v>
      </c>
      <c r="D37" s="177">
        <v>0</v>
      </c>
      <c r="E37" s="39">
        <v>0</v>
      </c>
      <c r="F37" s="177">
        <v>0</v>
      </c>
      <c r="G37" s="39">
        <v>1</v>
      </c>
      <c r="H37" s="177">
        <v>0.00041631973355537054</v>
      </c>
      <c r="I37" s="18">
        <v>0</v>
      </c>
      <c r="J37" s="174">
        <v>0</v>
      </c>
      <c r="K37" s="18">
        <v>0</v>
      </c>
      <c r="L37" s="174">
        <v>0</v>
      </c>
      <c r="M37" s="18">
        <v>0</v>
      </c>
      <c r="N37" s="174">
        <v>0</v>
      </c>
      <c r="O37" s="18">
        <f>_xlfn.IFERROR(VLOOKUP(R37,'[1]Sheet1'!$A$463:$C$494,2,FALSE),0)</f>
        <v>0</v>
      </c>
      <c r="P37" s="174">
        <f>_xlfn.IFERROR(VLOOKUP(R37,'[1]Sheet1'!$A$463:$C$494,3,FALSE)/100,0)</f>
        <v>0</v>
      </c>
      <c r="Q37" s="193">
        <f t="shared" si="0"/>
        <v>0</v>
      </c>
      <c r="R37" s="256"/>
      <c r="T37" s="264"/>
      <c r="U37" s="265"/>
      <c r="V37" s="266"/>
    </row>
    <row r="38" spans="1:22" ht="29.25" thickBot="1">
      <c r="A38" s="202">
        <v>69</v>
      </c>
      <c r="B38" s="217" t="s">
        <v>259</v>
      </c>
      <c r="C38" s="32">
        <v>0</v>
      </c>
      <c r="D38" s="178">
        <v>0</v>
      </c>
      <c r="E38" s="32">
        <v>1</v>
      </c>
      <c r="F38" s="178">
        <v>0.0003795066413662239</v>
      </c>
      <c r="G38" s="32">
        <v>0</v>
      </c>
      <c r="H38" s="178">
        <v>0</v>
      </c>
      <c r="I38" s="32">
        <v>1</v>
      </c>
      <c r="J38" s="179">
        <v>0.00038066235249333843</v>
      </c>
      <c r="K38" s="32">
        <v>0</v>
      </c>
      <c r="L38" s="179">
        <v>0</v>
      </c>
      <c r="M38" s="32">
        <v>0</v>
      </c>
      <c r="N38" s="179">
        <v>0</v>
      </c>
      <c r="O38" s="32">
        <f>_xlfn.IFERROR(VLOOKUP(R38,'[1]Sheet1'!$A$463:$C$494,2,FALSE),0)</f>
        <v>1</v>
      </c>
      <c r="P38" s="179">
        <f>_xlfn.IFERROR(VLOOKUP(R38,'[1]Sheet1'!$A$463:$C$494,3,FALSE)/100,0)</f>
        <v>0.0003620564808110065</v>
      </c>
      <c r="Q38" s="196">
        <f t="shared" si="0"/>
        <v>0</v>
      </c>
      <c r="R38" s="256" t="s">
        <v>621</v>
      </c>
      <c r="T38" s="264"/>
      <c r="U38" s="265"/>
      <c r="V38" s="266"/>
    </row>
    <row r="39" spans="1:22" ht="15">
      <c r="A39" s="211">
        <v>7</v>
      </c>
      <c r="B39" s="212" t="s">
        <v>260</v>
      </c>
      <c r="C39" s="213">
        <v>0</v>
      </c>
      <c r="D39" s="205">
        <v>0</v>
      </c>
      <c r="E39" s="213">
        <v>0</v>
      </c>
      <c r="F39" s="205">
        <v>0</v>
      </c>
      <c r="G39" s="213">
        <v>0</v>
      </c>
      <c r="H39" s="205">
        <v>0</v>
      </c>
      <c r="I39" s="213">
        <v>0</v>
      </c>
      <c r="J39" s="204">
        <v>0</v>
      </c>
      <c r="K39" s="213">
        <v>0</v>
      </c>
      <c r="L39" s="204">
        <v>0</v>
      </c>
      <c r="M39" s="213">
        <v>0</v>
      </c>
      <c r="N39" s="204">
        <v>0</v>
      </c>
      <c r="O39" s="213">
        <f>SUM(O40:O43)</f>
        <v>0</v>
      </c>
      <c r="P39" s="204">
        <f>SUM(P40:P43)</f>
        <v>0</v>
      </c>
      <c r="Q39" s="214">
        <f t="shared" si="0"/>
        <v>0</v>
      </c>
      <c r="R39" s="256"/>
      <c r="T39" s="267"/>
      <c r="U39" s="265"/>
      <c r="V39" s="268"/>
    </row>
    <row r="40" spans="1:18" ht="15">
      <c r="A40" s="190">
        <v>70</v>
      </c>
      <c r="B40" s="215" t="s">
        <v>261</v>
      </c>
      <c r="C40" s="39">
        <v>0</v>
      </c>
      <c r="D40" s="177">
        <v>0</v>
      </c>
      <c r="E40" s="39">
        <v>0</v>
      </c>
      <c r="F40" s="177">
        <v>0</v>
      </c>
      <c r="G40" s="39">
        <v>0</v>
      </c>
      <c r="H40" s="177">
        <v>0</v>
      </c>
      <c r="I40" s="39">
        <v>0</v>
      </c>
      <c r="J40" s="174">
        <v>0</v>
      </c>
      <c r="K40" s="39">
        <v>0</v>
      </c>
      <c r="L40" s="174">
        <v>0</v>
      </c>
      <c r="M40" s="39">
        <v>0</v>
      </c>
      <c r="N40" s="174">
        <v>0</v>
      </c>
      <c r="O40" s="39">
        <f>_xlfn.IFERROR(VLOOKUP(R40,'[1]Sheet1'!$A$463:$C$494,2,FALSE),0)</f>
        <v>0</v>
      </c>
      <c r="P40" s="174">
        <f>_xlfn.IFERROR(VLOOKUP(R40,'[1]Sheet1'!$A$463:$C$494,3,FALSE)/100,0)</f>
        <v>0</v>
      </c>
      <c r="Q40" s="193">
        <f t="shared" si="0"/>
        <v>0</v>
      </c>
      <c r="R40" s="256"/>
    </row>
    <row r="41" spans="1:18" ht="15">
      <c r="A41" s="190">
        <v>71</v>
      </c>
      <c r="B41" s="215" t="s">
        <v>262</v>
      </c>
      <c r="C41" s="39">
        <v>0</v>
      </c>
      <c r="D41" s="174">
        <v>0</v>
      </c>
      <c r="E41" s="39">
        <v>0</v>
      </c>
      <c r="F41" s="174">
        <v>0</v>
      </c>
      <c r="G41" s="39">
        <v>0</v>
      </c>
      <c r="H41" s="174">
        <v>0</v>
      </c>
      <c r="I41" s="18">
        <v>0</v>
      </c>
      <c r="J41" s="174">
        <v>0</v>
      </c>
      <c r="K41" s="18">
        <v>0</v>
      </c>
      <c r="L41" s="174">
        <v>0</v>
      </c>
      <c r="M41" s="18">
        <v>0</v>
      </c>
      <c r="N41" s="174">
        <v>0</v>
      </c>
      <c r="O41" s="18">
        <f>_xlfn.IFERROR(VLOOKUP(R41,'[1]Sheet1'!$A$463:$C$494,2,FALSE),0)</f>
        <v>0</v>
      </c>
      <c r="P41" s="174">
        <f>_xlfn.IFERROR(VLOOKUP(R41,'[1]Sheet1'!$A$463:$C$494,3,FALSE)/100,0)</f>
        <v>0</v>
      </c>
      <c r="Q41" s="193">
        <f t="shared" si="0"/>
        <v>0</v>
      </c>
      <c r="R41" s="256"/>
    </row>
    <row r="42" spans="1:18" ht="15">
      <c r="A42" s="190">
        <v>72</v>
      </c>
      <c r="B42" s="215" t="s">
        <v>263</v>
      </c>
      <c r="C42" s="18">
        <v>0</v>
      </c>
      <c r="D42" s="174">
        <v>0</v>
      </c>
      <c r="E42" s="18">
        <v>0</v>
      </c>
      <c r="F42" s="174">
        <v>0</v>
      </c>
      <c r="G42" s="18">
        <v>0</v>
      </c>
      <c r="H42" s="174">
        <v>0</v>
      </c>
      <c r="I42" s="18">
        <v>0</v>
      </c>
      <c r="J42" s="174">
        <v>0</v>
      </c>
      <c r="K42" s="18">
        <v>0</v>
      </c>
      <c r="L42" s="174">
        <v>0</v>
      </c>
      <c r="M42" s="18">
        <v>0</v>
      </c>
      <c r="N42" s="174">
        <v>0</v>
      </c>
      <c r="O42" s="18">
        <f>_xlfn.IFERROR(VLOOKUP(R42,'[1]Sheet1'!$A$463:$C$494,2,FALSE),0)</f>
        <v>0</v>
      </c>
      <c r="P42" s="174">
        <f>_xlfn.IFERROR(VLOOKUP(R42,'[1]Sheet1'!$A$463:$C$494,3,FALSE)/100,0)</f>
        <v>0</v>
      </c>
      <c r="Q42" s="193">
        <f t="shared" si="0"/>
        <v>0</v>
      </c>
      <c r="R42" s="256"/>
    </row>
    <row r="43" spans="1:18" ht="15.75" thickBot="1">
      <c r="A43" s="194">
        <v>79</v>
      </c>
      <c r="B43" s="216" t="s">
        <v>264</v>
      </c>
      <c r="C43" s="40">
        <v>0</v>
      </c>
      <c r="D43" s="175">
        <v>0</v>
      </c>
      <c r="E43" s="40">
        <v>0</v>
      </c>
      <c r="F43" s="175">
        <v>0</v>
      </c>
      <c r="G43" s="40">
        <v>0</v>
      </c>
      <c r="H43" s="175">
        <v>0</v>
      </c>
      <c r="I43" s="19">
        <v>0</v>
      </c>
      <c r="J43" s="175">
        <v>0</v>
      </c>
      <c r="K43" s="19">
        <v>0</v>
      </c>
      <c r="L43" s="175">
        <v>0</v>
      </c>
      <c r="M43" s="19">
        <v>0</v>
      </c>
      <c r="N43" s="175">
        <v>0</v>
      </c>
      <c r="O43" s="19">
        <f>_xlfn.IFERROR(VLOOKUP(R43,'[1]Sheet1'!$A$463:$C$494,2,FALSE),0)</f>
        <v>0</v>
      </c>
      <c r="P43" s="175">
        <f>_xlfn.IFERROR(VLOOKUP(R43,'[1]Sheet1'!$A$463:$C$494,3,FALSE)/100,0)</f>
        <v>0</v>
      </c>
      <c r="Q43" s="196">
        <f t="shared" si="0"/>
        <v>0</v>
      </c>
      <c r="R43" s="256"/>
    </row>
    <row r="44" spans="1:18" ht="15">
      <c r="A44" s="211">
        <v>8</v>
      </c>
      <c r="B44" s="212" t="s">
        <v>265</v>
      </c>
      <c r="C44" s="213">
        <v>0</v>
      </c>
      <c r="D44" s="205">
        <v>0</v>
      </c>
      <c r="E44" s="213">
        <v>0</v>
      </c>
      <c r="F44" s="205">
        <v>0</v>
      </c>
      <c r="G44" s="213">
        <v>0</v>
      </c>
      <c r="H44" s="205">
        <v>0</v>
      </c>
      <c r="I44" s="213">
        <v>0</v>
      </c>
      <c r="J44" s="204">
        <v>0</v>
      </c>
      <c r="K44" s="213">
        <v>0</v>
      </c>
      <c r="L44" s="204">
        <v>0</v>
      </c>
      <c r="M44" s="213">
        <v>0</v>
      </c>
      <c r="N44" s="204">
        <v>0</v>
      </c>
      <c r="O44" s="213">
        <f>SUM(O45:O48)</f>
        <v>0</v>
      </c>
      <c r="P44" s="204">
        <f>SUM(P45:P48)</f>
        <v>0</v>
      </c>
      <c r="Q44" s="214">
        <f t="shared" si="0"/>
        <v>0</v>
      </c>
      <c r="R44" s="256"/>
    </row>
    <row r="45" spans="1:18" ht="15">
      <c r="A45" s="190">
        <v>80</v>
      </c>
      <c r="B45" s="215" t="s">
        <v>266</v>
      </c>
      <c r="C45" s="39">
        <v>0</v>
      </c>
      <c r="D45" s="177">
        <v>0</v>
      </c>
      <c r="E45" s="39">
        <v>0</v>
      </c>
      <c r="F45" s="177">
        <v>0</v>
      </c>
      <c r="G45" s="39">
        <v>0</v>
      </c>
      <c r="H45" s="177">
        <v>0</v>
      </c>
      <c r="I45" s="39">
        <v>0</v>
      </c>
      <c r="J45" s="174">
        <v>0</v>
      </c>
      <c r="K45" s="39">
        <v>0</v>
      </c>
      <c r="L45" s="174">
        <v>0</v>
      </c>
      <c r="M45" s="39">
        <v>0</v>
      </c>
      <c r="N45" s="174">
        <v>0</v>
      </c>
      <c r="O45" s="39">
        <f>_xlfn.IFERROR(VLOOKUP(R45,'[1]Sheet1'!$A$463:$C$494,2,FALSE),0)</f>
        <v>0</v>
      </c>
      <c r="P45" s="174">
        <f>_xlfn.IFERROR(VLOOKUP(R45,'[1]Sheet1'!$A$463:$C$494,3,FALSE)/100,0)</f>
        <v>0</v>
      </c>
      <c r="Q45" s="193">
        <f t="shared" si="0"/>
        <v>0</v>
      </c>
      <c r="R45" s="256"/>
    </row>
    <row r="46" spans="1:18" ht="15">
      <c r="A46" s="190">
        <v>81</v>
      </c>
      <c r="B46" s="215" t="s">
        <v>267</v>
      </c>
      <c r="C46" s="39">
        <v>0</v>
      </c>
      <c r="D46" s="174">
        <v>0</v>
      </c>
      <c r="E46" s="39">
        <v>0</v>
      </c>
      <c r="F46" s="174">
        <v>0</v>
      </c>
      <c r="G46" s="39">
        <v>0</v>
      </c>
      <c r="H46" s="174">
        <v>0</v>
      </c>
      <c r="I46" s="18">
        <v>0</v>
      </c>
      <c r="J46" s="174">
        <v>0</v>
      </c>
      <c r="K46" s="18">
        <v>0</v>
      </c>
      <c r="L46" s="174">
        <v>0</v>
      </c>
      <c r="M46" s="18">
        <v>0</v>
      </c>
      <c r="N46" s="174">
        <v>0</v>
      </c>
      <c r="O46" s="18">
        <f>_xlfn.IFERROR(VLOOKUP(R46,'[1]Sheet1'!$A$463:$C$494,2,FALSE),0)</f>
        <v>0</v>
      </c>
      <c r="P46" s="174">
        <f>_xlfn.IFERROR(VLOOKUP(R46,'[1]Sheet1'!$A$463:$C$494,3,FALSE)/100,0)</f>
        <v>0</v>
      </c>
      <c r="Q46" s="193">
        <f t="shared" si="0"/>
        <v>0</v>
      </c>
      <c r="R46" s="256"/>
    </row>
    <row r="47" spans="1:18" ht="15">
      <c r="A47" s="190">
        <v>82</v>
      </c>
      <c r="B47" s="215" t="s">
        <v>268</v>
      </c>
      <c r="C47" s="39">
        <v>0</v>
      </c>
      <c r="D47" s="174">
        <v>0</v>
      </c>
      <c r="E47" s="39">
        <v>0</v>
      </c>
      <c r="F47" s="174">
        <v>0</v>
      </c>
      <c r="G47" s="39">
        <v>0</v>
      </c>
      <c r="H47" s="174">
        <v>0</v>
      </c>
      <c r="I47" s="18">
        <v>0</v>
      </c>
      <c r="J47" s="174">
        <v>0</v>
      </c>
      <c r="K47" s="18">
        <v>0</v>
      </c>
      <c r="L47" s="174">
        <v>0</v>
      </c>
      <c r="M47" s="18">
        <v>0</v>
      </c>
      <c r="N47" s="174">
        <v>0</v>
      </c>
      <c r="O47" s="18">
        <f>_xlfn.IFERROR(VLOOKUP(R47,'[1]Sheet1'!$A$463:$C$494,2,FALSE),0)</f>
        <v>0</v>
      </c>
      <c r="P47" s="174">
        <f>_xlfn.IFERROR(VLOOKUP(R47,'[1]Sheet1'!$A$463:$C$494,3,FALSE)/100,0)</f>
        <v>0</v>
      </c>
      <c r="Q47" s="193">
        <f t="shared" si="0"/>
        <v>0</v>
      </c>
      <c r="R47" s="256"/>
    </row>
    <row r="48" spans="1:18" ht="15.75" thickBot="1">
      <c r="A48" s="202">
        <v>89</v>
      </c>
      <c r="B48" s="217" t="s">
        <v>269</v>
      </c>
      <c r="C48" s="40">
        <v>0</v>
      </c>
      <c r="D48" s="175">
        <v>0</v>
      </c>
      <c r="E48" s="40">
        <v>0</v>
      </c>
      <c r="F48" s="175">
        <v>0</v>
      </c>
      <c r="G48" s="40">
        <v>0</v>
      </c>
      <c r="H48" s="175">
        <v>0</v>
      </c>
      <c r="I48" s="32">
        <v>0</v>
      </c>
      <c r="J48" s="179">
        <v>0</v>
      </c>
      <c r="K48" s="32">
        <v>0</v>
      </c>
      <c r="L48" s="179">
        <v>0</v>
      </c>
      <c r="M48" s="32">
        <v>0</v>
      </c>
      <c r="N48" s="179">
        <v>0</v>
      </c>
      <c r="O48" s="32">
        <f>_xlfn.IFERROR(VLOOKUP(R48,'[1]Sheet1'!$A$463:$C$494,2,FALSE),0)</f>
        <v>0</v>
      </c>
      <c r="P48" s="179">
        <f>_xlfn.IFERROR(VLOOKUP(R48,'[1]Sheet1'!$A$463:$C$494,3,FALSE)/100,0)</f>
        <v>0</v>
      </c>
      <c r="Q48" s="196">
        <f t="shared" si="0"/>
        <v>0</v>
      </c>
      <c r="R48" s="256"/>
    </row>
    <row r="49" spans="1:18" ht="15">
      <c r="A49" s="211">
        <v>9</v>
      </c>
      <c r="B49" s="212" t="s">
        <v>270</v>
      </c>
      <c r="C49" s="213">
        <v>0</v>
      </c>
      <c r="D49" s="205">
        <v>0</v>
      </c>
      <c r="E49" s="213">
        <v>0</v>
      </c>
      <c r="F49" s="205">
        <v>0</v>
      </c>
      <c r="G49" s="213">
        <v>1</v>
      </c>
      <c r="H49" s="205">
        <v>0.00041631973355537054</v>
      </c>
      <c r="I49" s="213">
        <v>0</v>
      </c>
      <c r="J49" s="204">
        <v>0</v>
      </c>
      <c r="K49" s="213">
        <v>4</v>
      </c>
      <c r="L49" s="204">
        <v>0.0014858841010401188</v>
      </c>
      <c r="M49" s="213">
        <v>0</v>
      </c>
      <c r="N49" s="204">
        <v>0</v>
      </c>
      <c r="O49" s="213">
        <f>SUM(O50:O53)</f>
        <v>2</v>
      </c>
      <c r="P49" s="204">
        <f>SUM(P50:P53)</f>
        <v>0.000724112961622013</v>
      </c>
      <c r="Q49" s="214">
        <f t="shared" si="0"/>
        <v>0</v>
      </c>
      <c r="R49" s="256"/>
    </row>
    <row r="50" spans="1:18" ht="15">
      <c r="A50" s="190">
        <v>90</v>
      </c>
      <c r="B50" s="215" t="s">
        <v>271</v>
      </c>
      <c r="C50" s="39">
        <v>0</v>
      </c>
      <c r="D50" s="177">
        <v>0</v>
      </c>
      <c r="E50" s="39">
        <v>0</v>
      </c>
      <c r="F50" s="177">
        <v>0</v>
      </c>
      <c r="G50" s="39">
        <v>0</v>
      </c>
      <c r="H50" s="177">
        <v>0</v>
      </c>
      <c r="I50" s="39">
        <v>0</v>
      </c>
      <c r="J50" s="174">
        <v>0</v>
      </c>
      <c r="K50" s="39">
        <v>1</v>
      </c>
      <c r="L50" s="174">
        <v>0.0003714710252600297</v>
      </c>
      <c r="M50" s="39">
        <v>0</v>
      </c>
      <c r="N50" s="174">
        <v>0</v>
      </c>
      <c r="O50" s="39">
        <f>_xlfn.IFERROR(VLOOKUP(R50,'[1]Sheet1'!$A$463:$C$494,2,FALSE),0)</f>
        <v>1</v>
      </c>
      <c r="P50" s="174">
        <f>_xlfn.IFERROR(VLOOKUP(R50,'[1]Sheet1'!$A$463:$C$494,3,FALSE)/100,0)</f>
        <v>0.0003620564808110065</v>
      </c>
      <c r="Q50" s="193">
        <f t="shared" si="0"/>
        <v>0</v>
      </c>
      <c r="R50" s="256" t="s">
        <v>516</v>
      </c>
    </row>
    <row r="51" spans="1:18" ht="15">
      <c r="A51" s="190">
        <v>91</v>
      </c>
      <c r="B51" s="215" t="s">
        <v>272</v>
      </c>
      <c r="C51" s="39">
        <v>0</v>
      </c>
      <c r="D51" s="174">
        <v>0</v>
      </c>
      <c r="E51" s="39">
        <v>0</v>
      </c>
      <c r="F51" s="174">
        <v>0</v>
      </c>
      <c r="G51" s="39">
        <v>0</v>
      </c>
      <c r="H51" s="174">
        <v>0</v>
      </c>
      <c r="I51" s="39">
        <v>0</v>
      </c>
      <c r="J51" s="174">
        <v>0</v>
      </c>
      <c r="K51" s="39">
        <v>3</v>
      </c>
      <c r="L51" s="174">
        <v>0.001114413075780089</v>
      </c>
      <c r="M51" s="39">
        <v>0</v>
      </c>
      <c r="N51" s="174">
        <v>0</v>
      </c>
      <c r="O51" s="39">
        <f>_xlfn.IFERROR(VLOOKUP(R51,'[1]Sheet1'!$A$463:$C$494,2,FALSE),0)</f>
        <v>0</v>
      </c>
      <c r="P51" s="174">
        <f>_xlfn.IFERROR(VLOOKUP(R51,'[1]Sheet1'!$A$463:$C$494,3,FALSE)/100,0)</f>
        <v>0</v>
      </c>
      <c r="Q51" s="193">
        <f t="shared" si="0"/>
        <v>0</v>
      </c>
      <c r="R51" s="256" t="s">
        <v>517</v>
      </c>
    </row>
    <row r="52" spans="1:18" ht="15">
      <c r="A52" s="190">
        <v>92</v>
      </c>
      <c r="B52" s="215" t="s">
        <v>273</v>
      </c>
      <c r="C52" s="39">
        <v>0</v>
      </c>
      <c r="D52" s="174">
        <v>0</v>
      </c>
      <c r="E52" s="39">
        <v>0</v>
      </c>
      <c r="F52" s="174">
        <v>0</v>
      </c>
      <c r="G52" s="39">
        <v>0</v>
      </c>
      <c r="H52" s="174">
        <v>0</v>
      </c>
      <c r="I52" s="39">
        <v>0</v>
      </c>
      <c r="J52" s="174">
        <v>0</v>
      </c>
      <c r="K52" s="39">
        <v>0</v>
      </c>
      <c r="L52" s="174">
        <v>0</v>
      </c>
      <c r="M52" s="39">
        <v>0</v>
      </c>
      <c r="N52" s="174">
        <v>0</v>
      </c>
      <c r="O52" s="39">
        <f>_xlfn.IFERROR(VLOOKUP(R52,'[1]Sheet1'!$A$463:$C$494,2,FALSE),0)</f>
        <v>0</v>
      </c>
      <c r="P52" s="174">
        <f>_xlfn.IFERROR(VLOOKUP(R52,'[1]Sheet1'!$A$463:$C$494,3,FALSE)/100,0)</f>
        <v>0</v>
      </c>
      <c r="Q52" s="193">
        <f t="shared" si="0"/>
        <v>0</v>
      </c>
      <c r="R52" s="256"/>
    </row>
    <row r="53" spans="1:18" ht="15.75" thickBot="1">
      <c r="A53" s="194">
        <v>99</v>
      </c>
      <c r="B53" s="216" t="s">
        <v>274</v>
      </c>
      <c r="C53" s="40">
        <v>0</v>
      </c>
      <c r="D53" s="175">
        <v>0</v>
      </c>
      <c r="E53" s="40">
        <v>0</v>
      </c>
      <c r="F53" s="175">
        <v>0</v>
      </c>
      <c r="G53" s="40">
        <v>1</v>
      </c>
      <c r="H53" s="175">
        <v>0.00041631973355537054</v>
      </c>
      <c r="I53" s="40">
        <v>0</v>
      </c>
      <c r="J53" s="175">
        <v>0</v>
      </c>
      <c r="K53" s="40">
        <v>0</v>
      </c>
      <c r="L53" s="175">
        <v>0</v>
      </c>
      <c r="M53" s="40">
        <v>0</v>
      </c>
      <c r="N53" s="175">
        <v>0</v>
      </c>
      <c r="O53" s="40">
        <f>_xlfn.IFERROR(VLOOKUP(R53,'[1]Sheet1'!$A$463:$C$494,2,FALSE),0)</f>
        <v>1</v>
      </c>
      <c r="P53" s="175">
        <f>_xlfn.IFERROR(VLOOKUP(R53,'[1]Sheet1'!$A$463:$C$494,3,FALSE)/100,0)</f>
        <v>0.0003620564808110065</v>
      </c>
      <c r="Q53" s="196">
        <f t="shared" si="0"/>
        <v>0</v>
      </c>
      <c r="R53" s="256" t="s">
        <v>622</v>
      </c>
    </row>
    <row r="54" spans="1:18" ht="28.5">
      <c r="A54" s="211">
        <v>10</v>
      </c>
      <c r="B54" s="212" t="s">
        <v>275</v>
      </c>
      <c r="C54" s="213">
        <v>0</v>
      </c>
      <c r="D54" s="205">
        <v>0</v>
      </c>
      <c r="E54" s="213">
        <v>0</v>
      </c>
      <c r="F54" s="205">
        <v>0</v>
      </c>
      <c r="G54" s="213">
        <v>0</v>
      </c>
      <c r="H54" s="205">
        <v>0</v>
      </c>
      <c r="I54" s="213">
        <v>0</v>
      </c>
      <c r="J54" s="204">
        <v>0</v>
      </c>
      <c r="K54" s="213">
        <v>1</v>
      </c>
      <c r="L54" s="204">
        <v>0.0003714710252600297</v>
      </c>
      <c r="M54" s="213">
        <v>0</v>
      </c>
      <c r="N54" s="204">
        <v>0</v>
      </c>
      <c r="O54" s="213">
        <f>SUM(O55:O59)</f>
        <v>0</v>
      </c>
      <c r="P54" s="204">
        <f>SUM(P55:P59)</f>
        <v>0</v>
      </c>
      <c r="Q54" s="214">
        <f t="shared" si="0"/>
        <v>0</v>
      </c>
      <c r="R54" s="256"/>
    </row>
    <row r="55" spans="1:18" ht="28.5">
      <c r="A55" s="190">
        <v>100</v>
      </c>
      <c r="B55" s="215" t="s">
        <v>276</v>
      </c>
      <c r="C55" s="39">
        <v>0</v>
      </c>
      <c r="D55" s="177">
        <v>0</v>
      </c>
      <c r="E55" s="39">
        <v>0</v>
      </c>
      <c r="F55" s="177">
        <v>0</v>
      </c>
      <c r="G55" s="39">
        <v>0</v>
      </c>
      <c r="H55" s="177">
        <v>0</v>
      </c>
      <c r="I55" s="39">
        <v>0</v>
      </c>
      <c r="J55" s="174">
        <v>0</v>
      </c>
      <c r="K55" s="39">
        <v>1</v>
      </c>
      <c r="L55" s="174">
        <v>0.0003714710252600297</v>
      </c>
      <c r="M55" s="39">
        <v>0</v>
      </c>
      <c r="N55" s="174">
        <v>0</v>
      </c>
      <c r="O55" s="39">
        <f>_xlfn.IFERROR(VLOOKUP(R55,'[1]Sheet1'!$A$463:$C$494,2,FALSE),0)</f>
        <v>0</v>
      </c>
      <c r="P55" s="174">
        <f>_xlfn.IFERROR(VLOOKUP(R55,'[1]Sheet1'!$A$463:$C$494,3,FALSE)/100,0)</f>
        <v>0</v>
      </c>
      <c r="Q55" s="193">
        <f t="shared" si="0"/>
        <v>0</v>
      </c>
      <c r="R55" s="256" t="s">
        <v>518</v>
      </c>
    </row>
    <row r="56" spans="1:18" ht="15">
      <c r="A56" s="190">
        <v>101</v>
      </c>
      <c r="B56" s="215" t="s">
        <v>277</v>
      </c>
      <c r="C56" s="39">
        <v>0</v>
      </c>
      <c r="D56" s="174">
        <v>0</v>
      </c>
      <c r="E56" s="39">
        <v>0</v>
      </c>
      <c r="F56" s="174">
        <v>0</v>
      </c>
      <c r="G56" s="39">
        <v>0</v>
      </c>
      <c r="H56" s="174">
        <v>0</v>
      </c>
      <c r="I56" s="39">
        <v>0</v>
      </c>
      <c r="J56" s="174">
        <v>0</v>
      </c>
      <c r="K56" s="39">
        <v>0</v>
      </c>
      <c r="L56" s="174">
        <v>0</v>
      </c>
      <c r="M56" s="39">
        <v>0</v>
      </c>
      <c r="N56" s="174">
        <v>0</v>
      </c>
      <c r="O56" s="39">
        <f>_xlfn.IFERROR(VLOOKUP(R56,'[1]Sheet1'!$A$463:$C$494,2,FALSE),0)</f>
        <v>0</v>
      </c>
      <c r="P56" s="174">
        <f>_xlfn.IFERROR(VLOOKUP(R56,'[1]Sheet1'!$A$463:$C$494,3,FALSE)/100,0)</f>
        <v>0</v>
      </c>
      <c r="Q56" s="193">
        <f t="shared" si="0"/>
        <v>0</v>
      </c>
      <c r="R56" s="256"/>
    </row>
    <row r="57" spans="1:18" ht="15">
      <c r="A57" s="190">
        <v>102</v>
      </c>
      <c r="B57" s="215" t="s">
        <v>278</v>
      </c>
      <c r="C57" s="39">
        <v>0</v>
      </c>
      <c r="D57" s="174">
        <v>0</v>
      </c>
      <c r="E57" s="39">
        <v>0</v>
      </c>
      <c r="F57" s="174">
        <v>0</v>
      </c>
      <c r="G57" s="39">
        <v>0</v>
      </c>
      <c r="H57" s="174">
        <v>0</v>
      </c>
      <c r="I57" s="39">
        <v>0</v>
      </c>
      <c r="J57" s="174">
        <v>0</v>
      </c>
      <c r="K57" s="39">
        <v>0</v>
      </c>
      <c r="L57" s="174">
        <v>0</v>
      </c>
      <c r="M57" s="39">
        <v>0</v>
      </c>
      <c r="N57" s="174">
        <v>0</v>
      </c>
      <c r="O57" s="39">
        <f>_xlfn.IFERROR(VLOOKUP(R57,'[1]Sheet1'!$A$463:$C$494,2,FALSE),0)</f>
        <v>0</v>
      </c>
      <c r="P57" s="174">
        <f>_xlfn.IFERROR(VLOOKUP(R57,'[1]Sheet1'!$A$463:$C$494,3,FALSE)/100,0)</f>
        <v>0</v>
      </c>
      <c r="Q57" s="193">
        <f t="shared" si="0"/>
        <v>0</v>
      </c>
      <c r="R57" s="256"/>
    </row>
    <row r="58" spans="1:18" ht="15">
      <c r="A58" s="190">
        <v>103</v>
      </c>
      <c r="B58" s="215" t="s">
        <v>279</v>
      </c>
      <c r="C58" s="39">
        <v>0</v>
      </c>
      <c r="D58" s="174">
        <v>0</v>
      </c>
      <c r="E58" s="39">
        <v>0</v>
      </c>
      <c r="F58" s="174">
        <v>0</v>
      </c>
      <c r="G58" s="39">
        <v>0</v>
      </c>
      <c r="H58" s="174">
        <v>0</v>
      </c>
      <c r="I58" s="39">
        <v>0</v>
      </c>
      <c r="J58" s="174">
        <v>0</v>
      </c>
      <c r="K58" s="39">
        <v>0</v>
      </c>
      <c r="L58" s="174">
        <v>0</v>
      </c>
      <c r="M58" s="39">
        <v>0</v>
      </c>
      <c r="N58" s="174">
        <v>0</v>
      </c>
      <c r="O58" s="39">
        <f>_xlfn.IFERROR(VLOOKUP(R58,'[1]Sheet1'!$A$463:$C$494,2,FALSE),0)</f>
        <v>0</v>
      </c>
      <c r="P58" s="174">
        <f>_xlfn.IFERROR(VLOOKUP(R58,'[1]Sheet1'!$A$463:$C$494,3,FALSE)/100,0)</f>
        <v>0</v>
      </c>
      <c r="Q58" s="193">
        <f t="shared" si="0"/>
        <v>0</v>
      </c>
      <c r="R58" s="256"/>
    </row>
    <row r="59" spans="1:18" ht="29.25" thickBot="1">
      <c r="A59" s="202">
        <v>109</v>
      </c>
      <c r="B59" s="217" t="s">
        <v>280</v>
      </c>
      <c r="C59" s="39">
        <v>0</v>
      </c>
      <c r="D59" s="174">
        <v>0</v>
      </c>
      <c r="E59" s="39">
        <v>0</v>
      </c>
      <c r="F59" s="174">
        <v>0</v>
      </c>
      <c r="G59" s="39">
        <v>0</v>
      </c>
      <c r="H59" s="174">
        <v>0</v>
      </c>
      <c r="I59" s="41">
        <v>0</v>
      </c>
      <c r="J59" s="179">
        <v>0</v>
      </c>
      <c r="K59" s="41">
        <v>0</v>
      </c>
      <c r="L59" s="179">
        <v>0</v>
      </c>
      <c r="M59" s="41">
        <v>0</v>
      </c>
      <c r="N59" s="179">
        <v>0</v>
      </c>
      <c r="O59" s="41">
        <f>_xlfn.IFERROR(VLOOKUP(R59,'[1]Sheet1'!$A$463:$C$494,2,FALSE),0)</f>
        <v>0</v>
      </c>
      <c r="P59" s="179">
        <f>_xlfn.IFERROR(VLOOKUP(R59,'[1]Sheet1'!$A$463:$C$494,3,FALSE)/100,0)</f>
        <v>0</v>
      </c>
      <c r="Q59" s="196">
        <f t="shared" si="0"/>
        <v>0</v>
      </c>
      <c r="R59" s="256"/>
    </row>
    <row r="60" spans="1:18" ht="15">
      <c r="A60" s="211">
        <v>11</v>
      </c>
      <c r="B60" s="212" t="s">
        <v>281</v>
      </c>
      <c r="C60" s="213">
        <v>41</v>
      </c>
      <c r="D60" s="205">
        <v>0.015805705474171164</v>
      </c>
      <c r="E60" s="213">
        <v>29</v>
      </c>
      <c r="F60" s="205">
        <v>0.011005692599620493</v>
      </c>
      <c r="G60" s="213">
        <v>22</v>
      </c>
      <c r="H60" s="205">
        <v>0.009159034138218152</v>
      </c>
      <c r="I60" s="213">
        <v>32</v>
      </c>
      <c r="J60" s="204">
        <v>0.01218119527978683</v>
      </c>
      <c r="K60" s="213">
        <v>54</v>
      </c>
      <c r="L60" s="204">
        <v>0.020059435364041606</v>
      </c>
      <c r="M60" s="213">
        <v>27</v>
      </c>
      <c r="N60" s="204">
        <v>0.009691313711414212</v>
      </c>
      <c r="O60" s="213">
        <f>SUM(O61:O64)</f>
        <v>33</v>
      </c>
      <c r="P60" s="204">
        <f>SUM(P61:P64)</f>
        <v>0.011947863866763216</v>
      </c>
      <c r="Q60" s="214">
        <f t="shared" si="0"/>
        <v>0.2222222222222222</v>
      </c>
      <c r="R60" s="256"/>
    </row>
    <row r="61" spans="1:18" ht="15">
      <c r="A61" s="190">
        <v>110</v>
      </c>
      <c r="B61" s="215" t="s">
        <v>282</v>
      </c>
      <c r="C61" s="39">
        <v>19</v>
      </c>
      <c r="D61" s="177">
        <v>0.007324595219737857</v>
      </c>
      <c r="E61" s="39">
        <v>12</v>
      </c>
      <c r="F61" s="177">
        <v>0.004554079696394687</v>
      </c>
      <c r="G61" s="39">
        <v>10</v>
      </c>
      <c r="H61" s="177">
        <v>0.004163197335553705</v>
      </c>
      <c r="I61" s="39">
        <v>8</v>
      </c>
      <c r="J61" s="174">
        <v>0.0030452988199467074</v>
      </c>
      <c r="K61" s="39">
        <v>6</v>
      </c>
      <c r="L61" s="174">
        <v>0.002228826151560178</v>
      </c>
      <c r="M61" s="39">
        <v>5</v>
      </c>
      <c r="N61" s="174">
        <v>0.0017946877243359654</v>
      </c>
      <c r="O61" s="39">
        <f>_xlfn.IFERROR(VLOOKUP(R61,'[1]Sheet1'!$A$463:$C$494,2,FALSE),0)</f>
        <v>12</v>
      </c>
      <c r="P61" s="174">
        <f>_xlfn.IFERROR(VLOOKUP(R61,'[1]Sheet1'!$A$463:$C$494,3,FALSE)/100,0)</f>
        <v>0.004344677769732078</v>
      </c>
      <c r="Q61" s="193">
        <f t="shared" si="0"/>
        <v>1.4</v>
      </c>
      <c r="R61" s="256" t="s">
        <v>519</v>
      </c>
    </row>
    <row r="62" spans="1:18" ht="15">
      <c r="A62" s="190">
        <v>111</v>
      </c>
      <c r="B62" s="215" t="s">
        <v>283</v>
      </c>
      <c r="C62" s="39">
        <v>11</v>
      </c>
      <c r="D62" s="177">
        <v>0.004240555127216654</v>
      </c>
      <c r="E62" s="39">
        <v>6</v>
      </c>
      <c r="F62" s="177">
        <v>0.0022770398481973433</v>
      </c>
      <c r="G62" s="39">
        <v>3</v>
      </c>
      <c r="H62" s="177">
        <v>0.0012489592006661116</v>
      </c>
      <c r="I62" s="39">
        <v>4</v>
      </c>
      <c r="J62" s="174">
        <v>0.0015226494099733537</v>
      </c>
      <c r="K62" s="39">
        <v>22</v>
      </c>
      <c r="L62" s="174">
        <v>0.008172362555720654</v>
      </c>
      <c r="M62" s="39">
        <v>3</v>
      </c>
      <c r="N62" s="174">
        <v>0.0010768126346015793</v>
      </c>
      <c r="O62" s="39">
        <f>_xlfn.IFERROR(VLOOKUP(R62,'[1]Sheet1'!$A$463:$C$494,2,FALSE),0)</f>
        <v>3</v>
      </c>
      <c r="P62" s="174">
        <f>_xlfn.IFERROR(VLOOKUP(R62,'[1]Sheet1'!$A$463:$C$494,3,FALSE)/100,0)</f>
        <v>0.0010861694424330196</v>
      </c>
      <c r="Q62" s="193">
        <f t="shared" si="0"/>
        <v>0</v>
      </c>
      <c r="R62" s="264" t="s">
        <v>564</v>
      </c>
    </row>
    <row r="63" spans="1:18" ht="15">
      <c r="A63" s="190">
        <v>112</v>
      </c>
      <c r="B63" s="215" t="s">
        <v>284</v>
      </c>
      <c r="C63" s="39">
        <v>9</v>
      </c>
      <c r="D63" s="177">
        <v>0.003469545104086353</v>
      </c>
      <c r="E63" s="39">
        <v>8</v>
      </c>
      <c r="F63" s="177">
        <v>0.0030360531309297912</v>
      </c>
      <c r="G63" s="39">
        <v>4</v>
      </c>
      <c r="H63" s="177">
        <v>0.0016652789342214821</v>
      </c>
      <c r="I63" s="39">
        <v>3</v>
      </c>
      <c r="J63" s="174">
        <v>0.0011419870574800152</v>
      </c>
      <c r="K63" s="39">
        <v>15</v>
      </c>
      <c r="L63" s="174">
        <v>0.005572065378900446</v>
      </c>
      <c r="M63" s="39">
        <v>6</v>
      </c>
      <c r="N63" s="174">
        <v>0.0021536252692031586</v>
      </c>
      <c r="O63" s="39">
        <f>_xlfn.IFERROR(VLOOKUP(R63,'[1]Sheet1'!$A$463:$C$494,2,FALSE),0)</f>
        <v>5</v>
      </c>
      <c r="P63" s="174">
        <f>_xlfn.IFERROR(VLOOKUP(R63,'[1]Sheet1'!$A$463:$C$494,3,FALSE)/100,0)</f>
        <v>0.0018102824040550326</v>
      </c>
      <c r="Q63" s="193">
        <f t="shared" si="0"/>
        <v>-0.16666666666666666</v>
      </c>
      <c r="R63" s="264" t="s">
        <v>565</v>
      </c>
    </row>
    <row r="64" spans="1:18" ht="15.75" thickBot="1">
      <c r="A64" s="194">
        <v>119</v>
      </c>
      <c r="B64" s="216" t="s">
        <v>285</v>
      </c>
      <c r="C64" s="40">
        <v>2</v>
      </c>
      <c r="D64" s="195">
        <v>0.0007710100231303007</v>
      </c>
      <c r="E64" s="40">
        <v>3</v>
      </c>
      <c r="F64" s="195">
        <v>0.0011385199240986717</v>
      </c>
      <c r="G64" s="40">
        <v>5</v>
      </c>
      <c r="H64" s="195">
        <v>0.0020815986677768525</v>
      </c>
      <c r="I64" s="40">
        <v>17</v>
      </c>
      <c r="J64" s="175">
        <v>0.006471259992386753</v>
      </c>
      <c r="K64" s="40">
        <v>11</v>
      </c>
      <c r="L64" s="175">
        <v>0.004086181277860327</v>
      </c>
      <c r="M64" s="40">
        <v>13</v>
      </c>
      <c r="N64" s="175">
        <v>0.00466618808327351</v>
      </c>
      <c r="O64" s="40">
        <f>_xlfn.IFERROR(VLOOKUP(R64,'[1]Sheet1'!$A$463:$C$494,2,FALSE),0)</f>
        <v>13</v>
      </c>
      <c r="P64" s="175">
        <f>_xlfn.IFERROR(VLOOKUP(R64,'[1]Sheet1'!$A$463:$C$494,3,FALSE)/100,0)</f>
        <v>0.004706734250543085</v>
      </c>
      <c r="Q64" s="196">
        <f t="shared" si="0"/>
        <v>0</v>
      </c>
      <c r="R64" s="256" t="s">
        <v>520</v>
      </c>
    </row>
    <row r="65" spans="1:18" ht="15">
      <c r="A65" s="211">
        <v>12</v>
      </c>
      <c r="B65" s="212" t="s">
        <v>286</v>
      </c>
      <c r="C65" s="213">
        <v>166</v>
      </c>
      <c r="D65" s="205">
        <v>0.06399383191981496</v>
      </c>
      <c r="E65" s="213">
        <v>155</v>
      </c>
      <c r="F65" s="205">
        <v>0.058823529411764705</v>
      </c>
      <c r="G65" s="213">
        <v>148</v>
      </c>
      <c r="H65" s="205">
        <v>0.061615320566194835</v>
      </c>
      <c r="I65" s="213">
        <v>148</v>
      </c>
      <c r="J65" s="204">
        <v>0.056338028169014086</v>
      </c>
      <c r="K65" s="213">
        <v>147</v>
      </c>
      <c r="L65" s="204">
        <v>0.05460624071322437</v>
      </c>
      <c r="M65" s="213">
        <v>132</v>
      </c>
      <c r="N65" s="204">
        <v>0.047379755922469485</v>
      </c>
      <c r="O65" s="213">
        <f>SUM(O66)</f>
        <v>123</v>
      </c>
      <c r="P65" s="204">
        <f>SUM(P66)</f>
        <v>0.044532947139753795</v>
      </c>
      <c r="Q65" s="214">
        <f t="shared" si="0"/>
        <v>-0.06818181818181818</v>
      </c>
      <c r="R65" s="256"/>
    </row>
    <row r="66" spans="1:18" ht="15.75" thickBot="1">
      <c r="A66" s="190">
        <v>120</v>
      </c>
      <c r="B66" s="215" t="s">
        <v>287</v>
      </c>
      <c r="C66" s="39">
        <v>166</v>
      </c>
      <c r="D66" s="177">
        <v>0.06399383191981496</v>
      </c>
      <c r="E66" s="39">
        <v>155</v>
      </c>
      <c r="F66" s="177">
        <v>0.058823529411764705</v>
      </c>
      <c r="G66" s="39">
        <v>148</v>
      </c>
      <c r="H66" s="177">
        <v>0.061615320566194835</v>
      </c>
      <c r="I66" s="39">
        <v>148</v>
      </c>
      <c r="J66" s="174">
        <v>0.056338028169014086</v>
      </c>
      <c r="K66" s="39">
        <v>147</v>
      </c>
      <c r="L66" s="174">
        <v>0.05460624071322437</v>
      </c>
      <c r="M66" s="39">
        <v>132</v>
      </c>
      <c r="N66" s="174">
        <v>0.047379755922469485</v>
      </c>
      <c r="O66" s="39">
        <f>_xlfn.IFERROR(VLOOKUP(R66,'[1]Sheet1'!$A$463:$C$494,2,FALSE),0)</f>
        <v>123</v>
      </c>
      <c r="P66" s="174">
        <f>_xlfn.IFERROR(VLOOKUP(R66,'[1]Sheet1'!$A$463:$C$494,3,FALSE)/100,0)</f>
        <v>0.044532947139753795</v>
      </c>
      <c r="Q66" s="193">
        <f t="shared" si="0"/>
        <v>-0.06818181818181818</v>
      </c>
      <c r="R66" s="256" t="s">
        <v>521</v>
      </c>
    </row>
    <row r="67" spans="1:18" ht="29.25" thickBot="1">
      <c r="A67" s="211">
        <v>999</v>
      </c>
      <c r="B67" s="212" t="s">
        <v>288</v>
      </c>
      <c r="C67" s="213">
        <v>81</v>
      </c>
      <c r="D67" s="205">
        <v>0.03122590593677718</v>
      </c>
      <c r="E67" s="213">
        <v>55</v>
      </c>
      <c r="F67" s="205">
        <v>0.020872865275142316</v>
      </c>
      <c r="G67" s="213">
        <v>40</v>
      </c>
      <c r="H67" s="205">
        <v>0.01665278934221482</v>
      </c>
      <c r="I67" s="213">
        <v>50</v>
      </c>
      <c r="J67" s="204">
        <v>0.01903311762466692</v>
      </c>
      <c r="K67" s="213">
        <v>41</v>
      </c>
      <c r="L67" s="204">
        <v>0.015230312035661218</v>
      </c>
      <c r="M67" s="213">
        <v>48</v>
      </c>
      <c r="N67" s="204">
        <v>0.01722900215362527</v>
      </c>
      <c r="O67" s="213">
        <f>_xlfn.IFERROR(VLOOKUP(R67,'[1]Sheet1'!$A$463:$C$494,2,FALSE),0)</f>
        <v>43</v>
      </c>
      <c r="P67" s="204">
        <f>_xlfn.IFERROR(VLOOKUP(R67,'[1]Sheet1'!$A$463:$C$494,3,FALSE)/100,0)</f>
        <v>0.015568428674873281</v>
      </c>
      <c r="Q67" s="184">
        <f t="shared" si="0"/>
        <v>-0.10416666666666667</v>
      </c>
      <c r="R67" s="256" t="s">
        <v>522</v>
      </c>
    </row>
    <row r="68" spans="1:18" ht="15.75" thickBot="1">
      <c r="A68" s="344" t="s">
        <v>103</v>
      </c>
      <c r="B68" s="345"/>
      <c r="C68" s="55">
        <v>2594</v>
      </c>
      <c r="D68" s="47">
        <v>1</v>
      </c>
      <c r="E68" s="54">
        <v>2635</v>
      </c>
      <c r="F68" s="29">
        <v>1</v>
      </c>
      <c r="G68" s="55">
        <v>2402</v>
      </c>
      <c r="H68" s="47">
        <v>1</v>
      </c>
      <c r="I68" s="54">
        <v>2627</v>
      </c>
      <c r="J68" s="29">
        <v>1</v>
      </c>
      <c r="K68" s="55">
        <v>2692</v>
      </c>
      <c r="L68" s="29">
        <v>1</v>
      </c>
      <c r="M68" s="55">
        <v>2786</v>
      </c>
      <c r="N68" s="29">
        <v>1</v>
      </c>
      <c r="O68" s="55">
        <f>_xlfn.IFERROR(VLOOKUP(R68,'[1]Sheet1'!$A$463:$C$494,2,FALSE),0)</f>
        <v>2762</v>
      </c>
      <c r="P68" s="29">
        <f>_xlfn.IFERROR(VLOOKUP(R68,'[1]Sheet1'!$A$463:$C$494,3,FALSE)/100,0)</f>
        <v>1</v>
      </c>
      <c r="Q68" s="115">
        <f t="shared" si="0"/>
        <v>-0.008614501076812634</v>
      </c>
      <c r="R68" s="256" t="s">
        <v>435</v>
      </c>
    </row>
    <row r="70" spans="11:15" ht="15">
      <c r="K70" s="263"/>
      <c r="M70" s="263"/>
      <c r="O70" s="263">
        <f>O67+O65+O60+O54+O49+O44+O39+O33+O26+O23+O18+O13+O7+O6</f>
        <v>2762</v>
      </c>
    </row>
    <row r="71" spans="13:16" ht="15">
      <c r="M71" s="263"/>
      <c r="N71" s="263"/>
      <c r="O71" s="263"/>
      <c r="P71" s="263"/>
    </row>
  </sheetData>
  <sheetProtection/>
  <mergeCells count="14">
    <mergeCell ref="A68:B68"/>
    <mergeCell ref="A1:Q1"/>
    <mergeCell ref="A2:Q2"/>
    <mergeCell ref="A3:A5"/>
    <mergeCell ref="B3:B5"/>
    <mergeCell ref="C3:P3"/>
    <mergeCell ref="Q3:Q5"/>
    <mergeCell ref="I4:J4"/>
    <mergeCell ref="O4:P4"/>
    <mergeCell ref="C4:D4"/>
    <mergeCell ref="M4:N4"/>
    <mergeCell ref="E4:F4"/>
    <mergeCell ref="K4:L4"/>
    <mergeCell ref="G4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9"/>
  <sheetViews>
    <sheetView zoomScalePageLayoutView="0" workbookViewId="0" topLeftCell="A36">
      <selection activeCell="G69" sqref="G69"/>
    </sheetView>
  </sheetViews>
  <sheetFormatPr defaultColWidth="11.421875" defaultRowHeight="15"/>
  <cols>
    <col min="1" max="1" width="10.7109375" style="167" customWidth="1"/>
    <col min="2" max="2" width="61.140625" style="167" bestFit="1" customWidth="1"/>
    <col min="3" max="8" width="11.28125" style="167" customWidth="1"/>
    <col min="9" max="16384" width="11.421875" style="167" customWidth="1"/>
  </cols>
  <sheetData>
    <row r="1" spans="1:8" ht="49.5" customHeight="1" thickBot="1" thickTop="1">
      <c r="A1" s="306" t="s">
        <v>612</v>
      </c>
      <c r="B1" s="307"/>
      <c r="C1" s="307"/>
      <c r="D1" s="307"/>
      <c r="E1" s="307"/>
      <c r="F1" s="307"/>
      <c r="G1" s="307"/>
      <c r="H1" s="329"/>
    </row>
    <row r="2" spans="1:8" ht="19.5" customHeight="1" thickBot="1" thickTop="1">
      <c r="A2" s="282" t="s">
        <v>226</v>
      </c>
      <c r="B2" s="285" t="s">
        <v>19</v>
      </c>
      <c r="C2" s="297" t="s">
        <v>104</v>
      </c>
      <c r="D2" s="300"/>
      <c r="E2" s="300"/>
      <c r="F2" s="299"/>
      <c r="G2" s="322" t="s">
        <v>103</v>
      </c>
      <c r="H2" s="323"/>
    </row>
    <row r="3" spans="1:8" ht="19.5" customHeight="1">
      <c r="A3" s="283"/>
      <c r="B3" s="286"/>
      <c r="C3" s="303" t="s">
        <v>105</v>
      </c>
      <c r="D3" s="304"/>
      <c r="E3" s="275" t="s">
        <v>106</v>
      </c>
      <c r="F3" s="276"/>
      <c r="G3" s="324"/>
      <c r="H3" s="325"/>
    </row>
    <row r="4" spans="1:8" ht="19.5" customHeight="1" thickBot="1">
      <c r="A4" s="284"/>
      <c r="B4" s="287"/>
      <c r="C4" s="30" t="s">
        <v>33</v>
      </c>
      <c r="D4" s="23" t="s">
        <v>34</v>
      </c>
      <c r="E4" s="15" t="s">
        <v>33</v>
      </c>
      <c r="F4" s="25" t="s">
        <v>34</v>
      </c>
      <c r="G4" s="14" t="s">
        <v>33</v>
      </c>
      <c r="H4" s="48" t="s">
        <v>34</v>
      </c>
    </row>
    <row r="5" spans="1:9" ht="15.75" thickBot="1">
      <c r="A5" s="211">
        <v>0</v>
      </c>
      <c r="B5" s="212" t="s">
        <v>228</v>
      </c>
      <c r="C5" s="213">
        <f>_xlfn.IFERROR(VLOOKUP(I5,'[1]Sheet1'!$A$497:$G$528,2,FALSE),0)</f>
        <v>67</v>
      </c>
      <c r="D5" s="204">
        <f>_xlfn.IFERROR(VLOOKUP(I5,'[1]Sheet1'!$A$497:$G$528,3,FALSE)/100,0)</f>
        <v>0.05003734129947721</v>
      </c>
      <c r="E5" s="213">
        <f>_xlfn.IFERROR(VLOOKUP(I5,'[1]Sheet1'!$A$497:$G$528,4,FALSE),0)</f>
        <v>64</v>
      </c>
      <c r="F5" s="204">
        <f>_xlfn.IFERROR(VLOOKUP(I5,'[1]Sheet1'!$A$497:$G$528,5,FALSE)/100,0)</f>
        <v>0.044975404075895994</v>
      </c>
      <c r="G5" s="213">
        <f>_xlfn.IFERROR(VLOOKUP(I5,'[1]Sheet1'!$A$497:$G$528,6,FALSE),0)</f>
        <v>131</v>
      </c>
      <c r="H5" s="204">
        <f>_xlfn.IFERROR(VLOOKUP(I5,'[1]Sheet1'!$A$497:$G$528,7,FALSE)/100,0)</f>
        <v>0.04742939898624186</v>
      </c>
      <c r="I5" s="256" t="s">
        <v>492</v>
      </c>
    </row>
    <row r="6" spans="1:9" ht="15.75" thickBot="1">
      <c r="A6" s="90">
        <v>1</v>
      </c>
      <c r="B6" s="218" t="s">
        <v>229</v>
      </c>
      <c r="C6" s="88">
        <f aca="true" t="shared" si="0" ref="C6:H6">SUM(C7:C11)</f>
        <v>269</v>
      </c>
      <c r="D6" s="182">
        <f t="shared" si="0"/>
        <v>0.2008961911874533</v>
      </c>
      <c r="E6" s="88">
        <f t="shared" si="0"/>
        <v>231</v>
      </c>
      <c r="F6" s="182">
        <f t="shared" si="0"/>
        <v>0.16233309908643712</v>
      </c>
      <c r="G6" s="88">
        <f t="shared" si="0"/>
        <v>500</v>
      </c>
      <c r="H6" s="182">
        <f t="shared" si="0"/>
        <v>0.18102824040550322</v>
      </c>
      <c r="I6" s="256"/>
    </row>
    <row r="7" spans="1:9" ht="15">
      <c r="A7" s="197">
        <v>10</v>
      </c>
      <c r="B7" s="219" t="s">
        <v>230</v>
      </c>
      <c r="C7" s="42">
        <f>_xlfn.IFERROR(VLOOKUP(I7,'[1]Sheet1'!$A$497:$G$528,2,FALSE),0)</f>
        <v>26</v>
      </c>
      <c r="D7" s="191">
        <f>_xlfn.IFERROR(VLOOKUP(I7,'[1]Sheet1'!$A$497:$G$528,3,FALSE)/100,0)</f>
        <v>0.019417475728155338</v>
      </c>
      <c r="E7" s="42">
        <f>_xlfn.IFERROR(VLOOKUP(I7,'[1]Sheet1'!$A$497:$G$528,4,FALSE),0)</f>
        <v>33</v>
      </c>
      <c r="F7" s="191">
        <f>_xlfn.IFERROR(VLOOKUP(I7,'[1]Sheet1'!$A$497:$G$528,5,FALSE)/100,0)</f>
        <v>0.023190442726633873</v>
      </c>
      <c r="G7" s="42">
        <f>_xlfn.IFERROR(VLOOKUP(I7,'[1]Sheet1'!$A$497:$G$528,6,FALSE),0)</f>
        <v>59</v>
      </c>
      <c r="H7" s="191">
        <f>_xlfn.IFERROR(VLOOKUP(I7,'[1]Sheet1'!$A$497:$G$528,7,FALSE)/100,0)</f>
        <v>0.021361332367849383</v>
      </c>
      <c r="I7" s="256" t="s">
        <v>493</v>
      </c>
    </row>
    <row r="8" spans="1:9" ht="15">
      <c r="A8" s="190">
        <v>11</v>
      </c>
      <c r="B8" s="215" t="s">
        <v>231</v>
      </c>
      <c r="C8" s="39">
        <f>_xlfn.IFERROR(VLOOKUP(I8,'[1]Sheet1'!$A$497:$G$528,2,FALSE),0)</f>
        <v>222</v>
      </c>
      <c r="D8" s="174">
        <f>_xlfn.IFERROR(VLOOKUP(I8,'[1]Sheet1'!$A$497:$G$528,3,FALSE)/100,0)</f>
        <v>0.16579536967886482</v>
      </c>
      <c r="E8" s="39">
        <f>_xlfn.IFERROR(VLOOKUP(I8,'[1]Sheet1'!$A$497:$G$528,4,FALSE),0)</f>
        <v>159</v>
      </c>
      <c r="F8" s="174">
        <f>_xlfn.IFERROR(VLOOKUP(I8,'[1]Sheet1'!$A$497:$G$528,5,FALSE)/100,0)</f>
        <v>0.11173576950105411</v>
      </c>
      <c r="G8" s="39">
        <f>_xlfn.IFERROR(VLOOKUP(I8,'[1]Sheet1'!$A$497:$G$528,6,FALSE),0)</f>
        <v>381</v>
      </c>
      <c r="H8" s="174">
        <f>_xlfn.IFERROR(VLOOKUP(I8,'[1]Sheet1'!$A$497:$G$528,7,FALSE)/100,0)</f>
        <v>0.13794351918899347</v>
      </c>
      <c r="I8" s="256" t="s">
        <v>494</v>
      </c>
    </row>
    <row r="9" spans="1:9" ht="15">
      <c r="A9" s="190">
        <v>12</v>
      </c>
      <c r="B9" s="215" t="s">
        <v>232</v>
      </c>
      <c r="C9" s="39">
        <f>_xlfn.IFERROR(VLOOKUP(I9,'[1]Sheet1'!$A$497:$G$528,2,FALSE),0)</f>
        <v>15</v>
      </c>
      <c r="D9" s="174">
        <f>_xlfn.IFERROR(VLOOKUP(I9,'[1]Sheet1'!$A$497:$G$528,3,FALSE)/100,0)</f>
        <v>0.011202389843166542</v>
      </c>
      <c r="E9" s="39">
        <f>_xlfn.IFERROR(VLOOKUP(I9,'[1]Sheet1'!$A$497:$G$528,4,FALSE),0)</f>
        <v>26</v>
      </c>
      <c r="F9" s="174">
        <f>_xlfn.IFERROR(VLOOKUP(I9,'[1]Sheet1'!$A$497:$G$528,5,FALSE)/100,0)</f>
        <v>0.018271257905832748</v>
      </c>
      <c r="G9" s="39">
        <f>_xlfn.IFERROR(VLOOKUP(I9,'[1]Sheet1'!$A$497:$G$528,6,FALSE),0)</f>
        <v>41</v>
      </c>
      <c r="H9" s="174">
        <f>_xlfn.IFERROR(VLOOKUP(I9,'[1]Sheet1'!$A$497:$G$528,7,FALSE)/100,0)</f>
        <v>0.014844315713251267</v>
      </c>
      <c r="I9" s="256" t="s">
        <v>495</v>
      </c>
    </row>
    <row r="10" spans="1:9" ht="15">
      <c r="A10" s="190">
        <v>13</v>
      </c>
      <c r="B10" s="215" t="s">
        <v>233</v>
      </c>
      <c r="C10" s="39">
        <f>_xlfn.IFERROR(VLOOKUP(I10,'[1]Sheet1'!$A$497:$G$528,2,FALSE),0)</f>
        <v>1</v>
      </c>
      <c r="D10" s="174">
        <f>_xlfn.IFERROR(VLOOKUP(I10,'[1]Sheet1'!$A$497:$G$528,3,FALSE)/100,0)</f>
        <v>0.0007468259895444362</v>
      </c>
      <c r="E10" s="39">
        <f>_xlfn.IFERROR(VLOOKUP(I10,'[1]Sheet1'!$A$497:$G$528,4,FALSE),0)</f>
        <v>1</v>
      </c>
      <c r="F10" s="174">
        <f>_xlfn.IFERROR(VLOOKUP(I10,'[1]Sheet1'!$A$497:$G$528,5,FALSE)/100,0)</f>
        <v>0.0007027406886858749</v>
      </c>
      <c r="G10" s="39">
        <f>_xlfn.IFERROR(VLOOKUP(I10,'[1]Sheet1'!$A$497:$G$528,6,FALSE),0)</f>
        <v>2</v>
      </c>
      <c r="H10" s="174">
        <f>_xlfn.IFERROR(VLOOKUP(I10,'[1]Sheet1'!$A$497:$G$528,7,FALSE)/100,0)</f>
        <v>0.000724112961622013</v>
      </c>
      <c r="I10" s="256" t="s">
        <v>496</v>
      </c>
    </row>
    <row r="11" spans="1:9" ht="15.75" thickBot="1">
      <c r="A11" s="194">
        <v>19</v>
      </c>
      <c r="B11" s="216" t="s">
        <v>234</v>
      </c>
      <c r="C11" s="40">
        <f>_xlfn.IFERROR(VLOOKUP(I11,'[1]Sheet1'!$A$497:$G$528,2,FALSE),0)</f>
        <v>5</v>
      </c>
      <c r="D11" s="175">
        <f>_xlfn.IFERROR(VLOOKUP(I11,'[1]Sheet1'!$A$497:$G$528,3,FALSE)/100,0)</f>
        <v>0.003734129947722181</v>
      </c>
      <c r="E11" s="40">
        <f>_xlfn.IFERROR(VLOOKUP(I11,'[1]Sheet1'!$A$497:$G$528,4,FALSE),0)</f>
        <v>12</v>
      </c>
      <c r="F11" s="175">
        <f>_xlfn.IFERROR(VLOOKUP(I11,'[1]Sheet1'!$A$497:$G$528,5,FALSE)/100,0)</f>
        <v>0.008432888264230498</v>
      </c>
      <c r="G11" s="40">
        <f>_xlfn.IFERROR(VLOOKUP(I11,'[1]Sheet1'!$A$497:$G$528,6,FALSE),0)</f>
        <v>17</v>
      </c>
      <c r="H11" s="175">
        <f>_xlfn.IFERROR(VLOOKUP(I11,'[1]Sheet1'!$A$497:$G$528,7,FALSE)/100,0)</f>
        <v>0.006154960173787111</v>
      </c>
      <c r="I11" s="256" t="s">
        <v>497</v>
      </c>
    </row>
    <row r="12" spans="1:9" ht="15.75" thickBot="1">
      <c r="A12" s="90">
        <v>2</v>
      </c>
      <c r="B12" s="218" t="s">
        <v>235</v>
      </c>
      <c r="C12" s="88">
        <f aca="true" t="shared" si="1" ref="C12:H12">SUM(C13:C16)</f>
        <v>524</v>
      </c>
      <c r="D12" s="182">
        <f t="shared" si="1"/>
        <v>0.39133681852128455</v>
      </c>
      <c r="E12" s="88">
        <f t="shared" si="1"/>
        <v>680</v>
      </c>
      <c r="F12" s="182">
        <f t="shared" si="1"/>
        <v>0.47786366830639493</v>
      </c>
      <c r="G12" s="88">
        <f t="shared" si="1"/>
        <v>1204</v>
      </c>
      <c r="H12" s="182">
        <f t="shared" si="1"/>
        <v>0.4359160028964519</v>
      </c>
      <c r="I12" s="256"/>
    </row>
    <row r="13" spans="1:9" ht="15">
      <c r="A13" s="220">
        <v>20</v>
      </c>
      <c r="B13" s="221" t="s">
        <v>236</v>
      </c>
      <c r="C13" s="49">
        <f>_xlfn.IFERROR(VLOOKUP(I13,'[1]Sheet1'!$A$497:$G$528,2,FALSE),0)</f>
        <v>248</v>
      </c>
      <c r="D13" s="222">
        <f>_xlfn.IFERROR(VLOOKUP(I13,'[1]Sheet1'!$A$497:$G$528,3,FALSE)/100,0)</f>
        <v>0.18521284540702015</v>
      </c>
      <c r="E13" s="49">
        <f>_xlfn.IFERROR(VLOOKUP(I13,'[1]Sheet1'!$A$497:$G$528,4,FALSE),0)</f>
        <v>327</v>
      </c>
      <c r="F13" s="222">
        <f>_xlfn.IFERROR(VLOOKUP(I13,'[1]Sheet1'!$A$497:$G$528,5,FALSE)/100,0)</f>
        <v>0.2297962052002811</v>
      </c>
      <c r="G13" s="49">
        <f>_xlfn.IFERROR(VLOOKUP(I13,'[1]Sheet1'!$A$497:$G$528,6,FALSE),0)</f>
        <v>575</v>
      </c>
      <c r="H13" s="222">
        <f>_xlfn.IFERROR(VLOOKUP(I13,'[1]Sheet1'!$A$497:$G$528,7,FALSE)/100,0)</f>
        <v>0.20818247646632876</v>
      </c>
      <c r="I13" s="256" t="s">
        <v>498</v>
      </c>
    </row>
    <row r="14" spans="1:9" ht="15">
      <c r="A14" s="190">
        <v>21</v>
      </c>
      <c r="B14" s="215" t="s">
        <v>237</v>
      </c>
      <c r="C14" s="39">
        <f>_xlfn.IFERROR(VLOOKUP(I14,'[1]Sheet1'!$A$497:$G$528,2,FALSE),0)</f>
        <v>252</v>
      </c>
      <c r="D14" s="174">
        <f>_xlfn.IFERROR(VLOOKUP(I14,'[1]Sheet1'!$A$497:$G$528,3,FALSE)/100,0)</f>
        <v>0.1882001493651979</v>
      </c>
      <c r="E14" s="39">
        <f>_xlfn.IFERROR(VLOOKUP(I14,'[1]Sheet1'!$A$497:$G$528,4,FALSE),0)</f>
        <v>302</v>
      </c>
      <c r="F14" s="174">
        <f>_xlfn.IFERROR(VLOOKUP(I14,'[1]Sheet1'!$A$497:$G$528,5,FALSE)/100,0)</f>
        <v>0.21222768798313424</v>
      </c>
      <c r="G14" s="39">
        <f>_xlfn.IFERROR(VLOOKUP(I14,'[1]Sheet1'!$A$497:$G$528,6,FALSE),0)</f>
        <v>554</v>
      </c>
      <c r="H14" s="174">
        <f>_xlfn.IFERROR(VLOOKUP(I14,'[1]Sheet1'!$A$497:$G$528,7,FALSE)/100,0)</f>
        <v>0.2005792903692976</v>
      </c>
      <c r="I14" s="256" t="s">
        <v>499</v>
      </c>
    </row>
    <row r="15" spans="1:9" ht="15">
      <c r="A15" s="190">
        <v>22</v>
      </c>
      <c r="B15" s="215" t="s">
        <v>238</v>
      </c>
      <c r="C15" s="39">
        <f>_xlfn.IFERROR(VLOOKUP(I15,'[1]Sheet1'!$A$497:$G$528,2,FALSE),0)</f>
        <v>14</v>
      </c>
      <c r="D15" s="174">
        <f>_xlfn.IFERROR(VLOOKUP(I15,'[1]Sheet1'!$A$497:$G$528,3,FALSE)/100,0)</f>
        <v>0.010455563853622108</v>
      </c>
      <c r="E15" s="39">
        <f>_xlfn.IFERROR(VLOOKUP(I15,'[1]Sheet1'!$A$497:$G$528,4,FALSE),0)</f>
        <v>26</v>
      </c>
      <c r="F15" s="174">
        <f>_xlfn.IFERROR(VLOOKUP(I15,'[1]Sheet1'!$A$497:$G$528,5,FALSE)/100,0)</f>
        <v>0.018271257905832748</v>
      </c>
      <c r="G15" s="39">
        <f>_xlfn.IFERROR(VLOOKUP(I15,'[1]Sheet1'!$A$497:$G$528,6,FALSE),0)</f>
        <v>40</v>
      </c>
      <c r="H15" s="174">
        <f>_xlfn.IFERROR(VLOOKUP(I15,'[1]Sheet1'!$A$497:$G$528,7,FALSE)/100,0)</f>
        <v>0.01448225923244026</v>
      </c>
      <c r="I15" s="256" t="s">
        <v>500</v>
      </c>
    </row>
    <row r="16" spans="1:9" ht="15.75" thickBot="1">
      <c r="A16" s="202">
        <v>29</v>
      </c>
      <c r="B16" s="217" t="s">
        <v>239</v>
      </c>
      <c r="C16" s="41">
        <f>_xlfn.IFERROR(VLOOKUP(I16,'[1]Sheet1'!$A$497:$G$528,2,FALSE),0)</f>
        <v>10</v>
      </c>
      <c r="D16" s="179">
        <f>_xlfn.IFERROR(VLOOKUP(I16,'[1]Sheet1'!$A$497:$G$528,3,FALSE)/100,0)</f>
        <v>0.007468259895444362</v>
      </c>
      <c r="E16" s="41">
        <f>_xlfn.IFERROR(VLOOKUP(I16,'[1]Sheet1'!$A$497:$G$528,4,FALSE),0)</f>
        <v>25</v>
      </c>
      <c r="F16" s="179">
        <f>_xlfn.IFERROR(VLOOKUP(I16,'[1]Sheet1'!$A$497:$G$528,5,FALSE)/100,0)</f>
        <v>0.017568517217146872</v>
      </c>
      <c r="G16" s="41">
        <f>_xlfn.IFERROR(VLOOKUP(I16,'[1]Sheet1'!$A$497:$G$528,6,FALSE),0)</f>
        <v>35</v>
      </c>
      <c r="H16" s="179">
        <f>_xlfn.IFERROR(VLOOKUP(I16,'[1]Sheet1'!$A$497:$G$528,7,FALSE)/100,0)</f>
        <v>0.012671976828385228</v>
      </c>
      <c r="I16" s="256" t="s">
        <v>501</v>
      </c>
    </row>
    <row r="17" spans="1:9" ht="15.75" thickBot="1">
      <c r="A17" s="90">
        <v>3</v>
      </c>
      <c r="B17" s="218" t="s">
        <v>240</v>
      </c>
      <c r="C17" s="88">
        <f aca="true" t="shared" si="2" ref="C17:H17">SUM(C18:C21)</f>
        <v>302</v>
      </c>
      <c r="D17" s="182">
        <f t="shared" si="2"/>
        <v>0.22554144884241972</v>
      </c>
      <c r="E17" s="88">
        <f t="shared" si="2"/>
        <v>247</v>
      </c>
      <c r="F17" s="182">
        <f t="shared" si="2"/>
        <v>0.1735769501054111</v>
      </c>
      <c r="G17" s="88">
        <f t="shared" si="2"/>
        <v>549</v>
      </c>
      <c r="H17" s="182">
        <f t="shared" si="2"/>
        <v>0.19876900796524258</v>
      </c>
      <c r="I17" s="256"/>
    </row>
    <row r="18" spans="1:9" ht="15">
      <c r="A18" s="220">
        <v>30</v>
      </c>
      <c r="B18" s="221" t="s">
        <v>241</v>
      </c>
      <c r="C18" s="50">
        <f>_xlfn.IFERROR(VLOOKUP(I18,'[1]Sheet1'!$A$497:$G$528,2,FALSE),0)</f>
        <v>111</v>
      </c>
      <c r="D18" s="223">
        <f>_xlfn.IFERROR(VLOOKUP(I18,'[1]Sheet1'!$A$497:$G$528,3,FALSE)/100,0)</f>
        <v>0.08289768483943241</v>
      </c>
      <c r="E18" s="50">
        <f>_xlfn.IFERROR(VLOOKUP(I18,'[1]Sheet1'!$A$497:$G$528,4,FALSE),0)</f>
        <v>91</v>
      </c>
      <c r="F18" s="223">
        <f>_xlfn.IFERROR(VLOOKUP(I18,'[1]Sheet1'!$A$497:$G$528,5,FALSE)/100,0)</f>
        <v>0.06394940267041462</v>
      </c>
      <c r="G18" s="50">
        <f>_xlfn.IFERROR(VLOOKUP(I18,'[1]Sheet1'!$A$497:$G$528,6,FALSE),0)</f>
        <v>202</v>
      </c>
      <c r="H18" s="223">
        <f>_xlfn.IFERROR(VLOOKUP(I18,'[1]Sheet1'!$A$497:$G$528,7,FALSE)/100,0)</f>
        <v>0.07313540912382331</v>
      </c>
      <c r="I18" s="256" t="s">
        <v>502</v>
      </c>
    </row>
    <row r="19" spans="1:9" ht="15">
      <c r="A19" s="190">
        <v>31</v>
      </c>
      <c r="B19" s="215" t="s">
        <v>242</v>
      </c>
      <c r="C19" s="39">
        <f>_xlfn.IFERROR(VLOOKUP(I19,'[1]Sheet1'!$A$497:$G$528,2,FALSE),0)</f>
        <v>22</v>
      </c>
      <c r="D19" s="174">
        <f>_xlfn.IFERROR(VLOOKUP(I19,'[1]Sheet1'!$A$497:$G$528,3,FALSE)/100,0)</f>
        <v>0.016430171769977596</v>
      </c>
      <c r="E19" s="39">
        <f>_xlfn.IFERROR(VLOOKUP(I19,'[1]Sheet1'!$A$497:$G$528,4,FALSE),0)</f>
        <v>34</v>
      </c>
      <c r="F19" s="174">
        <f>_xlfn.IFERROR(VLOOKUP(I19,'[1]Sheet1'!$A$497:$G$528,5,FALSE)/100,0)</f>
        <v>0.023893183415319746</v>
      </c>
      <c r="G19" s="39">
        <f>_xlfn.IFERROR(VLOOKUP(I19,'[1]Sheet1'!$A$497:$G$528,6,FALSE),0)</f>
        <v>56</v>
      </c>
      <c r="H19" s="174">
        <f>_xlfn.IFERROR(VLOOKUP(I19,'[1]Sheet1'!$A$497:$G$528,7,FALSE)/100,0)</f>
        <v>0.020275162925416364</v>
      </c>
      <c r="I19" s="256" t="s">
        <v>503</v>
      </c>
    </row>
    <row r="20" spans="1:9" ht="15">
      <c r="A20" s="190">
        <v>32</v>
      </c>
      <c r="B20" s="215" t="s">
        <v>243</v>
      </c>
      <c r="C20" s="39">
        <f>_xlfn.IFERROR(VLOOKUP(I20,'[1]Sheet1'!$A$497:$G$528,2,FALSE),0)</f>
        <v>139</v>
      </c>
      <c r="D20" s="174">
        <f>_xlfn.IFERROR(VLOOKUP(I20,'[1]Sheet1'!$A$497:$G$528,3,FALSE)/100,0)</f>
        <v>0.10380881254667662</v>
      </c>
      <c r="E20" s="39">
        <f>_xlfn.IFERROR(VLOOKUP(I20,'[1]Sheet1'!$A$497:$G$528,4,FALSE),0)</f>
        <v>95</v>
      </c>
      <c r="F20" s="174">
        <f>_xlfn.IFERROR(VLOOKUP(I20,'[1]Sheet1'!$A$497:$G$528,5,FALSE)/100,0)</f>
        <v>0.06676036542515812</v>
      </c>
      <c r="G20" s="39">
        <f>_xlfn.IFERROR(VLOOKUP(I20,'[1]Sheet1'!$A$497:$G$528,6,FALSE),0)</f>
        <v>234</v>
      </c>
      <c r="H20" s="174">
        <f>_xlfn.IFERROR(VLOOKUP(I20,'[1]Sheet1'!$A$497:$G$528,7,FALSE)/100,0)</f>
        <v>0.08472121650977553</v>
      </c>
      <c r="I20" s="256" t="s">
        <v>504</v>
      </c>
    </row>
    <row r="21" spans="1:9" ht="15.75" thickBot="1">
      <c r="A21" s="194">
        <v>39</v>
      </c>
      <c r="B21" s="216" t="s">
        <v>244</v>
      </c>
      <c r="C21" s="40">
        <f>_xlfn.IFERROR(VLOOKUP(I21,'[1]Sheet1'!$A$497:$G$528,2,FALSE),0)</f>
        <v>30</v>
      </c>
      <c r="D21" s="175">
        <f>_xlfn.IFERROR(VLOOKUP(I21,'[1]Sheet1'!$A$497:$G$528,3,FALSE)/100,0)</f>
        <v>0.022404779686333084</v>
      </c>
      <c r="E21" s="40">
        <f>_xlfn.IFERROR(VLOOKUP(I21,'[1]Sheet1'!$A$497:$G$528,4,FALSE),0)</f>
        <v>27</v>
      </c>
      <c r="F21" s="175">
        <f>_xlfn.IFERROR(VLOOKUP(I21,'[1]Sheet1'!$A$497:$G$528,5,FALSE)/100,0)</f>
        <v>0.018973998594518624</v>
      </c>
      <c r="G21" s="40">
        <f>_xlfn.IFERROR(VLOOKUP(I21,'[1]Sheet1'!$A$497:$G$528,6,FALSE),0)</f>
        <v>57</v>
      </c>
      <c r="H21" s="175">
        <f>_xlfn.IFERROR(VLOOKUP(I21,'[1]Sheet1'!$A$497:$G$528,7,FALSE)/100,0)</f>
        <v>0.020637219406227373</v>
      </c>
      <c r="I21" s="256" t="s">
        <v>505</v>
      </c>
    </row>
    <row r="22" spans="1:9" ht="15.75" thickBot="1">
      <c r="A22" s="90">
        <v>4</v>
      </c>
      <c r="B22" s="218" t="s">
        <v>245</v>
      </c>
      <c r="C22" s="88">
        <f aca="true" t="shared" si="3" ref="C22:H22">SUM(C23:C24)</f>
        <v>1</v>
      </c>
      <c r="D22" s="182">
        <f t="shared" si="3"/>
        <v>0.0007468259895444362</v>
      </c>
      <c r="E22" s="88">
        <f t="shared" si="3"/>
        <v>4</v>
      </c>
      <c r="F22" s="182">
        <f t="shared" si="3"/>
        <v>0.0028109627547434997</v>
      </c>
      <c r="G22" s="88">
        <f t="shared" si="3"/>
        <v>5</v>
      </c>
      <c r="H22" s="182">
        <f t="shared" si="3"/>
        <v>0.0018102824040550326</v>
      </c>
      <c r="I22" s="256"/>
    </row>
    <row r="23" spans="1:9" ht="15">
      <c r="A23" s="220">
        <v>40</v>
      </c>
      <c r="B23" s="221" t="s">
        <v>246</v>
      </c>
      <c r="C23" s="49">
        <f>_xlfn.IFERROR(VLOOKUP(I23,'[1]Sheet1'!$A$497:$G$528,2,FALSE),0)</f>
        <v>1</v>
      </c>
      <c r="D23" s="222">
        <f>_xlfn.IFERROR(VLOOKUP(I23,'[1]Sheet1'!$A$497:$G$528,3,FALSE)/100,0)</f>
        <v>0.0007468259895444362</v>
      </c>
      <c r="E23" s="49">
        <f>_xlfn.IFERROR(VLOOKUP(I23,'[1]Sheet1'!$A$497:$G$528,4,FALSE),0)</f>
        <v>2</v>
      </c>
      <c r="F23" s="222">
        <f>_xlfn.IFERROR(VLOOKUP(I23,'[1]Sheet1'!$A$497:$G$528,5,FALSE)/100,0)</f>
        <v>0.0014054813773717498</v>
      </c>
      <c r="G23" s="49">
        <f>_xlfn.IFERROR(VLOOKUP(I23,'[1]Sheet1'!$A$497:$G$528,6,FALSE),0)</f>
        <v>3</v>
      </c>
      <c r="H23" s="222">
        <f>_xlfn.IFERROR(VLOOKUP(I23,'[1]Sheet1'!$A$497:$G$528,7,FALSE)/100,0)</f>
        <v>0.0010861694424330196</v>
      </c>
      <c r="I23" s="256" t="s">
        <v>506</v>
      </c>
    </row>
    <row r="24" spans="1:9" ht="15.75" thickBot="1">
      <c r="A24" s="202">
        <v>41</v>
      </c>
      <c r="B24" s="217" t="s">
        <v>247</v>
      </c>
      <c r="C24" s="41">
        <f>_xlfn.IFERROR(VLOOKUP(I24,'[1]Sheet1'!$A$497:$G$528,2,FALSE),0)</f>
        <v>0</v>
      </c>
      <c r="D24" s="179">
        <f>_xlfn.IFERROR(VLOOKUP(I24,'[1]Sheet1'!$A$497:$G$528,3,FALSE)/100,0)</f>
        <v>0</v>
      </c>
      <c r="E24" s="41">
        <f>_xlfn.IFERROR(VLOOKUP(I24,'[1]Sheet1'!$A$497:$G$528,4,FALSE),0)</f>
        <v>2</v>
      </c>
      <c r="F24" s="179">
        <f>_xlfn.IFERROR(VLOOKUP(I24,'[1]Sheet1'!$A$497:$G$528,5,FALSE)/100,0)</f>
        <v>0.0014054813773717498</v>
      </c>
      <c r="G24" s="41">
        <f>_xlfn.IFERROR(VLOOKUP(I24,'[1]Sheet1'!$A$497:$G$528,6,FALSE),0)</f>
        <v>2</v>
      </c>
      <c r="H24" s="179">
        <f>_xlfn.IFERROR(VLOOKUP(I24,'[1]Sheet1'!$A$497:$G$528,7,FALSE)/100,0)</f>
        <v>0.000724112961622013</v>
      </c>
      <c r="I24" s="256" t="s">
        <v>507</v>
      </c>
    </row>
    <row r="25" spans="1:9" ht="15.75" thickBot="1">
      <c r="A25" s="90">
        <v>5</v>
      </c>
      <c r="B25" s="218" t="s">
        <v>248</v>
      </c>
      <c r="C25" s="88">
        <f aca="true" t="shared" si="4" ref="C25:H25">SUM(C26:C31)</f>
        <v>91</v>
      </c>
      <c r="D25" s="182">
        <f t="shared" si="4"/>
        <v>0.06796116504854369</v>
      </c>
      <c r="E25" s="88">
        <f t="shared" si="4"/>
        <v>79</v>
      </c>
      <c r="F25" s="182">
        <f t="shared" si="4"/>
        <v>0.05551651440618412</v>
      </c>
      <c r="G25" s="88">
        <f t="shared" si="4"/>
        <v>170</v>
      </c>
      <c r="H25" s="182">
        <f t="shared" si="4"/>
        <v>0.06154960173787111</v>
      </c>
      <c r="I25" s="256"/>
    </row>
    <row r="26" spans="1:9" ht="15">
      <c r="A26" s="220">
        <v>50</v>
      </c>
      <c r="B26" s="221" t="s">
        <v>249</v>
      </c>
      <c r="C26" s="50">
        <f>_xlfn.IFERROR(VLOOKUP(I26,'[1]Sheet1'!$A$497:$G$528,2,FALSE),0)</f>
        <v>36</v>
      </c>
      <c r="D26" s="223">
        <f>_xlfn.IFERROR(VLOOKUP(I26,'[1]Sheet1'!$A$497:$G$528,3,FALSE)/100,0)</f>
        <v>0.026885735623599704</v>
      </c>
      <c r="E26" s="50">
        <f>_xlfn.IFERROR(VLOOKUP(I26,'[1]Sheet1'!$A$497:$G$528,4,FALSE),0)</f>
        <v>30</v>
      </c>
      <c r="F26" s="223">
        <f>_xlfn.IFERROR(VLOOKUP(I26,'[1]Sheet1'!$A$497:$G$528,5,FALSE)/100,0)</f>
        <v>0.02108222066057625</v>
      </c>
      <c r="G26" s="50">
        <f>_xlfn.IFERROR(VLOOKUP(I26,'[1]Sheet1'!$A$497:$G$528,6,FALSE),0)</f>
        <v>66</v>
      </c>
      <c r="H26" s="223">
        <f>_xlfn.IFERROR(VLOOKUP(I26,'[1]Sheet1'!$A$497:$G$528,7,FALSE)/100,0)</f>
        <v>0.02389572773352643</v>
      </c>
      <c r="I26" s="256" t="s">
        <v>508</v>
      </c>
    </row>
    <row r="27" spans="1:9" ht="15">
      <c r="A27" s="190">
        <v>51</v>
      </c>
      <c r="B27" s="215" t="s">
        <v>249</v>
      </c>
      <c r="C27" s="39">
        <f>_xlfn.IFERROR(VLOOKUP(I27,'[1]Sheet1'!$A$497:$G$528,2,FALSE),0)</f>
        <v>25</v>
      </c>
      <c r="D27" s="174">
        <f>_xlfn.IFERROR(VLOOKUP(I27,'[1]Sheet1'!$A$497:$G$528,3,FALSE)/100,0)</f>
        <v>0.018670649738610903</v>
      </c>
      <c r="E27" s="39">
        <f>_xlfn.IFERROR(VLOOKUP(I27,'[1]Sheet1'!$A$497:$G$528,4,FALSE),0)</f>
        <v>14</v>
      </c>
      <c r="F27" s="174">
        <f>_xlfn.IFERROR(VLOOKUP(I27,'[1]Sheet1'!$A$497:$G$528,5,FALSE)/100,0)</f>
        <v>0.00983836964160225</v>
      </c>
      <c r="G27" s="39">
        <f>_xlfn.IFERROR(VLOOKUP(I27,'[1]Sheet1'!$A$497:$G$528,6,FALSE),0)</f>
        <v>39</v>
      </c>
      <c r="H27" s="174">
        <f>_xlfn.IFERROR(VLOOKUP(I27,'[1]Sheet1'!$A$497:$G$528,7,FALSE)/100,0)</f>
        <v>0.014120202751629254</v>
      </c>
      <c r="I27" s="256" t="s">
        <v>509</v>
      </c>
    </row>
    <row r="28" spans="1:9" ht="15">
      <c r="A28" s="190">
        <v>52</v>
      </c>
      <c r="B28" s="215" t="s">
        <v>250</v>
      </c>
      <c r="C28" s="39">
        <f>_xlfn.IFERROR(VLOOKUP(I28,'[1]Sheet1'!$A$497:$G$528,2,FALSE),0)</f>
        <v>16</v>
      </c>
      <c r="D28" s="174">
        <f>_xlfn.IFERROR(VLOOKUP(I28,'[1]Sheet1'!$A$497:$G$528,3,FALSE)/100,0)</f>
        <v>0.01194921583271098</v>
      </c>
      <c r="E28" s="39">
        <f>_xlfn.IFERROR(VLOOKUP(I28,'[1]Sheet1'!$A$497:$G$528,4,FALSE),0)</f>
        <v>26</v>
      </c>
      <c r="F28" s="174">
        <f>_xlfn.IFERROR(VLOOKUP(I28,'[1]Sheet1'!$A$497:$G$528,5,FALSE)/100,0)</f>
        <v>0.018271257905832748</v>
      </c>
      <c r="G28" s="39">
        <f>_xlfn.IFERROR(VLOOKUP(I28,'[1]Sheet1'!$A$497:$G$528,6,FALSE),0)</f>
        <v>42</v>
      </c>
      <c r="H28" s="174">
        <f>_xlfn.IFERROR(VLOOKUP(I28,'[1]Sheet1'!$A$497:$G$528,7,FALSE)/100,0)</f>
        <v>0.015206372194062274</v>
      </c>
      <c r="I28" s="256" t="s">
        <v>510</v>
      </c>
    </row>
    <row r="29" spans="1:9" ht="28.5">
      <c r="A29" s="190">
        <v>53</v>
      </c>
      <c r="B29" s="215" t="s">
        <v>251</v>
      </c>
      <c r="C29" s="39">
        <f>_xlfn.IFERROR(VLOOKUP(I29,'[1]Sheet1'!$A$497:$G$528,2,FALSE),0)</f>
        <v>3</v>
      </c>
      <c r="D29" s="174">
        <f>_xlfn.IFERROR(VLOOKUP(I29,'[1]Sheet1'!$A$497:$G$528,3,FALSE)/100,0)</f>
        <v>0.002240477968633309</v>
      </c>
      <c r="E29" s="39">
        <f>_xlfn.IFERROR(VLOOKUP(I29,'[1]Sheet1'!$A$497:$G$528,4,FALSE),0)</f>
        <v>4</v>
      </c>
      <c r="F29" s="174">
        <f>_xlfn.IFERROR(VLOOKUP(I29,'[1]Sheet1'!$A$497:$G$528,5,FALSE)/100,0)</f>
        <v>0.0028109627547434997</v>
      </c>
      <c r="G29" s="39">
        <f>_xlfn.IFERROR(VLOOKUP(I29,'[1]Sheet1'!$A$497:$G$528,6,FALSE),0)</f>
        <v>7</v>
      </c>
      <c r="H29" s="174">
        <f>_xlfn.IFERROR(VLOOKUP(I29,'[1]Sheet1'!$A$497:$G$528,7,FALSE)/100,0)</f>
        <v>0.0025343953656770456</v>
      </c>
      <c r="I29" s="256" t="s">
        <v>511</v>
      </c>
    </row>
    <row r="30" spans="1:9" ht="15">
      <c r="A30" s="190">
        <v>54</v>
      </c>
      <c r="B30" s="215" t="s">
        <v>252</v>
      </c>
      <c r="C30" s="39">
        <f>_xlfn.IFERROR(VLOOKUP(I30,'[1]Sheet1'!$A$497:$G$528,2,FALSE),0)</f>
        <v>0</v>
      </c>
      <c r="D30" s="174">
        <f>_xlfn.IFERROR(VLOOKUP(I30,'[1]Sheet1'!$A$497:$G$528,3,FALSE)/100,0)</f>
        <v>0</v>
      </c>
      <c r="E30" s="39">
        <f>_xlfn.IFERROR(VLOOKUP(I30,'[1]Sheet1'!$A$497:$G$528,4,FALSE),0)</f>
        <v>0</v>
      </c>
      <c r="F30" s="174">
        <f>_xlfn.IFERROR(VLOOKUP(I30,'[1]Sheet1'!$A$497:$G$528,5,FALSE)/100,0)</f>
        <v>0</v>
      </c>
      <c r="G30" s="39">
        <f>_xlfn.IFERROR(VLOOKUP(I30,'[1]Sheet1'!$A$497:$G$528,6,FALSE),0)</f>
        <v>0</v>
      </c>
      <c r="H30" s="174">
        <f>_xlfn.IFERROR(VLOOKUP(I30,'[1]Sheet1'!$A$497:$G$528,7,FALSE)/100,0)</f>
        <v>0</v>
      </c>
      <c r="I30" s="256"/>
    </row>
    <row r="31" spans="1:9" ht="15.75" thickBot="1">
      <c r="A31" s="194">
        <v>59</v>
      </c>
      <c r="B31" s="216" t="s">
        <v>253</v>
      </c>
      <c r="C31" s="40">
        <f>_xlfn.IFERROR(VLOOKUP(I31,'[1]Sheet1'!$A$497:$G$528,2,FALSE),0)</f>
        <v>11</v>
      </c>
      <c r="D31" s="175">
        <f>_xlfn.IFERROR(VLOOKUP(I31,'[1]Sheet1'!$A$497:$G$528,3,FALSE)/100,0)</f>
        <v>0.008215085884988798</v>
      </c>
      <c r="E31" s="40">
        <f>_xlfn.IFERROR(VLOOKUP(I31,'[1]Sheet1'!$A$497:$G$528,4,FALSE),0)</f>
        <v>5</v>
      </c>
      <c r="F31" s="175">
        <f>_xlfn.IFERROR(VLOOKUP(I31,'[1]Sheet1'!$A$497:$G$528,5,FALSE)/100,0)</f>
        <v>0.0035137034434293748</v>
      </c>
      <c r="G31" s="40">
        <f>_xlfn.IFERROR(VLOOKUP(I31,'[1]Sheet1'!$A$497:$G$528,6,FALSE),0)</f>
        <v>16</v>
      </c>
      <c r="H31" s="175">
        <f>_xlfn.IFERROR(VLOOKUP(I31,'[1]Sheet1'!$A$497:$G$528,7,FALSE)/100,0)</f>
        <v>0.005792903692976104</v>
      </c>
      <c r="I31" s="256" t="s">
        <v>512</v>
      </c>
    </row>
    <row r="32" spans="1:9" ht="29.25" thickBot="1">
      <c r="A32" s="90">
        <v>6</v>
      </c>
      <c r="B32" s="218" t="s">
        <v>254</v>
      </c>
      <c r="C32" s="88">
        <f aca="true" t="shared" si="5" ref="C32:H32">SUM(C33:C37)</f>
        <v>1</v>
      </c>
      <c r="D32" s="182">
        <f t="shared" si="5"/>
        <v>0.0007468259895444362</v>
      </c>
      <c r="E32" s="88">
        <f t="shared" si="5"/>
        <v>1</v>
      </c>
      <c r="F32" s="182">
        <f t="shared" si="5"/>
        <v>0.0007027406886858749</v>
      </c>
      <c r="G32" s="88">
        <f t="shared" si="5"/>
        <v>2</v>
      </c>
      <c r="H32" s="182">
        <f t="shared" si="5"/>
        <v>0.000724112961622013</v>
      </c>
      <c r="I32" s="256"/>
    </row>
    <row r="33" spans="1:9" ht="28.5">
      <c r="A33" s="220">
        <v>60</v>
      </c>
      <c r="B33" s="221" t="s">
        <v>255</v>
      </c>
      <c r="C33" s="51">
        <f>_xlfn.IFERROR(VLOOKUP(I33,'[1]Sheet1'!$A$497:$G$528,2,FALSE),0)</f>
        <v>0</v>
      </c>
      <c r="D33" s="222">
        <f>_xlfn.IFERROR(VLOOKUP(I33,'[1]Sheet1'!$A$497:$G$528,3,FALSE)/100,0)</f>
        <v>0</v>
      </c>
      <c r="E33" s="51">
        <f>_xlfn.IFERROR(VLOOKUP(I33,'[1]Sheet1'!$A$497:$G$528,4,FALSE),0)</f>
        <v>0</v>
      </c>
      <c r="F33" s="222">
        <f>_xlfn.IFERROR(VLOOKUP(I33,'[1]Sheet1'!$A$497:$G$528,5,FALSE)/100,0)</f>
        <v>0</v>
      </c>
      <c r="G33" s="51">
        <f>_xlfn.IFERROR(VLOOKUP(I33,'[1]Sheet1'!$A$497:$G$528,6,FALSE),0)</f>
        <v>0</v>
      </c>
      <c r="H33" s="222">
        <f>_xlfn.IFERROR(VLOOKUP(I33,'[1]Sheet1'!$A$497:$G$528,7,FALSE)/100,0)</f>
        <v>0</v>
      </c>
      <c r="I33" s="256" t="s">
        <v>513</v>
      </c>
    </row>
    <row r="34" spans="1:9" ht="28.5">
      <c r="A34" s="190">
        <v>61</v>
      </c>
      <c r="B34" s="215" t="s">
        <v>256</v>
      </c>
      <c r="C34" s="18">
        <f>_xlfn.IFERROR(VLOOKUP(I34,'[1]Sheet1'!$A$497:$G$528,2,FALSE),0)</f>
        <v>0</v>
      </c>
      <c r="D34" s="174">
        <f>_xlfn.IFERROR(VLOOKUP(I34,'[1]Sheet1'!$A$497:$G$528,3,FALSE)/100,0)</f>
        <v>0</v>
      </c>
      <c r="E34" s="18">
        <f>_xlfn.IFERROR(VLOOKUP(I34,'[1]Sheet1'!$A$497:$G$528,4,FALSE),0)</f>
        <v>1</v>
      </c>
      <c r="F34" s="174">
        <f>_xlfn.IFERROR(VLOOKUP(I34,'[1]Sheet1'!$A$497:$G$528,5,FALSE)/100,0)</f>
        <v>0.0007027406886858749</v>
      </c>
      <c r="G34" s="18">
        <f>_xlfn.IFERROR(VLOOKUP(I34,'[1]Sheet1'!$A$497:$G$528,6,FALSE),0)</f>
        <v>1</v>
      </c>
      <c r="H34" s="174">
        <f>_xlfn.IFERROR(VLOOKUP(I34,'[1]Sheet1'!$A$497:$G$528,7,FALSE)/100,0)</f>
        <v>0.0003620564808110065</v>
      </c>
      <c r="I34" s="256" t="s">
        <v>514</v>
      </c>
    </row>
    <row r="35" spans="1:9" ht="15">
      <c r="A35" s="190">
        <v>62</v>
      </c>
      <c r="B35" s="215" t="s">
        <v>257</v>
      </c>
      <c r="C35" s="18">
        <f>_xlfn.IFERROR(VLOOKUP(I35,'[1]Sheet1'!$A$497:$G$528,2,FALSE),0)</f>
        <v>0</v>
      </c>
      <c r="D35" s="174">
        <f>_xlfn.IFERROR(VLOOKUP(I35,'[1]Sheet1'!$A$497:$G$528,3,FALSE)/100,0)</f>
        <v>0</v>
      </c>
      <c r="E35" s="18">
        <f>_xlfn.IFERROR(VLOOKUP(I35,'[1]Sheet1'!$A$497:$G$528,4,FALSE),0)</f>
        <v>0</v>
      </c>
      <c r="F35" s="174">
        <f>_xlfn.IFERROR(VLOOKUP(I35,'[1]Sheet1'!$A$497:$G$528,5,FALSE)/100,0)</f>
        <v>0</v>
      </c>
      <c r="G35" s="18">
        <f>_xlfn.IFERROR(VLOOKUP(I35,'[1]Sheet1'!$A$497:$G$528,6,FALSE),0)</f>
        <v>0</v>
      </c>
      <c r="H35" s="174">
        <f>_xlfn.IFERROR(VLOOKUP(I35,'[1]Sheet1'!$A$497:$G$528,7,FALSE)/100,0)</f>
        <v>0</v>
      </c>
      <c r="I35" s="256" t="s">
        <v>515</v>
      </c>
    </row>
    <row r="36" spans="1:9" ht="15">
      <c r="A36" s="190">
        <v>63</v>
      </c>
      <c r="B36" s="215" t="s">
        <v>258</v>
      </c>
      <c r="C36" s="18">
        <f>_xlfn.IFERROR(VLOOKUP(I36,'[1]Sheet1'!$A$497:$G$528,2,FALSE),0)</f>
        <v>0</v>
      </c>
      <c r="D36" s="174">
        <f>_xlfn.IFERROR(VLOOKUP(I36,'[1]Sheet1'!$A$497:$G$528,3,FALSE)/100,0)</f>
        <v>0</v>
      </c>
      <c r="E36" s="18">
        <f>_xlfn.IFERROR(VLOOKUP(I36,'[1]Sheet1'!$A$497:$G$528,4,FALSE),0)</f>
        <v>0</v>
      </c>
      <c r="F36" s="174">
        <f>_xlfn.IFERROR(VLOOKUP(I36,'[1]Sheet1'!$A$497:$G$528,5,FALSE)/100,0)</f>
        <v>0</v>
      </c>
      <c r="G36" s="18">
        <f>_xlfn.IFERROR(VLOOKUP(I36,'[1]Sheet1'!$A$497:$G$528,6,FALSE),0)</f>
        <v>0</v>
      </c>
      <c r="H36" s="174">
        <f>_xlfn.IFERROR(VLOOKUP(I36,'[1]Sheet1'!$A$497:$G$528,7,FALSE)/100,0)</f>
        <v>0</v>
      </c>
      <c r="I36" s="256"/>
    </row>
    <row r="37" spans="1:9" ht="29.25" thickBot="1">
      <c r="A37" s="202">
        <v>69</v>
      </c>
      <c r="B37" s="217" t="s">
        <v>259</v>
      </c>
      <c r="C37" s="32">
        <f>_xlfn.IFERROR(VLOOKUP(I37,'[1]Sheet1'!$A$497:$G$528,2,FALSE),0)</f>
        <v>1</v>
      </c>
      <c r="D37" s="179">
        <f>_xlfn.IFERROR(VLOOKUP(I37,'[1]Sheet1'!$A$497:$G$528,3,FALSE)/100,0)</f>
        <v>0.0007468259895444362</v>
      </c>
      <c r="E37" s="32">
        <f>_xlfn.IFERROR(VLOOKUP(I37,'[1]Sheet1'!$A$497:$G$528,4,FALSE),0)</f>
        <v>0</v>
      </c>
      <c r="F37" s="179">
        <f>_xlfn.IFERROR(VLOOKUP(I37,'[1]Sheet1'!$A$497:$G$528,5,FALSE)/100,0)</f>
        <v>0</v>
      </c>
      <c r="G37" s="32">
        <f>_xlfn.IFERROR(VLOOKUP(I37,'[1]Sheet1'!$A$497:$G$528,6,FALSE),0)</f>
        <v>1</v>
      </c>
      <c r="H37" s="179">
        <f>_xlfn.IFERROR(VLOOKUP(I37,'[1]Sheet1'!$A$497:$G$528,7,FALSE)/100,0)</f>
        <v>0.0003620564808110065</v>
      </c>
      <c r="I37" s="256" t="s">
        <v>621</v>
      </c>
    </row>
    <row r="38" spans="1:9" ht="15.75" thickBot="1">
      <c r="A38" s="90">
        <v>7</v>
      </c>
      <c r="B38" s="218" t="s">
        <v>260</v>
      </c>
      <c r="C38" s="88">
        <v>0</v>
      </c>
      <c r="D38" s="182">
        <v>0</v>
      </c>
      <c r="E38" s="88">
        <v>0</v>
      </c>
      <c r="F38" s="182">
        <v>0</v>
      </c>
      <c r="G38" s="88">
        <v>0</v>
      </c>
      <c r="H38" s="182">
        <v>0</v>
      </c>
      <c r="I38" s="256"/>
    </row>
    <row r="39" spans="1:9" ht="15">
      <c r="A39" s="220">
        <v>70</v>
      </c>
      <c r="B39" s="221" t="s">
        <v>261</v>
      </c>
      <c r="C39" s="52">
        <f>_xlfn.IFERROR(VLOOKUP(I39,'[1]Sheet1'!$A$497:$G$528,2,FALSE),0)</f>
        <v>0</v>
      </c>
      <c r="D39" s="223">
        <f>_xlfn.IFERROR(VLOOKUP(I39,'[1]Sheet1'!$A$497:$G$528,3,FALSE)/100,0)</f>
        <v>0</v>
      </c>
      <c r="E39" s="52">
        <f>_xlfn.IFERROR(VLOOKUP(I39,'[1]Sheet1'!$A$497:$G$528,4,FALSE),0)</f>
        <v>0</v>
      </c>
      <c r="F39" s="223">
        <f>_xlfn.IFERROR(VLOOKUP(I39,'[1]Sheet1'!$A$497:$G$528,5,FALSE)/100,0)</f>
        <v>0</v>
      </c>
      <c r="G39" s="52">
        <f>_xlfn.IFERROR(VLOOKUP(I39,'[1]Sheet1'!$A$497:$G$528,6,FALSE),0)</f>
        <v>0</v>
      </c>
      <c r="H39" s="223">
        <f>_xlfn.IFERROR(VLOOKUP(I39,'[1]Sheet1'!$A$497:$G$528,7,FALSE)/100,0)</f>
        <v>0</v>
      </c>
      <c r="I39" s="256"/>
    </row>
    <row r="40" spans="1:9" ht="15">
      <c r="A40" s="190">
        <v>71</v>
      </c>
      <c r="B40" s="215" t="s">
        <v>262</v>
      </c>
      <c r="C40" s="18">
        <f>_xlfn.IFERROR(VLOOKUP(I40,'[1]Sheet1'!$A$497:$G$528,2,FALSE),0)</f>
        <v>0</v>
      </c>
      <c r="D40" s="174">
        <f>_xlfn.IFERROR(VLOOKUP(I40,'[1]Sheet1'!$A$497:$G$528,3,FALSE)/100,0)</f>
        <v>0</v>
      </c>
      <c r="E40" s="18">
        <f>_xlfn.IFERROR(VLOOKUP(I40,'[1]Sheet1'!$A$497:$G$528,4,FALSE),0)</f>
        <v>0</v>
      </c>
      <c r="F40" s="174">
        <f>_xlfn.IFERROR(VLOOKUP(I40,'[1]Sheet1'!$A$497:$G$528,5,FALSE)/100,0)</f>
        <v>0</v>
      </c>
      <c r="G40" s="18">
        <f>_xlfn.IFERROR(VLOOKUP(I40,'[1]Sheet1'!$A$497:$G$528,6,FALSE),0)</f>
        <v>0</v>
      </c>
      <c r="H40" s="174">
        <f>_xlfn.IFERROR(VLOOKUP(I40,'[1]Sheet1'!$A$497:$G$528,7,FALSE)/100,0)</f>
        <v>0</v>
      </c>
      <c r="I40" s="256"/>
    </row>
    <row r="41" spans="1:9" ht="15">
      <c r="A41" s="190">
        <v>72</v>
      </c>
      <c r="B41" s="215" t="s">
        <v>263</v>
      </c>
      <c r="C41" s="18">
        <f>_xlfn.IFERROR(VLOOKUP(I41,'[1]Sheet1'!$A$497:$G$528,2,FALSE),0)</f>
        <v>0</v>
      </c>
      <c r="D41" s="174">
        <f>_xlfn.IFERROR(VLOOKUP(I41,'[1]Sheet1'!$A$497:$G$528,3,FALSE)/100,0)</f>
        <v>0</v>
      </c>
      <c r="E41" s="18">
        <f>_xlfn.IFERROR(VLOOKUP(I41,'[1]Sheet1'!$A$497:$G$528,4,FALSE),0)</f>
        <v>0</v>
      </c>
      <c r="F41" s="174">
        <f>_xlfn.IFERROR(VLOOKUP(I41,'[1]Sheet1'!$A$497:$G$528,5,FALSE)/100,0)</f>
        <v>0</v>
      </c>
      <c r="G41" s="18">
        <f>_xlfn.IFERROR(VLOOKUP(I41,'[1]Sheet1'!$A$497:$G$528,6,FALSE),0)</f>
        <v>0</v>
      </c>
      <c r="H41" s="174">
        <f>_xlfn.IFERROR(VLOOKUP(I41,'[1]Sheet1'!$A$497:$G$528,7,FALSE)/100,0)</f>
        <v>0</v>
      </c>
      <c r="I41" s="256"/>
    </row>
    <row r="42" spans="1:9" ht="15.75" thickBot="1">
      <c r="A42" s="194">
        <v>79</v>
      </c>
      <c r="B42" s="216" t="s">
        <v>264</v>
      </c>
      <c r="C42" s="19">
        <f>_xlfn.IFERROR(VLOOKUP(I42,'[1]Sheet1'!$A$497:$G$528,2,FALSE),0)</f>
        <v>0</v>
      </c>
      <c r="D42" s="175">
        <f>_xlfn.IFERROR(VLOOKUP(I42,'[1]Sheet1'!$A$497:$G$528,3,FALSE)/100,0)</f>
        <v>0</v>
      </c>
      <c r="E42" s="19">
        <f>_xlfn.IFERROR(VLOOKUP(I42,'[1]Sheet1'!$A$497:$G$528,4,FALSE),0)</f>
        <v>0</v>
      </c>
      <c r="F42" s="175">
        <f>_xlfn.IFERROR(VLOOKUP(I42,'[1]Sheet1'!$A$497:$G$528,5,FALSE)/100,0)</f>
        <v>0</v>
      </c>
      <c r="G42" s="19">
        <f>_xlfn.IFERROR(VLOOKUP(I42,'[1]Sheet1'!$A$497:$G$528,6,FALSE),0)</f>
        <v>0</v>
      </c>
      <c r="H42" s="175">
        <f>_xlfn.IFERROR(VLOOKUP(I42,'[1]Sheet1'!$A$497:$G$528,7,FALSE)/100,0)</f>
        <v>0</v>
      </c>
      <c r="I42" s="256"/>
    </row>
    <row r="43" spans="1:9" ht="15.75" thickBot="1">
      <c r="A43" s="90">
        <v>8</v>
      </c>
      <c r="B43" s="218" t="s">
        <v>265</v>
      </c>
      <c r="C43" s="88">
        <v>0</v>
      </c>
      <c r="D43" s="182">
        <v>0</v>
      </c>
      <c r="E43" s="88">
        <v>0</v>
      </c>
      <c r="F43" s="182">
        <v>0</v>
      </c>
      <c r="G43" s="88">
        <v>0</v>
      </c>
      <c r="H43" s="182">
        <v>0</v>
      </c>
      <c r="I43" s="256"/>
    </row>
    <row r="44" spans="1:9" ht="15">
      <c r="A44" s="220">
        <v>80</v>
      </c>
      <c r="B44" s="221" t="s">
        <v>266</v>
      </c>
      <c r="C44" s="51">
        <f>_xlfn.IFERROR(VLOOKUP(I44,'[1]Sheet1'!$A$497:$G$528,2,FALSE),0)</f>
        <v>0</v>
      </c>
      <c r="D44" s="222">
        <f>_xlfn.IFERROR(VLOOKUP(I44,'[1]Sheet1'!$A$497:$G$528,3,FALSE)/100,0)</f>
        <v>0</v>
      </c>
      <c r="E44" s="51">
        <f>_xlfn.IFERROR(VLOOKUP(I44,'[1]Sheet1'!$A$497:$G$528,4,FALSE),0)</f>
        <v>0</v>
      </c>
      <c r="F44" s="222">
        <f>_xlfn.IFERROR(VLOOKUP(I44,'[1]Sheet1'!$A$497:$G$528,5,FALSE)/100,0)</f>
        <v>0</v>
      </c>
      <c r="G44" s="51">
        <f>_xlfn.IFERROR(VLOOKUP(I44,'[1]Sheet1'!$A$497:$G$528,6,FALSE),0)</f>
        <v>0</v>
      </c>
      <c r="H44" s="222">
        <f>_xlfn.IFERROR(VLOOKUP(I44,'[1]Sheet1'!$A$497:$G$528,7,FALSE)/100,0)</f>
        <v>0</v>
      </c>
      <c r="I44" s="256"/>
    </row>
    <row r="45" spans="1:9" ht="15">
      <c r="A45" s="190">
        <v>81</v>
      </c>
      <c r="B45" s="215" t="s">
        <v>267</v>
      </c>
      <c r="C45" s="18">
        <f>_xlfn.IFERROR(VLOOKUP(I45,'[1]Sheet1'!$A$497:$G$528,2,FALSE),0)</f>
        <v>0</v>
      </c>
      <c r="D45" s="174">
        <f>_xlfn.IFERROR(VLOOKUP(I45,'[1]Sheet1'!$A$497:$G$528,3,FALSE)/100,0)</f>
        <v>0</v>
      </c>
      <c r="E45" s="18">
        <f>_xlfn.IFERROR(VLOOKUP(I45,'[1]Sheet1'!$A$497:$G$528,4,FALSE),0)</f>
        <v>0</v>
      </c>
      <c r="F45" s="174">
        <f>_xlfn.IFERROR(VLOOKUP(I45,'[1]Sheet1'!$A$497:$G$528,5,FALSE)/100,0)</f>
        <v>0</v>
      </c>
      <c r="G45" s="18">
        <f>_xlfn.IFERROR(VLOOKUP(I45,'[1]Sheet1'!$A$497:$G$528,6,FALSE),0)</f>
        <v>0</v>
      </c>
      <c r="H45" s="174">
        <f>_xlfn.IFERROR(VLOOKUP(I45,'[1]Sheet1'!$A$497:$G$528,7,FALSE)/100,0)</f>
        <v>0</v>
      </c>
      <c r="I45" s="256"/>
    </row>
    <row r="46" spans="1:9" ht="15">
      <c r="A46" s="190">
        <v>82</v>
      </c>
      <c r="B46" s="215" t="s">
        <v>268</v>
      </c>
      <c r="C46" s="18">
        <f>_xlfn.IFERROR(VLOOKUP(I46,'[1]Sheet1'!$A$497:$G$528,2,FALSE),0)</f>
        <v>0</v>
      </c>
      <c r="D46" s="174">
        <f>_xlfn.IFERROR(VLOOKUP(I46,'[1]Sheet1'!$A$497:$G$528,3,FALSE)/100,0)</f>
        <v>0</v>
      </c>
      <c r="E46" s="18">
        <f>_xlfn.IFERROR(VLOOKUP(I46,'[1]Sheet1'!$A$497:$G$528,4,FALSE),0)</f>
        <v>0</v>
      </c>
      <c r="F46" s="174">
        <f>_xlfn.IFERROR(VLOOKUP(I46,'[1]Sheet1'!$A$497:$G$528,5,FALSE)/100,0)</f>
        <v>0</v>
      </c>
      <c r="G46" s="18">
        <f>_xlfn.IFERROR(VLOOKUP(I46,'[1]Sheet1'!$A$497:$G$528,6,FALSE),0)</f>
        <v>0</v>
      </c>
      <c r="H46" s="174">
        <f>_xlfn.IFERROR(VLOOKUP(I46,'[1]Sheet1'!$A$497:$G$528,7,FALSE)/100,0)</f>
        <v>0</v>
      </c>
      <c r="I46" s="256"/>
    </row>
    <row r="47" spans="1:9" ht="15.75" thickBot="1">
      <c r="A47" s="202">
        <v>89</v>
      </c>
      <c r="B47" s="217" t="s">
        <v>269</v>
      </c>
      <c r="C47" s="32">
        <f>_xlfn.IFERROR(VLOOKUP(I47,'[1]Sheet1'!$A$497:$G$528,2,FALSE),0)</f>
        <v>0</v>
      </c>
      <c r="D47" s="179">
        <f>_xlfn.IFERROR(VLOOKUP(I47,'[1]Sheet1'!$A$497:$G$528,3,FALSE)/100,0)</f>
        <v>0</v>
      </c>
      <c r="E47" s="32">
        <f>_xlfn.IFERROR(VLOOKUP(I47,'[1]Sheet1'!$A$497:$G$528,4,FALSE),0)</f>
        <v>0</v>
      </c>
      <c r="F47" s="179">
        <f>_xlfn.IFERROR(VLOOKUP(I47,'[1]Sheet1'!$A$497:$G$528,5,FALSE)/100,0)</f>
        <v>0</v>
      </c>
      <c r="G47" s="32">
        <f>_xlfn.IFERROR(VLOOKUP(I47,'[1]Sheet1'!$A$497:$G$528,6,FALSE),0)</f>
        <v>0</v>
      </c>
      <c r="H47" s="179">
        <f>_xlfn.IFERROR(VLOOKUP(I47,'[1]Sheet1'!$A$497:$G$528,7,FALSE)/100,0)</f>
        <v>0</v>
      </c>
      <c r="I47" s="256"/>
    </row>
    <row r="48" spans="1:9" ht="15.75" thickBot="1">
      <c r="A48" s="90">
        <v>9</v>
      </c>
      <c r="B48" s="218" t="s">
        <v>270</v>
      </c>
      <c r="C48" s="88">
        <f aca="true" t="shared" si="6" ref="C48:H48">SUM(C49:C52)</f>
        <v>1</v>
      </c>
      <c r="D48" s="182">
        <f t="shared" si="6"/>
        <v>0.0007468259895444362</v>
      </c>
      <c r="E48" s="88">
        <f t="shared" si="6"/>
        <v>1</v>
      </c>
      <c r="F48" s="182">
        <f t="shared" si="6"/>
        <v>0.0007027406886858749</v>
      </c>
      <c r="G48" s="88">
        <f t="shared" si="6"/>
        <v>2</v>
      </c>
      <c r="H48" s="182">
        <f t="shared" si="6"/>
        <v>0.000724112961622013</v>
      </c>
      <c r="I48" s="256"/>
    </row>
    <row r="49" spans="1:9" ht="15">
      <c r="A49" s="220">
        <v>90</v>
      </c>
      <c r="B49" s="221" t="s">
        <v>271</v>
      </c>
      <c r="C49" s="50">
        <f>_xlfn.IFERROR(VLOOKUP(I49,'[1]Sheet1'!$A$497:$G$528,2,FALSE),0)</f>
        <v>1</v>
      </c>
      <c r="D49" s="223">
        <f>_xlfn.IFERROR(VLOOKUP(I49,'[1]Sheet1'!$A$497:$G$528,3,FALSE)/100,0)</f>
        <v>0.0007468259895444362</v>
      </c>
      <c r="E49" s="50">
        <f>_xlfn.IFERROR(VLOOKUP(I49,'[1]Sheet1'!$A$497:$G$528,4,FALSE),0)</f>
        <v>0</v>
      </c>
      <c r="F49" s="223">
        <f>_xlfn.IFERROR(VLOOKUP(I49,'[1]Sheet1'!$A$497:$G$528,5,FALSE)/100,0)</f>
        <v>0</v>
      </c>
      <c r="G49" s="50">
        <f>_xlfn.IFERROR(VLOOKUP(I49,'[1]Sheet1'!$A$497:$G$528,6,FALSE),0)</f>
        <v>1</v>
      </c>
      <c r="H49" s="223">
        <f>_xlfn.IFERROR(VLOOKUP(I49,'[1]Sheet1'!$A$497:$G$528,7,FALSE)/100,0)</f>
        <v>0.0003620564808110065</v>
      </c>
      <c r="I49" s="256" t="s">
        <v>516</v>
      </c>
    </row>
    <row r="50" spans="1:9" ht="15">
      <c r="A50" s="190">
        <v>91</v>
      </c>
      <c r="B50" s="215" t="s">
        <v>272</v>
      </c>
      <c r="C50" s="39">
        <f>_xlfn.IFERROR(VLOOKUP(I50,'[1]Sheet1'!$A$497:$G$528,2,FALSE),0)</f>
        <v>0</v>
      </c>
      <c r="D50" s="174">
        <f>_xlfn.IFERROR(VLOOKUP(I50,'[1]Sheet1'!$A$497:$G$528,3,FALSE)/100,0)</f>
        <v>0</v>
      </c>
      <c r="E50" s="39">
        <f>_xlfn.IFERROR(VLOOKUP(I50,'[1]Sheet1'!$A$497:$G$528,4,FALSE),0)</f>
        <v>0</v>
      </c>
      <c r="F50" s="174">
        <f>_xlfn.IFERROR(VLOOKUP(I50,'[1]Sheet1'!$A$497:$G$528,5,FALSE)/100,0)</f>
        <v>0</v>
      </c>
      <c r="G50" s="39">
        <f>_xlfn.IFERROR(VLOOKUP(I50,'[1]Sheet1'!$A$497:$G$528,6,FALSE),0)</f>
        <v>0</v>
      </c>
      <c r="H50" s="174">
        <f>_xlfn.IFERROR(VLOOKUP(I50,'[1]Sheet1'!$A$497:$G$528,7,FALSE)/100,0)</f>
        <v>0</v>
      </c>
      <c r="I50" s="256" t="s">
        <v>517</v>
      </c>
    </row>
    <row r="51" spans="1:9" ht="15">
      <c r="A51" s="190">
        <v>92</v>
      </c>
      <c r="B51" s="215" t="s">
        <v>273</v>
      </c>
      <c r="C51" s="39">
        <f>_xlfn.IFERROR(VLOOKUP(I51,'[1]Sheet1'!$A$497:$G$528,2,FALSE),0)</f>
        <v>0</v>
      </c>
      <c r="D51" s="174">
        <f>_xlfn.IFERROR(VLOOKUP(I51,'[1]Sheet1'!$A$497:$G$528,3,FALSE)/100,0)</f>
        <v>0</v>
      </c>
      <c r="E51" s="39">
        <f>_xlfn.IFERROR(VLOOKUP(I51,'[1]Sheet1'!$A$497:$G$528,4,FALSE),0)</f>
        <v>0</v>
      </c>
      <c r="F51" s="174">
        <f>_xlfn.IFERROR(VLOOKUP(I51,'[1]Sheet1'!$A$497:$G$528,5,FALSE)/100,0)</f>
        <v>0</v>
      </c>
      <c r="G51" s="39">
        <f>_xlfn.IFERROR(VLOOKUP(I51,'[1]Sheet1'!$A$497:$G$528,6,FALSE),0)</f>
        <v>0</v>
      </c>
      <c r="H51" s="174">
        <f>_xlfn.IFERROR(VLOOKUP(I51,'[1]Sheet1'!$A$497:$G$528,7,FALSE)/100,0)</f>
        <v>0</v>
      </c>
      <c r="I51" s="256"/>
    </row>
    <row r="52" spans="1:9" ht="15.75" thickBot="1">
      <c r="A52" s="194">
        <v>99</v>
      </c>
      <c r="B52" s="216" t="s">
        <v>274</v>
      </c>
      <c r="C52" s="40">
        <f>_xlfn.IFERROR(VLOOKUP(I52,'[1]Sheet1'!$A$497:$G$528,2,FALSE),0)</f>
        <v>0</v>
      </c>
      <c r="D52" s="175">
        <f>_xlfn.IFERROR(VLOOKUP(I52,'[1]Sheet1'!$A$497:$G$528,3,FALSE)/100,0)</f>
        <v>0</v>
      </c>
      <c r="E52" s="40">
        <f>_xlfn.IFERROR(VLOOKUP(I52,'[1]Sheet1'!$A$497:$G$528,4,FALSE),0)</f>
        <v>1</v>
      </c>
      <c r="F52" s="175">
        <f>_xlfn.IFERROR(VLOOKUP(I52,'[1]Sheet1'!$A$497:$G$528,5,FALSE)/100,0)</f>
        <v>0.0007027406886858749</v>
      </c>
      <c r="G52" s="40">
        <f>_xlfn.IFERROR(VLOOKUP(I52,'[1]Sheet1'!$A$497:$G$528,6,FALSE),0)</f>
        <v>1</v>
      </c>
      <c r="H52" s="175">
        <f>_xlfn.IFERROR(VLOOKUP(I52,'[1]Sheet1'!$A$497:$G$528,7,FALSE)/100,0)</f>
        <v>0.0003620564808110065</v>
      </c>
      <c r="I52" s="256" t="s">
        <v>622</v>
      </c>
    </row>
    <row r="53" spans="1:9" ht="29.25" thickBot="1">
      <c r="A53" s="90">
        <v>10</v>
      </c>
      <c r="B53" s="218" t="s">
        <v>275</v>
      </c>
      <c r="C53" s="88">
        <f aca="true" t="shared" si="7" ref="C53:H53">SUM(C54:C58)</f>
        <v>0</v>
      </c>
      <c r="D53" s="182">
        <f t="shared" si="7"/>
        <v>0</v>
      </c>
      <c r="E53" s="88">
        <f t="shared" si="7"/>
        <v>0</v>
      </c>
      <c r="F53" s="182">
        <f t="shared" si="7"/>
        <v>0</v>
      </c>
      <c r="G53" s="88">
        <f t="shared" si="7"/>
        <v>0</v>
      </c>
      <c r="H53" s="182">
        <f t="shared" si="7"/>
        <v>0</v>
      </c>
      <c r="I53" s="256"/>
    </row>
    <row r="54" spans="1:9" ht="28.5">
      <c r="A54" s="220">
        <v>100</v>
      </c>
      <c r="B54" s="221" t="s">
        <v>276</v>
      </c>
      <c r="C54" s="49">
        <f>_xlfn.IFERROR(VLOOKUP(I54,'[1]Sheet1'!$A$497:$G$528,2,FALSE),0)</f>
        <v>0</v>
      </c>
      <c r="D54" s="222">
        <f>_xlfn.IFERROR(VLOOKUP(I54,'[1]Sheet1'!$A$497:$G$528,3,FALSE)/100,0)</f>
        <v>0</v>
      </c>
      <c r="E54" s="49">
        <f>_xlfn.IFERROR(VLOOKUP(I54,'[1]Sheet1'!$A$497:$G$528,4,FALSE),0)</f>
        <v>0</v>
      </c>
      <c r="F54" s="222">
        <f>_xlfn.IFERROR(VLOOKUP(I54,'[1]Sheet1'!$A$497:$G$528,5,FALSE)/100,0)</f>
        <v>0</v>
      </c>
      <c r="G54" s="49">
        <f>_xlfn.IFERROR(VLOOKUP(I54,'[1]Sheet1'!$A$497:$G$528,6,FALSE),0)</f>
        <v>0</v>
      </c>
      <c r="H54" s="222">
        <f>_xlfn.IFERROR(VLOOKUP(I54,'[1]Sheet1'!$A$497:$G$528,7,FALSE)/100,0)</f>
        <v>0</v>
      </c>
      <c r="I54" s="256" t="s">
        <v>518</v>
      </c>
    </row>
    <row r="55" spans="1:9" ht="15">
      <c r="A55" s="190">
        <v>101</v>
      </c>
      <c r="B55" s="215" t="s">
        <v>277</v>
      </c>
      <c r="C55" s="39">
        <f>_xlfn.IFERROR(VLOOKUP(I55,'[1]Sheet1'!$A$497:$G$528,2,FALSE),0)</f>
        <v>0</v>
      </c>
      <c r="D55" s="174">
        <f>_xlfn.IFERROR(VLOOKUP(I55,'[1]Sheet1'!$A$497:$G$528,3,FALSE)/100,0)</f>
        <v>0</v>
      </c>
      <c r="E55" s="39">
        <f>_xlfn.IFERROR(VLOOKUP(I55,'[1]Sheet1'!$A$497:$G$528,4,FALSE),0)</f>
        <v>0</v>
      </c>
      <c r="F55" s="174">
        <f>_xlfn.IFERROR(VLOOKUP(I55,'[1]Sheet1'!$A$497:$G$528,5,FALSE)/100,0)</f>
        <v>0</v>
      </c>
      <c r="G55" s="39">
        <f>_xlfn.IFERROR(VLOOKUP(I55,'[1]Sheet1'!$A$497:$G$528,6,FALSE),0)</f>
        <v>0</v>
      </c>
      <c r="H55" s="174">
        <f>_xlfn.IFERROR(VLOOKUP(I55,'[1]Sheet1'!$A$497:$G$528,7,FALSE)/100,0)</f>
        <v>0</v>
      </c>
      <c r="I55" s="256"/>
    </row>
    <row r="56" spans="1:9" ht="15">
      <c r="A56" s="190">
        <v>102</v>
      </c>
      <c r="B56" s="215" t="s">
        <v>278</v>
      </c>
      <c r="C56" s="39">
        <f>_xlfn.IFERROR(VLOOKUP(I56,'[1]Sheet1'!$A$497:$G$528,2,FALSE),0)</f>
        <v>0</v>
      </c>
      <c r="D56" s="174">
        <f>_xlfn.IFERROR(VLOOKUP(I56,'[1]Sheet1'!$A$497:$G$528,3,FALSE)/100,0)</f>
        <v>0</v>
      </c>
      <c r="E56" s="39">
        <f>_xlfn.IFERROR(VLOOKUP(I56,'[1]Sheet1'!$A$497:$G$528,4,FALSE),0)</f>
        <v>0</v>
      </c>
      <c r="F56" s="174">
        <f>_xlfn.IFERROR(VLOOKUP(I56,'[1]Sheet1'!$A$497:$G$528,5,FALSE)/100,0)</f>
        <v>0</v>
      </c>
      <c r="G56" s="39">
        <f>_xlfn.IFERROR(VLOOKUP(I56,'[1]Sheet1'!$A$497:$G$528,6,FALSE),0)</f>
        <v>0</v>
      </c>
      <c r="H56" s="174">
        <f>_xlfn.IFERROR(VLOOKUP(I56,'[1]Sheet1'!$A$497:$G$528,7,FALSE)/100,0)</f>
        <v>0</v>
      </c>
      <c r="I56" s="256"/>
    </row>
    <row r="57" spans="1:9" ht="15">
      <c r="A57" s="190">
        <v>103</v>
      </c>
      <c r="B57" s="215" t="s">
        <v>279</v>
      </c>
      <c r="C57" s="39">
        <f>_xlfn.IFERROR(VLOOKUP(I57,'[1]Sheet1'!$A$497:$G$528,2,FALSE),0)</f>
        <v>0</v>
      </c>
      <c r="D57" s="174">
        <f>_xlfn.IFERROR(VLOOKUP(I57,'[1]Sheet1'!$A$497:$G$528,3,FALSE)/100,0)</f>
        <v>0</v>
      </c>
      <c r="E57" s="39">
        <f>_xlfn.IFERROR(VLOOKUP(I57,'[1]Sheet1'!$A$497:$G$528,4,FALSE),0)</f>
        <v>0</v>
      </c>
      <c r="F57" s="174">
        <f>_xlfn.IFERROR(VLOOKUP(I57,'[1]Sheet1'!$A$497:$G$528,5,FALSE)/100,0)</f>
        <v>0</v>
      </c>
      <c r="G57" s="39">
        <f>_xlfn.IFERROR(VLOOKUP(I57,'[1]Sheet1'!$A$497:$G$528,6,FALSE),0)</f>
        <v>0</v>
      </c>
      <c r="H57" s="174">
        <f>_xlfn.IFERROR(VLOOKUP(I57,'[1]Sheet1'!$A$497:$G$528,7,FALSE)/100,0)</f>
        <v>0</v>
      </c>
      <c r="I57" s="256"/>
    </row>
    <row r="58" spans="1:9" ht="29.25" thickBot="1">
      <c r="A58" s="202">
        <v>109</v>
      </c>
      <c r="B58" s="217" t="s">
        <v>280</v>
      </c>
      <c r="C58" s="41">
        <f>_xlfn.IFERROR(VLOOKUP(I58,'[1]Sheet1'!$A$497:$G$528,2,FALSE),0)</f>
        <v>0</v>
      </c>
      <c r="D58" s="179">
        <f>_xlfn.IFERROR(VLOOKUP(I58,'[1]Sheet1'!$A$497:$G$528,3,FALSE)/100,0)</f>
        <v>0</v>
      </c>
      <c r="E58" s="41">
        <f>_xlfn.IFERROR(VLOOKUP(I58,'[1]Sheet1'!$A$497:$G$528,4,FALSE),0)</f>
        <v>0</v>
      </c>
      <c r="F58" s="179">
        <f>_xlfn.IFERROR(VLOOKUP(I58,'[1]Sheet1'!$A$497:$G$528,5,FALSE)/100,0)</f>
        <v>0</v>
      </c>
      <c r="G58" s="41">
        <f>_xlfn.IFERROR(VLOOKUP(I58,'[1]Sheet1'!$A$497:$G$528,6,FALSE),0)</f>
        <v>0</v>
      </c>
      <c r="H58" s="179">
        <f>_xlfn.IFERROR(VLOOKUP(I58,'[1]Sheet1'!$A$497:$G$528,7,FALSE)/100,0)</f>
        <v>0</v>
      </c>
      <c r="I58" s="256"/>
    </row>
    <row r="59" spans="1:9" ht="15.75" thickBot="1">
      <c r="A59" s="90">
        <v>11</v>
      </c>
      <c r="B59" s="218" t="s">
        <v>281</v>
      </c>
      <c r="C59" s="88">
        <f aca="true" t="shared" si="8" ref="C59:H59">SUM(C60:C63)</f>
        <v>12</v>
      </c>
      <c r="D59" s="182">
        <f t="shared" si="8"/>
        <v>0.008961911874533235</v>
      </c>
      <c r="E59" s="88">
        <f t="shared" si="8"/>
        <v>21</v>
      </c>
      <c r="F59" s="182">
        <f t="shared" si="8"/>
        <v>0.014757554462403375</v>
      </c>
      <c r="G59" s="88">
        <f t="shared" si="8"/>
        <v>33</v>
      </c>
      <c r="H59" s="182">
        <f t="shared" si="8"/>
        <v>0.011947863866763216</v>
      </c>
      <c r="I59" s="256"/>
    </row>
    <row r="60" spans="1:9" ht="15">
      <c r="A60" s="220">
        <v>110</v>
      </c>
      <c r="B60" s="221" t="s">
        <v>282</v>
      </c>
      <c r="C60" s="50">
        <f>_xlfn.IFERROR(VLOOKUP(I60,'[1]Sheet1'!$A$497:$G$528,2,FALSE),0)</f>
        <v>5</v>
      </c>
      <c r="D60" s="223">
        <f>_xlfn.IFERROR(VLOOKUP(I60,'[1]Sheet1'!$A$497:$G$528,3,FALSE)/100,0)</f>
        <v>0.003734129947722181</v>
      </c>
      <c r="E60" s="50">
        <f>_xlfn.IFERROR(VLOOKUP(I60,'[1]Sheet1'!$A$497:$G$528,4,FALSE),0)</f>
        <v>7</v>
      </c>
      <c r="F60" s="223">
        <f>_xlfn.IFERROR(VLOOKUP(I60,'[1]Sheet1'!$A$497:$G$528,5,FALSE)/100,0)</f>
        <v>0.004919184820801125</v>
      </c>
      <c r="G60" s="50">
        <f>_xlfn.IFERROR(VLOOKUP(I60,'[1]Sheet1'!$A$497:$G$528,6,FALSE),0)</f>
        <v>12</v>
      </c>
      <c r="H60" s="223">
        <f>_xlfn.IFERROR(VLOOKUP(I60,'[1]Sheet1'!$A$497:$G$528,7,FALSE)/100,0)</f>
        <v>0.004344677769732078</v>
      </c>
      <c r="I60" s="256" t="s">
        <v>519</v>
      </c>
    </row>
    <row r="61" spans="1:9" ht="15">
      <c r="A61" s="190">
        <v>111</v>
      </c>
      <c r="B61" s="215" t="s">
        <v>283</v>
      </c>
      <c r="C61" s="39">
        <f>_xlfn.IFERROR(VLOOKUP(I61,'[1]Sheet1'!$A$497:$G$528,2,FALSE),0)</f>
        <v>1</v>
      </c>
      <c r="D61" s="174">
        <f>_xlfn.IFERROR(VLOOKUP(I61,'[1]Sheet1'!$A$497:$G$528,3,FALSE)/100,0)</f>
        <v>0.0007468259895444362</v>
      </c>
      <c r="E61" s="39">
        <f>_xlfn.IFERROR(VLOOKUP(I61,'[1]Sheet1'!$A$497:$G$528,4,FALSE),0)</f>
        <v>2</v>
      </c>
      <c r="F61" s="174">
        <f>_xlfn.IFERROR(VLOOKUP(I61,'[1]Sheet1'!$A$497:$G$528,5,FALSE)/100,0)</f>
        <v>0.0014054813773717498</v>
      </c>
      <c r="G61" s="39">
        <f>_xlfn.IFERROR(VLOOKUP(I61,'[1]Sheet1'!$A$497:$G$528,6,FALSE),0)</f>
        <v>3</v>
      </c>
      <c r="H61" s="174">
        <f>_xlfn.IFERROR(VLOOKUP(I61,'[1]Sheet1'!$A$497:$G$528,7,FALSE)/100,0)</f>
        <v>0.0010861694424330196</v>
      </c>
      <c r="I61" s="264" t="s">
        <v>564</v>
      </c>
    </row>
    <row r="62" spans="1:9" ht="15">
      <c r="A62" s="190">
        <v>112</v>
      </c>
      <c r="B62" s="215" t="s">
        <v>284</v>
      </c>
      <c r="C62" s="39">
        <f>_xlfn.IFERROR(VLOOKUP(I62,'[1]Sheet1'!$A$497:$G$528,2,FALSE),0)</f>
        <v>3</v>
      </c>
      <c r="D62" s="174">
        <f>_xlfn.IFERROR(VLOOKUP(I62,'[1]Sheet1'!$A$497:$G$528,3,FALSE)/100,0)</f>
        <v>0.002240477968633309</v>
      </c>
      <c r="E62" s="39">
        <f>_xlfn.IFERROR(VLOOKUP(I62,'[1]Sheet1'!$A$497:$G$528,4,FALSE),0)</f>
        <v>2</v>
      </c>
      <c r="F62" s="174">
        <f>_xlfn.IFERROR(VLOOKUP(I62,'[1]Sheet1'!$A$497:$G$528,5,FALSE)/100,0)</f>
        <v>0.0014054813773717498</v>
      </c>
      <c r="G62" s="39">
        <f>_xlfn.IFERROR(VLOOKUP(I62,'[1]Sheet1'!$A$497:$G$528,6,FALSE),0)</f>
        <v>5</v>
      </c>
      <c r="H62" s="174">
        <f>_xlfn.IFERROR(VLOOKUP(I62,'[1]Sheet1'!$A$497:$G$528,7,FALSE)/100,0)</f>
        <v>0.0018102824040550326</v>
      </c>
      <c r="I62" s="264" t="s">
        <v>565</v>
      </c>
    </row>
    <row r="63" spans="1:9" ht="15.75" thickBot="1">
      <c r="A63" s="194">
        <v>119</v>
      </c>
      <c r="B63" s="216" t="s">
        <v>285</v>
      </c>
      <c r="C63" s="40">
        <f>_xlfn.IFERROR(VLOOKUP(I63,'[1]Sheet1'!$A$497:$G$528,2,FALSE),0)</f>
        <v>3</v>
      </c>
      <c r="D63" s="175">
        <f>_xlfn.IFERROR(VLOOKUP(I63,'[1]Sheet1'!$A$497:$G$528,3,FALSE)/100,0)</f>
        <v>0.002240477968633309</v>
      </c>
      <c r="E63" s="40">
        <f>_xlfn.IFERROR(VLOOKUP(I63,'[1]Sheet1'!$A$497:$G$528,4,FALSE),0)</f>
        <v>10</v>
      </c>
      <c r="F63" s="175">
        <f>_xlfn.IFERROR(VLOOKUP(I63,'[1]Sheet1'!$A$497:$G$528,5,FALSE)/100,0)</f>
        <v>0.0070274068868587496</v>
      </c>
      <c r="G63" s="40">
        <f>_xlfn.IFERROR(VLOOKUP(I63,'[1]Sheet1'!$A$497:$G$528,6,FALSE),0)</f>
        <v>13</v>
      </c>
      <c r="H63" s="175">
        <f>_xlfn.IFERROR(VLOOKUP(I63,'[1]Sheet1'!$A$497:$G$528,7,FALSE)/100,0)</f>
        <v>0.004706734250543085</v>
      </c>
      <c r="I63" s="256" t="s">
        <v>520</v>
      </c>
    </row>
    <row r="64" spans="1:9" ht="15.75" thickBot="1">
      <c r="A64" s="90">
        <v>12</v>
      </c>
      <c r="B64" s="218" t="s">
        <v>286</v>
      </c>
      <c r="C64" s="88">
        <f aca="true" t="shared" si="9" ref="C64:H64">SUM(C65)</f>
        <v>52</v>
      </c>
      <c r="D64" s="182">
        <f t="shared" si="9"/>
        <v>0.038834951456310676</v>
      </c>
      <c r="E64" s="88">
        <f t="shared" si="9"/>
        <v>71</v>
      </c>
      <c r="F64" s="182">
        <f t="shared" si="9"/>
        <v>0.04989458889669711</v>
      </c>
      <c r="G64" s="88">
        <f t="shared" si="9"/>
        <v>123</v>
      </c>
      <c r="H64" s="182">
        <f t="shared" si="9"/>
        <v>0.044532947139753795</v>
      </c>
      <c r="I64" s="256"/>
    </row>
    <row r="65" spans="1:9" ht="15.75" thickBot="1">
      <c r="A65" s="220">
        <v>120</v>
      </c>
      <c r="B65" s="221" t="s">
        <v>287</v>
      </c>
      <c r="C65" s="53">
        <f>_xlfn.IFERROR(VLOOKUP(I65,'[1]Sheet1'!$A$497:$G$528,2,FALSE),0)</f>
        <v>52</v>
      </c>
      <c r="D65" s="224">
        <f>_xlfn.IFERROR(VLOOKUP(I65,'[1]Sheet1'!$A$497:$G$528,3,FALSE)/100,0)</f>
        <v>0.038834951456310676</v>
      </c>
      <c r="E65" s="53">
        <f>_xlfn.IFERROR(VLOOKUP(I65,'[1]Sheet1'!$A$497:$G$528,4,FALSE),0)</f>
        <v>71</v>
      </c>
      <c r="F65" s="224">
        <f>_xlfn.IFERROR(VLOOKUP(I65,'[1]Sheet1'!$A$497:$G$528,5,FALSE)/100,0)</f>
        <v>0.04989458889669711</v>
      </c>
      <c r="G65" s="53">
        <f>_xlfn.IFERROR(VLOOKUP(I65,'[1]Sheet1'!$A$497:$G$528,6,FALSE),0)</f>
        <v>123</v>
      </c>
      <c r="H65" s="224">
        <f>_xlfn.IFERROR(VLOOKUP(I65,'[1]Sheet1'!$A$497:$G$528,7,FALSE)/100,0)</f>
        <v>0.044532947139753795</v>
      </c>
      <c r="I65" s="256" t="s">
        <v>521</v>
      </c>
    </row>
    <row r="66" spans="1:9" ht="29.25" thickBot="1">
      <c r="A66" s="90">
        <v>999</v>
      </c>
      <c r="B66" s="218" t="s">
        <v>288</v>
      </c>
      <c r="C66" s="88">
        <f>_xlfn.IFERROR(VLOOKUP(I66,'[1]Sheet1'!$A$497:$G$528,2,FALSE),0)</f>
        <v>19</v>
      </c>
      <c r="D66" s="182">
        <f>_xlfn.IFERROR(VLOOKUP(I66,'[1]Sheet1'!$A$497:$G$528,3,FALSE)/100,0)</f>
        <v>0.014189693801344288</v>
      </c>
      <c r="E66" s="88">
        <f>_xlfn.IFERROR(VLOOKUP(I66,'[1]Sheet1'!$A$497:$G$528,4,FALSE),0)</f>
        <v>24</v>
      </c>
      <c r="F66" s="182">
        <f>_xlfn.IFERROR(VLOOKUP(I66,'[1]Sheet1'!$A$497:$G$528,5,FALSE)/100,0)</f>
        <v>0.016865776528460996</v>
      </c>
      <c r="G66" s="88">
        <f>_xlfn.IFERROR(VLOOKUP(I66,'[1]Sheet1'!$A$497:$G$528,6,FALSE),0)</f>
        <v>43</v>
      </c>
      <c r="H66" s="182">
        <f>_xlfn.IFERROR(VLOOKUP(I66,'[1]Sheet1'!$A$497:$G$528,7,FALSE)/100,0)</f>
        <v>0.015568428674873281</v>
      </c>
      <c r="I66" s="256" t="s">
        <v>522</v>
      </c>
    </row>
    <row r="67" spans="1:9" ht="15.75" thickBot="1">
      <c r="A67" s="344" t="s">
        <v>103</v>
      </c>
      <c r="B67" s="345"/>
      <c r="C67" s="54">
        <f>_xlfn.IFERROR(VLOOKUP(I67,'[1]Sheet1'!$A$497:$G$528,2,FALSE),0)</f>
        <v>1339</v>
      </c>
      <c r="D67" s="29">
        <f>_xlfn.IFERROR(VLOOKUP(I67,'[1]Sheet1'!$A$497:$G$528,3,FALSE)/100,0)</f>
        <v>1</v>
      </c>
      <c r="E67" s="55">
        <f>_xlfn.IFERROR(VLOOKUP(I67,'[1]Sheet1'!$A$497:$G$528,4,FALSE),0)</f>
        <v>1423</v>
      </c>
      <c r="F67" s="29">
        <f>_xlfn.IFERROR(VLOOKUP(I67,'[1]Sheet1'!$A$497:$G$528,5,FALSE)/100,0)</f>
        <v>1</v>
      </c>
      <c r="G67" s="54">
        <f>_xlfn.IFERROR(VLOOKUP(I67,'[1]Sheet1'!$A$497:$G$528,6,FALSE),0)</f>
        <v>2762</v>
      </c>
      <c r="H67" s="29">
        <f>_xlfn.IFERROR(VLOOKUP(I67,'[1]Sheet1'!$A$497:$G$528,7,FALSE)/100,0)</f>
        <v>1</v>
      </c>
      <c r="I67" s="256" t="s">
        <v>435</v>
      </c>
    </row>
    <row r="69" ht="15">
      <c r="G69" s="263">
        <f>G66+G64+G59+G53+G48+G43+G38+G32+G25+G22+G17+G12+G6+G5</f>
        <v>2762</v>
      </c>
    </row>
  </sheetData>
  <sheetProtection/>
  <mergeCells count="8">
    <mergeCell ref="A67:B67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0"/>
  <sheetViews>
    <sheetView zoomScalePageLayoutView="0" workbookViewId="0" topLeftCell="A57">
      <selection activeCell="I69" sqref="I69"/>
    </sheetView>
  </sheetViews>
  <sheetFormatPr defaultColWidth="11.421875" defaultRowHeight="15"/>
  <cols>
    <col min="1" max="1" width="10.7109375" style="167" customWidth="1"/>
    <col min="2" max="2" width="60.421875" style="167" bestFit="1" customWidth="1"/>
    <col min="3" max="10" width="11.8515625" style="167" customWidth="1"/>
    <col min="11" max="11" width="11.421875" style="256" customWidth="1"/>
    <col min="12" max="16384" width="11.421875" style="167" customWidth="1"/>
  </cols>
  <sheetData>
    <row r="1" spans="1:10" ht="32.25" customHeight="1" thickBot="1" thickTop="1">
      <c r="A1" s="306" t="s">
        <v>613</v>
      </c>
      <c r="B1" s="307"/>
      <c r="C1" s="307"/>
      <c r="D1" s="307"/>
      <c r="E1" s="307"/>
      <c r="F1" s="307"/>
      <c r="G1" s="307"/>
      <c r="H1" s="307"/>
      <c r="I1" s="307"/>
      <c r="J1" s="329"/>
    </row>
    <row r="2" spans="1:10" ht="19.5" customHeight="1" thickBot="1" thickTop="1">
      <c r="A2" s="282" t="s">
        <v>289</v>
      </c>
      <c r="B2" s="304" t="s">
        <v>19</v>
      </c>
      <c r="C2" s="311" t="s">
        <v>107</v>
      </c>
      <c r="D2" s="312"/>
      <c r="E2" s="312"/>
      <c r="F2" s="312"/>
      <c r="G2" s="312"/>
      <c r="H2" s="333"/>
      <c r="I2" s="322" t="s">
        <v>103</v>
      </c>
      <c r="J2" s="323"/>
    </row>
    <row r="3" spans="1:10" ht="19.5" customHeight="1" thickBot="1">
      <c r="A3" s="283"/>
      <c r="B3" s="286"/>
      <c r="C3" s="317" t="s">
        <v>290</v>
      </c>
      <c r="D3" s="304"/>
      <c r="E3" s="282" t="s">
        <v>109</v>
      </c>
      <c r="F3" s="285"/>
      <c r="G3" s="332" t="s">
        <v>291</v>
      </c>
      <c r="H3" s="328"/>
      <c r="I3" s="349"/>
      <c r="J3" s="323"/>
    </row>
    <row r="4" spans="1:10" ht="19.5" customHeight="1" thickBot="1">
      <c r="A4" s="347"/>
      <c r="B4" s="348"/>
      <c r="C4" s="34" t="s">
        <v>33</v>
      </c>
      <c r="D4" s="31" t="s">
        <v>34</v>
      </c>
      <c r="E4" s="15" t="s">
        <v>33</v>
      </c>
      <c r="F4" s="16" t="s">
        <v>34</v>
      </c>
      <c r="G4" s="30" t="s">
        <v>33</v>
      </c>
      <c r="H4" s="31" t="s">
        <v>34</v>
      </c>
      <c r="I4" s="111" t="s">
        <v>33</v>
      </c>
      <c r="J4" s="112" t="s">
        <v>34</v>
      </c>
    </row>
    <row r="5" spans="1:11" ht="15.75" thickBot="1">
      <c r="A5" s="225">
        <v>0</v>
      </c>
      <c r="B5" s="226" t="s">
        <v>228</v>
      </c>
      <c r="C5" s="116">
        <f>_xlfn.IFERROR(VLOOKUP(K5,'[1]Sheet1'!$A$533:$I$564,2,FALSE),0)</f>
        <v>10</v>
      </c>
      <c r="D5" s="117">
        <f>_xlfn.IFERROR(VLOOKUP(K5,'[1]Sheet1'!$A$533:$I$564,3,FALSE)/100,0)</f>
        <v>0.0411522633744856</v>
      </c>
      <c r="E5" s="116">
        <f>_xlfn.IFERROR(VLOOKUP(K5,'[1]Sheet1'!$A$533:$I$564,4,FALSE),0)</f>
        <v>75</v>
      </c>
      <c r="F5" s="118">
        <f>_xlfn.IFERROR(VLOOKUP(K5,'[1]Sheet1'!$A$533:$I$564,5,FALSE)/100,0)</f>
        <v>0.04690431519699812</v>
      </c>
      <c r="G5" s="119">
        <f>_xlfn.IFERROR(VLOOKUP(K5,'[1]Sheet1'!$A$533:$I$564,6,FALSE),0)</f>
        <v>46</v>
      </c>
      <c r="H5" s="117">
        <f>_xlfn.IFERROR(VLOOKUP(K5,'[1]Sheet1'!$A$533:$I$564,7,FALSE)/100,0)</f>
        <v>0.05</v>
      </c>
      <c r="I5" s="119">
        <f>_xlfn.IFERROR(VLOOKUP(K5,'[1]Sheet1'!$A$533:$I$564,8,FALSE),0)</f>
        <v>131</v>
      </c>
      <c r="J5" s="118">
        <f>_xlfn.IFERROR(VLOOKUP(K5,'[1]Sheet1'!$A$533:$I$564,9,FALSE)/100,0)</f>
        <v>0.04742939898624186</v>
      </c>
      <c r="K5" s="256" t="s">
        <v>492</v>
      </c>
    </row>
    <row r="6" spans="1:10" ht="15.75" thickBot="1">
      <c r="A6" s="225">
        <v>1</v>
      </c>
      <c r="B6" s="226" t="s">
        <v>229</v>
      </c>
      <c r="C6" s="116">
        <f>SUM(C7:C11)</f>
        <v>44</v>
      </c>
      <c r="D6" s="117">
        <f aca="true" t="shared" si="0" ref="D6:J6">SUM(D7:D11)</f>
        <v>0.1810699588477366</v>
      </c>
      <c r="E6" s="116">
        <f t="shared" si="0"/>
        <v>305</v>
      </c>
      <c r="F6" s="118">
        <f t="shared" si="0"/>
        <v>0.19074421513445902</v>
      </c>
      <c r="G6" s="119">
        <f t="shared" si="0"/>
        <v>151</v>
      </c>
      <c r="H6" s="117">
        <f t="shared" si="0"/>
        <v>0.1641304347826087</v>
      </c>
      <c r="I6" s="119">
        <f t="shared" si="0"/>
        <v>500</v>
      </c>
      <c r="J6" s="118">
        <f t="shared" si="0"/>
        <v>0.18102824040550322</v>
      </c>
    </row>
    <row r="7" spans="1:11" ht="15">
      <c r="A7" s="197">
        <v>10</v>
      </c>
      <c r="B7" s="219" t="s">
        <v>230</v>
      </c>
      <c r="C7" s="38">
        <f>_xlfn.IFERROR(VLOOKUP(K7,'[1]Sheet1'!$A$533:$I$564,2,FALSE),0)</f>
        <v>5</v>
      </c>
      <c r="D7" s="120">
        <f>_xlfn.IFERROR(VLOOKUP(K7,'[1]Sheet1'!$A$533:$I$564,3,FALSE)/100,0)</f>
        <v>0.0205761316872428</v>
      </c>
      <c r="E7" s="38">
        <f>_xlfn.IFERROR(VLOOKUP(K7,'[1]Sheet1'!$A$533:$I$564,4,FALSE),0)</f>
        <v>31</v>
      </c>
      <c r="F7" s="121">
        <f>_xlfn.IFERROR(VLOOKUP(K7,'[1]Sheet1'!$A$533:$I$564,5,FALSE)/100,0)</f>
        <v>0.01938711694809256</v>
      </c>
      <c r="G7" s="93">
        <f>_xlfn.IFERROR(VLOOKUP(K7,'[1]Sheet1'!$A$533:$I$564,6,FALSE),0)</f>
        <v>23</v>
      </c>
      <c r="H7" s="120">
        <f>_xlfn.IFERROR(VLOOKUP(K7,'[1]Sheet1'!$A$533:$I$564,7,FALSE)/100,0)</f>
        <v>0.025</v>
      </c>
      <c r="I7" s="42">
        <f>_xlfn.IFERROR(VLOOKUP(K7,'[1]Sheet1'!$A$533:$I$564,8,FALSE),0)</f>
        <v>59</v>
      </c>
      <c r="J7" s="121">
        <f>_xlfn.IFERROR(VLOOKUP(K7,'[1]Sheet1'!$A$533:$I$564,9,FALSE)/100,0)</f>
        <v>0.021361332367849383</v>
      </c>
      <c r="K7" s="256" t="s">
        <v>493</v>
      </c>
    </row>
    <row r="8" spans="1:11" ht="15">
      <c r="A8" s="190">
        <v>11</v>
      </c>
      <c r="B8" s="215" t="s">
        <v>231</v>
      </c>
      <c r="C8" s="18">
        <f>_xlfn.IFERROR(VLOOKUP(K8,'[1]Sheet1'!$A$533:$I$564,2,FALSE),0)</f>
        <v>33</v>
      </c>
      <c r="D8" s="122">
        <f>_xlfn.IFERROR(VLOOKUP(K8,'[1]Sheet1'!$A$533:$I$564,3,FALSE)/100,0)</f>
        <v>0.13580246913580246</v>
      </c>
      <c r="E8" s="18">
        <f>_xlfn.IFERROR(VLOOKUP(K8,'[1]Sheet1'!$A$533:$I$564,4,FALSE),0)</f>
        <v>238</v>
      </c>
      <c r="F8" s="123">
        <f>_xlfn.IFERROR(VLOOKUP(K8,'[1]Sheet1'!$A$533:$I$564,5,FALSE)/100,0)</f>
        <v>0.14884302689180737</v>
      </c>
      <c r="G8" s="95">
        <f>_xlfn.IFERROR(VLOOKUP(K8,'[1]Sheet1'!$A$533:$I$564,6,FALSE),0)</f>
        <v>110</v>
      </c>
      <c r="H8" s="122">
        <f>_xlfn.IFERROR(VLOOKUP(K8,'[1]Sheet1'!$A$533:$I$564,7,FALSE)/100,0)</f>
        <v>0.11956521739130435</v>
      </c>
      <c r="I8" s="39">
        <f>_xlfn.IFERROR(VLOOKUP(K8,'[1]Sheet1'!$A$533:$I$564,8,FALSE),0)</f>
        <v>381</v>
      </c>
      <c r="J8" s="123">
        <f>_xlfn.IFERROR(VLOOKUP(K8,'[1]Sheet1'!$A$533:$I$564,9,FALSE)/100,0)</f>
        <v>0.13794351918899347</v>
      </c>
      <c r="K8" s="256" t="s">
        <v>494</v>
      </c>
    </row>
    <row r="9" spans="1:11" ht="15">
      <c r="A9" s="190">
        <v>12</v>
      </c>
      <c r="B9" s="215" t="s">
        <v>232</v>
      </c>
      <c r="C9" s="18">
        <f>_xlfn.IFERROR(VLOOKUP(K9,'[1]Sheet1'!$A$533:$I$564,2,FALSE),0)</f>
        <v>4</v>
      </c>
      <c r="D9" s="122">
        <f>_xlfn.IFERROR(VLOOKUP(K9,'[1]Sheet1'!$A$533:$I$564,3,FALSE)/100,0)</f>
        <v>0.01646090534979424</v>
      </c>
      <c r="E9" s="18">
        <f>_xlfn.IFERROR(VLOOKUP(K9,'[1]Sheet1'!$A$533:$I$564,4,FALSE),0)</f>
        <v>24</v>
      </c>
      <c r="F9" s="123">
        <f>_xlfn.IFERROR(VLOOKUP(K9,'[1]Sheet1'!$A$533:$I$564,5,FALSE)/100,0)</f>
        <v>0.0150093808630394</v>
      </c>
      <c r="G9" s="95">
        <f>_xlfn.IFERROR(VLOOKUP(K9,'[1]Sheet1'!$A$533:$I$564,6,FALSE),0)</f>
        <v>13</v>
      </c>
      <c r="H9" s="122">
        <f>_xlfn.IFERROR(VLOOKUP(K9,'[1]Sheet1'!$A$533:$I$564,7,FALSE)/100,0)</f>
        <v>0.014130434782608696</v>
      </c>
      <c r="I9" s="39">
        <f>_xlfn.IFERROR(VLOOKUP(K9,'[1]Sheet1'!$A$533:$I$564,8,FALSE),0)</f>
        <v>41</v>
      </c>
      <c r="J9" s="123">
        <f>_xlfn.IFERROR(VLOOKUP(K9,'[1]Sheet1'!$A$533:$I$564,9,FALSE)/100,0)</f>
        <v>0.014844315713251267</v>
      </c>
      <c r="K9" s="256" t="s">
        <v>495</v>
      </c>
    </row>
    <row r="10" spans="1:11" ht="15">
      <c r="A10" s="190">
        <v>13</v>
      </c>
      <c r="B10" s="215" t="s">
        <v>233</v>
      </c>
      <c r="C10" s="18">
        <f>_xlfn.IFERROR(VLOOKUP(K10,'[1]Sheet1'!$A$533:$I$564,2,FALSE),0)</f>
        <v>0</v>
      </c>
      <c r="D10" s="122">
        <f>_xlfn.IFERROR(VLOOKUP(K10,'[1]Sheet1'!$A$533:$I$564,3,FALSE)/100,0)</f>
        <v>0</v>
      </c>
      <c r="E10" s="18">
        <f>_xlfn.IFERROR(VLOOKUP(K10,'[1]Sheet1'!$A$533:$I$564,4,FALSE),0)</f>
        <v>2</v>
      </c>
      <c r="F10" s="123">
        <f>_xlfn.IFERROR(VLOOKUP(K10,'[1]Sheet1'!$A$533:$I$564,5,FALSE)/100,0)</f>
        <v>0.0012507817385866166</v>
      </c>
      <c r="G10" s="95">
        <f>_xlfn.IFERROR(VLOOKUP(K10,'[1]Sheet1'!$A$533:$I$564,6,FALSE),0)</f>
        <v>0</v>
      </c>
      <c r="H10" s="122">
        <f>_xlfn.IFERROR(VLOOKUP(K10,'[1]Sheet1'!$A$533:$I$564,7,FALSE)/100,0)</f>
        <v>0</v>
      </c>
      <c r="I10" s="39">
        <f>_xlfn.IFERROR(VLOOKUP(K10,'[1]Sheet1'!$A$533:$I$564,8,FALSE),0)</f>
        <v>2</v>
      </c>
      <c r="J10" s="123">
        <f>_xlfn.IFERROR(VLOOKUP(K10,'[1]Sheet1'!$A$533:$I$564,9,FALSE)/100,0)</f>
        <v>0.000724112961622013</v>
      </c>
      <c r="K10" s="256" t="s">
        <v>496</v>
      </c>
    </row>
    <row r="11" spans="1:11" ht="15.75" thickBot="1">
      <c r="A11" s="194">
        <v>19</v>
      </c>
      <c r="B11" s="216" t="s">
        <v>234</v>
      </c>
      <c r="C11" s="19">
        <f>_xlfn.IFERROR(VLOOKUP(K11,'[1]Sheet1'!$A$533:$I$564,2,FALSE),0)</f>
        <v>2</v>
      </c>
      <c r="D11" s="124">
        <f>_xlfn.IFERROR(VLOOKUP(K11,'[1]Sheet1'!$A$533:$I$564,3,FALSE)/100,0)</f>
        <v>0.00823045267489712</v>
      </c>
      <c r="E11" s="19">
        <f>_xlfn.IFERROR(VLOOKUP(K11,'[1]Sheet1'!$A$533:$I$564,4,FALSE),0)</f>
        <v>10</v>
      </c>
      <c r="F11" s="125">
        <f>_xlfn.IFERROR(VLOOKUP(K11,'[1]Sheet1'!$A$533:$I$564,5,FALSE)/100,0)</f>
        <v>0.006253908692933083</v>
      </c>
      <c r="G11" s="126">
        <f>_xlfn.IFERROR(VLOOKUP(K11,'[1]Sheet1'!$A$533:$I$564,6,FALSE),0)</f>
        <v>5</v>
      </c>
      <c r="H11" s="124">
        <f>_xlfn.IFERROR(VLOOKUP(K11,'[1]Sheet1'!$A$533:$I$564,7,FALSE)/100,0)</f>
        <v>0.005434782608695652</v>
      </c>
      <c r="I11" s="40">
        <f>_xlfn.IFERROR(VLOOKUP(K11,'[1]Sheet1'!$A$533:$I$564,8,FALSE),0)</f>
        <v>17</v>
      </c>
      <c r="J11" s="125">
        <f>_xlfn.IFERROR(VLOOKUP(K11,'[1]Sheet1'!$A$533:$I$564,9,FALSE)/100,0)</f>
        <v>0.006154960173787111</v>
      </c>
      <c r="K11" s="256" t="s">
        <v>497</v>
      </c>
    </row>
    <row r="12" spans="1:10" ht="15.75" thickBot="1">
      <c r="A12" s="225">
        <v>2</v>
      </c>
      <c r="B12" s="226" t="s">
        <v>235</v>
      </c>
      <c r="C12" s="116">
        <f>SUM(C13:C16)</f>
        <v>111</v>
      </c>
      <c r="D12" s="117">
        <f aca="true" t="shared" si="1" ref="D12:J12">SUM(D13:D16)</f>
        <v>0.45679012345679015</v>
      </c>
      <c r="E12" s="116">
        <f t="shared" si="1"/>
        <v>637</v>
      </c>
      <c r="F12" s="118">
        <f t="shared" si="1"/>
        <v>0.39837398373983735</v>
      </c>
      <c r="G12" s="127">
        <f t="shared" si="1"/>
        <v>456</v>
      </c>
      <c r="H12" s="117">
        <f t="shared" si="1"/>
        <v>0.4956521739130435</v>
      </c>
      <c r="I12" s="119">
        <f t="shared" si="1"/>
        <v>1204</v>
      </c>
      <c r="J12" s="118">
        <f t="shared" si="1"/>
        <v>0.4359160028964519</v>
      </c>
    </row>
    <row r="13" spans="1:11" ht="15">
      <c r="A13" s="190">
        <v>20</v>
      </c>
      <c r="B13" s="215" t="s">
        <v>236</v>
      </c>
      <c r="C13" s="18">
        <f>_xlfn.IFERROR(VLOOKUP(K13,'[1]Sheet1'!$A$533:$I$564,2,FALSE),0)</f>
        <v>62</v>
      </c>
      <c r="D13" s="122">
        <f>_xlfn.IFERROR(VLOOKUP(K13,'[1]Sheet1'!$A$533:$I$564,3,FALSE)/100,0)</f>
        <v>0.2551440329218107</v>
      </c>
      <c r="E13" s="18">
        <f>_xlfn.IFERROR(VLOOKUP(K13,'[1]Sheet1'!$A$533:$I$564,4,FALSE),0)</f>
        <v>308</v>
      </c>
      <c r="F13" s="123">
        <f>_xlfn.IFERROR(VLOOKUP(K13,'[1]Sheet1'!$A$533:$I$564,5,FALSE)/100,0)</f>
        <v>0.19262038774233897</v>
      </c>
      <c r="G13" s="95">
        <f>_xlfn.IFERROR(VLOOKUP(K13,'[1]Sheet1'!$A$533:$I$564,6,FALSE),0)</f>
        <v>205</v>
      </c>
      <c r="H13" s="122">
        <f>_xlfn.IFERROR(VLOOKUP(K13,'[1]Sheet1'!$A$533:$I$564,7,FALSE)/100,0)</f>
        <v>0.22282608695652173</v>
      </c>
      <c r="I13" s="39">
        <f>_xlfn.IFERROR(VLOOKUP(K13,'[1]Sheet1'!$A$533:$I$564,8,FALSE),0)</f>
        <v>575</v>
      </c>
      <c r="J13" s="123">
        <f>_xlfn.IFERROR(VLOOKUP(K13,'[1]Sheet1'!$A$533:$I$564,9,FALSE)/100,0)</f>
        <v>0.20818247646632876</v>
      </c>
      <c r="K13" s="256" t="s">
        <v>498</v>
      </c>
    </row>
    <row r="14" spans="1:11" ht="15">
      <c r="A14" s="190">
        <v>21</v>
      </c>
      <c r="B14" s="215" t="s">
        <v>237</v>
      </c>
      <c r="C14" s="18">
        <f>_xlfn.IFERROR(VLOOKUP(K14,'[1]Sheet1'!$A$533:$I$564,2,FALSE),0)</f>
        <v>41</v>
      </c>
      <c r="D14" s="122">
        <f>_xlfn.IFERROR(VLOOKUP(K14,'[1]Sheet1'!$A$533:$I$564,3,FALSE)/100,0)</f>
        <v>0.16872427983539098</v>
      </c>
      <c r="E14" s="18">
        <f>_xlfn.IFERROR(VLOOKUP(K14,'[1]Sheet1'!$A$533:$I$564,4,FALSE),0)</f>
        <v>289</v>
      </c>
      <c r="F14" s="123">
        <f>_xlfn.IFERROR(VLOOKUP(K14,'[1]Sheet1'!$A$533:$I$564,5,FALSE)/100,0)</f>
        <v>0.1807379612257661</v>
      </c>
      <c r="G14" s="95">
        <f>_xlfn.IFERROR(VLOOKUP(K14,'[1]Sheet1'!$A$533:$I$564,6,FALSE),0)</f>
        <v>224</v>
      </c>
      <c r="H14" s="122">
        <f>_xlfn.IFERROR(VLOOKUP(K14,'[1]Sheet1'!$A$533:$I$564,7,FALSE)/100,0)</f>
        <v>0.24347826086956523</v>
      </c>
      <c r="I14" s="39">
        <f>_xlfn.IFERROR(VLOOKUP(K14,'[1]Sheet1'!$A$533:$I$564,8,FALSE),0)</f>
        <v>554</v>
      </c>
      <c r="J14" s="123">
        <f>_xlfn.IFERROR(VLOOKUP(K14,'[1]Sheet1'!$A$533:$I$564,9,FALSE)/100,0)</f>
        <v>0.2005792903692976</v>
      </c>
      <c r="K14" s="256" t="s">
        <v>499</v>
      </c>
    </row>
    <row r="15" spans="1:11" ht="15">
      <c r="A15" s="190">
        <v>22</v>
      </c>
      <c r="B15" s="215" t="s">
        <v>238</v>
      </c>
      <c r="C15" s="18">
        <f>_xlfn.IFERROR(VLOOKUP(K15,'[1]Sheet1'!$A$533:$I$564,2,FALSE),0)</f>
        <v>7</v>
      </c>
      <c r="D15" s="122">
        <f>_xlfn.IFERROR(VLOOKUP(K15,'[1]Sheet1'!$A$533:$I$564,3,FALSE)/100,0)</f>
        <v>0.02880658436213992</v>
      </c>
      <c r="E15" s="18">
        <f>_xlfn.IFERROR(VLOOKUP(K15,'[1]Sheet1'!$A$533:$I$564,4,FALSE),0)</f>
        <v>22</v>
      </c>
      <c r="F15" s="123">
        <f>_xlfn.IFERROR(VLOOKUP(K15,'[1]Sheet1'!$A$533:$I$564,5,FALSE)/100,0)</f>
        <v>0.013758599124452785</v>
      </c>
      <c r="G15" s="95">
        <f>_xlfn.IFERROR(VLOOKUP(K15,'[1]Sheet1'!$A$533:$I$564,6,FALSE),0)</f>
        <v>11</v>
      </c>
      <c r="H15" s="122">
        <f>_xlfn.IFERROR(VLOOKUP(K15,'[1]Sheet1'!$A$533:$I$564,7,FALSE)/100,0)</f>
        <v>0.011956521739130435</v>
      </c>
      <c r="I15" s="39">
        <f>_xlfn.IFERROR(VLOOKUP(K15,'[1]Sheet1'!$A$533:$I$564,8,FALSE),0)</f>
        <v>40</v>
      </c>
      <c r="J15" s="123">
        <f>_xlfn.IFERROR(VLOOKUP(K15,'[1]Sheet1'!$A$533:$I$564,9,FALSE)/100,0)</f>
        <v>0.01448225923244026</v>
      </c>
      <c r="K15" s="256" t="s">
        <v>500</v>
      </c>
    </row>
    <row r="16" spans="1:11" ht="15.75" thickBot="1">
      <c r="A16" s="202">
        <v>29</v>
      </c>
      <c r="B16" s="217" t="s">
        <v>239</v>
      </c>
      <c r="C16" s="32">
        <f>_xlfn.IFERROR(VLOOKUP(K16,'[1]Sheet1'!$A$533:$I$564,2,FALSE),0)</f>
        <v>1</v>
      </c>
      <c r="D16" s="128">
        <f>_xlfn.IFERROR(VLOOKUP(K16,'[1]Sheet1'!$A$533:$I$564,3,FALSE)/100,0)</f>
        <v>0.00411522633744856</v>
      </c>
      <c r="E16" s="32">
        <f>_xlfn.IFERROR(VLOOKUP(K16,'[1]Sheet1'!$A$533:$I$564,4,FALSE),0)</f>
        <v>18</v>
      </c>
      <c r="F16" s="129">
        <f>_xlfn.IFERROR(VLOOKUP(K16,'[1]Sheet1'!$A$533:$I$564,5,FALSE)/100,0)</f>
        <v>0.01125703564727955</v>
      </c>
      <c r="G16" s="130">
        <f>_xlfn.IFERROR(VLOOKUP(K16,'[1]Sheet1'!$A$533:$I$564,6,FALSE),0)</f>
        <v>16</v>
      </c>
      <c r="H16" s="128">
        <f>_xlfn.IFERROR(VLOOKUP(K16,'[1]Sheet1'!$A$533:$I$564,7,FALSE)/100,0)</f>
        <v>0.017391304347826087</v>
      </c>
      <c r="I16" s="41">
        <f>_xlfn.IFERROR(VLOOKUP(K16,'[1]Sheet1'!$A$533:$I$564,8,FALSE),0)</f>
        <v>35</v>
      </c>
      <c r="J16" s="129">
        <f>_xlfn.IFERROR(VLOOKUP(K16,'[1]Sheet1'!$A$533:$I$564,9,FALSE)/100,0)</f>
        <v>0.012671976828385228</v>
      </c>
      <c r="K16" s="256" t="s">
        <v>501</v>
      </c>
    </row>
    <row r="17" spans="1:10" ht="15.75" thickBot="1">
      <c r="A17" s="225">
        <v>3</v>
      </c>
      <c r="B17" s="226" t="s">
        <v>240</v>
      </c>
      <c r="C17" s="116">
        <f>SUM(C18:C21)</f>
        <v>44</v>
      </c>
      <c r="D17" s="117">
        <f aca="true" t="shared" si="2" ref="D17:J17">SUM(D18:D21)</f>
        <v>0.18106995884773663</v>
      </c>
      <c r="E17" s="116">
        <f t="shared" si="2"/>
        <v>348</v>
      </c>
      <c r="F17" s="118">
        <f t="shared" si="2"/>
        <v>0.2176360225140713</v>
      </c>
      <c r="G17" s="127">
        <f t="shared" si="2"/>
        <v>157</v>
      </c>
      <c r="H17" s="117">
        <f t="shared" si="2"/>
        <v>0.17065217391304346</v>
      </c>
      <c r="I17" s="119">
        <f t="shared" si="2"/>
        <v>549</v>
      </c>
      <c r="J17" s="118">
        <f t="shared" si="2"/>
        <v>0.19876900796524258</v>
      </c>
    </row>
    <row r="18" spans="1:11" ht="15">
      <c r="A18" s="190">
        <v>30</v>
      </c>
      <c r="B18" s="215" t="s">
        <v>241</v>
      </c>
      <c r="C18" s="18">
        <f>_xlfn.IFERROR(VLOOKUP(K18,'[1]Sheet1'!$A$533:$I$564,2,FALSE),0)</f>
        <v>17</v>
      </c>
      <c r="D18" s="122">
        <f>_xlfn.IFERROR(VLOOKUP(K18,'[1]Sheet1'!$A$533:$I$564,3,FALSE)/100,0)</f>
        <v>0.06995884773662552</v>
      </c>
      <c r="E18" s="18">
        <f>_xlfn.IFERROR(VLOOKUP(K18,'[1]Sheet1'!$A$533:$I$564,4,FALSE),0)</f>
        <v>136</v>
      </c>
      <c r="F18" s="123">
        <f>_xlfn.IFERROR(VLOOKUP(K18,'[1]Sheet1'!$A$533:$I$564,5,FALSE)/100,0)</f>
        <v>0.08505315822388994</v>
      </c>
      <c r="G18" s="95">
        <f>_xlfn.IFERROR(VLOOKUP(K18,'[1]Sheet1'!$A$533:$I$564,6,FALSE),0)</f>
        <v>49</v>
      </c>
      <c r="H18" s="122">
        <f>_xlfn.IFERROR(VLOOKUP(K18,'[1]Sheet1'!$A$533:$I$564,7,FALSE)/100,0)</f>
        <v>0.05326086956521738</v>
      </c>
      <c r="I18" s="39">
        <f>_xlfn.IFERROR(VLOOKUP(K18,'[1]Sheet1'!$A$533:$I$564,8,FALSE),0)</f>
        <v>202</v>
      </c>
      <c r="J18" s="123">
        <f>_xlfn.IFERROR(VLOOKUP(K18,'[1]Sheet1'!$A$533:$I$564,9,FALSE)/100,0)</f>
        <v>0.07313540912382331</v>
      </c>
      <c r="K18" s="256" t="s">
        <v>502</v>
      </c>
    </row>
    <row r="19" spans="1:11" ht="15">
      <c r="A19" s="190">
        <v>31</v>
      </c>
      <c r="B19" s="215" t="s">
        <v>242</v>
      </c>
      <c r="C19" s="18">
        <f>_xlfn.IFERROR(VLOOKUP(K19,'[1]Sheet1'!$A$533:$I$564,2,FALSE),0)</f>
        <v>1</v>
      </c>
      <c r="D19" s="122">
        <f>_xlfn.IFERROR(VLOOKUP(K19,'[1]Sheet1'!$A$533:$I$564,3,FALSE)/100,0)</f>
        <v>0.00411522633744856</v>
      </c>
      <c r="E19" s="18">
        <f>_xlfn.IFERROR(VLOOKUP(K19,'[1]Sheet1'!$A$533:$I$564,4,FALSE),0)</f>
        <v>38</v>
      </c>
      <c r="F19" s="123">
        <f>_xlfn.IFERROR(VLOOKUP(K19,'[1]Sheet1'!$A$533:$I$564,5,FALSE)/100,0)</f>
        <v>0.023764853033145718</v>
      </c>
      <c r="G19" s="95">
        <f>_xlfn.IFERROR(VLOOKUP(K19,'[1]Sheet1'!$A$533:$I$564,6,FALSE),0)</f>
        <v>17</v>
      </c>
      <c r="H19" s="122">
        <f>_xlfn.IFERROR(VLOOKUP(K19,'[1]Sheet1'!$A$533:$I$564,7,FALSE)/100,0)</f>
        <v>0.01847826086956522</v>
      </c>
      <c r="I19" s="39">
        <f>_xlfn.IFERROR(VLOOKUP(K19,'[1]Sheet1'!$A$533:$I$564,8,FALSE),0)</f>
        <v>56</v>
      </c>
      <c r="J19" s="123">
        <f>_xlfn.IFERROR(VLOOKUP(K19,'[1]Sheet1'!$A$533:$I$564,9,FALSE)/100,0)</f>
        <v>0.020275162925416364</v>
      </c>
      <c r="K19" s="256" t="s">
        <v>503</v>
      </c>
    </row>
    <row r="20" spans="1:11" ht="15">
      <c r="A20" s="190">
        <v>32</v>
      </c>
      <c r="B20" s="215" t="s">
        <v>243</v>
      </c>
      <c r="C20" s="18">
        <f>_xlfn.IFERROR(VLOOKUP(K20,'[1]Sheet1'!$A$533:$I$564,2,FALSE),0)</f>
        <v>22</v>
      </c>
      <c r="D20" s="122">
        <f>_xlfn.IFERROR(VLOOKUP(K20,'[1]Sheet1'!$A$533:$I$564,3,FALSE)/100,0)</f>
        <v>0.09053497942386832</v>
      </c>
      <c r="E20" s="18">
        <f>_xlfn.IFERROR(VLOOKUP(K20,'[1]Sheet1'!$A$533:$I$564,4,FALSE),0)</f>
        <v>136</v>
      </c>
      <c r="F20" s="123">
        <f>_xlfn.IFERROR(VLOOKUP(K20,'[1]Sheet1'!$A$533:$I$564,5,FALSE)/100,0)</f>
        <v>0.08505315822388994</v>
      </c>
      <c r="G20" s="95">
        <f>_xlfn.IFERROR(VLOOKUP(K20,'[1]Sheet1'!$A$533:$I$564,6,FALSE),0)</f>
        <v>76</v>
      </c>
      <c r="H20" s="122">
        <f>_xlfn.IFERROR(VLOOKUP(K20,'[1]Sheet1'!$A$533:$I$564,7,FALSE)/100,0)</f>
        <v>0.08260869565217391</v>
      </c>
      <c r="I20" s="39">
        <f>_xlfn.IFERROR(VLOOKUP(K20,'[1]Sheet1'!$A$533:$I$564,8,FALSE),0)</f>
        <v>234</v>
      </c>
      <c r="J20" s="123">
        <f>_xlfn.IFERROR(VLOOKUP(K20,'[1]Sheet1'!$A$533:$I$564,9,FALSE)/100,0)</f>
        <v>0.08472121650977553</v>
      </c>
      <c r="K20" s="256" t="s">
        <v>504</v>
      </c>
    </row>
    <row r="21" spans="1:11" ht="15.75" thickBot="1">
      <c r="A21" s="194">
        <v>39</v>
      </c>
      <c r="B21" s="216" t="s">
        <v>244</v>
      </c>
      <c r="C21" s="19">
        <f>_xlfn.IFERROR(VLOOKUP(K21,'[1]Sheet1'!$A$533:$I$564,2,FALSE),0)</f>
        <v>4</v>
      </c>
      <c r="D21" s="124">
        <f>_xlfn.IFERROR(VLOOKUP(K21,'[1]Sheet1'!$A$533:$I$564,3,FALSE)/100,0)</f>
        <v>0.01646090534979424</v>
      </c>
      <c r="E21" s="19">
        <f>_xlfn.IFERROR(VLOOKUP(K21,'[1]Sheet1'!$A$533:$I$564,4,FALSE),0)</f>
        <v>38</v>
      </c>
      <c r="F21" s="125">
        <f>_xlfn.IFERROR(VLOOKUP(K21,'[1]Sheet1'!$A$533:$I$564,5,FALSE)/100,0)</f>
        <v>0.023764853033145718</v>
      </c>
      <c r="G21" s="104">
        <f>_xlfn.IFERROR(VLOOKUP(K21,'[1]Sheet1'!$A$533:$I$564,6,FALSE),0)</f>
        <v>15</v>
      </c>
      <c r="H21" s="124">
        <f>_xlfn.IFERROR(VLOOKUP(K21,'[1]Sheet1'!$A$533:$I$564,7,FALSE)/100,0)</f>
        <v>0.016304347826086956</v>
      </c>
      <c r="I21" s="40">
        <f>_xlfn.IFERROR(VLOOKUP(K21,'[1]Sheet1'!$A$533:$I$564,8,FALSE),0)</f>
        <v>57</v>
      </c>
      <c r="J21" s="125">
        <f>_xlfn.IFERROR(VLOOKUP(K21,'[1]Sheet1'!$A$533:$I$564,9,FALSE)/100,0)</f>
        <v>0.020637219406227373</v>
      </c>
      <c r="K21" s="256" t="s">
        <v>505</v>
      </c>
    </row>
    <row r="22" spans="1:10" ht="15.75" thickBot="1">
      <c r="A22" s="225">
        <v>4</v>
      </c>
      <c r="B22" s="226" t="s">
        <v>245</v>
      </c>
      <c r="C22" s="116">
        <f>SUM(C23:C24)</f>
        <v>0</v>
      </c>
      <c r="D22" s="117">
        <f aca="true" t="shared" si="3" ref="D22:J22">SUM(D23:D24)</f>
        <v>0</v>
      </c>
      <c r="E22" s="116">
        <f t="shared" si="3"/>
        <v>4</v>
      </c>
      <c r="F22" s="118">
        <f t="shared" si="3"/>
        <v>0.0025015634771732333</v>
      </c>
      <c r="G22" s="127">
        <f t="shared" si="3"/>
        <v>1</v>
      </c>
      <c r="H22" s="117">
        <f t="shared" si="3"/>
        <v>0.0010869565217391304</v>
      </c>
      <c r="I22" s="119">
        <f t="shared" si="3"/>
        <v>5</v>
      </c>
      <c r="J22" s="118">
        <f t="shared" si="3"/>
        <v>0.0018102824040550326</v>
      </c>
    </row>
    <row r="23" spans="1:11" ht="15">
      <c r="A23" s="190">
        <v>40</v>
      </c>
      <c r="B23" s="215" t="s">
        <v>246</v>
      </c>
      <c r="C23" s="18">
        <f>_xlfn.IFERROR(VLOOKUP(K23,'[1]Sheet1'!$A$533:$I$564,2,FALSE),0)</f>
        <v>0</v>
      </c>
      <c r="D23" s="122">
        <f>_xlfn.IFERROR(VLOOKUP(K23,'[1]Sheet1'!$A$533:$I$564,3,FALSE)/100,0)</f>
        <v>0</v>
      </c>
      <c r="E23" s="18">
        <f>_xlfn.IFERROR(VLOOKUP(K23,'[1]Sheet1'!$A$533:$I$564,4,FALSE),0)</f>
        <v>2</v>
      </c>
      <c r="F23" s="123">
        <f>_xlfn.IFERROR(VLOOKUP(K23,'[1]Sheet1'!$A$533:$I$564,5,FALSE)/100,0)</f>
        <v>0.0012507817385866166</v>
      </c>
      <c r="G23" s="95">
        <f>_xlfn.IFERROR(VLOOKUP(K23,'[1]Sheet1'!$A$533:$I$564,6,FALSE),0)</f>
        <v>1</v>
      </c>
      <c r="H23" s="122">
        <f>_xlfn.IFERROR(VLOOKUP(K23,'[1]Sheet1'!$A$533:$I$564,7,FALSE)/100,0)</f>
        <v>0.0010869565217391304</v>
      </c>
      <c r="I23" s="39">
        <f>_xlfn.IFERROR(VLOOKUP(K23,'[1]Sheet1'!$A$533:$I$564,8,FALSE),0)</f>
        <v>3</v>
      </c>
      <c r="J23" s="123">
        <f>_xlfn.IFERROR(VLOOKUP(K23,'[1]Sheet1'!$A$533:$I$564,9,FALSE)/100,0)</f>
        <v>0.0010861694424330196</v>
      </c>
      <c r="K23" s="256" t="s">
        <v>506</v>
      </c>
    </row>
    <row r="24" spans="1:11" ht="15.75" thickBot="1">
      <c r="A24" s="202">
        <v>41</v>
      </c>
      <c r="B24" s="217" t="s">
        <v>247</v>
      </c>
      <c r="C24" s="32">
        <f>_xlfn.IFERROR(VLOOKUP(K24,'[1]Sheet1'!$A$533:$I$564,2,FALSE),0)</f>
        <v>0</v>
      </c>
      <c r="D24" s="128">
        <f>_xlfn.IFERROR(VLOOKUP(K24,'[1]Sheet1'!$A$533:$I$564,3,FALSE)/100,0)</f>
        <v>0</v>
      </c>
      <c r="E24" s="32">
        <f>_xlfn.IFERROR(VLOOKUP(K24,'[1]Sheet1'!$A$533:$I$564,4,FALSE),0)</f>
        <v>2</v>
      </c>
      <c r="F24" s="129">
        <f>_xlfn.IFERROR(VLOOKUP(K24,'[1]Sheet1'!$A$533:$I$564,5,FALSE)/100,0)</f>
        <v>0.0012507817385866166</v>
      </c>
      <c r="G24" s="130">
        <f>_xlfn.IFERROR(VLOOKUP(K24,'[1]Sheet1'!$A$533:$I$564,6,FALSE),0)</f>
        <v>0</v>
      </c>
      <c r="H24" s="128">
        <f>_xlfn.IFERROR(VLOOKUP(K24,'[1]Sheet1'!$A$533:$I$564,7,FALSE)/100,0)</f>
        <v>0</v>
      </c>
      <c r="I24" s="41">
        <f>_xlfn.IFERROR(VLOOKUP(K24,'[1]Sheet1'!$A$533:$I$564,8,FALSE),0)</f>
        <v>2</v>
      </c>
      <c r="J24" s="129">
        <f>_xlfn.IFERROR(VLOOKUP(K24,'[1]Sheet1'!$A$533:$I$564,9,FALSE)/100,0)</f>
        <v>0.000724112961622013</v>
      </c>
      <c r="K24" s="256" t="s">
        <v>507</v>
      </c>
    </row>
    <row r="25" spans="1:10" ht="15.75" thickBot="1">
      <c r="A25" s="225">
        <v>5</v>
      </c>
      <c r="B25" s="226" t="s">
        <v>248</v>
      </c>
      <c r="C25" s="116">
        <f>SUM(C26:C31)</f>
        <v>19</v>
      </c>
      <c r="D25" s="117">
        <f aca="true" t="shared" si="4" ref="D25:J25">SUM(D26:D31)</f>
        <v>0.07818930041152262</v>
      </c>
      <c r="E25" s="116">
        <f t="shared" si="4"/>
        <v>107</v>
      </c>
      <c r="F25" s="118">
        <f t="shared" si="4"/>
        <v>0.066916823014384</v>
      </c>
      <c r="G25" s="127">
        <f t="shared" si="4"/>
        <v>44</v>
      </c>
      <c r="H25" s="117">
        <f t="shared" si="4"/>
        <v>0.04782608695652174</v>
      </c>
      <c r="I25" s="119">
        <f t="shared" si="4"/>
        <v>170</v>
      </c>
      <c r="J25" s="118">
        <f t="shared" si="4"/>
        <v>0.06154960173787111</v>
      </c>
    </row>
    <row r="26" spans="1:11" ht="15">
      <c r="A26" s="190">
        <v>50</v>
      </c>
      <c r="B26" s="215" t="s">
        <v>249</v>
      </c>
      <c r="C26" s="18">
        <f>_xlfn.IFERROR(VLOOKUP(K26,'[1]Sheet1'!$A$533:$I$564,2,FALSE),0)</f>
        <v>6</v>
      </c>
      <c r="D26" s="122">
        <f>_xlfn.IFERROR(VLOOKUP(K26,'[1]Sheet1'!$A$533:$I$564,3,FALSE)/100,0)</f>
        <v>0.024691358024691357</v>
      </c>
      <c r="E26" s="18">
        <f>_xlfn.IFERROR(VLOOKUP(K26,'[1]Sheet1'!$A$533:$I$564,4,FALSE),0)</f>
        <v>41</v>
      </c>
      <c r="F26" s="123">
        <f>_xlfn.IFERROR(VLOOKUP(K26,'[1]Sheet1'!$A$533:$I$564,5,FALSE)/100,0)</f>
        <v>0.02564102564102564</v>
      </c>
      <c r="G26" s="95">
        <f>_xlfn.IFERROR(VLOOKUP(K26,'[1]Sheet1'!$A$533:$I$564,6,FALSE),0)</f>
        <v>19</v>
      </c>
      <c r="H26" s="122">
        <f>_xlfn.IFERROR(VLOOKUP(K26,'[1]Sheet1'!$A$533:$I$564,7,FALSE)/100,0)</f>
        <v>0.020652173913043477</v>
      </c>
      <c r="I26" s="39">
        <f>_xlfn.IFERROR(VLOOKUP(K26,'[1]Sheet1'!$A$533:$I$564,8,FALSE),0)</f>
        <v>66</v>
      </c>
      <c r="J26" s="123">
        <f>_xlfn.IFERROR(VLOOKUP(K26,'[1]Sheet1'!$A$533:$I$564,9,FALSE)/100,0)</f>
        <v>0.02389572773352643</v>
      </c>
      <c r="K26" s="256" t="s">
        <v>508</v>
      </c>
    </row>
    <row r="27" spans="1:11" ht="15">
      <c r="A27" s="190">
        <v>51</v>
      </c>
      <c r="B27" s="215" t="s">
        <v>249</v>
      </c>
      <c r="C27" s="18">
        <f>_xlfn.IFERROR(VLOOKUP(K27,'[1]Sheet1'!$A$533:$I$564,2,FALSE),0)</f>
        <v>10</v>
      </c>
      <c r="D27" s="122">
        <f>_xlfn.IFERROR(VLOOKUP(K27,'[1]Sheet1'!$A$533:$I$564,3,FALSE)/100,0)</f>
        <v>0.0411522633744856</v>
      </c>
      <c r="E27" s="18">
        <f>_xlfn.IFERROR(VLOOKUP(K27,'[1]Sheet1'!$A$533:$I$564,4,FALSE),0)</f>
        <v>19</v>
      </c>
      <c r="F27" s="123">
        <f>_xlfn.IFERROR(VLOOKUP(K27,'[1]Sheet1'!$A$533:$I$564,5,FALSE)/100,0)</f>
        <v>0.011882426516572859</v>
      </c>
      <c r="G27" s="103">
        <f>_xlfn.IFERROR(VLOOKUP(K27,'[1]Sheet1'!$A$533:$I$564,6,FALSE),0)</f>
        <v>10</v>
      </c>
      <c r="H27" s="122">
        <f>_xlfn.IFERROR(VLOOKUP(K27,'[1]Sheet1'!$A$533:$I$564,7,FALSE)/100,0)</f>
        <v>0.010869565217391304</v>
      </c>
      <c r="I27" s="39">
        <f>_xlfn.IFERROR(VLOOKUP(K27,'[1]Sheet1'!$A$533:$I$564,8,FALSE),0)</f>
        <v>39</v>
      </c>
      <c r="J27" s="123">
        <f>_xlfn.IFERROR(VLOOKUP(K27,'[1]Sheet1'!$A$533:$I$564,9,FALSE)/100,0)</f>
        <v>0.014120202751629254</v>
      </c>
      <c r="K27" s="256" t="s">
        <v>509</v>
      </c>
    </row>
    <row r="28" spans="1:11" ht="15">
      <c r="A28" s="190">
        <v>52</v>
      </c>
      <c r="B28" s="215" t="s">
        <v>250</v>
      </c>
      <c r="C28" s="18">
        <f>_xlfn.IFERROR(VLOOKUP(K28,'[1]Sheet1'!$A$533:$I$564,2,FALSE),0)</f>
        <v>1</v>
      </c>
      <c r="D28" s="122">
        <f>_xlfn.IFERROR(VLOOKUP(K28,'[1]Sheet1'!$A$533:$I$564,3,FALSE)/100,0)</f>
        <v>0.00411522633744856</v>
      </c>
      <c r="E28" s="18">
        <f>_xlfn.IFERROR(VLOOKUP(K28,'[1]Sheet1'!$A$533:$I$564,4,FALSE),0)</f>
        <v>29</v>
      </c>
      <c r="F28" s="123">
        <f>_xlfn.IFERROR(VLOOKUP(K28,'[1]Sheet1'!$A$533:$I$564,5,FALSE)/100,0)</f>
        <v>0.01813633520950594</v>
      </c>
      <c r="G28" s="103">
        <f>_xlfn.IFERROR(VLOOKUP(K28,'[1]Sheet1'!$A$533:$I$564,6,FALSE),0)</f>
        <v>12</v>
      </c>
      <c r="H28" s="122">
        <f>_xlfn.IFERROR(VLOOKUP(K28,'[1]Sheet1'!$A$533:$I$564,7,FALSE)/100,0)</f>
        <v>0.013043478260869566</v>
      </c>
      <c r="I28" s="39">
        <f>_xlfn.IFERROR(VLOOKUP(K28,'[1]Sheet1'!$A$533:$I$564,8,FALSE),0)</f>
        <v>42</v>
      </c>
      <c r="J28" s="123">
        <f>_xlfn.IFERROR(VLOOKUP(K28,'[1]Sheet1'!$A$533:$I$564,9,FALSE)/100,0)</f>
        <v>0.015206372194062274</v>
      </c>
      <c r="K28" s="256" t="s">
        <v>510</v>
      </c>
    </row>
    <row r="29" spans="1:11" ht="28.5">
      <c r="A29" s="190">
        <v>53</v>
      </c>
      <c r="B29" s="215" t="s">
        <v>251</v>
      </c>
      <c r="C29" s="18">
        <f>_xlfn.IFERROR(VLOOKUP(K29,'[1]Sheet1'!$A$533:$I$564,2,FALSE),0)</f>
        <v>1</v>
      </c>
      <c r="D29" s="122">
        <f>_xlfn.IFERROR(VLOOKUP(K29,'[1]Sheet1'!$A$533:$I$564,3,FALSE)/100,0)</f>
        <v>0.00411522633744856</v>
      </c>
      <c r="E29" s="18">
        <f>_xlfn.IFERROR(VLOOKUP(K29,'[1]Sheet1'!$A$533:$I$564,4,FALSE),0)</f>
        <v>6</v>
      </c>
      <c r="F29" s="123">
        <f>_xlfn.IFERROR(VLOOKUP(K29,'[1]Sheet1'!$A$533:$I$564,5,FALSE)/100,0)</f>
        <v>0.00375234521575985</v>
      </c>
      <c r="G29" s="103">
        <f>_xlfn.IFERROR(VLOOKUP(K29,'[1]Sheet1'!$A$533:$I$564,6,FALSE),0)</f>
        <v>0</v>
      </c>
      <c r="H29" s="122">
        <f>_xlfn.IFERROR(VLOOKUP(K29,'[1]Sheet1'!$A$533:$I$564,7,FALSE)/100,0)</f>
        <v>0</v>
      </c>
      <c r="I29" s="39">
        <f>_xlfn.IFERROR(VLOOKUP(K29,'[1]Sheet1'!$A$533:$I$564,8,FALSE),0)</f>
        <v>7</v>
      </c>
      <c r="J29" s="123">
        <f>_xlfn.IFERROR(VLOOKUP(K29,'[1]Sheet1'!$A$533:$I$564,9,FALSE)/100,0)</f>
        <v>0.0025343953656770456</v>
      </c>
      <c r="K29" s="256" t="s">
        <v>511</v>
      </c>
    </row>
    <row r="30" spans="1:10" ht="15">
      <c r="A30" s="190">
        <v>54</v>
      </c>
      <c r="B30" s="215" t="s">
        <v>252</v>
      </c>
      <c r="C30" s="18">
        <f>_xlfn.IFERROR(VLOOKUP(K30,'[1]Sheet1'!$A$533:$I$564,2,FALSE),0)</f>
        <v>0</v>
      </c>
      <c r="D30" s="122">
        <f>_xlfn.IFERROR(VLOOKUP(K30,'[1]Sheet1'!$A$533:$I$564,3,FALSE)/100,0)</f>
        <v>0</v>
      </c>
      <c r="E30" s="18">
        <f>_xlfn.IFERROR(VLOOKUP(K30,'[1]Sheet1'!$A$533:$I$564,4,FALSE),0)</f>
        <v>0</v>
      </c>
      <c r="F30" s="123">
        <f>_xlfn.IFERROR(VLOOKUP(K30,'[1]Sheet1'!$A$533:$I$564,5,FALSE)/100,0)</f>
        <v>0</v>
      </c>
      <c r="G30" s="103">
        <f>_xlfn.IFERROR(VLOOKUP(K30,'[1]Sheet1'!$A$533:$I$564,6,FALSE),0)</f>
        <v>0</v>
      </c>
      <c r="H30" s="122">
        <f>_xlfn.IFERROR(VLOOKUP(K30,'[1]Sheet1'!$A$533:$I$564,7,FALSE)/100,0)</f>
        <v>0</v>
      </c>
      <c r="I30" s="39">
        <f>_xlfn.IFERROR(VLOOKUP(K30,'[1]Sheet1'!$A$533:$I$564,8,FALSE),0)</f>
        <v>0</v>
      </c>
      <c r="J30" s="123">
        <f>_xlfn.IFERROR(VLOOKUP(K30,'[1]Sheet1'!$A$533:$I$564,9,FALSE)/100,0)</f>
        <v>0</v>
      </c>
    </row>
    <row r="31" spans="1:11" ht="15.75" thickBot="1">
      <c r="A31" s="194">
        <v>59</v>
      </c>
      <c r="B31" s="216" t="s">
        <v>253</v>
      </c>
      <c r="C31" s="19">
        <f>_xlfn.IFERROR(VLOOKUP(K31,'[1]Sheet1'!$A$533:$I$564,2,FALSE),0)</f>
        <v>1</v>
      </c>
      <c r="D31" s="124">
        <f>_xlfn.IFERROR(VLOOKUP(K31,'[1]Sheet1'!$A$533:$I$564,3,FALSE)/100,0)</f>
        <v>0.00411522633744856</v>
      </c>
      <c r="E31" s="19">
        <f>_xlfn.IFERROR(VLOOKUP(K31,'[1]Sheet1'!$A$533:$I$564,4,FALSE),0)</f>
        <v>12</v>
      </c>
      <c r="F31" s="125">
        <f>_xlfn.IFERROR(VLOOKUP(K31,'[1]Sheet1'!$A$533:$I$564,5,FALSE)/100,0)</f>
        <v>0.0075046904315197</v>
      </c>
      <c r="G31" s="104">
        <f>_xlfn.IFERROR(VLOOKUP(K31,'[1]Sheet1'!$A$533:$I$564,6,FALSE),0)</f>
        <v>3</v>
      </c>
      <c r="H31" s="124">
        <f>_xlfn.IFERROR(VLOOKUP(K31,'[1]Sheet1'!$A$533:$I$564,7,FALSE)/100,0)</f>
        <v>0.0032608695652173916</v>
      </c>
      <c r="I31" s="40">
        <f>_xlfn.IFERROR(VLOOKUP(K31,'[1]Sheet1'!$A$533:$I$564,8,FALSE),0)</f>
        <v>16</v>
      </c>
      <c r="J31" s="125">
        <f>_xlfn.IFERROR(VLOOKUP(K31,'[1]Sheet1'!$A$533:$I$564,9,FALSE)/100,0)</f>
        <v>0.005792903692976104</v>
      </c>
      <c r="K31" s="256" t="s">
        <v>512</v>
      </c>
    </row>
    <row r="32" spans="1:10" ht="29.25" thickBot="1">
      <c r="A32" s="225">
        <v>6</v>
      </c>
      <c r="B32" s="226" t="s">
        <v>254</v>
      </c>
      <c r="C32" s="116">
        <f>SUM(C33:C37)</f>
        <v>0</v>
      </c>
      <c r="D32" s="117">
        <f aca="true" t="shared" si="5" ref="D32:J32">SUM(D33:D37)</f>
        <v>0</v>
      </c>
      <c r="E32" s="116">
        <f t="shared" si="5"/>
        <v>2</v>
      </c>
      <c r="F32" s="118">
        <f t="shared" si="5"/>
        <v>0.0012507817385866166</v>
      </c>
      <c r="G32" s="127">
        <f t="shared" si="5"/>
        <v>0</v>
      </c>
      <c r="H32" s="117">
        <f t="shared" si="5"/>
        <v>0</v>
      </c>
      <c r="I32" s="119">
        <f t="shared" si="5"/>
        <v>2</v>
      </c>
      <c r="J32" s="118">
        <f t="shared" si="5"/>
        <v>0.000724112961622013</v>
      </c>
    </row>
    <row r="33" spans="1:11" ht="28.5">
      <c r="A33" s="190">
        <v>60</v>
      </c>
      <c r="B33" s="215" t="s">
        <v>255</v>
      </c>
      <c r="C33" s="18">
        <f>_xlfn.IFERROR(VLOOKUP(K33,'[1]Sheet1'!$A$533:$I$564,2,FALSE),0)</f>
        <v>0</v>
      </c>
      <c r="D33" s="122">
        <f>_xlfn.IFERROR(VLOOKUP(K33,'[1]Sheet1'!$A$533:$I$564,3,FALSE)/100,0)</f>
        <v>0</v>
      </c>
      <c r="E33" s="18">
        <f>_xlfn.IFERROR(VLOOKUP(K33,'[1]Sheet1'!$A$533:$I$564,4,FALSE),0)</f>
        <v>0</v>
      </c>
      <c r="F33" s="123">
        <f>_xlfn.IFERROR(VLOOKUP(K33,'[1]Sheet1'!$A$533:$I$564,5,FALSE)/100,0)</f>
        <v>0</v>
      </c>
      <c r="G33" s="95">
        <f>_xlfn.IFERROR(VLOOKUP(K33,'[1]Sheet1'!$A$533:$I$564,6,FALSE),0)</f>
        <v>0</v>
      </c>
      <c r="H33" s="122">
        <f>_xlfn.IFERROR(VLOOKUP(K33,'[1]Sheet1'!$A$533:$I$564,7,FALSE)/100,0)</f>
        <v>0</v>
      </c>
      <c r="I33" s="39">
        <f>_xlfn.IFERROR(VLOOKUP(K33,'[1]Sheet1'!$A$533:$I$564,8,FALSE),0)</f>
        <v>0</v>
      </c>
      <c r="J33" s="123">
        <f>_xlfn.IFERROR(VLOOKUP(K33,'[1]Sheet1'!$A$533:$I$564,9,FALSE)/100,0)</f>
        <v>0</v>
      </c>
      <c r="K33" s="256" t="s">
        <v>513</v>
      </c>
    </row>
    <row r="34" spans="1:11" ht="28.5">
      <c r="A34" s="190">
        <v>61</v>
      </c>
      <c r="B34" s="215" t="s">
        <v>256</v>
      </c>
      <c r="C34" s="18">
        <f>_xlfn.IFERROR(VLOOKUP(K34,'[1]Sheet1'!$A$533:$I$564,2,FALSE),0)</f>
        <v>0</v>
      </c>
      <c r="D34" s="122">
        <f>_xlfn.IFERROR(VLOOKUP(K34,'[1]Sheet1'!$A$533:$I$564,3,FALSE)/100,0)</f>
        <v>0</v>
      </c>
      <c r="E34" s="18">
        <f>_xlfn.IFERROR(VLOOKUP(K34,'[1]Sheet1'!$A$533:$I$564,4,FALSE),0)</f>
        <v>1</v>
      </c>
      <c r="F34" s="123">
        <f>_xlfn.IFERROR(VLOOKUP(K34,'[1]Sheet1'!$A$533:$I$564,5,FALSE)/100,0)</f>
        <v>0.0006253908692933083</v>
      </c>
      <c r="G34" s="103">
        <f>_xlfn.IFERROR(VLOOKUP(K34,'[1]Sheet1'!$A$533:$I$564,6,FALSE),0)</f>
        <v>0</v>
      </c>
      <c r="H34" s="122">
        <f>_xlfn.IFERROR(VLOOKUP(K34,'[1]Sheet1'!$A$533:$I$564,7,FALSE)/100,0)</f>
        <v>0</v>
      </c>
      <c r="I34" s="39">
        <f>_xlfn.IFERROR(VLOOKUP(K34,'[1]Sheet1'!$A$533:$I$564,8,FALSE),0)</f>
        <v>1</v>
      </c>
      <c r="J34" s="123">
        <f>_xlfn.IFERROR(VLOOKUP(K34,'[1]Sheet1'!$A$533:$I$564,9,FALSE)/100,0)</f>
        <v>0.0003620564808110065</v>
      </c>
      <c r="K34" s="256" t="s">
        <v>514</v>
      </c>
    </row>
    <row r="35" spans="1:11" ht="15">
      <c r="A35" s="190">
        <v>62</v>
      </c>
      <c r="B35" s="215" t="s">
        <v>257</v>
      </c>
      <c r="C35" s="18">
        <f>_xlfn.IFERROR(VLOOKUP(K35,'[1]Sheet1'!$A$533:$I$564,2,FALSE),0)</f>
        <v>0</v>
      </c>
      <c r="D35" s="122">
        <f>_xlfn.IFERROR(VLOOKUP(K35,'[1]Sheet1'!$A$533:$I$564,3,FALSE)/100,0)</f>
        <v>0</v>
      </c>
      <c r="E35" s="18">
        <f>_xlfn.IFERROR(VLOOKUP(K35,'[1]Sheet1'!$A$533:$I$564,4,FALSE),0)</f>
        <v>0</v>
      </c>
      <c r="F35" s="123">
        <f>_xlfn.IFERROR(VLOOKUP(K35,'[1]Sheet1'!$A$533:$I$564,5,FALSE)/100,0)</f>
        <v>0</v>
      </c>
      <c r="G35" s="103">
        <f>_xlfn.IFERROR(VLOOKUP(K35,'[1]Sheet1'!$A$533:$I$564,6,FALSE),0)</f>
        <v>0</v>
      </c>
      <c r="H35" s="122">
        <f>_xlfn.IFERROR(VLOOKUP(K35,'[1]Sheet1'!$A$533:$I$564,7,FALSE)/100,0)</f>
        <v>0</v>
      </c>
      <c r="I35" s="39">
        <f>_xlfn.IFERROR(VLOOKUP(K35,'[1]Sheet1'!$A$533:$I$564,8,FALSE),0)</f>
        <v>0</v>
      </c>
      <c r="J35" s="123">
        <f>_xlfn.IFERROR(VLOOKUP(K35,'[1]Sheet1'!$A$533:$I$564,9,FALSE)/100,0)</f>
        <v>0</v>
      </c>
      <c r="K35" s="256" t="s">
        <v>515</v>
      </c>
    </row>
    <row r="36" spans="1:10" ht="15">
      <c r="A36" s="190">
        <v>63</v>
      </c>
      <c r="B36" s="215" t="s">
        <v>258</v>
      </c>
      <c r="C36" s="18">
        <f>_xlfn.IFERROR(VLOOKUP(K36,'[1]Sheet1'!$A$533:$I$564,2,FALSE),0)</f>
        <v>0</v>
      </c>
      <c r="D36" s="122">
        <f>_xlfn.IFERROR(VLOOKUP(K36,'[1]Sheet1'!$A$533:$I$564,3,FALSE)/100,0)</f>
        <v>0</v>
      </c>
      <c r="E36" s="18">
        <f>_xlfn.IFERROR(VLOOKUP(K36,'[1]Sheet1'!$A$533:$I$564,4,FALSE),0)</f>
        <v>0</v>
      </c>
      <c r="F36" s="123">
        <f>_xlfn.IFERROR(VLOOKUP(K36,'[1]Sheet1'!$A$533:$I$564,5,FALSE)/100,0)</f>
        <v>0</v>
      </c>
      <c r="G36" s="103">
        <f>_xlfn.IFERROR(VLOOKUP(K36,'[1]Sheet1'!$A$533:$I$564,6,FALSE),0)</f>
        <v>0</v>
      </c>
      <c r="H36" s="122">
        <f>_xlfn.IFERROR(VLOOKUP(K36,'[1]Sheet1'!$A$533:$I$564,7,FALSE)/100,0)</f>
        <v>0</v>
      </c>
      <c r="I36" s="39">
        <f>_xlfn.IFERROR(VLOOKUP(K36,'[1]Sheet1'!$A$533:$I$564,8,FALSE),0)</f>
        <v>0</v>
      </c>
      <c r="J36" s="123">
        <f>_xlfn.IFERROR(VLOOKUP(K36,'[1]Sheet1'!$A$533:$I$564,9,FALSE)/100,0)</f>
        <v>0</v>
      </c>
    </row>
    <row r="37" spans="1:11" ht="29.25" thickBot="1">
      <c r="A37" s="202">
        <v>69</v>
      </c>
      <c r="B37" s="217" t="s">
        <v>259</v>
      </c>
      <c r="C37" s="32">
        <f>_xlfn.IFERROR(VLOOKUP(K37,'[1]Sheet1'!$A$533:$I$564,2,FALSE),0)</f>
        <v>0</v>
      </c>
      <c r="D37" s="128">
        <f>_xlfn.IFERROR(VLOOKUP(K37,'[1]Sheet1'!$A$533:$I$564,3,FALSE)/100,0)</f>
        <v>0</v>
      </c>
      <c r="E37" s="32">
        <f>_xlfn.IFERROR(VLOOKUP(K37,'[1]Sheet1'!$A$533:$I$564,4,FALSE),0)</f>
        <v>1</v>
      </c>
      <c r="F37" s="129">
        <f>_xlfn.IFERROR(VLOOKUP(K37,'[1]Sheet1'!$A$533:$I$564,5,FALSE)/100,0)</f>
        <v>0.0006253908692933083</v>
      </c>
      <c r="G37" s="105">
        <f>_xlfn.IFERROR(VLOOKUP(K37,'[1]Sheet1'!$A$533:$I$564,6,FALSE),0)</f>
        <v>0</v>
      </c>
      <c r="H37" s="128">
        <f>_xlfn.IFERROR(VLOOKUP(K37,'[1]Sheet1'!$A$533:$I$564,7,FALSE)/100,0)</f>
        <v>0</v>
      </c>
      <c r="I37" s="41">
        <f>_xlfn.IFERROR(VLOOKUP(K37,'[1]Sheet1'!$A$533:$I$564,8,FALSE),0)</f>
        <v>1</v>
      </c>
      <c r="J37" s="129">
        <f>_xlfn.IFERROR(VLOOKUP(K37,'[1]Sheet1'!$A$533:$I$564,9,FALSE)/100,0)</f>
        <v>0.0003620564808110065</v>
      </c>
      <c r="K37" s="256" t="s">
        <v>621</v>
      </c>
    </row>
    <row r="38" spans="1:10" ht="15.75" thickBot="1">
      <c r="A38" s="225">
        <v>7</v>
      </c>
      <c r="B38" s="226" t="s">
        <v>260</v>
      </c>
      <c r="C38" s="116">
        <f>SUM(C39:C42)</f>
        <v>0</v>
      </c>
      <c r="D38" s="117">
        <f aca="true" t="shared" si="6" ref="D38:J38">SUM(D39:D42)</f>
        <v>0</v>
      </c>
      <c r="E38" s="116">
        <f t="shared" si="6"/>
        <v>0</v>
      </c>
      <c r="F38" s="118">
        <f t="shared" si="6"/>
        <v>0</v>
      </c>
      <c r="G38" s="127">
        <f t="shared" si="6"/>
        <v>0</v>
      </c>
      <c r="H38" s="117">
        <f t="shared" si="6"/>
        <v>0</v>
      </c>
      <c r="I38" s="119">
        <f t="shared" si="6"/>
        <v>0</v>
      </c>
      <c r="J38" s="118">
        <f t="shared" si="6"/>
        <v>0</v>
      </c>
    </row>
    <row r="39" spans="1:10" ht="15">
      <c r="A39" s="220">
        <v>70</v>
      </c>
      <c r="B39" s="221" t="s">
        <v>261</v>
      </c>
      <c r="C39" s="131">
        <f>_xlfn.IFERROR(VLOOKUP(K39,'[1]Sheet1'!$A$533:$I$564,2,FALSE),0)</f>
        <v>0</v>
      </c>
      <c r="D39" s="132">
        <f>_xlfn.IFERROR(VLOOKUP(K39,'[1]Sheet1'!$A$533:$I$564,3,FALSE)/100,0)</f>
        <v>0</v>
      </c>
      <c r="E39" s="131">
        <f>_xlfn.IFERROR(VLOOKUP(K39,'[1]Sheet1'!$A$533:$I$564,4,FALSE),0)</f>
        <v>0</v>
      </c>
      <c r="F39" s="133">
        <f>_xlfn.IFERROR(VLOOKUP(K39,'[1]Sheet1'!$A$533:$I$564,5,FALSE)/100,0)</f>
        <v>0</v>
      </c>
      <c r="G39" s="134">
        <f>_xlfn.IFERROR(VLOOKUP(K39,'[1]Sheet1'!$A$533:$I$564,6,FALSE),0)</f>
        <v>0</v>
      </c>
      <c r="H39" s="132">
        <f>_xlfn.IFERROR(VLOOKUP(K39,'[1]Sheet1'!$A$533:$I$564,7,FALSE)/100,0)</f>
        <v>0</v>
      </c>
      <c r="I39" s="135">
        <f>_xlfn.IFERROR(VLOOKUP(K39,'[1]Sheet1'!$A$533:$I$564,8,FALSE),0)</f>
        <v>0</v>
      </c>
      <c r="J39" s="133">
        <f>_xlfn.IFERROR(VLOOKUP(K39,'[1]Sheet1'!$A$533:$I$564,9,FALSE)/100,0)</f>
        <v>0</v>
      </c>
    </row>
    <row r="40" spans="1:10" ht="15">
      <c r="A40" s="190">
        <v>71</v>
      </c>
      <c r="B40" s="215" t="s">
        <v>262</v>
      </c>
      <c r="C40" s="18">
        <f>_xlfn.IFERROR(VLOOKUP(K40,'[1]Sheet1'!$A$533:$I$564,2,FALSE),0)</f>
        <v>0</v>
      </c>
      <c r="D40" s="122">
        <f>_xlfn.IFERROR(VLOOKUP(K40,'[1]Sheet1'!$A$533:$I$564,3,FALSE)/100,0)</f>
        <v>0</v>
      </c>
      <c r="E40" s="18">
        <f>_xlfn.IFERROR(VLOOKUP(K40,'[1]Sheet1'!$A$533:$I$564,4,FALSE),0)</f>
        <v>0</v>
      </c>
      <c r="F40" s="123">
        <f>_xlfn.IFERROR(VLOOKUP(K40,'[1]Sheet1'!$A$533:$I$564,5,FALSE)/100,0)</f>
        <v>0</v>
      </c>
      <c r="G40" s="103">
        <f>_xlfn.IFERROR(VLOOKUP(K40,'[1]Sheet1'!$A$533:$I$564,6,FALSE),0)</f>
        <v>0</v>
      </c>
      <c r="H40" s="122">
        <f>_xlfn.IFERROR(VLOOKUP(K40,'[1]Sheet1'!$A$533:$I$564,7,FALSE)/100,0)</f>
        <v>0</v>
      </c>
      <c r="I40" s="39">
        <f>_xlfn.IFERROR(VLOOKUP(K40,'[1]Sheet1'!$A$533:$I$564,8,FALSE),0)</f>
        <v>0</v>
      </c>
      <c r="J40" s="123">
        <f>_xlfn.IFERROR(VLOOKUP(K40,'[1]Sheet1'!$A$533:$I$564,9,FALSE)/100,0)</f>
        <v>0</v>
      </c>
    </row>
    <row r="41" spans="1:10" ht="15">
      <c r="A41" s="190">
        <v>72</v>
      </c>
      <c r="B41" s="215" t="s">
        <v>263</v>
      </c>
      <c r="C41" s="18">
        <f>_xlfn.IFERROR(VLOOKUP(K41,'[1]Sheet1'!$A$533:$I$564,2,FALSE),0)</f>
        <v>0</v>
      </c>
      <c r="D41" s="122">
        <f>_xlfn.IFERROR(VLOOKUP(K41,'[1]Sheet1'!$A$533:$I$564,3,FALSE)/100,0)</f>
        <v>0</v>
      </c>
      <c r="E41" s="18">
        <f>_xlfn.IFERROR(VLOOKUP(K41,'[1]Sheet1'!$A$533:$I$564,4,FALSE),0)</f>
        <v>0</v>
      </c>
      <c r="F41" s="123">
        <f>_xlfn.IFERROR(VLOOKUP(K41,'[1]Sheet1'!$A$533:$I$564,5,FALSE)/100,0)</f>
        <v>0</v>
      </c>
      <c r="G41" s="103">
        <f>_xlfn.IFERROR(VLOOKUP(K41,'[1]Sheet1'!$A$533:$I$564,6,FALSE),0)</f>
        <v>0</v>
      </c>
      <c r="H41" s="122">
        <f>_xlfn.IFERROR(VLOOKUP(K41,'[1]Sheet1'!$A$533:$I$564,7,FALSE)/100,0)</f>
        <v>0</v>
      </c>
      <c r="I41" s="39">
        <f>_xlfn.IFERROR(VLOOKUP(K41,'[1]Sheet1'!$A$533:$I$564,8,FALSE),0)</f>
        <v>0</v>
      </c>
      <c r="J41" s="123">
        <f>_xlfn.IFERROR(VLOOKUP(K41,'[1]Sheet1'!$A$533:$I$564,9,FALSE)/100,0)</f>
        <v>0</v>
      </c>
    </row>
    <row r="42" spans="1:10" ht="15.75" thickBot="1">
      <c r="A42" s="194">
        <v>79</v>
      </c>
      <c r="B42" s="216" t="s">
        <v>264</v>
      </c>
      <c r="C42" s="19">
        <f>_xlfn.IFERROR(VLOOKUP(K42,'[1]Sheet1'!$A$533:$I$564,2,FALSE),0)</f>
        <v>0</v>
      </c>
      <c r="D42" s="124">
        <f>_xlfn.IFERROR(VLOOKUP(K42,'[1]Sheet1'!$A$533:$I$564,3,FALSE)/100,0)</f>
        <v>0</v>
      </c>
      <c r="E42" s="19">
        <f>_xlfn.IFERROR(VLOOKUP(K42,'[1]Sheet1'!$A$533:$I$564,4,FALSE),0)</f>
        <v>0</v>
      </c>
      <c r="F42" s="125">
        <f>_xlfn.IFERROR(VLOOKUP(K42,'[1]Sheet1'!$A$533:$I$564,5,FALSE)/100,0)</f>
        <v>0</v>
      </c>
      <c r="G42" s="104">
        <f>_xlfn.IFERROR(VLOOKUP(K42,'[1]Sheet1'!$A$533:$I$564,6,FALSE),0)</f>
        <v>0</v>
      </c>
      <c r="H42" s="124">
        <f>_xlfn.IFERROR(VLOOKUP(K42,'[1]Sheet1'!$A$533:$I$564,7,FALSE)/100,0)</f>
        <v>0</v>
      </c>
      <c r="I42" s="40">
        <f>_xlfn.IFERROR(VLOOKUP(K42,'[1]Sheet1'!$A$533:$I$564,8,FALSE),0)</f>
        <v>0</v>
      </c>
      <c r="J42" s="125">
        <f>_xlfn.IFERROR(VLOOKUP(K42,'[1]Sheet1'!$A$533:$I$564,9,FALSE)/100,0)</f>
        <v>0</v>
      </c>
    </row>
    <row r="43" spans="1:10" ht="15.75" thickBot="1">
      <c r="A43" s="225">
        <v>8</v>
      </c>
      <c r="B43" s="226" t="s">
        <v>265</v>
      </c>
      <c r="C43" s="116">
        <f>SUM(C44:C47)</f>
        <v>0</v>
      </c>
      <c r="D43" s="117">
        <f aca="true" t="shared" si="7" ref="D43:J43">SUM(D44:D47)</f>
        <v>0</v>
      </c>
      <c r="E43" s="116">
        <f t="shared" si="7"/>
        <v>0</v>
      </c>
      <c r="F43" s="118">
        <f t="shared" si="7"/>
        <v>0</v>
      </c>
      <c r="G43" s="127">
        <f t="shared" si="7"/>
        <v>0</v>
      </c>
      <c r="H43" s="117">
        <f t="shared" si="7"/>
        <v>0</v>
      </c>
      <c r="I43" s="119">
        <f t="shared" si="7"/>
        <v>0</v>
      </c>
      <c r="J43" s="118">
        <f t="shared" si="7"/>
        <v>0</v>
      </c>
    </row>
    <row r="44" spans="1:10" ht="15">
      <c r="A44" s="190">
        <v>80</v>
      </c>
      <c r="B44" s="215" t="s">
        <v>266</v>
      </c>
      <c r="C44" s="18">
        <f>_xlfn.IFERROR(VLOOKUP(K44,'[1]Sheet1'!$A$533:$I$564,2,FALSE),0)</f>
        <v>0</v>
      </c>
      <c r="D44" s="122">
        <f>_xlfn.IFERROR(VLOOKUP(K44,'[1]Sheet1'!$A$533:$I$564,3,FALSE)/100,0)</f>
        <v>0</v>
      </c>
      <c r="E44" s="18">
        <f>_xlfn.IFERROR(VLOOKUP(K44,'[1]Sheet1'!$A$533:$I$564,4,FALSE),0)</f>
        <v>0</v>
      </c>
      <c r="F44" s="123">
        <f>_xlfn.IFERROR(VLOOKUP(K44,'[1]Sheet1'!$A$533:$I$564,5,FALSE)/100,0)</f>
        <v>0</v>
      </c>
      <c r="G44" s="95">
        <f>_xlfn.IFERROR(VLOOKUP(K44,'[1]Sheet1'!$A$533:$I$564,6,FALSE),0)</f>
        <v>0</v>
      </c>
      <c r="H44" s="122">
        <f>_xlfn.IFERROR(VLOOKUP(K44,'[1]Sheet1'!$A$533:$I$564,7,FALSE)/100,0)</f>
        <v>0</v>
      </c>
      <c r="I44" s="39">
        <f>_xlfn.IFERROR(VLOOKUP(K44,'[1]Sheet1'!$A$533:$I$564,8,FALSE),0)</f>
        <v>0</v>
      </c>
      <c r="J44" s="123">
        <f>_xlfn.IFERROR(VLOOKUP(K44,'[1]Sheet1'!$A$533:$I$564,9,FALSE)/100,0)</f>
        <v>0</v>
      </c>
    </row>
    <row r="45" spans="1:10" ht="15">
      <c r="A45" s="190">
        <v>81</v>
      </c>
      <c r="B45" s="215" t="s">
        <v>267</v>
      </c>
      <c r="C45" s="18">
        <f>_xlfn.IFERROR(VLOOKUP(K45,'[1]Sheet1'!$A$533:$I$564,2,FALSE),0)</f>
        <v>0</v>
      </c>
      <c r="D45" s="122">
        <f>_xlfn.IFERROR(VLOOKUP(K45,'[1]Sheet1'!$A$533:$I$564,3,FALSE)/100,0)</f>
        <v>0</v>
      </c>
      <c r="E45" s="18">
        <f>_xlfn.IFERROR(VLOOKUP(K45,'[1]Sheet1'!$A$533:$I$564,4,FALSE),0)</f>
        <v>0</v>
      </c>
      <c r="F45" s="123">
        <f>_xlfn.IFERROR(VLOOKUP(K45,'[1]Sheet1'!$A$533:$I$564,5,FALSE)/100,0)</f>
        <v>0</v>
      </c>
      <c r="G45" s="103">
        <f>_xlfn.IFERROR(VLOOKUP(K45,'[1]Sheet1'!$A$533:$I$564,6,FALSE),0)</f>
        <v>0</v>
      </c>
      <c r="H45" s="122">
        <f>_xlfn.IFERROR(VLOOKUP(K45,'[1]Sheet1'!$A$533:$I$564,7,FALSE)/100,0)</f>
        <v>0</v>
      </c>
      <c r="I45" s="39">
        <f>_xlfn.IFERROR(VLOOKUP(K45,'[1]Sheet1'!$A$533:$I$564,8,FALSE),0)</f>
        <v>0</v>
      </c>
      <c r="J45" s="123">
        <f>_xlfn.IFERROR(VLOOKUP(K45,'[1]Sheet1'!$A$533:$I$564,9,FALSE)/100,0)</f>
        <v>0</v>
      </c>
    </row>
    <row r="46" spans="1:10" ht="15">
      <c r="A46" s="190">
        <v>82</v>
      </c>
      <c r="B46" s="215" t="s">
        <v>268</v>
      </c>
      <c r="C46" s="18">
        <f>_xlfn.IFERROR(VLOOKUP(K46,'[1]Sheet1'!$A$533:$I$564,2,FALSE),0)</f>
        <v>0</v>
      </c>
      <c r="D46" s="122">
        <f>_xlfn.IFERROR(VLOOKUP(K46,'[1]Sheet1'!$A$533:$I$564,3,FALSE)/100,0)</f>
        <v>0</v>
      </c>
      <c r="E46" s="18">
        <f>_xlfn.IFERROR(VLOOKUP(K46,'[1]Sheet1'!$A$533:$I$564,4,FALSE),0)</f>
        <v>0</v>
      </c>
      <c r="F46" s="123">
        <f>_xlfn.IFERROR(VLOOKUP(K46,'[1]Sheet1'!$A$533:$I$564,5,FALSE)/100,0)</f>
        <v>0</v>
      </c>
      <c r="G46" s="103">
        <f>_xlfn.IFERROR(VLOOKUP(K46,'[1]Sheet1'!$A$533:$I$564,6,FALSE),0)</f>
        <v>0</v>
      </c>
      <c r="H46" s="122">
        <f>_xlfn.IFERROR(VLOOKUP(K46,'[1]Sheet1'!$A$533:$I$564,7,FALSE)/100,0)</f>
        <v>0</v>
      </c>
      <c r="I46" s="39">
        <f>_xlfn.IFERROR(VLOOKUP(K46,'[1]Sheet1'!$A$533:$I$564,8,FALSE),0)</f>
        <v>0</v>
      </c>
      <c r="J46" s="123">
        <f>_xlfn.IFERROR(VLOOKUP(K46,'[1]Sheet1'!$A$533:$I$564,9,FALSE)/100,0)</f>
        <v>0</v>
      </c>
    </row>
    <row r="47" spans="1:10" ht="15.75" thickBot="1">
      <c r="A47" s="202">
        <v>89</v>
      </c>
      <c r="B47" s="217" t="s">
        <v>269</v>
      </c>
      <c r="C47" s="32">
        <f>_xlfn.IFERROR(VLOOKUP(K47,'[1]Sheet1'!$A$533:$I$564,2,FALSE),0)</f>
        <v>0</v>
      </c>
      <c r="D47" s="128">
        <f>_xlfn.IFERROR(VLOOKUP(K47,'[1]Sheet1'!$A$533:$I$564,3,FALSE)/100,0)</f>
        <v>0</v>
      </c>
      <c r="E47" s="32">
        <f>_xlfn.IFERROR(VLOOKUP(K47,'[1]Sheet1'!$A$533:$I$564,4,FALSE),0)</f>
        <v>0</v>
      </c>
      <c r="F47" s="129">
        <f>_xlfn.IFERROR(VLOOKUP(K47,'[1]Sheet1'!$A$533:$I$564,5,FALSE)/100,0)</f>
        <v>0</v>
      </c>
      <c r="G47" s="105">
        <f>_xlfn.IFERROR(VLOOKUP(K47,'[1]Sheet1'!$A$533:$I$564,6,FALSE),0)</f>
        <v>0</v>
      </c>
      <c r="H47" s="128">
        <f>_xlfn.IFERROR(VLOOKUP(K47,'[1]Sheet1'!$A$533:$I$564,7,FALSE)/100,0)</f>
        <v>0</v>
      </c>
      <c r="I47" s="41">
        <f>_xlfn.IFERROR(VLOOKUP(K47,'[1]Sheet1'!$A$533:$I$564,8,FALSE),0)</f>
        <v>0</v>
      </c>
      <c r="J47" s="129">
        <f>_xlfn.IFERROR(VLOOKUP(K47,'[1]Sheet1'!$A$533:$I$564,9,FALSE)/100,0)</f>
        <v>0</v>
      </c>
    </row>
    <row r="48" spans="1:10" ht="15.75" thickBot="1">
      <c r="A48" s="225">
        <v>9</v>
      </c>
      <c r="B48" s="226" t="s">
        <v>270</v>
      </c>
      <c r="C48" s="116">
        <f>SUM(C49:C52)</f>
        <v>0</v>
      </c>
      <c r="D48" s="117">
        <f aca="true" t="shared" si="8" ref="D48:J48">SUM(D49:D52)</f>
        <v>0</v>
      </c>
      <c r="E48" s="116">
        <f t="shared" si="8"/>
        <v>1</v>
      </c>
      <c r="F48" s="118">
        <f t="shared" si="8"/>
        <v>0.0006253908692933083</v>
      </c>
      <c r="G48" s="127">
        <f t="shared" si="8"/>
        <v>1</v>
      </c>
      <c r="H48" s="117">
        <f t="shared" si="8"/>
        <v>0.0010869565217391304</v>
      </c>
      <c r="I48" s="119">
        <f t="shared" si="8"/>
        <v>2</v>
      </c>
      <c r="J48" s="118">
        <f t="shared" si="8"/>
        <v>0.000724112961622013</v>
      </c>
    </row>
    <row r="49" spans="1:11" ht="15">
      <c r="A49" s="190">
        <v>90</v>
      </c>
      <c r="B49" s="215" t="s">
        <v>271</v>
      </c>
      <c r="C49" s="18">
        <f>_xlfn.IFERROR(VLOOKUP(K49,'[1]Sheet1'!$A$533:$I$564,2,FALSE),0)</f>
        <v>0</v>
      </c>
      <c r="D49" s="122">
        <f>_xlfn.IFERROR(VLOOKUP(K49,'[1]Sheet1'!$A$533:$I$564,3,FALSE)/100,0)</f>
        <v>0</v>
      </c>
      <c r="E49" s="18">
        <f>_xlfn.IFERROR(VLOOKUP(K49,'[1]Sheet1'!$A$533:$I$564,4,FALSE),0)</f>
        <v>0</v>
      </c>
      <c r="F49" s="123">
        <f>_xlfn.IFERROR(VLOOKUP(K49,'[1]Sheet1'!$A$533:$I$564,5,FALSE)/100,0)</f>
        <v>0</v>
      </c>
      <c r="G49" s="95">
        <f>_xlfn.IFERROR(VLOOKUP(K49,'[1]Sheet1'!$A$533:$I$564,6,FALSE),0)</f>
        <v>1</v>
      </c>
      <c r="H49" s="122">
        <f>_xlfn.IFERROR(VLOOKUP(K49,'[1]Sheet1'!$A$533:$I$564,7,FALSE)/100,0)</f>
        <v>0.0010869565217391304</v>
      </c>
      <c r="I49" s="39">
        <f>_xlfn.IFERROR(VLOOKUP(K49,'[1]Sheet1'!$A$533:$I$564,8,FALSE),0)</f>
        <v>1</v>
      </c>
      <c r="J49" s="123">
        <f>_xlfn.IFERROR(VLOOKUP(K49,'[1]Sheet1'!$A$533:$I$564,9,FALSE)/100,0)</f>
        <v>0.0003620564808110065</v>
      </c>
      <c r="K49" s="256" t="s">
        <v>516</v>
      </c>
    </row>
    <row r="50" spans="1:11" ht="15">
      <c r="A50" s="190">
        <v>91</v>
      </c>
      <c r="B50" s="215" t="s">
        <v>272</v>
      </c>
      <c r="C50" s="18">
        <f>_xlfn.IFERROR(VLOOKUP(K50,'[1]Sheet1'!$A$533:$I$564,2,FALSE),0)</f>
        <v>0</v>
      </c>
      <c r="D50" s="122">
        <f>_xlfn.IFERROR(VLOOKUP(K50,'[1]Sheet1'!$A$533:$I$564,3,FALSE)/100,0)</f>
        <v>0</v>
      </c>
      <c r="E50" s="18">
        <f>_xlfn.IFERROR(VLOOKUP(K50,'[1]Sheet1'!$A$533:$I$564,4,FALSE),0)</f>
        <v>0</v>
      </c>
      <c r="F50" s="123">
        <f>_xlfn.IFERROR(VLOOKUP(K50,'[1]Sheet1'!$A$533:$I$564,5,FALSE)/100,0)</f>
        <v>0</v>
      </c>
      <c r="G50" s="103">
        <f>_xlfn.IFERROR(VLOOKUP(K50,'[1]Sheet1'!$A$533:$I$564,6,FALSE),0)</f>
        <v>0</v>
      </c>
      <c r="H50" s="122">
        <f>_xlfn.IFERROR(VLOOKUP(K50,'[1]Sheet1'!$A$533:$I$564,7,FALSE)/100,0)</f>
        <v>0</v>
      </c>
      <c r="I50" s="39">
        <f>_xlfn.IFERROR(VLOOKUP(K50,'[1]Sheet1'!$A$533:$I$564,8,FALSE),0)</f>
        <v>0</v>
      </c>
      <c r="J50" s="123">
        <f>_xlfn.IFERROR(VLOOKUP(K50,'[1]Sheet1'!$A$533:$I$564,9,FALSE)/100,0)</f>
        <v>0</v>
      </c>
      <c r="K50" s="256" t="s">
        <v>517</v>
      </c>
    </row>
    <row r="51" spans="1:10" ht="15">
      <c r="A51" s="190">
        <v>92</v>
      </c>
      <c r="B51" s="215" t="s">
        <v>273</v>
      </c>
      <c r="C51" s="18">
        <f>_xlfn.IFERROR(VLOOKUP(K51,'[1]Sheet1'!$A$533:$I$564,2,FALSE),0)</f>
        <v>0</v>
      </c>
      <c r="D51" s="122">
        <f>_xlfn.IFERROR(VLOOKUP(K51,'[1]Sheet1'!$A$533:$I$564,3,FALSE)/100,0)</f>
        <v>0</v>
      </c>
      <c r="E51" s="18">
        <f>_xlfn.IFERROR(VLOOKUP(K51,'[1]Sheet1'!$A$533:$I$564,4,FALSE),0)</f>
        <v>0</v>
      </c>
      <c r="F51" s="123">
        <f>_xlfn.IFERROR(VLOOKUP(K51,'[1]Sheet1'!$A$533:$I$564,5,FALSE)/100,0)</f>
        <v>0</v>
      </c>
      <c r="G51" s="103">
        <f>_xlfn.IFERROR(VLOOKUP(K51,'[1]Sheet1'!$A$533:$I$564,6,FALSE),0)</f>
        <v>0</v>
      </c>
      <c r="H51" s="122">
        <f>_xlfn.IFERROR(VLOOKUP(K51,'[1]Sheet1'!$A$533:$I$564,7,FALSE)/100,0)</f>
        <v>0</v>
      </c>
      <c r="I51" s="39">
        <f>_xlfn.IFERROR(VLOOKUP(K51,'[1]Sheet1'!$A$533:$I$564,8,FALSE),0)</f>
        <v>0</v>
      </c>
      <c r="J51" s="123">
        <f>_xlfn.IFERROR(VLOOKUP(K51,'[1]Sheet1'!$A$533:$I$564,9,FALSE)/100,0)</f>
        <v>0</v>
      </c>
    </row>
    <row r="52" spans="1:11" ht="15.75" thickBot="1">
      <c r="A52" s="194">
        <v>99</v>
      </c>
      <c r="B52" s="216" t="s">
        <v>274</v>
      </c>
      <c r="C52" s="19">
        <f>_xlfn.IFERROR(VLOOKUP(K52,'[1]Sheet1'!$A$533:$I$564,2,FALSE),0)</f>
        <v>0</v>
      </c>
      <c r="D52" s="124">
        <f>_xlfn.IFERROR(VLOOKUP(K52,'[1]Sheet1'!$A$533:$I$564,3,FALSE)/100,0)</f>
        <v>0</v>
      </c>
      <c r="E52" s="19">
        <f>_xlfn.IFERROR(VLOOKUP(K52,'[1]Sheet1'!$A$533:$I$564,4,FALSE),0)</f>
        <v>1</v>
      </c>
      <c r="F52" s="125">
        <f>_xlfn.IFERROR(VLOOKUP(K52,'[1]Sheet1'!$A$533:$I$564,5,FALSE)/100,0)</f>
        <v>0.0006253908692933083</v>
      </c>
      <c r="G52" s="104">
        <f>_xlfn.IFERROR(VLOOKUP(K52,'[1]Sheet1'!$A$533:$I$564,6,FALSE),0)</f>
        <v>0</v>
      </c>
      <c r="H52" s="124">
        <f>_xlfn.IFERROR(VLOOKUP(K52,'[1]Sheet1'!$A$533:$I$564,7,FALSE)/100,0)</f>
        <v>0</v>
      </c>
      <c r="I52" s="40">
        <f>_xlfn.IFERROR(VLOOKUP(K52,'[1]Sheet1'!$A$533:$I$564,8,FALSE),0)</f>
        <v>1</v>
      </c>
      <c r="J52" s="125">
        <f>_xlfn.IFERROR(VLOOKUP(K52,'[1]Sheet1'!$A$533:$I$564,9,FALSE)/100,0)</f>
        <v>0.0003620564808110065</v>
      </c>
      <c r="K52" s="256" t="s">
        <v>622</v>
      </c>
    </row>
    <row r="53" spans="1:10" ht="29.25" thickBot="1">
      <c r="A53" s="225">
        <v>10</v>
      </c>
      <c r="B53" s="226" t="s">
        <v>275</v>
      </c>
      <c r="C53" s="116">
        <f>SUM(C54:C58)</f>
        <v>0</v>
      </c>
      <c r="D53" s="117">
        <f aca="true" t="shared" si="9" ref="D53:J53">SUM(D54:D58)</f>
        <v>0</v>
      </c>
      <c r="E53" s="116">
        <f t="shared" si="9"/>
        <v>0</v>
      </c>
      <c r="F53" s="118">
        <f t="shared" si="9"/>
        <v>0</v>
      </c>
      <c r="G53" s="127">
        <f t="shared" si="9"/>
        <v>0</v>
      </c>
      <c r="H53" s="117">
        <f t="shared" si="9"/>
        <v>0</v>
      </c>
      <c r="I53" s="119">
        <f t="shared" si="9"/>
        <v>0</v>
      </c>
      <c r="J53" s="118">
        <f t="shared" si="9"/>
        <v>0</v>
      </c>
    </row>
    <row r="54" spans="1:11" ht="28.5">
      <c r="A54" s="190">
        <v>100</v>
      </c>
      <c r="B54" s="215" t="s">
        <v>276</v>
      </c>
      <c r="C54" s="18">
        <f>_xlfn.IFERROR(VLOOKUP(K54,'[1]Sheet1'!$A$533:$I$564,2,FALSE),0)</f>
        <v>0</v>
      </c>
      <c r="D54" s="122">
        <f>_xlfn.IFERROR(VLOOKUP(K54,'[1]Sheet1'!$A$533:$I$564,3,FALSE)/100,0)</f>
        <v>0</v>
      </c>
      <c r="E54" s="18">
        <f>_xlfn.IFERROR(VLOOKUP(K54,'[1]Sheet1'!$A$533:$I$564,4,FALSE),0)</f>
        <v>0</v>
      </c>
      <c r="F54" s="123">
        <f>_xlfn.IFERROR(VLOOKUP(K54,'[1]Sheet1'!$A$533:$I$564,5,FALSE)/100,0)</f>
        <v>0</v>
      </c>
      <c r="G54" s="95">
        <f>_xlfn.IFERROR(VLOOKUP(K54,'[1]Sheet1'!$A$533:$I$564,6,FALSE),0)</f>
        <v>0</v>
      </c>
      <c r="H54" s="122">
        <f>_xlfn.IFERROR(VLOOKUP(K54,'[1]Sheet1'!$A$533:$I$564,7,FALSE)/100,0)</f>
        <v>0</v>
      </c>
      <c r="I54" s="39">
        <f>_xlfn.IFERROR(VLOOKUP(K54,'[1]Sheet1'!$A$533:$I$564,8,FALSE),0)</f>
        <v>0</v>
      </c>
      <c r="J54" s="123">
        <f>_xlfn.IFERROR(VLOOKUP(K54,'[1]Sheet1'!$A$533:$I$564,9,FALSE)/100,0)</f>
        <v>0</v>
      </c>
      <c r="K54" s="256" t="s">
        <v>518</v>
      </c>
    </row>
    <row r="55" spans="1:10" ht="15">
      <c r="A55" s="190">
        <v>101</v>
      </c>
      <c r="B55" s="215" t="s">
        <v>277</v>
      </c>
      <c r="C55" s="18">
        <f>_xlfn.IFERROR(VLOOKUP(K55,'[1]Sheet1'!$A$533:$I$564,2,FALSE),0)</f>
        <v>0</v>
      </c>
      <c r="D55" s="122">
        <f>_xlfn.IFERROR(VLOOKUP(K55,'[1]Sheet1'!$A$533:$I$564,3,FALSE)/100,0)</f>
        <v>0</v>
      </c>
      <c r="E55" s="18">
        <f>_xlfn.IFERROR(VLOOKUP(K55,'[1]Sheet1'!$A$533:$I$564,4,FALSE),0)</f>
        <v>0</v>
      </c>
      <c r="F55" s="123">
        <f>_xlfn.IFERROR(VLOOKUP(K55,'[1]Sheet1'!$A$533:$I$564,5,FALSE)/100,0)</f>
        <v>0</v>
      </c>
      <c r="G55" s="103">
        <f>_xlfn.IFERROR(VLOOKUP(K55,'[1]Sheet1'!$A$533:$I$564,6,FALSE),0)</f>
        <v>0</v>
      </c>
      <c r="H55" s="122">
        <f>_xlfn.IFERROR(VLOOKUP(K55,'[1]Sheet1'!$A$533:$I$564,7,FALSE)/100,0)</f>
        <v>0</v>
      </c>
      <c r="I55" s="39">
        <f>_xlfn.IFERROR(VLOOKUP(K55,'[1]Sheet1'!$A$533:$I$564,8,FALSE),0)</f>
        <v>0</v>
      </c>
      <c r="J55" s="123">
        <f>_xlfn.IFERROR(VLOOKUP(K55,'[1]Sheet1'!$A$533:$I$564,9,FALSE)/100,0)</f>
        <v>0</v>
      </c>
    </row>
    <row r="56" spans="1:10" ht="15">
      <c r="A56" s="190">
        <v>102</v>
      </c>
      <c r="B56" s="215" t="s">
        <v>278</v>
      </c>
      <c r="C56" s="18">
        <f>_xlfn.IFERROR(VLOOKUP(K56,'[1]Sheet1'!$A$533:$I$564,2,FALSE),0)</f>
        <v>0</v>
      </c>
      <c r="D56" s="122">
        <f>_xlfn.IFERROR(VLOOKUP(K56,'[1]Sheet1'!$A$533:$I$564,3,FALSE)/100,0)</f>
        <v>0</v>
      </c>
      <c r="E56" s="18">
        <f>_xlfn.IFERROR(VLOOKUP(K56,'[1]Sheet1'!$A$533:$I$564,4,FALSE),0)</f>
        <v>0</v>
      </c>
      <c r="F56" s="123">
        <f>_xlfn.IFERROR(VLOOKUP(K56,'[1]Sheet1'!$A$533:$I$564,5,FALSE)/100,0)</f>
        <v>0</v>
      </c>
      <c r="G56" s="103">
        <f>_xlfn.IFERROR(VLOOKUP(K56,'[1]Sheet1'!$A$533:$I$564,6,FALSE),0)</f>
        <v>0</v>
      </c>
      <c r="H56" s="122">
        <f>_xlfn.IFERROR(VLOOKUP(K56,'[1]Sheet1'!$A$533:$I$564,7,FALSE)/100,0)</f>
        <v>0</v>
      </c>
      <c r="I56" s="39">
        <f>_xlfn.IFERROR(VLOOKUP(K56,'[1]Sheet1'!$A$533:$I$564,8,FALSE),0)</f>
        <v>0</v>
      </c>
      <c r="J56" s="123">
        <f>_xlfn.IFERROR(VLOOKUP(K56,'[1]Sheet1'!$A$533:$I$564,9,FALSE)/100,0)</f>
        <v>0</v>
      </c>
    </row>
    <row r="57" spans="1:10" ht="15">
      <c r="A57" s="190">
        <v>103</v>
      </c>
      <c r="B57" s="215" t="s">
        <v>279</v>
      </c>
      <c r="C57" s="18">
        <f>_xlfn.IFERROR(VLOOKUP(K57,'[1]Sheet1'!$A$533:$I$564,2,FALSE),0)</f>
        <v>0</v>
      </c>
      <c r="D57" s="122">
        <f>_xlfn.IFERROR(VLOOKUP(K57,'[1]Sheet1'!$A$533:$I$564,3,FALSE)/100,0)</f>
        <v>0</v>
      </c>
      <c r="E57" s="18">
        <f>_xlfn.IFERROR(VLOOKUP(K57,'[1]Sheet1'!$A$533:$I$564,4,FALSE),0)</f>
        <v>0</v>
      </c>
      <c r="F57" s="123">
        <f>_xlfn.IFERROR(VLOOKUP(K57,'[1]Sheet1'!$A$533:$I$564,5,FALSE)/100,0)</f>
        <v>0</v>
      </c>
      <c r="G57" s="103">
        <f>_xlfn.IFERROR(VLOOKUP(K57,'[1]Sheet1'!$A$533:$I$564,6,FALSE),0)</f>
        <v>0</v>
      </c>
      <c r="H57" s="122">
        <f>_xlfn.IFERROR(VLOOKUP(K57,'[1]Sheet1'!$A$533:$I$564,7,FALSE)/100,0)</f>
        <v>0</v>
      </c>
      <c r="I57" s="39">
        <f>_xlfn.IFERROR(VLOOKUP(K57,'[1]Sheet1'!$A$533:$I$564,8,FALSE),0)</f>
        <v>0</v>
      </c>
      <c r="J57" s="123">
        <f>_xlfn.IFERROR(VLOOKUP(K57,'[1]Sheet1'!$A$533:$I$564,9,FALSE)/100,0)</f>
        <v>0</v>
      </c>
    </row>
    <row r="58" spans="1:10" ht="29.25" thickBot="1">
      <c r="A58" s="202">
        <v>109</v>
      </c>
      <c r="B58" s="217" t="s">
        <v>280</v>
      </c>
      <c r="C58" s="32">
        <f>_xlfn.IFERROR(VLOOKUP(K58,'[1]Sheet1'!$A$533:$I$564,2,FALSE),0)</f>
        <v>0</v>
      </c>
      <c r="D58" s="128">
        <f>_xlfn.IFERROR(VLOOKUP(K58,'[1]Sheet1'!$A$533:$I$564,3,FALSE)/100,0)</f>
        <v>0</v>
      </c>
      <c r="E58" s="32">
        <f>_xlfn.IFERROR(VLOOKUP(K58,'[1]Sheet1'!$A$533:$I$564,4,FALSE),0)</f>
        <v>0</v>
      </c>
      <c r="F58" s="129">
        <f>_xlfn.IFERROR(VLOOKUP(K58,'[1]Sheet1'!$A$533:$I$564,5,FALSE)/100,0)</f>
        <v>0</v>
      </c>
      <c r="G58" s="105">
        <f>_xlfn.IFERROR(VLOOKUP(K58,'[1]Sheet1'!$A$533:$I$564,6,FALSE),0)</f>
        <v>0</v>
      </c>
      <c r="H58" s="128">
        <f>_xlfn.IFERROR(VLOOKUP(K58,'[1]Sheet1'!$A$533:$I$564,7,FALSE)/100,0)</f>
        <v>0</v>
      </c>
      <c r="I58" s="41">
        <f>_xlfn.IFERROR(VLOOKUP(K58,'[1]Sheet1'!$A$533:$I$564,8,FALSE),0)</f>
        <v>0</v>
      </c>
      <c r="J58" s="129">
        <f>_xlfn.IFERROR(VLOOKUP(K58,'[1]Sheet1'!$A$533:$I$564,9,FALSE)/100,0)</f>
        <v>0</v>
      </c>
    </row>
    <row r="59" spans="1:10" ht="15.75" thickBot="1">
      <c r="A59" s="225">
        <v>11</v>
      </c>
      <c r="B59" s="226" t="s">
        <v>281</v>
      </c>
      <c r="C59" s="116">
        <f>SUM(C60:C63)</f>
        <v>0</v>
      </c>
      <c r="D59" s="117">
        <f aca="true" t="shared" si="10" ref="D59:J59">SUM(D60:D63)</f>
        <v>0</v>
      </c>
      <c r="E59" s="116">
        <f t="shared" si="10"/>
        <v>25</v>
      </c>
      <c r="F59" s="118">
        <f t="shared" si="10"/>
        <v>0.015634771732332707</v>
      </c>
      <c r="G59" s="127">
        <f t="shared" si="10"/>
        <v>8</v>
      </c>
      <c r="H59" s="117">
        <f t="shared" si="10"/>
        <v>0.008695652173913044</v>
      </c>
      <c r="I59" s="119">
        <f t="shared" si="10"/>
        <v>33</v>
      </c>
      <c r="J59" s="118">
        <f t="shared" si="10"/>
        <v>0.011947863866763216</v>
      </c>
    </row>
    <row r="60" spans="1:11" ht="15">
      <c r="A60" s="190">
        <v>110</v>
      </c>
      <c r="B60" s="215" t="s">
        <v>282</v>
      </c>
      <c r="C60" s="18">
        <f>_xlfn.IFERROR(VLOOKUP(K60,'[1]Sheet1'!$A$533:$I$564,2,FALSE),0)</f>
        <v>0</v>
      </c>
      <c r="D60" s="122">
        <f>_xlfn.IFERROR(VLOOKUP(K60,'[1]Sheet1'!$A$533:$I$564,3,FALSE)/100,0)</f>
        <v>0</v>
      </c>
      <c r="E60" s="18">
        <f>_xlfn.IFERROR(VLOOKUP(K60,'[1]Sheet1'!$A$533:$I$564,4,FALSE),0)</f>
        <v>8</v>
      </c>
      <c r="F60" s="123">
        <f>_xlfn.IFERROR(VLOOKUP(K60,'[1]Sheet1'!$A$533:$I$564,5,FALSE)/100,0)</f>
        <v>0.0050031269543464665</v>
      </c>
      <c r="G60" s="95">
        <f>_xlfn.IFERROR(VLOOKUP(K60,'[1]Sheet1'!$A$533:$I$564,6,FALSE),0)</f>
        <v>4</v>
      </c>
      <c r="H60" s="122">
        <f>_xlfn.IFERROR(VLOOKUP(K60,'[1]Sheet1'!$A$533:$I$564,7,FALSE)/100,0)</f>
        <v>0.004347826086956522</v>
      </c>
      <c r="I60" s="39">
        <f>_xlfn.IFERROR(VLOOKUP(K60,'[1]Sheet1'!$A$533:$I$564,8,FALSE),0)</f>
        <v>12</v>
      </c>
      <c r="J60" s="123">
        <f>_xlfn.IFERROR(VLOOKUP(K60,'[1]Sheet1'!$A$533:$I$564,9,FALSE)/100,0)</f>
        <v>0.004344677769732078</v>
      </c>
      <c r="K60" s="256" t="s">
        <v>519</v>
      </c>
    </row>
    <row r="61" spans="1:11" ht="15">
      <c r="A61" s="190">
        <v>111</v>
      </c>
      <c r="B61" s="215" t="s">
        <v>283</v>
      </c>
      <c r="C61" s="18">
        <f>_xlfn.IFERROR(VLOOKUP(K61,'[1]Sheet1'!$A$533:$I$564,2,FALSE),0)</f>
        <v>0</v>
      </c>
      <c r="D61" s="122">
        <f>_xlfn.IFERROR(VLOOKUP(K61,'[1]Sheet1'!$A$533:$I$564,3,FALSE)/100,0)</f>
        <v>0</v>
      </c>
      <c r="E61" s="18">
        <f>_xlfn.IFERROR(VLOOKUP(K61,'[1]Sheet1'!$A$533:$I$564,4,FALSE),0)</f>
        <v>1</v>
      </c>
      <c r="F61" s="123">
        <f>_xlfn.IFERROR(VLOOKUP(K61,'[1]Sheet1'!$A$533:$I$564,5,FALSE)/100,0)</f>
        <v>0.0006253908692933083</v>
      </c>
      <c r="G61" s="103">
        <f>_xlfn.IFERROR(VLOOKUP(K61,'[1]Sheet1'!$A$533:$I$564,6,FALSE),0)</f>
        <v>2</v>
      </c>
      <c r="H61" s="122">
        <f>_xlfn.IFERROR(VLOOKUP(K61,'[1]Sheet1'!$A$533:$I$564,7,FALSE)/100,0)</f>
        <v>0.002173913043478261</v>
      </c>
      <c r="I61" s="39">
        <f>_xlfn.IFERROR(VLOOKUP(K61,'[1]Sheet1'!$A$533:$I$564,8,FALSE),0)</f>
        <v>3</v>
      </c>
      <c r="J61" s="123">
        <f>_xlfn.IFERROR(VLOOKUP(K61,'[1]Sheet1'!$A$533:$I$564,9,FALSE)/100,0)</f>
        <v>0.0010861694424330196</v>
      </c>
      <c r="K61" s="264" t="s">
        <v>564</v>
      </c>
    </row>
    <row r="62" spans="1:11" ht="15">
      <c r="A62" s="190">
        <v>112</v>
      </c>
      <c r="B62" s="215" t="s">
        <v>284</v>
      </c>
      <c r="C62" s="18">
        <f>_xlfn.IFERROR(VLOOKUP(K62,'[1]Sheet1'!$A$533:$I$564,2,FALSE),0)</f>
        <v>0</v>
      </c>
      <c r="D62" s="122">
        <f>_xlfn.IFERROR(VLOOKUP(K62,'[1]Sheet1'!$A$533:$I$564,3,FALSE)/100,0)</f>
        <v>0</v>
      </c>
      <c r="E62" s="18">
        <f>_xlfn.IFERROR(VLOOKUP(K62,'[1]Sheet1'!$A$533:$I$564,4,FALSE),0)</f>
        <v>5</v>
      </c>
      <c r="F62" s="123">
        <f>_xlfn.IFERROR(VLOOKUP(K62,'[1]Sheet1'!$A$533:$I$564,5,FALSE)/100,0)</f>
        <v>0.0031269543464665416</v>
      </c>
      <c r="G62" s="103">
        <f>_xlfn.IFERROR(VLOOKUP(K62,'[1]Sheet1'!$A$533:$I$564,6,FALSE),0)</f>
        <v>0</v>
      </c>
      <c r="H62" s="122">
        <f>_xlfn.IFERROR(VLOOKUP(K62,'[1]Sheet1'!$A$533:$I$564,7,FALSE)/100,0)</f>
        <v>0</v>
      </c>
      <c r="I62" s="39">
        <f>_xlfn.IFERROR(VLOOKUP(K62,'[1]Sheet1'!$A$533:$I$564,8,FALSE),0)</f>
        <v>5</v>
      </c>
      <c r="J62" s="123">
        <f>_xlfn.IFERROR(VLOOKUP(K62,'[1]Sheet1'!$A$533:$I$564,9,FALSE)/100,0)</f>
        <v>0.0018102824040550326</v>
      </c>
      <c r="K62" s="264" t="s">
        <v>565</v>
      </c>
    </row>
    <row r="63" spans="1:11" ht="15.75" thickBot="1">
      <c r="A63" s="194">
        <v>119</v>
      </c>
      <c r="B63" s="216" t="s">
        <v>285</v>
      </c>
      <c r="C63" s="19">
        <f>_xlfn.IFERROR(VLOOKUP(K63,'[1]Sheet1'!$A$533:$I$564,2,FALSE),0)</f>
        <v>0</v>
      </c>
      <c r="D63" s="124">
        <f>_xlfn.IFERROR(VLOOKUP(K63,'[1]Sheet1'!$A$533:$I$564,3,FALSE)/100,0)</f>
        <v>0</v>
      </c>
      <c r="E63" s="19">
        <f>_xlfn.IFERROR(VLOOKUP(K63,'[1]Sheet1'!$A$533:$I$564,4,FALSE),0)</f>
        <v>11</v>
      </c>
      <c r="F63" s="125">
        <f>_xlfn.IFERROR(VLOOKUP(K63,'[1]Sheet1'!$A$533:$I$564,5,FALSE)/100,0)</f>
        <v>0.006879299562226392</v>
      </c>
      <c r="G63" s="104">
        <f>_xlfn.IFERROR(VLOOKUP(K63,'[1]Sheet1'!$A$533:$I$564,6,FALSE),0)</f>
        <v>2</v>
      </c>
      <c r="H63" s="124">
        <f>_xlfn.IFERROR(VLOOKUP(K63,'[1]Sheet1'!$A$533:$I$564,7,FALSE)/100,0)</f>
        <v>0.002173913043478261</v>
      </c>
      <c r="I63" s="40">
        <f>_xlfn.IFERROR(VLOOKUP(K63,'[1]Sheet1'!$A$533:$I$564,8,FALSE),0)</f>
        <v>13</v>
      </c>
      <c r="J63" s="125">
        <f>_xlfn.IFERROR(VLOOKUP(K63,'[1]Sheet1'!$A$533:$I$564,9,FALSE)/100,0)</f>
        <v>0.004706734250543085</v>
      </c>
      <c r="K63" s="256" t="s">
        <v>520</v>
      </c>
    </row>
    <row r="64" spans="1:10" ht="15.75" thickBot="1">
      <c r="A64" s="225">
        <v>12</v>
      </c>
      <c r="B64" s="226" t="s">
        <v>286</v>
      </c>
      <c r="C64" s="116">
        <f>SUM(C65)</f>
        <v>12</v>
      </c>
      <c r="D64" s="117">
        <f aca="true" t="shared" si="11" ref="D64:J64">SUM(D65)</f>
        <v>0.04938271604938271</v>
      </c>
      <c r="E64" s="116">
        <f t="shared" si="11"/>
        <v>67</v>
      </c>
      <c r="F64" s="118">
        <f t="shared" si="11"/>
        <v>0.041901188242651655</v>
      </c>
      <c r="G64" s="127">
        <f t="shared" si="11"/>
        <v>44</v>
      </c>
      <c r="H64" s="117">
        <f t="shared" si="11"/>
        <v>0.04782608695652174</v>
      </c>
      <c r="I64" s="119">
        <f t="shared" si="11"/>
        <v>123</v>
      </c>
      <c r="J64" s="118">
        <f t="shared" si="11"/>
        <v>0.044532947139753795</v>
      </c>
    </row>
    <row r="65" spans="1:11" ht="15.75" thickBot="1">
      <c r="A65" s="190">
        <v>120</v>
      </c>
      <c r="B65" s="215" t="s">
        <v>287</v>
      </c>
      <c r="C65" s="18">
        <f>_xlfn.IFERROR(VLOOKUP(K65,'[1]Sheet1'!$A$533:$I$564,2,FALSE),0)</f>
        <v>12</v>
      </c>
      <c r="D65" s="122">
        <f>_xlfn.IFERROR(VLOOKUP(K65,'[1]Sheet1'!$A$533:$I$564,3,FALSE)/100,0)</f>
        <v>0.04938271604938271</v>
      </c>
      <c r="E65" s="18">
        <f>_xlfn.IFERROR(VLOOKUP(K65,'[1]Sheet1'!$A$533:$I$564,4,FALSE),0)</f>
        <v>67</v>
      </c>
      <c r="F65" s="123">
        <f>_xlfn.IFERROR(VLOOKUP(K65,'[1]Sheet1'!$A$533:$I$564,5,FALSE)/100,0)</f>
        <v>0.041901188242651655</v>
      </c>
      <c r="G65" s="95">
        <f>_xlfn.IFERROR(VLOOKUP(K65,'[1]Sheet1'!$A$533:$I$564,6,FALSE),0)</f>
        <v>44</v>
      </c>
      <c r="H65" s="122">
        <f>_xlfn.IFERROR(VLOOKUP(K65,'[1]Sheet1'!$A$533:$I$564,7,FALSE)/100,0)</f>
        <v>0.04782608695652174</v>
      </c>
      <c r="I65" s="39">
        <f>_xlfn.IFERROR(VLOOKUP(K65,'[1]Sheet1'!$A$533:$I$564,8,FALSE),0)</f>
        <v>123</v>
      </c>
      <c r="J65" s="123">
        <f>_xlfn.IFERROR(VLOOKUP(K65,'[1]Sheet1'!$A$533:$I$564,9,FALSE)/100,0)</f>
        <v>0.044532947139753795</v>
      </c>
      <c r="K65" s="256" t="s">
        <v>521</v>
      </c>
    </row>
    <row r="66" spans="1:11" ht="29.25" thickBot="1">
      <c r="A66" s="225">
        <v>999</v>
      </c>
      <c r="B66" s="226" t="s">
        <v>288</v>
      </c>
      <c r="C66" s="116">
        <f>_xlfn.IFERROR(VLOOKUP(K66,'[1]Sheet1'!$A$533:$I$564,2,FALSE),0)</f>
        <v>3</v>
      </c>
      <c r="D66" s="117">
        <f>_xlfn.IFERROR(VLOOKUP(K66,'[1]Sheet1'!$A$533:$I$564,3,FALSE)/100,0)</f>
        <v>0.012345679012345678</v>
      </c>
      <c r="E66" s="116">
        <f>_xlfn.IFERROR(VLOOKUP(K66,'[1]Sheet1'!$A$533:$I$564,4,FALSE),0)</f>
        <v>28</v>
      </c>
      <c r="F66" s="118">
        <f>_xlfn.IFERROR(VLOOKUP(K66,'[1]Sheet1'!$A$533:$I$564,5,FALSE)/100,0)</f>
        <v>0.01751094434021263</v>
      </c>
      <c r="G66" s="127">
        <f>_xlfn.IFERROR(VLOOKUP(K66,'[1]Sheet1'!$A$533:$I$564,6,FALSE),0)</f>
        <v>12</v>
      </c>
      <c r="H66" s="117">
        <f>_xlfn.IFERROR(VLOOKUP(K66,'[1]Sheet1'!$A$533:$I$564,7,FALSE)/100,0)</f>
        <v>0.013043478260869566</v>
      </c>
      <c r="I66" s="119">
        <f>_xlfn.IFERROR(VLOOKUP(K66,'[1]Sheet1'!$A$533:$I$564,8,FALSE),0)</f>
        <v>43</v>
      </c>
      <c r="J66" s="118">
        <f>_xlfn.IFERROR(VLOOKUP(K66,'[1]Sheet1'!$A$533:$I$564,9,FALSE)/100,0)</f>
        <v>0.015568428674873281</v>
      </c>
      <c r="K66" s="256" t="s">
        <v>522</v>
      </c>
    </row>
    <row r="67" spans="1:11" ht="15.75" thickBot="1">
      <c r="A67" s="344" t="s">
        <v>103</v>
      </c>
      <c r="B67" s="346"/>
      <c r="C67" s="28">
        <f>_xlfn.IFERROR(VLOOKUP(K67,'[1]Sheet1'!$A$533:$I$564,2,FALSE),0)</f>
        <v>243</v>
      </c>
      <c r="D67" s="227">
        <f>_xlfn.IFERROR(VLOOKUP(K67,'[1]Sheet1'!$A$533:$I$564,3,FALSE)/100,0)</f>
        <v>1</v>
      </c>
      <c r="E67" s="28">
        <f>_xlfn.IFERROR(VLOOKUP(K67,'[1]Sheet1'!$A$533:$I$564,4,FALSE),0)</f>
        <v>1599</v>
      </c>
      <c r="F67" s="228">
        <f>_xlfn.IFERROR(VLOOKUP(K67,'[1]Sheet1'!$A$533:$I$564,5,FALSE)/100,0)</f>
        <v>1</v>
      </c>
      <c r="G67" s="110">
        <f>_xlfn.IFERROR(VLOOKUP(K67,'[1]Sheet1'!$A$533:$I$564,6,FALSE),0)</f>
        <v>920</v>
      </c>
      <c r="H67" s="227">
        <f>_xlfn.IFERROR(VLOOKUP(K67,'[1]Sheet1'!$A$533:$I$564,7,FALSE)/100,0)</f>
        <v>1</v>
      </c>
      <c r="I67" s="46">
        <f>_xlfn.IFERROR(VLOOKUP(K67,'[1]Sheet1'!$A$533:$I$564,8,FALSE),0)</f>
        <v>2762</v>
      </c>
      <c r="J67" s="228">
        <f>_xlfn.IFERROR(VLOOKUP(K67,'[1]Sheet1'!$A$533:$I$564,9,FALSE)/100,0)</f>
        <v>1</v>
      </c>
      <c r="K67" s="256" t="s">
        <v>435</v>
      </c>
    </row>
    <row r="68" ht="15">
      <c r="I68" s="263"/>
    </row>
    <row r="69" ht="15">
      <c r="I69" s="167">
        <f>I66+I64+I59+I53+I48+I43+I38+I32+I25+I22+I17+I12+I6+I5</f>
        <v>2762</v>
      </c>
    </row>
    <row r="70" ht="15">
      <c r="I70" s="263"/>
    </row>
  </sheetData>
  <sheetProtection/>
  <mergeCells count="9">
    <mergeCell ref="A67:B67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9"/>
  <sheetViews>
    <sheetView zoomScalePageLayoutView="0" workbookViewId="0" topLeftCell="A36">
      <selection activeCell="I52" sqref="I52"/>
    </sheetView>
  </sheetViews>
  <sheetFormatPr defaultColWidth="11.421875" defaultRowHeight="15"/>
  <cols>
    <col min="1" max="1" width="10.7109375" style="167" customWidth="1"/>
    <col min="2" max="2" width="61.140625" style="167" bestFit="1" customWidth="1"/>
    <col min="3" max="8" width="12.00390625" style="167" customWidth="1"/>
    <col min="9" max="9" width="11.421875" style="256" customWidth="1"/>
    <col min="10" max="16384" width="11.421875" style="167" customWidth="1"/>
  </cols>
  <sheetData>
    <row r="1" spans="1:8" ht="49.5" customHeight="1" thickBot="1" thickTop="1">
      <c r="A1" s="306" t="s">
        <v>614</v>
      </c>
      <c r="B1" s="307"/>
      <c r="C1" s="307"/>
      <c r="D1" s="307"/>
      <c r="E1" s="307"/>
      <c r="F1" s="307"/>
      <c r="G1" s="308"/>
      <c r="H1" s="321"/>
    </row>
    <row r="2" spans="1:8" ht="19.5" customHeight="1" thickBot="1" thickTop="1">
      <c r="A2" s="282" t="s">
        <v>226</v>
      </c>
      <c r="B2" s="304" t="s">
        <v>19</v>
      </c>
      <c r="C2" s="297" t="s">
        <v>111</v>
      </c>
      <c r="D2" s="300"/>
      <c r="E2" s="300"/>
      <c r="F2" s="299"/>
      <c r="G2" s="322" t="s">
        <v>103</v>
      </c>
      <c r="H2" s="323"/>
    </row>
    <row r="3" spans="1:8" ht="19.5" customHeight="1">
      <c r="A3" s="283"/>
      <c r="B3" s="286"/>
      <c r="C3" s="303" t="s">
        <v>112</v>
      </c>
      <c r="D3" s="304"/>
      <c r="E3" s="275" t="s">
        <v>113</v>
      </c>
      <c r="F3" s="276"/>
      <c r="G3" s="324"/>
      <c r="H3" s="325"/>
    </row>
    <row r="4" spans="1:8" ht="19.5" customHeight="1" thickBot="1">
      <c r="A4" s="347"/>
      <c r="B4" s="348"/>
      <c r="C4" s="30" t="s">
        <v>33</v>
      </c>
      <c r="D4" s="23" t="s">
        <v>34</v>
      </c>
      <c r="E4" s="15" t="s">
        <v>33</v>
      </c>
      <c r="F4" s="25" t="s">
        <v>34</v>
      </c>
      <c r="G4" s="12" t="s">
        <v>33</v>
      </c>
      <c r="H4" s="56" t="s">
        <v>34</v>
      </c>
    </row>
    <row r="5" spans="1:9" ht="15.75" thickBot="1">
      <c r="A5" s="90">
        <v>0</v>
      </c>
      <c r="B5" s="218" t="s">
        <v>228</v>
      </c>
      <c r="C5" s="69">
        <f>_xlfn.IFERROR(VLOOKUP(I5,'[1]Sheet1'!$A$569:$I$600,4,FALSE),0)</f>
        <v>74</v>
      </c>
      <c r="D5" s="183">
        <f>_xlfn.IFERROR(VLOOKUP(I5,'[1]Sheet1'!$A$569:$I$600,5,FALSE)/100,0)</f>
        <v>0.050443081117927745</v>
      </c>
      <c r="E5" s="69">
        <f>_xlfn.IFERROR(VLOOKUP(I5,'[1]Sheet1'!$A$569:$I$600,2,FALSE),0)</f>
        <v>57</v>
      </c>
      <c r="F5" s="182">
        <f>_xlfn.IFERROR(VLOOKUP(I5,'[1]Sheet1'!$A$569:$I$600,3,FALSE)/100,0)</f>
        <v>0.044015444015444015</v>
      </c>
      <c r="G5" s="69">
        <f>_xlfn.IFERROR(VLOOKUP(I5,'[1]Sheet1'!$A$569:$I$600,6,FALSE),0)</f>
        <v>131</v>
      </c>
      <c r="H5" s="182">
        <f>_xlfn.IFERROR(VLOOKUP(I5,'[1]Sheet1'!$A$569:$I$600,7,FALSE)/100,0)</f>
        <v>0.04742939898624186</v>
      </c>
      <c r="I5" s="256" t="s">
        <v>492</v>
      </c>
    </row>
    <row r="6" spans="1:8" ht="15.75" thickBot="1">
      <c r="A6" s="90">
        <v>1</v>
      </c>
      <c r="B6" s="218" t="s">
        <v>229</v>
      </c>
      <c r="C6" s="69">
        <f aca="true" t="shared" si="0" ref="C6:H6">SUM(C7:C11)</f>
        <v>296</v>
      </c>
      <c r="D6" s="229">
        <f t="shared" si="0"/>
        <v>0.20177232447171098</v>
      </c>
      <c r="E6" s="69">
        <f t="shared" si="0"/>
        <v>204</v>
      </c>
      <c r="F6" s="229">
        <f t="shared" si="0"/>
        <v>0.15752895752895757</v>
      </c>
      <c r="G6" s="69">
        <f t="shared" si="0"/>
        <v>500</v>
      </c>
      <c r="H6" s="230">
        <f t="shared" si="0"/>
        <v>0.18102824040550322</v>
      </c>
    </row>
    <row r="7" spans="1:9" ht="15">
      <c r="A7" s="197">
        <v>10</v>
      </c>
      <c r="B7" s="219" t="s">
        <v>230</v>
      </c>
      <c r="C7" s="57">
        <f>_xlfn.IFERROR(VLOOKUP(I7,'[1]Sheet1'!$A$569:$I$600,4,FALSE),0)</f>
        <v>35</v>
      </c>
      <c r="D7" s="200">
        <f>_xlfn.IFERROR(VLOOKUP(I7,'[1]Sheet1'!$A$569:$I$600,5,FALSE)/100,0)</f>
        <v>0.023858214042263123</v>
      </c>
      <c r="E7" s="57">
        <f>_xlfn.IFERROR(VLOOKUP(I7,'[1]Sheet1'!$A$569:$I$600,2,FALSE),0)</f>
        <v>24</v>
      </c>
      <c r="F7" s="199">
        <f>_xlfn.IFERROR(VLOOKUP(I7,'[1]Sheet1'!$A$569:$I$600,3,FALSE)/100,0)</f>
        <v>0.018532818532818532</v>
      </c>
      <c r="G7" s="57">
        <f>_xlfn.IFERROR(VLOOKUP(I7,'[1]Sheet1'!$A$569:$I$600,6,FALSE),0)</f>
        <v>59</v>
      </c>
      <c r="H7" s="199">
        <f>_xlfn.IFERROR(VLOOKUP(I7,'[1]Sheet1'!$A$569:$I$600,7,FALSE)/100,0)</f>
        <v>0.021361332367849383</v>
      </c>
      <c r="I7" s="256" t="s">
        <v>493</v>
      </c>
    </row>
    <row r="8" spans="1:9" ht="15">
      <c r="A8" s="190">
        <v>11</v>
      </c>
      <c r="B8" s="215" t="s">
        <v>231</v>
      </c>
      <c r="C8" s="18">
        <f>_xlfn.IFERROR(VLOOKUP(I8,'[1]Sheet1'!$A$569:$I$600,4,FALSE),0)</f>
        <v>219</v>
      </c>
      <c r="D8" s="177">
        <f>_xlfn.IFERROR(VLOOKUP(I8,'[1]Sheet1'!$A$569:$I$600,5,FALSE)/100,0)</f>
        <v>0.1492842535787321</v>
      </c>
      <c r="E8" s="18">
        <f>_xlfn.IFERROR(VLOOKUP(I8,'[1]Sheet1'!$A$569:$I$600,2,FALSE),0)</f>
        <v>162</v>
      </c>
      <c r="F8" s="174">
        <f>_xlfn.IFERROR(VLOOKUP(I8,'[1]Sheet1'!$A$569:$I$600,3,FALSE)/100,0)</f>
        <v>0.1250965250965251</v>
      </c>
      <c r="G8" s="18">
        <f>_xlfn.IFERROR(VLOOKUP(I8,'[1]Sheet1'!$A$569:$I$600,6,FALSE),0)</f>
        <v>381</v>
      </c>
      <c r="H8" s="174">
        <f>_xlfn.IFERROR(VLOOKUP(I8,'[1]Sheet1'!$A$569:$I$600,7,FALSE)/100,0)</f>
        <v>0.13794351918899347</v>
      </c>
      <c r="I8" s="256" t="s">
        <v>494</v>
      </c>
    </row>
    <row r="9" spans="1:9" ht="15">
      <c r="A9" s="190">
        <v>12</v>
      </c>
      <c r="B9" s="215" t="s">
        <v>232</v>
      </c>
      <c r="C9" s="18">
        <f>_xlfn.IFERROR(VLOOKUP(I9,'[1]Sheet1'!$A$569:$I$600,4,FALSE),0)</f>
        <v>31</v>
      </c>
      <c r="D9" s="177">
        <f>_xlfn.IFERROR(VLOOKUP(I9,'[1]Sheet1'!$A$569:$I$600,5,FALSE)/100,0)</f>
        <v>0.02113156100886162</v>
      </c>
      <c r="E9" s="18">
        <f>_xlfn.IFERROR(VLOOKUP(I9,'[1]Sheet1'!$A$569:$I$600,2,FALSE),0)</f>
        <v>10</v>
      </c>
      <c r="F9" s="174">
        <f>_xlfn.IFERROR(VLOOKUP(I9,'[1]Sheet1'!$A$569:$I$600,3,FALSE)/100,0)</f>
        <v>0.007722007722007721</v>
      </c>
      <c r="G9" s="18">
        <f>_xlfn.IFERROR(VLOOKUP(I9,'[1]Sheet1'!$A$569:$I$600,6,FALSE),0)</f>
        <v>41</v>
      </c>
      <c r="H9" s="174">
        <f>_xlfn.IFERROR(VLOOKUP(I9,'[1]Sheet1'!$A$569:$I$600,7,FALSE)/100,0)</f>
        <v>0.014844315713251267</v>
      </c>
      <c r="I9" s="256" t="s">
        <v>495</v>
      </c>
    </row>
    <row r="10" spans="1:9" ht="15">
      <c r="A10" s="190">
        <v>13</v>
      </c>
      <c r="B10" s="215" t="s">
        <v>233</v>
      </c>
      <c r="C10" s="18">
        <f>_xlfn.IFERROR(VLOOKUP(I10,'[1]Sheet1'!$A$569:$I$600,4,FALSE),0)</f>
        <v>2</v>
      </c>
      <c r="D10" s="177">
        <f>_xlfn.IFERROR(VLOOKUP(I10,'[1]Sheet1'!$A$569:$I$600,5,FALSE)/100,0)</f>
        <v>0.0013633265167007499</v>
      </c>
      <c r="E10" s="18">
        <f>_xlfn.IFERROR(VLOOKUP(I10,'[1]Sheet1'!$A$569:$I$600,2,FALSE),0)</f>
        <v>0</v>
      </c>
      <c r="F10" s="174">
        <f>_xlfn.IFERROR(VLOOKUP(I10,'[1]Sheet1'!$A$569:$I$600,3,FALSE)/100,0)</f>
        <v>0</v>
      </c>
      <c r="G10" s="18">
        <f>_xlfn.IFERROR(VLOOKUP(I10,'[1]Sheet1'!$A$569:$I$600,6,FALSE),0)</f>
        <v>2</v>
      </c>
      <c r="H10" s="174">
        <f>_xlfn.IFERROR(VLOOKUP(I10,'[1]Sheet1'!$A$569:$I$600,7,FALSE)/100,0)</f>
        <v>0.000724112961622013</v>
      </c>
      <c r="I10" s="256" t="s">
        <v>496</v>
      </c>
    </row>
    <row r="11" spans="1:9" ht="15.75" thickBot="1">
      <c r="A11" s="194">
        <v>19</v>
      </c>
      <c r="B11" s="216" t="s">
        <v>234</v>
      </c>
      <c r="C11" s="19">
        <f>_xlfn.IFERROR(VLOOKUP(I11,'[1]Sheet1'!$A$569:$I$600,4,FALSE),0)</f>
        <v>9</v>
      </c>
      <c r="D11" s="195">
        <f>_xlfn.IFERROR(VLOOKUP(I11,'[1]Sheet1'!$A$569:$I$600,5,FALSE)/100,0)</f>
        <v>0.006134969325153374</v>
      </c>
      <c r="E11" s="19">
        <f>_xlfn.IFERROR(VLOOKUP(I11,'[1]Sheet1'!$A$569:$I$600,2,FALSE),0)</f>
        <v>8</v>
      </c>
      <c r="F11" s="175">
        <f>_xlfn.IFERROR(VLOOKUP(I11,'[1]Sheet1'!$A$569:$I$600,3,FALSE)/100,0)</f>
        <v>0.006177606177606178</v>
      </c>
      <c r="G11" s="19">
        <f>_xlfn.IFERROR(VLOOKUP(I11,'[1]Sheet1'!$A$569:$I$600,6,FALSE),0)</f>
        <v>17</v>
      </c>
      <c r="H11" s="175">
        <f>_xlfn.IFERROR(VLOOKUP(I11,'[1]Sheet1'!$A$569:$I$600,7,FALSE)/100,0)</f>
        <v>0.006154960173787111</v>
      </c>
      <c r="I11" s="256" t="s">
        <v>497</v>
      </c>
    </row>
    <row r="12" spans="1:8" ht="15.75" thickBot="1">
      <c r="A12" s="90">
        <v>2</v>
      </c>
      <c r="B12" s="218" t="s">
        <v>235</v>
      </c>
      <c r="C12" s="69">
        <f aca="true" t="shared" si="1" ref="C12:H12">SUM(C13:C16)</f>
        <v>611</v>
      </c>
      <c r="D12" s="229">
        <f t="shared" si="1"/>
        <v>0.4164962508520791</v>
      </c>
      <c r="E12" s="69">
        <f t="shared" si="1"/>
        <v>593</v>
      </c>
      <c r="F12" s="229">
        <f t="shared" si="1"/>
        <v>0.45791505791505793</v>
      </c>
      <c r="G12" s="69">
        <f t="shared" si="1"/>
        <v>1204</v>
      </c>
      <c r="H12" s="230">
        <f t="shared" si="1"/>
        <v>0.4359160028964519</v>
      </c>
    </row>
    <row r="13" spans="1:9" ht="15">
      <c r="A13" s="197">
        <v>20</v>
      </c>
      <c r="B13" s="219" t="s">
        <v>236</v>
      </c>
      <c r="C13" s="57">
        <f>_xlfn.IFERROR(VLOOKUP(I13,'[1]Sheet1'!$A$569:$I$600,4,FALSE),0)</f>
        <v>297</v>
      </c>
      <c r="D13" s="200">
        <f>_xlfn.IFERROR(VLOOKUP(I13,'[1]Sheet1'!$A$569:$I$600,5,FALSE)/100,0)</f>
        <v>0.20245398773006135</v>
      </c>
      <c r="E13" s="57">
        <f>_xlfn.IFERROR(VLOOKUP(I13,'[1]Sheet1'!$A$569:$I$600,2,FALSE),0)</f>
        <v>278</v>
      </c>
      <c r="F13" s="199">
        <f>_xlfn.IFERROR(VLOOKUP(I13,'[1]Sheet1'!$A$569:$I$600,3,FALSE)/100,0)</f>
        <v>0.21467181467181468</v>
      </c>
      <c r="G13" s="57">
        <f>_xlfn.IFERROR(VLOOKUP(I13,'[1]Sheet1'!$A$569:$I$600,6,FALSE),0)</f>
        <v>575</v>
      </c>
      <c r="H13" s="199">
        <f>_xlfn.IFERROR(VLOOKUP(I13,'[1]Sheet1'!$A$569:$I$600,7,FALSE)/100,0)</f>
        <v>0.20818247646632876</v>
      </c>
      <c r="I13" s="256" t="s">
        <v>498</v>
      </c>
    </row>
    <row r="14" spans="1:9" ht="15">
      <c r="A14" s="190">
        <v>21</v>
      </c>
      <c r="B14" s="215" t="s">
        <v>237</v>
      </c>
      <c r="C14" s="18">
        <f>_xlfn.IFERROR(VLOOKUP(I14,'[1]Sheet1'!$A$569:$I$600,4,FALSE),0)</f>
        <v>272</v>
      </c>
      <c r="D14" s="177">
        <f>_xlfn.IFERROR(VLOOKUP(I14,'[1]Sheet1'!$A$569:$I$600,5,FALSE)/100,0)</f>
        <v>0.18541240627130195</v>
      </c>
      <c r="E14" s="18">
        <f>_xlfn.IFERROR(VLOOKUP(I14,'[1]Sheet1'!$A$569:$I$600,2,FALSE),0)</f>
        <v>282</v>
      </c>
      <c r="F14" s="174">
        <f>_xlfn.IFERROR(VLOOKUP(I14,'[1]Sheet1'!$A$569:$I$600,3,FALSE)/100,0)</f>
        <v>0.2177606177606178</v>
      </c>
      <c r="G14" s="18">
        <f>_xlfn.IFERROR(VLOOKUP(I14,'[1]Sheet1'!$A$569:$I$600,6,FALSE),0)</f>
        <v>554</v>
      </c>
      <c r="H14" s="174">
        <f>_xlfn.IFERROR(VLOOKUP(I14,'[1]Sheet1'!$A$569:$I$600,7,FALSE)/100,0)</f>
        <v>0.2005792903692976</v>
      </c>
      <c r="I14" s="256" t="s">
        <v>499</v>
      </c>
    </row>
    <row r="15" spans="1:9" ht="15">
      <c r="A15" s="190">
        <v>22</v>
      </c>
      <c r="B15" s="215" t="s">
        <v>238</v>
      </c>
      <c r="C15" s="18">
        <f>_xlfn.IFERROR(VLOOKUP(I15,'[1]Sheet1'!$A$569:$I$600,4,FALSE),0)</f>
        <v>25</v>
      </c>
      <c r="D15" s="177">
        <f>_xlfn.IFERROR(VLOOKUP(I15,'[1]Sheet1'!$A$569:$I$600,5,FALSE)/100,0)</f>
        <v>0.017041581458759374</v>
      </c>
      <c r="E15" s="18">
        <f>_xlfn.IFERROR(VLOOKUP(I15,'[1]Sheet1'!$A$569:$I$600,2,FALSE),0)</f>
        <v>15</v>
      </c>
      <c r="F15" s="174">
        <f>_xlfn.IFERROR(VLOOKUP(I15,'[1]Sheet1'!$A$569:$I$600,3,FALSE)/100,0)</f>
        <v>0.011583011583011582</v>
      </c>
      <c r="G15" s="18">
        <f>_xlfn.IFERROR(VLOOKUP(I15,'[1]Sheet1'!$A$569:$I$600,6,FALSE),0)</f>
        <v>40</v>
      </c>
      <c r="H15" s="174">
        <f>_xlfn.IFERROR(VLOOKUP(I15,'[1]Sheet1'!$A$569:$I$600,7,FALSE)/100,0)</f>
        <v>0.01448225923244026</v>
      </c>
      <c r="I15" s="256" t="s">
        <v>500</v>
      </c>
    </row>
    <row r="16" spans="1:9" ht="15.75" thickBot="1">
      <c r="A16" s="202">
        <v>29</v>
      </c>
      <c r="B16" s="217" t="s">
        <v>239</v>
      </c>
      <c r="C16" s="32">
        <f>_xlfn.IFERROR(VLOOKUP(I16,'[1]Sheet1'!$A$569:$I$600,4,FALSE),0)</f>
        <v>17</v>
      </c>
      <c r="D16" s="178">
        <f>_xlfn.IFERROR(VLOOKUP(I16,'[1]Sheet1'!$A$569:$I$600,5,FALSE)/100,0)</f>
        <v>0.011588275391956372</v>
      </c>
      <c r="E16" s="32">
        <f>_xlfn.IFERROR(VLOOKUP(I16,'[1]Sheet1'!$A$569:$I$600,2,FALSE),0)</f>
        <v>18</v>
      </c>
      <c r="F16" s="179">
        <f>_xlfn.IFERROR(VLOOKUP(I16,'[1]Sheet1'!$A$569:$I$600,3,FALSE)/100,0)</f>
        <v>0.013899613899613899</v>
      </c>
      <c r="G16" s="32">
        <f>_xlfn.IFERROR(VLOOKUP(I16,'[1]Sheet1'!$A$569:$I$600,6,FALSE),0)</f>
        <v>35</v>
      </c>
      <c r="H16" s="179">
        <f>_xlfn.IFERROR(VLOOKUP(I16,'[1]Sheet1'!$A$569:$I$600,7,FALSE)/100,0)</f>
        <v>0.012671976828385228</v>
      </c>
      <c r="I16" s="256" t="s">
        <v>501</v>
      </c>
    </row>
    <row r="17" spans="1:8" ht="15.75" thickBot="1">
      <c r="A17" s="90">
        <v>3</v>
      </c>
      <c r="B17" s="218" t="s">
        <v>240</v>
      </c>
      <c r="C17" s="69">
        <f aca="true" t="shared" si="2" ref="C17:H17">SUM(C18:C21)</f>
        <v>298</v>
      </c>
      <c r="D17" s="229">
        <f t="shared" si="2"/>
        <v>0.20313565098841174</v>
      </c>
      <c r="E17" s="69">
        <f t="shared" si="2"/>
        <v>251</v>
      </c>
      <c r="F17" s="229">
        <f t="shared" si="2"/>
        <v>0.19382239382239383</v>
      </c>
      <c r="G17" s="69">
        <f t="shared" si="2"/>
        <v>549</v>
      </c>
      <c r="H17" s="230">
        <f t="shared" si="2"/>
        <v>0.19876900796524258</v>
      </c>
    </row>
    <row r="18" spans="1:9" ht="15">
      <c r="A18" s="197">
        <v>30</v>
      </c>
      <c r="B18" s="219" t="s">
        <v>241</v>
      </c>
      <c r="C18" s="57">
        <f>_xlfn.IFERROR(VLOOKUP(I18,'[1]Sheet1'!$A$569:$I$600,4,FALSE),0)</f>
        <v>98</v>
      </c>
      <c r="D18" s="200">
        <f>_xlfn.IFERROR(VLOOKUP(I18,'[1]Sheet1'!$A$569:$I$600,5,FALSE)/100,0)</f>
        <v>0.06680299931833676</v>
      </c>
      <c r="E18" s="57">
        <f>_xlfn.IFERROR(VLOOKUP(I18,'[1]Sheet1'!$A$569:$I$600,2,FALSE),0)</f>
        <v>104</v>
      </c>
      <c r="F18" s="199">
        <f>_xlfn.IFERROR(VLOOKUP(I18,'[1]Sheet1'!$A$569:$I$600,3,FALSE)/100,0)</f>
        <v>0.08030888030888031</v>
      </c>
      <c r="G18" s="57">
        <f>_xlfn.IFERROR(VLOOKUP(I18,'[1]Sheet1'!$A$569:$I$600,6,FALSE),0)</f>
        <v>202</v>
      </c>
      <c r="H18" s="199">
        <f>_xlfn.IFERROR(VLOOKUP(I18,'[1]Sheet1'!$A$569:$I$600,7,FALSE)/100,0)</f>
        <v>0.07313540912382331</v>
      </c>
      <c r="I18" s="256" t="s">
        <v>502</v>
      </c>
    </row>
    <row r="19" spans="1:9" ht="15">
      <c r="A19" s="190">
        <v>31</v>
      </c>
      <c r="B19" s="215" t="s">
        <v>242</v>
      </c>
      <c r="C19" s="18">
        <f>_xlfn.IFERROR(VLOOKUP(I19,'[1]Sheet1'!$A$569:$I$600,4,FALSE),0)</f>
        <v>31</v>
      </c>
      <c r="D19" s="177">
        <f>_xlfn.IFERROR(VLOOKUP(I19,'[1]Sheet1'!$A$569:$I$600,5,FALSE)/100,0)</f>
        <v>0.02113156100886162</v>
      </c>
      <c r="E19" s="18">
        <f>_xlfn.IFERROR(VLOOKUP(I19,'[1]Sheet1'!$A$569:$I$600,2,FALSE),0)</f>
        <v>25</v>
      </c>
      <c r="F19" s="174">
        <f>_xlfn.IFERROR(VLOOKUP(I19,'[1]Sheet1'!$A$569:$I$600,3,FALSE)/100,0)</f>
        <v>0.0193050193050193</v>
      </c>
      <c r="G19" s="18">
        <f>_xlfn.IFERROR(VLOOKUP(I19,'[1]Sheet1'!$A$569:$I$600,6,FALSE),0)</f>
        <v>56</v>
      </c>
      <c r="H19" s="174">
        <f>_xlfn.IFERROR(VLOOKUP(I19,'[1]Sheet1'!$A$569:$I$600,7,FALSE)/100,0)</f>
        <v>0.020275162925416364</v>
      </c>
      <c r="I19" s="256" t="s">
        <v>503</v>
      </c>
    </row>
    <row r="20" spans="1:9" ht="15">
      <c r="A20" s="190">
        <v>32</v>
      </c>
      <c r="B20" s="215" t="s">
        <v>243</v>
      </c>
      <c r="C20" s="18">
        <f>_xlfn.IFERROR(VLOOKUP(I20,'[1]Sheet1'!$A$569:$I$600,4,FALSE),0)</f>
        <v>137</v>
      </c>
      <c r="D20" s="177">
        <f>_xlfn.IFERROR(VLOOKUP(I20,'[1]Sheet1'!$A$569:$I$600,5,FALSE)/100,0)</f>
        <v>0.09338786639400136</v>
      </c>
      <c r="E20" s="18">
        <f>_xlfn.IFERROR(VLOOKUP(I20,'[1]Sheet1'!$A$569:$I$600,2,FALSE),0)</f>
        <v>97</v>
      </c>
      <c r="F20" s="174">
        <f>_xlfn.IFERROR(VLOOKUP(I20,'[1]Sheet1'!$A$569:$I$600,3,FALSE)/100,0)</f>
        <v>0.07490347490347492</v>
      </c>
      <c r="G20" s="18">
        <f>_xlfn.IFERROR(VLOOKUP(I20,'[1]Sheet1'!$A$569:$I$600,6,FALSE),0)</f>
        <v>234</v>
      </c>
      <c r="H20" s="174">
        <f>_xlfn.IFERROR(VLOOKUP(I20,'[1]Sheet1'!$A$569:$I$600,7,FALSE)/100,0)</f>
        <v>0.08472121650977553</v>
      </c>
      <c r="I20" s="256" t="s">
        <v>504</v>
      </c>
    </row>
    <row r="21" spans="1:9" ht="15.75" thickBot="1">
      <c r="A21" s="194">
        <v>39</v>
      </c>
      <c r="B21" s="216" t="s">
        <v>244</v>
      </c>
      <c r="C21" s="19">
        <f>_xlfn.IFERROR(VLOOKUP(I21,'[1]Sheet1'!$A$569:$I$600,4,FALSE),0)</f>
        <v>32</v>
      </c>
      <c r="D21" s="195">
        <f>_xlfn.IFERROR(VLOOKUP(I21,'[1]Sheet1'!$A$569:$I$600,5,FALSE)/100,0)</f>
        <v>0.021813224267211998</v>
      </c>
      <c r="E21" s="19">
        <f>_xlfn.IFERROR(VLOOKUP(I21,'[1]Sheet1'!$A$569:$I$600,2,FALSE),0)</f>
        <v>25</v>
      </c>
      <c r="F21" s="175">
        <f>_xlfn.IFERROR(VLOOKUP(I21,'[1]Sheet1'!$A$569:$I$600,3,FALSE)/100,0)</f>
        <v>0.0193050193050193</v>
      </c>
      <c r="G21" s="19">
        <f>_xlfn.IFERROR(VLOOKUP(I21,'[1]Sheet1'!$A$569:$I$600,6,FALSE),0)</f>
        <v>57</v>
      </c>
      <c r="H21" s="175">
        <f>_xlfn.IFERROR(VLOOKUP(I21,'[1]Sheet1'!$A$569:$I$600,7,FALSE)/100,0)</f>
        <v>0.020637219406227373</v>
      </c>
      <c r="I21" s="256" t="s">
        <v>505</v>
      </c>
    </row>
    <row r="22" spans="1:8" ht="15.75" thickBot="1">
      <c r="A22" s="90">
        <v>4</v>
      </c>
      <c r="B22" s="218" t="s">
        <v>245</v>
      </c>
      <c r="C22" s="69">
        <f aca="true" t="shared" si="3" ref="C22:H22">SUM(C23:C24)</f>
        <v>3</v>
      </c>
      <c r="D22" s="229">
        <f t="shared" si="3"/>
        <v>0.002044989775051125</v>
      </c>
      <c r="E22" s="69">
        <f t="shared" si="3"/>
        <v>2</v>
      </c>
      <c r="F22" s="229">
        <f t="shared" si="3"/>
        <v>0.0015444015444015444</v>
      </c>
      <c r="G22" s="69">
        <f t="shared" si="3"/>
        <v>5</v>
      </c>
      <c r="H22" s="230">
        <f t="shared" si="3"/>
        <v>0.0018102824040550326</v>
      </c>
    </row>
    <row r="23" spans="1:9" ht="15">
      <c r="A23" s="197">
        <v>40</v>
      </c>
      <c r="B23" s="219" t="s">
        <v>246</v>
      </c>
      <c r="C23" s="57">
        <f>_xlfn.IFERROR(VLOOKUP(I23,'[1]Sheet1'!$A$569:$I$600,4,FALSE),0)</f>
        <v>1</v>
      </c>
      <c r="D23" s="200">
        <f>_xlfn.IFERROR(VLOOKUP(I23,'[1]Sheet1'!$A$569:$I$600,5,FALSE)/100,0)</f>
        <v>0.0006816632583503749</v>
      </c>
      <c r="E23" s="57">
        <f>_xlfn.IFERROR(VLOOKUP(I23,'[1]Sheet1'!$A$569:$I$600,2,FALSE),0)</f>
        <v>2</v>
      </c>
      <c r="F23" s="199">
        <f>_xlfn.IFERROR(VLOOKUP(I23,'[1]Sheet1'!$A$569:$I$600,3,FALSE)/100,0)</f>
        <v>0.0015444015444015444</v>
      </c>
      <c r="G23" s="57">
        <f>_xlfn.IFERROR(VLOOKUP(I23,'[1]Sheet1'!$A$569:$I$600,6,FALSE),0)</f>
        <v>3</v>
      </c>
      <c r="H23" s="199">
        <f>_xlfn.IFERROR(VLOOKUP(I23,'[1]Sheet1'!$A$569:$I$600,7,FALSE)/100,0)</f>
        <v>0.0010861694424330196</v>
      </c>
      <c r="I23" s="256" t="s">
        <v>506</v>
      </c>
    </row>
    <row r="24" spans="1:9" ht="15.75" thickBot="1">
      <c r="A24" s="202">
        <v>41</v>
      </c>
      <c r="B24" s="217" t="s">
        <v>247</v>
      </c>
      <c r="C24" s="32">
        <f>_xlfn.IFERROR(VLOOKUP(I24,'[1]Sheet1'!$A$569:$I$600,4,FALSE),0)</f>
        <v>2</v>
      </c>
      <c r="D24" s="178">
        <f>_xlfn.IFERROR(VLOOKUP(I24,'[1]Sheet1'!$A$569:$I$600,5,FALSE)/100,0)</f>
        <v>0.0013633265167007499</v>
      </c>
      <c r="E24" s="32">
        <f>_xlfn.IFERROR(VLOOKUP(I24,'[1]Sheet1'!$A$569:$I$600,2,FALSE),0)</f>
        <v>0</v>
      </c>
      <c r="F24" s="179">
        <f>_xlfn.IFERROR(VLOOKUP(I24,'[1]Sheet1'!$A$569:$I$600,3,FALSE)/100,0)</f>
        <v>0</v>
      </c>
      <c r="G24" s="32">
        <f>_xlfn.IFERROR(VLOOKUP(I24,'[1]Sheet1'!$A$569:$I$600,6,FALSE),0)</f>
        <v>2</v>
      </c>
      <c r="H24" s="179">
        <f>_xlfn.IFERROR(VLOOKUP(I24,'[1]Sheet1'!$A$569:$I$600,7,FALSE)/100,0)</f>
        <v>0.000724112961622013</v>
      </c>
      <c r="I24" s="256" t="s">
        <v>507</v>
      </c>
    </row>
    <row r="25" spans="1:8" ht="15.75" thickBot="1">
      <c r="A25" s="90">
        <v>5</v>
      </c>
      <c r="B25" s="218" t="s">
        <v>248</v>
      </c>
      <c r="C25" s="69">
        <f aca="true" t="shared" si="4" ref="C25:H25">SUM(C26:C31)</f>
        <v>83</v>
      </c>
      <c r="D25" s="229">
        <f t="shared" si="4"/>
        <v>0.05657805044308112</v>
      </c>
      <c r="E25" s="69">
        <f t="shared" si="4"/>
        <v>87</v>
      </c>
      <c r="F25" s="229">
        <f t="shared" si="4"/>
        <v>0.06718146718146718</v>
      </c>
      <c r="G25" s="69">
        <f t="shared" si="4"/>
        <v>170</v>
      </c>
      <c r="H25" s="230">
        <f t="shared" si="4"/>
        <v>0.06154960173787111</v>
      </c>
    </row>
    <row r="26" spans="1:9" ht="15">
      <c r="A26" s="197">
        <v>50</v>
      </c>
      <c r="B26" s="219" t="s">
        <v>249</v>
      </c>
      <c r="C26" s="57">
        <f>_xlfn.IFERROR(VLOOKUP(I26,'[1]Sheet1'!$A$569:$I$600,4,FALSE),0)</f>
        <v>29</v>
      </c>
      <c r="D26" s="200">
        <f>_xlfn.IFERROR(VLOOKUP(I26,'[1]Sheet1'!$A$569:$I$600,5,FALSE)/100,0)</f>
        <v>0.019768234492160874</v>
      </c>
      <c r="E26" s="57">
        <f>_xlfn.IFERROR(VLOOKUP(I26,'[1]Sheet1'!$A$569:$I$600,2,FALSE),0)</f>
        <v>37</v>
      </c>
      <c r="F26" s="199">
        <f>_xlfn.IFERROR(VLOOKUP(I26,'[1]Sheet1'!$A$569:$I$600,3,FALSE)/100,0)</f>
        <v>0.02857142857142857</v>
      </c>
      <c r="G26" s="57">
        <f>_xlfn.IFERROR(VLOOKUP(I26,'[1]Sheet1'!$A$569:$I$600,6,FALSE),0)</f>
        <v>66</v>
      </c>
      <c r="H26" s="199">
        <f>_xlfn.IFERROR(VLOOKUP(I26,'[1]Sheet1'!$A$569:$I$600,7,FALSE)/100,0)</f>
        <v>0.02389572773352643</v>
      </c>
      <c r="I26" s="256" t="s">
        <v>508</v>
      </c>
    </row>
    <row r="27" spans="1:9" ht="15">
      <c r="A27" s="190">
        <v>51</v>
      </c>
      <c r="B27" s="215" t="s">
        <v>249</v>
      </c>
      <c r="C27" s="18">
        <f>_xlfn.IFERROR(VLOOKUP(I27,'[1]Sheet1'!$A$569:$I$600,4,FALSE),0)</f>
        <v>17</v>
      </c>
      <c r="D27" s="177">
        <f>_xlfn.IFERROR(VLOOKUP(I27,'[1]Sheet1'!$A$569:$I$600,5,FALSE)/100,0)</f>
        <v>0.011588275391956372</v>
      </c>
      <c r="E27" s="18">
        <f>_xlfn.IFERROR(VLOOKUP(I27,'[1]Sheet1'!$A$569:$I$600,2,FALSE),0)</f>
        <v>22</v>
      </c>
      <c r="F27" s="174">
        <f>_xlfn.IFERROR(VLOOKUP(I27,'[1]Sheet1'!$A$569:$I$600,3,FALSE)/100,0)</f>
        <v>0.01698841698841699</v>
      </c>
      <c r="G27" s="18">
        <f>_xlfn.IFERROR(VLOOKUP(I27,'[1]Sheet1'!$A$569:$I$600,6,FALSE),0)</f>
        <v>39</v>
      </c>
      <c r="H27" s="174">
        <f>_xlfn.IFERROR(VLOOKUP(I27,'[1]Sheet1'!$A$569:$I$600,7,FALSE)/100,0)</f>
        <v>0.014120202751629254</v>
      </c>
      <c r="I27" s="256" t="s">
        <v>509</v>
      </c>
    </row>
    <row r="28" spans="1:9" ht="15">
      <c r="A28" s="190">
        <v>52</v>
      </c>
      <c r="B28" s="215" t="s">
        <v>250</v>
      </c>
      <c r="C28" s="18">
        <f>_xlfn.IFERROR(VLOOKUP(I28,'[1]Sheet1'!$A$569:$I$600,4,FALSE),0)</f>
        <v>28</v>
      </c>
      <c r="D28" s="177">
        <f>_xlfn.IFERROR(VLOOKUP(I28,'[1]Sheet1'!$A$569:$I$600,5,FALSE)/100,0)</f>
        <v>0.019086571233810502</v>
      </c>
      <c r="E28" s="18">
        <f>_xlfn.IFERROR(VLOOKUP(I28,'[1]Sheet1'!$A$569:$I$600,2,FALSE),0)</f>
        <v>14</v>
      </c>
      <c r="F28" s="174">
        <f>_xlfn.IFERROR(VLOOKUP(I28,'[1]Sheet1'!$A$569:$I$600,3,FALSE)/100,0)</f>
        <v>0.010810810810810811</v>
      </c>
      <c r="G28" s="18">
        <f>_xlfn.IFERROR(VLOOKUP(I28,'[1]Sheet1'!$A$569:$I$600,6,FALSE),0)</f>
        <v>42</v>
      </c>
      <c r="H28" s="174">
        <f>_xlfn.IFERROR(VLOOKUP(I28,'[1]Sheet1'!$A$569:$I$600,7,FALSE)/100,0)</f>
        <v>0.015206372194062274</v>
      </c>
      <c r="I28" s="256" t="s">
        <v>510</v>
      </c>
    </row>
    <row r="29" spans="1:9" ht="28.5">
      <c r="A29" s="190">
        <v>53</v>
      </c>
      <c r="B29" s="215" t="s">
        <v>251</v>
      </c>
      <c r="C29" s="18">
        <f>_xlfn.IFERROR(VLOOKUP(I29,'[1]Sheet1'!$A$569:$I$600,4,FALSE),0)</f>
        <v>4</v>
      </c>
      <c r="D29" s="177">
        <f>_xlfn.IFERROR(VLOOKUP(I29,'[1]Sheet1'!$A$569:$I$600,5,FALSE)/100,0)</f>
        <v>0.0027266530334014998</v>
      </c>
      <c r="E29" s="18">
        <f>_xlfn.IFERROR(VLOOKUP(I29,'[1]Sheet1'!$A$569:$I$600,2,FALSE),0)</f>
        <v>3</v>
      </c>
      <c r="F29" s="174">
        <f>_xlfn.IFERROR(VLOOKUP(I29,'[1]Sheet1'!$A$569:$I$600,3,FALSE)/100,0)</f>
        <v>0.0023166023166023165</v>
      </c>
      <c r="G29" s="18">
        <f>_xlfn.IFERROR(VLOOKUP(I29,'[1]Sheet1'!$A$569:$I$600,6,FALSE),0)</f>
        <v>7</v>
      </c>
      <c r="H29" s="174">
        <f>_xlfn.IFERROR(VLOOKUP(I29,'[1]Sheet1'!$A$569:$I$600,7,FALSE)/100,0)</f>
        <v>0.0025343953656770456</v>
      </c>
      <c r="I29" s="256" t="s">
        <v>511</v>
      </c>
    </row>
    <row r="30" spans="1:8" ht="15">
      <c r="A30" s="190">
        <v>54</v>
      </c>
      <c r="B30" s="215" t="s">
        <v>252</v>
      </c>
      <c r="C30" s="18">
        <f>_xlfn.IFERROR(VLOOKUP(I30,'[1]Sheet1'!$A$569:$I$600,4,FALSE),0)</f>
        <v>0</v>
      </c>
      <c r="D30" s="177">
        <f>_xlfn.IFERROR(VLOOKUP(I30,'[1]Sheet1'!$A$569:$I$600,5,FALSE)/100,0)</f>
        <v>0</v>
      </c>
      <c r="E30" s="18">
        <f>_xlfn.IFERROR(VLOOKUP(I30,'[1]Sheet1'!$A$569:$I$600,2,FALSE),0)</f>
        <v>0</v>
      </c>
      <c r="F30" s="174">
        <f>_xlfn.IFERROR(VLOOKUP(I30,'[1]Sheet1'!$A$569:$I$600,3,FALSE)/100,0)</f>
        <v>0</v>
      </c>
      <c r="G30" s="18">
        <f>_xlfn.IFERROR(VLOOKUP(I30,'[1]Sheet1'!$A$569:$I$600,6,FALSE),0)</f>
        <v>0</v>
      </c>
      <c r="H30" s="174">
        <f>_xlfn.IFERROR(VLOOKUP(I30,'[1]Sheet1'!$A$569:$I$600,7,FALSE)/100,0)</f>
        <v>0</v>
      </c>
    </row>
    <row r="31" spans="1:9" ht="15.75" thickBot="1">
      <c r="A31" s="194">
        <v>59</v>
      </c>
      <c r="B31" s="216" t="s">
        <v>253</v>
      </c>
      <c r="C31" s="19">
        <f>_xlfn.IFERROR(VLOOKUP(I31,'[1]Sheet1'!$A$569:$I$600,4,FALSE),0)</f>
        <v>5</v>
      </c>
      <c r="D31" s="195">
        <f>_xlfn.IFERROR(VLOOKUP(I31,'[1]Sheet1'!$A$569:$I$600,5,FALSE)/100,0)</f>
        <v>0.0034083162917518737</v>
      </c>
      <c r="E31" s="19">
        <f>_xlfn.IFERROR(VLOOKUP(I31,'[1]Sheet1'!$A$569:$I$600,2,FALSE),0)</f>
        <v>11</v>
      </c>
      <c r="F31" s="175">
        <f>_xlfn.IFERROR(VLOOKUP(I31,'[1]Sheet1'!$A$569:$I$600,3,FALSE)/100,0)</f>
        <v>0.008494208494208495</v>
      </c>
      <c r="G31" s="19">
        <f>_xlfn.IFERROR(VLOOKUP(I31,'[1]Sheet1'!$A$569:$I$600,6,FALSE),0)</f>
        <v>16</v>
      </c>
      <c r="H31" s="175">
        <f>_xlfn.IFERROR(VLOOKUP(I31,'[1]Sheet1'!$A$569:$I$600,7,FALSE)/100,0)</f>
        <v>0.005792903692976104</v>
      </c>
      <c r="I31" s="256" t="s">
        <v>512</v>
      </c>
    </row>
    <row r="32" spans="1:8" ht="29.25" thickBot="1">
      <c r="A32" s="90">
        <v>6</v>
      </c>
      <c r="B32" s="218" t="s">
        <v>254</v>
      </c>
      <c r="C32" s="69">
        <f aca="true" t="shared" si="5" ref="C32:H32">SUM(C33:C37)</f>
        <v>1</v>
      </c>
      <c r="D32" s="229">
        <f t="shared" si="5"/>
        <v>0.0006816632583503749</v>
      </c>
      <c r="E32" s="69">
        <f t="shared" si="5"/>
        <v>1</v>
      </c>
      <c r="F32" s="229">
        <f t="shared" si="5"/>
        <v>0.0007722007722007722</v>
      </c>
      <c r="G32" s="69">
        <f t="shared" si="5"/>
        <v>2</v>
      </c>
      <c r="H32" s="230">
        <f t="shared" si="5"/>
        <v>0.000724112961622013</v>
      </c>
    </row>
    <row r="33" spans="1:9" ht="28.5">
      <c r="A33" s="197">
        <v>60</v>
      </c>
      <c r="B33" s="219" t="s">
        <v>255</v>
      </c>
      <c r="C33" s="57">
        <f>_xlfn.IFERROR(VLOOKUP(I33,'[1]Sheet1'!$A$569:$I$600,4,FALSE),0)</f>
        <v>0</v>
      </c>
      <c r="D33" s="200">
        <f>_xlfn.IFERROR(VLOOKUP(I33,'[1]Sheet1'!$A$569:$I$600,5,FALSE)/100,0)</f>
        <v>0</v>
      </c>
      <c r="E33" s="57">
        <f>_xlfn.IFERROR(VLOOKUP(I33,'[1]Sheet1'!$A$569:$I$600,2,FALSE),0)</f>
        <v>0</v>
      </c>
      <c r="F33" s="199">
        <f>_xlfn.IFERROR(VLOOKUP(I33,'[1]Sheet1'!$A$569:$I$600,3,FALSE)/100,0)</f>
        <v>0</v>
      </c>
      <c r="G33" s="57">
        <f>_xlfn.IFERROR(VLOOKUP(I33,'[1]Sheet1'!$A$569:$I$600,6,FALSE),0)</f>
        <v>0</v>
      </c>
      <c r="H33" s="199">
        <f>_xlfn.IFERROR(VLOOKUP(I33,'[1]Sheet1'!$A$569:$I$600,7,FALSE)/100,0)</f>
        <v>0</v>
      </c>
      <c r="I33" s="256" t="s">
        <v>513</v>
      </c>
    </row>
    <row r="34" spans="1:9" ht="28.5">
      <c r="A34" s="190">
        <v>61</v>
      </c>
      <c r="B34" s="215" t="s">
        <v>256</v>
      </c>
      <c r="C34" s="18">
        <f>_xlfn.IFERROR(VLOOKUP(I34,'[1]Sheet1'!$A$569:$I$600,4,FALSE),0)</f>
        <v>1</v>
      </c>
      <c r="D34" s="177">
        <f>_xlfn.IFERROR(VLOOKUP(I34,'[1]Sheet1'!$A$569:$I$600,5,FALSE)/100,0)</f>
        <v>0.0006816632583503749</v>
      </c>
      <c r="E34" s="18">
        <f>_xlfn.IFERROR(VLOOKUP(I34,'[1]Sheet1'!$A$569:$I$600,2,FALSE),0)</f>
        <v>0</v>
      </c>
      <c r="F34" s="174">
        <f>_xlfn.IFERROR(VLOOKUP(I34,'[1]Sheet1'!$A$569:$I$600,3,FALSE)/100,0)</f>
        <v>0</v>
      </c>
      <c r="G34" s="18">
        <f>_xlfn.IFERROR(VLOOKUP(I34,'[1]Sheet1'!$A$569:$I$600,6,FALSE),0)</f>
        <v>1</v>
      </c>
      <c r="H34" s="174">
        <f>_xlfn.IFERROR(VLOOKUP(I34,'[1]Sheet1'!$A$569:$I$600,7,FALSE)/100,0)</f>
        <v>0.0003620564808110065</v>
      </c>
      <c r="I34" s="256" t="s">
        <v>514</v>
      </c>
    </row>
    <row r="35" spans="1:9" ht="15">
      <c r="A35" s="190">
        <v>62</v>
      </c>
      <c r="B35" s="215" t="s">
        <v>257</v>
      </c>
      <c r="C35" s="18">
        <f>_xlfn.IFERROR(VLOOKUP(I35,'[1]Sheet1'!$A$569:$I$600,4,FALSE),0)</f>
        <v>0</v>
      </c>
      <c r="D35" s="177">
        <f>_xlfn.IFERROR(VLOOKUP(I35,'[1]Sheet1'!$A$569:$I$600,5,FALSE)/100,0)</f>
        <v>0</v>
      </c>
      <c r="E35" s="18">
        <f>_xlfn.IFERROR(VLOOKUP(I35,'[1]Sheet1'!$A$569:$I$600,2,FALSE),0)</f>
        <v>0</v>
      </c>
      <c r="F35" s="174">
        <f>_xlfn.IFERROR(VLOOKUP(I35,'[1]Sheet1'!$A$569:$I$600,3,FALSE)/100,0)</f>
        <v>0</v>
      </c>
      <c r="G35" s="18">
        <f>_xlfn.IFERROR(VLOOKUP(I35,'[1]Sheet1'!$A$569:$I$600,6,FALSE),0)</f>
        <v>0</v>
      </c>
      <c r="H35" s="174">
        <f>_xlfn.IFERROR(VLOOKUP(I35,'[1]Sheet1'!$A$569:$I$600,7,FALSE)/100,0)</f>
        <v>0</v>
      </c>
      <c r="I35" s="256" t="s">
        <v>515</v>
      </c>
    </row>
    <row r="36" spans="1:8" ht="15">
      <c r="A36" s="190">
        <v>63</v>
      </c>
      <c r="B36" s="215" t="s">
        <v>258</v>
      </c>
      <c r="C36" s="18">
        <f>_xlfn.IFERROR(VLOOKUP(I36,'[1]Sheet1'!$A$569:$I$600,4,FALSE),0)</f>
        <v>0</v>
      </c>
      <c r="D36" s="177">
        <f>_xlfn.IFERROR(VLOOKUP(I36,'[1]Sheet1'!$A$569:$I$600,5,FALSE)/100,0)</f>
        <v>0</v>
      </c>
      <c r="E36" s="18">
        <f>_xlfn.IFERROR(VLOOKUP(I36,'[1]Sheet1'!$A$569:$I$600,2,FALSE),0)</f>
        <v>0</v>
      </c>
      <c r="F36" s="174">
        <f>_xlfn.IFERROR(VLOOKUP(I36,'[1]Sheet1'!$A$569:$I$600,3,FALSE)/100,0)</f>
        <v>0</v>
      </c>
      <c r="G36" s="18">
        <f>_xlfn.IFERROR(VLOOKUP(I36,'[1]Sheet1'!$A$569:$I$600,6,FALSE),0)</f>
        <v>0</v>
      </c>
      <c r="H36" s="174">
        <f>_xlfn.IFERROR(VLOOKUP(I36,'[1]Sheet1'!$A$569:$I$600,7,FALSE)/100,0)</f>
        <v>0</v>
      </c>
    </row>
    <row r="37" spans="1:9" ht="29.25" thickBot="1">
      <c r="A37" s="202">
        <v>69</v>
      </c>
      <c r="B37" s="217" t="s">
        <v>259</v>
      </c>
      <c r="C37" s="32">
        <f>_xlfn.IFERROR(VLOOKUP(I37,'[1]Sheet1'!$A$569:$I$600,4,FALSE),0)</f>
        <v>0</v>
      </c>
      <c r="D37" s="178">
        <f>_xlfn.IFERROR(VLOOKUP(I37,'[1]Sheet1'!$A$569:$I$600,5,FALSE)/100,0)</f>
        <v>0</v>
      </c>
      <c r="E37" s="32">
        <f>_xlfn.IFERROR(VLOOKUP(I37,'[1]Sheet1'!$A$569:$I$600,2,FALSE),0)</f>
        <v>1</v>
      </c>
      <c r="F37" s="179">
        <f>_xlfn.IFERROR(VLOOKUP(I37,'[1]Sheet1'!$A$569:$I$600,3,FALSE)/100,0)</f>
        <v>0.0007722007722007722</v>
      </c>
      <c r="G37" s="32">
        <f>_xlfn.IFERROR(VLOOKUP(I37,'[1]Sheet1'!$A$569:$I$600,6,FALSE),0)</f>
        <v>1</v>
      </c>
      <c r="H37" s="179">
        <f>_xlfn.IFERROR(VLOOKUP(I37,'[1]Sheet1'!$A$569:$I$600,7,FALSE)/100,0)</f>
        <v>0.0003620564808110065</v>
      </c>
      <c r="I37" s="256" t="s">
        <v>621</v>
      </c>
    </row>
    <row r="38" spans="1:8" ht="15.75" thickBot="1">
      <c r="A38" s="90">
        <v>7</v>
      </c>
      <c r="B38" s="218" t="s">
        <v>260</v>
      </c>
      <c r="C38" s="69">
        <v>0</v>
      </c>
      <c r="D38" s="229">
        <v>0</v>
      </c>
      <c r="E38" s="69">
        <v>0</v>
      </c>
      <c r="F38" s="229">
        <v>0</v>
      </c>
      <c r="G38" s="69">
        <v>0</v>
      </c>
      <c r="H38" s="230">
        <v>0</v>
      </c>
    </row>
    <row r="39" spans="1:8" ht="15">
      <c r="A39" s="197">
        <v>70</v>
      </c>
      <c r="B39" s="219" t="s">
        <v>261</v>
      </c>
      <c r="C39" s="57">
        <f>_xlfn.IFERROR(VLOOKUP(I39,'[1]Sheet1'!$A$569:$I$600,4,FALSE),0)</f>
        <v>0</v>
      </c>
      <c r="D39" s="200">
        <f>_xlfn.IFERROR(VLOOKUP(I39,'[1]Sheet1'!$A$569:$I$600,5,FALSE)/100,0)</f>
        <v>0</v>
      </c>
      <c r="E39" s="57">
        <f>_xlfn.IFERROR(VLOOKUP(I39,'[1]Sheet1'!$A$569:$I$600,2,FALSE),0)</f>
        <v>0</v>
      </c>
      <c r="F39" s="199">
        <f>_xlfn.IFERROR(VLOOKUP(I39,'[1]Sheet1'!$A$569:$I$600,3,FALSE)/100,0)</f>
        <v>0</v>
      </c>
      <c r="G39" s="57">
        <f>_xlfn.IFERROR(VLOOKUP(I39,'[1]Sheet1'!$A$569:$I$600,6,FALSE),0)</f>
        <v>0</v>
      </c>
      <c r="H39" s="199">
        <f>_xlfn.IFERROR(VLOOKUP(I39,'[1]Sheet1'!$A$569:$I$600,7,FALSE)/100,0)</f>
        <v>0</v>
      </c>
    </row>
    <row r="40" spans="1:8" ht="15">
      <c r="A40" s="190">
        <v>71</v>
      </c>
      <c r="B40" s="215" t="s">
        <v>262</v>
      </c>
      <c r="C40" s="18">
        <f>_xlfn.IFERROR(VLOOKUP(I40,'[1]Sheet1'!$A$569:$I$600,4,FALSE),0)</f>
        <v>0</v>
      </c>
      <c r="D40" s="177">
        <f>_xlfn.IFERROR(VLOOKUP(I40,'[1]Sheet1'!$A$569:$I$600,5,FALSE)/100,0)</f>
        <v>0</v>
      </c>
      <c r="E40" s="18">
        <f>_xlfn.IFERROR(VLOOKUP(I40,'[1]Sheet1'!$A$569:$I$600,2,FALSE),0)</f>
        <v>0</v>
      </c>
      <c r="F40" s="174">
        <f>_xlfn.IFERROR(VLOOKUP(I40,'[1]Sheet1'!$A$569:$I$600,3,FALSE)/100,0)</f>
        <v>0</v>
      </c>
      <c r="G40" s="18">
        <f>_xlfn.IFERROR(VLOOKUP(I40,'[1]Sheet1'!$A$569:$I$600,6,FALSE),0)</f>
        <v>0</v>
      </c>
      <c r="H40" s="174">
        <f>_xlfn.IFERROR(VLOOKUP(I40,'[1]Sheet1'!$A$569:$I$600,7,FALSE)/100,0)</f>
        <v>0</v>
      </c>
    </row>
    <row r="41" spans="1:8" ht="15">
      <c r="A41" s="190">
        <v>72</v>
      </c>
      <c r="B41" s="215" t="s">
        <v>263</v>
      </c>
      <c r="C41" s="18">
        <f>_xlfn.IFERROR(VLOOKUP(I41,'[1]Sheet1'!$A$569:$I$600,4,FALSE),0)</f>
        <v>0</v>
      </c>
      <c r="D41" s="177">
        <f>_xlfn.IFERROR(VLOOKUP(I41,'[1]Sheet1'!$A$569:$I$600,5,FALSE)/100,0)</f>
        <v>0</v>
      </c>
      <c r="E41" s="18">
        <f>_xlfn.IFERROR(VLOOKUP(I41,'[1]Sheet1'!$A$569:$I$600,2,FALSE),0)</f>
        <v>0</v>
      </c>
      <c r="F41" s="174">
        <f>_xlfn.IFERROR(VLOOKUP(I41,'[1]Sheet1'!$A$569:$I$600,3,FALSE)/100,0)</f>
        <v>0</v>
      </c>
      <c r="G41" s="18">
        <f>_xlfn.IFERROR(VLOOKUP(I41,'[1]Sheet1'!$A$569:$I$600,6,FALSE),0)</f>
        <v>0</v>
      </c>
      <c r="H41" s="174">
        <f>_xlfn.IFERROR(VLOOKUP(I41,'[1]Sheet1'!$A$569:$I$600,7,FALSE)/100,0)</f>
        <v>0</v>
      </c>
    </row>
    <row r="42" spans="1:8" ht="15.75" thickBot="1">
      <c r="A42" s="194">
        <v>79</v>
      </c>
      <c r="B42" s="216" t="s">
        <v>264</v>
      </c>
      <c r="C42" s="19">
        <f>_xlfn.IFERROR(VLOOKUP(I42,'[1]Sheet1'!$A$569:$I$600,4,FALSE),0)</f>
        <v>0</v>
      </c>
      <c r="D42" s="195">
        <f>_xlfn.IFERROR(VLOOKUP(I42,'[1]Sheet1'!$A$569:$I$600,5,FALSE)/100,0)</f>
        <v>0</v>
      </c>
      <c r="E42" s="19">
        <f>_xlfn.IFERROR(VLOOKUP(I42,'[1]Sheet1'!$A$569:$I$600,2,FALSE),0)</f>
        <v>0</v>
      </c>
      <c r="F42" s="175">
        <f>_xlfn.IFERROR(VLOOKUP(I42,'[1]Sheet1'!$A$569:$I$600,3,FALSE)/100,0)</f>
        <v>0</v>
      </c>
      <c r="G42" s="19">
        <f>_xlfn.IFERROR(VLOOKUP(I42,'[1]Sheet1'!$A$569:$I$600,6,FALSE),0)</f>
        <v>0</v>
      </c>
      <c r="H42" s="175">
        <f>_xlfn.IFERROR(VLOOKUP(I42,'[1]Sheet1'!$A$569:$I$600,7,FALSE)/100,0)</f>
        <v>0</v>
      </c>
    </row>
    <row r="43" spans="1:8" ht="15.75" thickBot="1">
      <c r="A43" s="90">
        <v>8</v>
      </c>
      <c r="B43" s="218" t="s">
        <v>265</v>
      </c>
      <c r="C43" s="69">
        <v>0</v>
      </c>
      <c r="D43" s="229">
        <v>0</v>
      </c>
      <c r="E43" s="69">
        <v>0</v>
      </c>
      <c r="F43" s="229">
        <v>0</v>
      </c>
      <c r="G43" s="69">
        <v>0</v>
      </c>
      <c r="H43" s="230">
        <v>0</v>
      </c>
    </row>
    <row r="44" spans="1:8" ht="15">
      <c r="A44" s="197">
        <v>80</v>
      </c>
      <c r="B44" s="219" t="s">
        <v>266</v>
      </c>
      <c r="C44" s="57">
        <f>_xlfn.IFERROR(VLOOKUP(I44,'[1]Sheet1'!$A$569:$I$600,4,FALSE),0)</f>
        <v>0</v>
      </c>
      <c r="D44" s="200">
        <f>_xlfn.IFERROR(VLOOKUP(I44,'[1]Sheet1'!$A$569:$I$600,5,FALSE)/100,0)</f>
        <v>0</v>
      </c>
      <c r="E44" s="57">
        <f>_xlfn.IFERROR(VLOOKUP(I44,'[1]Sheet1'!$A$569:$I$600,2,FALSE),0)</f>
        <v>0</v>
      </c>
      <c r="F44" s="199">
        <f>_xlfn.IFERROR(VLOOKUP(I44,'[1]Sheet1'!$A$569:$I$600,3,FALSE)/100,0)</f>
        <v>0</v>
      </c>
      <c r="G44" s="57">
        <f>_xlfn.IFERROR(VLOOKUP(I44,'[1]Sheet1'!$A$569:$I$600,6,FALSE),0)</f>
        <v>0</v>
      </c>
      <c r="H44" s="199">
        <f>_xlfn.IFERROR(VLOOKUP(I44,'[1]Sheet1'!$A$569:$I$600,7,FALSE)/100,0)</f>
        <v>0</v>
      </c>
    </row>
    <row r="45" spans="1:8" ht="15">
      <c r="A45" s="190">
        <v>81</v>
      </c>
      <c r="B45" s="215" t="s">
        <v>267</v>
      </c>
      <c r="C45" s="18">
        <f>_xlfn.IFERROR(VLOOKUP(I45,'[1]Sheet1'!$A$569:$I$600,4,FALSE),0)</f>
        <v>0</v>
      </c>
      <c r="D45" s="177">
        <f>_xlfn.IFERROR(VLOOKUP(I45,'[1]Sheet1'!$A$569:$I$600,5,FALSE)/100,0)</f>
        <v>0</v>
      </c>
      <c r="E45" s="18">
        <f>_xlfn.IFERROR(VLOOKUP(I45,'[1]Sheet1'!$A$569:$I$600,2,FALSE),0)</f>
        <v>0</v>
      </c>
      <c r="F45" s="174">
        <f>_xlfn.IFERROR(VLOOKUP(I45,'[1]Sheet1'!$A$569:$I$600,3,FALSE)/100,0)</f>
        <v>0</v>
      </c>
      <c r="G45" s="18">
        <f>_xlfn.IFERROR(VLOOKUP(I45,'[1]Sheet1'!$A$569:$I$600,6,FALSE),0)</f>
        <v>0</v>
      </c>
      <c r="H45" s="174">
        <f>_xlfn.IFERROR(VLOOKUP(I45,'[1]Sheet1'!$A$569:$I$600,7,FALSE)/100,0)</f>
        <v>0</v>
      </c>
    </row>
    <row r="46" spans="1:8" ht="15">
      <c r="A46" s="190">
        <v>82</v>
      </c>
      <c r="B46" s="215" t="s">
        <v>268</v>
      </c>
      <c r="C46" s="18">
        <f>_xlfn.IFERROR(VLOOKUP(I46,'[1]Sheet1'!$A$569:$I$600,4,FALSE),0)</f>
        <v>0</v>
      </c>
      <c r="D46" s="177">
        <f>_xlfn.IFERROR(VLOOKUP(I46,'[1]Sheet1'!$A$569:$I$600,5,FALSE)/100,0)</f>
        <v>0</v>
      </c>
      <c r="E46" s="18">
        <f>_xlfn.IFERROR(VLOOKUP(I46,'[1]Sheet1'!$A$569:$I$600,2,FALSE),0)</f>
        <v>0</v>
      </c>
      <c r="F46" s="174">
        <f>_xlfn.IFERROR(VLOOKUP(I46,'[1]Sheet1'!$A$569:$I$600,3,FALSE)/100,0)</f>
        <v>0</v>
      </c>
      <c r="G46" s="18">
        <f>_xlfn.IFERROR(VLOOKUP(I46,'[1]Sheet1'!$A$569:$I$600,6,FALSE),0)</f>
        <v>0</v>
      </c>
      <c r="H46" s="174">
        <f>_xlfn.IFERROR(VLOOKUP(I46,'[1]Sheet1'!$A$569:$I$600,7,FALSE)/100,0)</f>
        <v>0</v>
      </c>
    </row>
    <row r="47" spans="1:8" ht="15.75" thickBot="1">
      <c r="A47" s="202">
        <v>89</v>
      </c>
      <c r="B47" s="217" t="s">
        <v>269</v>
      </c>
      <c r="C47" s="32">
        <f>_xlfn.IFERROR(VLOOKUP(I47,'[1]Sheet1'!$A$569:$I$600,4,FALSE),0)</f>
        <v>0</v>
      </c>
      <c r="D47" s="178">
        <f>_xlfn.IFERROR(VLOOKUP(I47,'[1]Sheet1'!$A$569:$I$600,5,FALSE)/100,0)</f>
        <v>0</v>
      </c>
      <c r="E47" s="32">
        <f>_xlfn.IFERROR(VLOOKUP(I47,'[1]Sheet1'!$A$569:$I$600,2,FALSE),0)</f>
        <v>0</v>
      </c>
      <c r="F47" s="179">
        <f>_xlfn.IFERROR(VLOOKUP(I47,'[1]Sheet1'!$A$569:$I$600,3,FALSE)/100,0)</f>
        <v>0</v>
      </c>
      <c r="G47" s="32">
        <f>_xlfn.IFERROR(VLOOKUP(I47,'[1]Sheet1'!$A$569:$I$600,6,FALSE),0)</f>
        <v>0</v>
      </c>
      <c r="H47" s="179">
        <f>_xlfn.IFERROR(VLOOKUP(I47,'[1]Sheet1'!$A$569:$I$600,7,FALSE)/100,0)</f>
        <v>0</v>
      </c>
    </row>
    <row r="48" spans="1:8" ht="15.75" thickBot="1">
      <c r="A48" s="90">
        <v>9</v>
      </c>
      <c r="B48" s="218" t="s">
        <v>270</v>
      </c>
      <c r="C48" s="69">
        <f aca="true" t="shared" si="6" ref="C48:H48">SUM(C49:C52)</f>
        <v>0</v>
      </c>
      <c r="D48" s="229">
        <f t="shared" si="6"/>
        <v>0</v>
      </c>
      <c r="E48" s="69">
        <f t="shared" si="6"/>
        <v>2</v>
      </c>
      <c r="F48" s="229">
        <f t="shared" si="6"/>
        <v>0.0015444015444015444</v>
      </c>
      <c r="G48" s="69">
        <f t="shared" si="6"/>
        <v>2</v>
      </c>
      <c r="H48" s="230">
        <f t="shared" si="6"/>
        <v>0.000724112961622013</v>
      </c>
    </row>
    <row r="49" spans="1:9" ht="15">
      <c r="A49" s="197">
        <v>90</v>
      </c>
      <c r="B49" s="219" t="s">
        <v>271</v>
      </c>
      <c r="C49" s="57">
        <f>_xlfn.IFERROR(VLOOKUP(I49,'[1]Sheet1'!$A$569:$I$600,4,FALSE),0)</f>
        <v>0</v>
      </c>
      <c r="D49" s="200">
        <f>_xlfn.IFERROR(VLOOKUP(I49,'[1]Sheet1'!$A$569:$I$600,5,FALSE)/100,0)</f>
        <v>0</v>
      </c>
      <c r="E49" s="57">
        <f>_xlfn.IFERROR(VLOOKUP(I49,'[1]Sheet1'!$A$569:$I$600,2,FALSE),0)</f>
        <v>1</v>
      </c>
      <c r="F49" s="199">
        <f>_xlfn.IFERROR(VLOOKUP(I49,'[1]Sheet1'!$A$569:$I$600,3,FALSE)/100,0)</f>
        <v>0.0007722007722007722</v>
      </c>
      <c r="G49" s="57">
        <f>_xlfn.IFERROR(VLOOKUP(I49,'[1]Sheet1'!$A$569:$I$600,6,FALSE),0)</f>
        <v>1</v>
      </c>
      <c r="H49" s="199">
        <f>_xlfn.IFERROR(VLOOKUP(I49,'[1]Sheet1'!$A$569:$I$600,7,FALSE)/100,0)</f>
        <v>0.0003620564808110065</v>
      </c>
      <c r="I49" s="256" t="s">
        <v>516</v>
      </c>
    </row>
    <row r="50" spans="1:9" ht="15">
      <c r="A50" s="190">
        <v>91</v>
      </c>
      <c r="B50" s="215" t="s">
        <v>272</v>
      </c>
      <c r="C50" s="18">
        <f>_xlfn.IFERROR(VLOOKUP(I50,'[1]Sheet1'!$A$569:$I$600,4,FALSE),0)</f>
        <v>0</v>
      </c>
      <c r="D50" s="177">
        <f>_xlfn.IFERROR(VLOOKUP(I50,'[1]Sheet1'!$A$569:$I$600,5,FALSE)/100,0)</f>
        <v>0</v>
      </c>
      <c r="E50" s="18">
        <f>_xlfn.IFERROR(VLOOKUP(I50,'[1]Sheet1'!$A$569:$I$600,2,FALSE),0)</f>
        <v>0</v>
      </c>
      <c r="F50" s="174">
        <f>_xlfn.IFERROR(VLOOKUP(I50,'[1]Sheet1'!$A$569:$I$600,3,FALSE)/100,0)</f>
        <v>0</v>
      </c>
      <c r="G50" s="18">
        <f>_xlfn.IFERROR(VLOOKUP(I50,'[1]Sheet1'!$A$569:$I$600,6,FALSE),0)</f>
        <v>0</v>
      </c>
      <c r="H50" s="174">
        <f>_xlfn.IFERROR(VLOOKUP(I50,'[1]Sheet1'!$A$569:$I$600,7,FALSE)/100,0)</f>
        <v>0</v>
      </c>
      <c r="I50" s="256" t="s">
        <v>517</v>
      </c>
    </row>
    <row r="51" spans="1:8" ht="15">
      <c r="A51" s="190">
        <v>92</v>
      </c>
      <c r="B51" s="215" t="s">
        <v>273</v>
      </c>
      <c r="C51" s="18">
        <f>_xlfn.IFERROR(VLOOKUP(I51,'[1]Sheet1'!$A$569:$I$600,4,FALSE),0)</f>
        <v>0</v>
      </c>
      <c r="D51" s="177">
        <f>_xlfn.IFERROR(VLOOKUP(I51,'[1]Sheet1'!$A$569:$I$600,5,FALSE)/100,0)</f>
        <v>0</v>
      </c>
      <c r="E51" s="18">
        <f>_xlfn.IFERROR(VLOOKUP(I51,'[1]Sheet1'!$A$569:$I$600,2,FALSE),0)</f>
        <v>0</v>
      </c>
      <c r="F51" s="174">
        <f>_xlfn.IFERROR(VLOOKUP(I51,'[1]Sheet1'!$A$569:$I$600,3,FALSE)/100,0)</f>
        <v>0</v>
      </c>
      <c r="G51" s="18">
        <f>_xlfn.IFERROR(VLOOKUP(I51,'[1]Sheet1'!$A$569:$I$600,6,FALSE),0)</f>
        <v>0</v>
      </c>
      <c r="H51" s="174">
        <f>_xlfn.IFERROR(VLOOKUP(I51,'[1]Sheet1'!$A$569:$I$600,7,FALSE)/100,0)</f>
        <v>0</v>
      </c>
    </row>
    <row r="52" spans="1:9" ht="15.75" thickBot="1">
      <c r="A52" s="194">
        <v>99</v>
      </c>
      <c r="B52" s="216" t="s">
        <v>274</v>
      </c>
      <c r="C52" s="19">
        <f>_xlfn.IFERROR(VLOOKUP(I52,'[1]Sheet1'!$A$569:$I$600,4,FALSE),0)</f>
        <v>0</v>
      </c>
      <c r="D52" s="195">
        <f>_xlfn.IFERROR(VLOOKUP(I52,'[1]Sheet1'!$A$569:$I$600,5,FALSE)/100,0)</f>
        <v>0</v>
      </c>
      <c r="E52" s="19">
        <f>_xlfn.IFERROR(VLOOKUP(I52,'[1]Sheet1'!$A$569:$I$600,2,FALSE),0)</f>
        <v>1</v>
      </c>
      <c r="F52" s="175">
        <f>_xlfn.IFERROR(VLOOKUP(I52,'[1]Sheet1'!$A$569:$I$600,3,FALSE)/100,0)</f>
        <v>0.0007722007722007722</v>
      </c>
      <c r="G52" s="19">
        <f>_xlfn.IFERROR(VLOOKUP(I52,'[1]Sheet1'!$A$569:$I$600,6,FALSE),0)</f>
        <v>1</v>
      </c>
      <c r="H52" s="175">
        <f>_xlfn.IFERROR(VLOOKUP(I52,'[1]Sheet1'!$A$569:$I$600,7,FALSE)/100,0)</f>
        <v>0.0003620564808110065</v>
      </c>
      <c r="I52" s="256" t="s">
        <v>622</v>
      </c>
    </row>
    <row r="53" spans="1:8" ht="29.25" thickBot="1">
      <c r="A53" s="90">
        <v>10</v>
      </c>
      <c r="B53" s="218" t="s">
        <v>275</v>
      </c>
      <c r="C53" s="69">
        <f aca="true" t="shared" si="7" ref="C53:H53">SUM(C54:C58)</f>
        <v>0</v>
      </c>
      <c r="D53" s="229">
        <f t="shared" si="7"/>
        <v>0</v>
      </c>
      <c r="E53" s="69">
        <f t="shared" si="7"/>
        <v>0</v>
      </c>
      <c r="F53" s="229">
        <f t="shared" si="7"/>
        <v>0</v>
      </c>
      <c r="G53" s="69">
        <f t="shared" si="7"/>
        <v>0</v>
      </c>
      <c r="H53" s="230">
        <f t="shared" si="7"/>
        <v>0</v>
      </c>
    </row>
    <row r="54" spans="1:9" ht="28.5">
      <c r="A54" s="197">
        <v>100</v>
      </c>
      <c r="B54" s="219" t="s">
        <v>276</v>
      </c>
      <c r="C54" s="57">
        <f>_xlfn.IFERROR(VLOOKUP(I54,'[1]Sheet1'!$A$569:$I$600,4,FALSE),0)</f>
        <v>0</v>
      </c>
      <c r="D54" s="200">
        <f>_xlfn.IFERROR(VLOOKUP(I54,'[1]Sheet1'!$A$569:$I$600,5,FALSE)/100,0)</f>
        <v>0</v>
      </c>
      <c r="E54" s="57">
        <f>_xlfn.IFERROR(VLOOKUP(I54,'[1]Sheet1'!$A$569:$I$600,2,FALSE),0)</f>
        <v>0</v>
      </c>
      <c r="F54" s="199">
        <f>_xlfn.IFERROR(VLOOKUP(I54,'[1]Sheet1'!$A$569:$I$600,3,FALSE)/100,0)</f>
        <v>0</v>
      </c>
      <c r="G54" s="57">
        <f>_xlfn.IFERROR(VLOOKUP(I54,'[1]Sheet1'!$A$569:$I$600,6,FALSE),0)</f>
        <v>0</v>
      </c>
      <c r="H54" s="199">
        <f>_xlfn.IFERROR(VLOOKUP(I54,'[1]Sheet1'!$A$569:$I$600,7,FALSE)/100,0)</f>
        <v>0</v>
      </c>
      <c r="I54" s="256" t="s">
        <v>518</v>
      </c>
    </row>
    <row r="55" spans="1:8" ht="15">
      <c r="A55" s="190">
        <v>101</v>
      </c>
      <c r="B55" s="215" t="s">
        <v>277</v>
      </c>
      <c r="C55" s="18">
        <f>_xlfn.IFERROR(VLOOKUP(I55,'[1]Sheet1'!$A$569:$I$600,4,FALSE),0)</f>
        <v>0</v>
      </c>
      <c r="D55" s="177">
        <f>_xlfn.IFERROR(VLOOKUP(I55,'[1]Sheet1'!$A$569:$I$600,5,FALSE)/100,0)</f>
        <v>0</v>
      </c>
      <c r="E55" s="18">
        <f>_xlfn.IFERROR(VLOOKUP(I55,'[1]Sheet1'!$A$569:$I$600,2,FALSE),0)</f>
        <v>0</v>
      </c>
      <c r="F55" s="174">
        <f>_xlfn.IFERROR(VLOOKUP(I55,'[1]Sheet1'!$A$569:$I$600,3,FALSE)/100,0)</f>
        <v>0</v>
      </c>
      <c r="G55" s="18">
        <f>_xlfn.IFERROR(VLOOKUP(I55,'[1]Sheet1'!$A$569:$I$600,6,FALSE),0)</f>
        <v>0</v>
      </c>
      <c r="H55" s="174">
        <f>_xlfn.IFERROR(VLOOKUP(I55,'[1]Sheet1'!$A$569:$I$600,7,FALSE)/100,0)</f>
        <v>0</v>
      </c>
    </row>
    <row r="56" spans="1:8" ht="15">
      <c r="A56" s="190">
        <v>102</v>
      </c>
      <c r="B56" s="215" t="s">
        <v>278</v>
      </c>
      <c r="C56" s="18">
        <f>_xlfn.IFERROR(VLOOKUP(I56,'[1]Sheet1'!$A$569:$I$600,4,FALSE),0)</f>
        <v>0</v>
      </c>
      <c r="D56" s="177">
        <f>_xlfn.IFERROR(VLOOKUP(I56,'[1]Sheet1'!$A$569:$I$600,5,FALSE)/100,0)</f>
        <v>0</v>
      </c>
      <c r="E56" s="18">
        <f>_xlfn.IFERROR(VLOOKUP(I56,'[1]Sheet1'!$A$569:$I$600,2,FALSE),0)</f>
        <v>0</v>
      </c>
      <c r="F56" s="174">
        <f>_xlfn.IFERROR(VLOOKUP(I56,'[1]Sheet1'!$A$569:$I$600,3,FALSE)/100,0)</f>
        <v>0</v>
      </c>
      <c r="G56" s="18">
        <f>_xlfn.IFERROR(VLOOKUP(I56,'[1]Sheet1'!$A$569:$I$600,6,FALSE),0)</f>
        <v>0</v>
      </c>
      <c r="H56" s="174">
        <f>_xlfn.IFERROR(VLOOKUP(I56,'[1]Sheet1'!$A$569:$I$600,7,FALSE)/100,0)</f>
        <v>0</v>
      </c>
    </row>
    <row r="57" spans="1:8" ht="15">
      <c r="A57" s="190">
        <v>103</v>
      </c>
      <c r="B57" s="215" t="s">
        <v>279</v>
      </c>
      <c r="C57" s="18">
        <f>_xlfn.IFERROR(VLOOKUP(I57,'[1]Sheet1'!$A$569:$I$600,4,FALSE),0)</f>
        <v>0</v>
      </c>
      <c r="D57" s="177">
        <f>_xlfn.IFERROR(VLOOKUP(I57,'[1]Sheet1'!$A$569:$I$600,5,FALSE)/100,0)</f>
        <v>0</v>
      </c>
      <c r="E57" s="18">
        <f>_xlfn.IFERROR(VLOOKUP(I57,'[1]Sheet1'!$A$569:$I$600,2,FALSE),0)</f>
        <v>0</v>
      </c>
      <c r="F57" s="174">
        <f>_xlfn.IFERROR(VLOOKUP(I57,'[1]Sheet1'!$A$569:$I$600,3,FALSE)/100,0)</f>
        <v>0</v>
      </c>
      <c r="G57" s="18">
        <f>_xlfn.IFERROR(VLOOKUP(I57,'[1]Sheet1'!$A$569:$I$600,6,FALSE),0)</f>
        <v>0</v>
      </c>
      <c r="H57" s="174">
        <f>_xlfn.IFERROR(VLOOKUP(I57,'[1]Sheet1'!$A$569:$I$600,7,FALSE)/100,0)</f>
        <v>0</v>
      </c>
    </row>
    <row r="58" spans="1:8" ht="29.25" thickBot="1">
      <c r="A58" s="202">
        <v>109</v>
      </c>
      <c r="B58" s="217" t="s">
        <v>280</v>
      </c>
      <c r="C58" s="32">
        <f>_xlfn.IFERROR(VLOOKUP(I58,'[1]Sheet1'!$A$569:$I$600,4,FALSE),0)</f>
        <v>0</v>
      </c>
      <c r="D58" s="178">
        <f>_xlfn.IFERROR(VLOOKUP(I58,'[1]Sheet1'!$A$569:$I$600,5,FALSE)/100,0)</f>
        <v>0</v>
      </c>
      <c r="E58" s="32">
        <f>_xlfn.IFERROR(VLOOKUP(I58,'[1]Sheet1'!$A$569:$I$600,2,FALSE),0)</f>
        <v>0</v>
      </c>
      <c r="F58" s="179">
        <f>_xlfn.IFERROR(VLOOKUP(I58,'[1]Sheet1'!$A$569:$I$600,3,FALSE)/100,0)</f>
        <v>0</v>
      </c>
      <c r="G58" s="32">
        <f>_xlfn.IFERROR(VLOOKUP(I58,'[1]Sheet1'!$A$569:$I$600,6,FALSE),0)</f>
        <v>0</v>
      </c>
      <c r="H58" s="179">
        <f>_xlfn.IFERROR(VLOOKUP(I58,'[1]Sheet1'!$A$569:$I$600,7,FALSE)/100,0)</f>
        <v>0</v>
      </c>
    </row>
    <row r="59" spans="1:8" ht="15.75" thickBot="1">
      <c r="A59" s="90">
        <v>11</v>
      </c>
      <c r="B59" s="218" t="s">
        <v>281</v>
      </c>
      <c r="C59" s="69">
        <f aca="true" t="shared" si="8" ref="C59:H59">SUM(C60:C63)</f>
        <v>20</v>
      </c>
      <c r="D59" s="229">
        <f t="shared" si="8"/>
        <v>0.013633265167007497</v>
      </c>
      <c r="E59" s="69">
        <f t="shared" si="8"/>
        <v>13</v>
      </c>
      <c r="F59" s="229">
        <f t="shared" si="8"/>
        <v>0.010038610038610039</v>
      </c>
      <c r="G59" s="69">
        <f t="shared" si="8"/>
        <v>33</v>
      </c>
      <c r="H59" s="230">
        <f t="shared" si="8"/>
        <v>0.011947863866763216</v>
      </c>
    </row>
    <row r="60" spans="1:9" ht="15">
      <c r="A60" s="197">
        <v>110</v>
      </c>
      <c r="B60" s="219" t="s">
        <v>282</v>
      </c>
      <c r="C60" s="57">
        <f>_xlfn.IFERROR(VLOOKUP(I60,'[1]Sheet1'!$A$569:$I$600,4,FALSE),0)</f>
        <v>10</v>
      </c>
      <c r="D60" s="200">
        <f>_xlfn.IFERROR(VLOOKUP(I60,'[1]Sheet1'!$A$569:$I$600,5,FALSE)/100,0)</f>
        <v>0.0068166325835037475</v>
      </c>
      <c r="E60" s="57">
        <f>_xlfn.IFERROR(VLOOKUP(I60,'[1]Sheet1'!$A$569:$I$600,2,FALSE),0)</f>
        <v>2</v>
      </c>
      <c r="F60" s="199">
        <f>_xlfn.IFERROR(VLOOKUP(I60,'[1]Sheet1'!$A$569:$I$600,3,FALSE)/100,0)</f>
        <v>0.0015444015444015444</v>
      </c>
      <c r="G60" s="57">
        <f>_xlfn.IFERROR(VLOOKUP(I60,'[1]Sheet1'!$A$569:$I$600,6,FALSE),0)</f>
        <v>12</v>
      </c>
      <c r="H60" s="199">
        <f>_xlfn.IFERROR(VLOOKUP(I60,'[1]Sheet1'!$A$569:$I$600,7,FALSE)/100,0)</f>
        <v>0.004344677769732078</v>
      </c>
      <c r="I60" s="256" t="s">
        <v>519</v>
      </c>
    </row>
    <row r="61" spans="1:9" ht="15">
      <c r="A61" s="190">
        <v>111</v>
      </c>
      <c r="B61" s="215" t="s">
        <v>283</v>
      </c>
      <c r="C61" s="18">
        <f>_xlfn.IFERROR(VLOOKUP(I61,'[1]Sheet1'!$A$569:$I$600,4,FALSE),0)</f>
        <v>2</v>
      </c>
      <c r="D61" s="177">
        <f>_xlfn.IFERROR(VLOOKUP(I61,'[1]Sheet1'!$A$569:$I$600,5,FALSE)/100,0)</f>
        <v>0.0013633265167007499</v>
      </c>
      <c r="E61" s="18">
        <f>_xlfn.IFERROR(VLOOKUP(I61,'[1]Sheet1'!$A$569:$I$600,2,FALSE),0)</f>
        <v>1</v>
      </c>
      <c r="F61" s="174">
        <f>_xlfn.IFERROR(VLOOKUP(I61,'[1]Sheet1'!$A$569:$I$600,3,FALSE)/100,0)</f>
        <v>0.0007722007722007722</v>
      </c>
      <c r="G61" s="18">
        <f>_xlfn.IFERROR(VLOOKUP(I61,'[1]Sheet1'!$A$569:$I$600,6,FALSE),0)</f>
        <v>3</v>
      </c>
      <c r="H61" s="174">
        <f>_xlfn.IFERROR(VLOOKUP(I61,'[1]Sheet1'!$A$569:$I$600,7,FALSE)/100,0)</f>
        <v>0.0010861694424330196</v>
      </c>
      <c r="I61" s="256" t="s">
        <v>564</v>
      </c>
    </row>
    <row r="62" spans="1:9" ht="15">
      <c r="A62" s="190">
        <v>112</v>
      </c>
      <c r="B62" s="215" t="s">
        <v>284</v>
      </c>
      <c r="C62" s="18">
        <f>_xlfn.IFERROR(VLOOKUP(I62,'[1]Sheet1'!$A$569:$I$600,4,FALSE),0)</f>
        <v>4</v>
      </c>
      <c r="D62" s="177">
        <f>_xlfn.IFERROR(VLOOKUP(I62,'[1]Sheet1'!$A$569:$I$600,5,FALSE)/100,0)</f>
        <v>0.0027266530334014998</v>
      </c>
      <c r="E62" s="18">
        <f>_xlfn.IFERROR(VLOOKUP(I62,'[1]Sheet1'!$A$569:$I$600,2,FALSE),0)</f>
        <v>1</v>
      </c>
      <c r="F62" s="174">
        <f>_xlfn.IFERROR(VLOOKUP(I62,'[1]Sheet1'!$A$569:$I$600,3,FALSE)/100,0)</f>
        <v>0.0007722007722007722</v>
      </c>
      <c r="G62" s="18">
        <f>_xlfn.IFERROR(VLOOKUP(I62,'[1]Sheet1'!$A$569:$I$600,6,FALSE),0)</f>
        <v>5</v>
      </c>
      <c r="H62" s="174">
        <f>_xlfn.IFERROR(VLOOKUP(I62,'[1]Sheet1'!$A$569:$I$600,7,FALSE)/100,0)</f>
        <v>0.0018102824040550326</v>
      </c>
      <c r="I62" s="256" t="s">
        <v>565</v>
      </c>
    </row>
    <row r="63" spans="1:9" ht="15.75" thickBot="1">
      <c r="A63" s="194">
        <v>119</v>
      </c>
      <c r="B63" s="216" t="s">
        <v>285</v>
      </c>
      <c r="C63" s="19">
        <f>_xlfn.IFERROR(VLOOKUP(I63,'[1]Sheet1'!$A$569:$I$600,4,FALSE),0)</f>
        <v>4</v>
      </c>
      <c r="D63" s="195">
        <f>_xlfn.IFERROR(VLOOKUP(I63,'[1]Sheet1'!$A$569:$I$600,5,FALSE)/100,0)</f>
        <v>0.0027266530334014998</v>
      </c>
      <c r="E63" s="19">
        <f>_xlfn.IFERROR(VLOOKUP(I63,'[1]Sheet1'!$A$569:$I$600,2,FALSE),0)</f>
        <v>9</v>
      </c>
      <c r="F63" s="175">
        <f>_xlfn.IFERROR(VLOOKUP(I63,'[1]Sheet1'!$A$569:$I$600,3,FALSE)/100,0)</f>
        <v>0.0069498069498069494</v>
      </c>
      <c r="G63" s="19">
        <f>_xlfn.IFERROR(VLOOKUP(I63,'[1]Sheet1'!$A$569:$I$600,6,FALSE),0)</f>
        <v>13</v>
      </c>
      <c r="H63" s="175">
        <f>_xlfn.IFERROR(VLOOKUP(I63,'[1]Sheet1'!$A$569:$I$600,7,FALSE)/100,0)</f>
        <v>0.004706734250543085</v>
      </c>
      <c r="I63" s="256" t="s">
        <v>520</v>
      </c>
    </row>
    <row r="64" spans="1:8" ht="15.75" thickBot="1">
      <c r="A64" s="90">
        <v>12</v>
      </c>
      <c r="B64" s="218" t="s">
        <v>286</v>
      </c>
      <c r="C64" s="69">
        <f aca="true" t="shared" si="9" ref="C64:H64">SUM(C65)</f>
        <v>64</v>
      </c>
      <c r="D64" s="229">
        <f t="shared" si="9"/>
        <v>0.043626448534423996</v>
      </c>
      <c r="E64" s="69">
        <f t="shared" si="9"/>
        <v>59</v>
      </c>
      <c r="F64" s="229">
        <f t="shared" si="9"/>
        <v>0.04555984555984556</v>
      </c>
      <c r="G64" s="69">
        <f t="shared" si="9"/>
        <v>123</v>
      </c>
      <c r="H64" s="231">
        <f t="shared" si="9"/>
        <v>0.044532947139753795</v>
      </c>
    </row>
    <row r="65" spans="1:9" ht="15.75" thickBot="1">
      <c r="A65" s="197">
        <v>120</v>
      </c>
      <c r="B65" s="219" t="s">
        <v>287</v>
      </c>
      <c r="C65" s="58">
        <f>_xlfn.IFERROR(VLOOKUP(I65,'[1]Sheet1'!$A$569:$I$600,4,FALSE),0)</f>
        <v>64</v>
      </c>
      <c r="D65" s="232">
        <f>_xlfn.IFERROR(VLOOKUP(I65,'[1]Sheet1'!$A$569:$I$600,5,FALSE)/100,0)</f>
        <v>0.043626448534423996</v>
      </c>
      <c r="E65" s="58">
        <f>_xlfn.IFERROR(VLOOKUP(I65,'[1]Sheet1'!$A$569:$I$600,2,FALSE),0)</f>
        <v>59</v>
      </c>
      <c r="F65" s="233">
        <f>_xlfn.IFERROR(VLOOKUP(I65,'[1]Sheet1'!$A$569:$I$600,3,FALSE)/100,0)</f>
        <v>0.04555984555984556</v>
      </c>
      <c r="G65" s="58">
        <f>_xlfn.IFERROR(VLOOKUP(I65,'[1]Sheet1'!$A$569:$I$600,6,FALSE),0)</f>
        <v>123</v>
      </c>
      <c r="H65" s="234">
        <f>_xlfn.IFERROR(VLOOKUP(I65,'[1]Sheet1'!$A$569:$I$600,7,FALSE)/100,0)</f>
        <v>0.044532947139753795</v>
      </c>
      <c r="I65" s="256" t="s">
        <v>521</v>
      </c>
    </row>
    <row r="66" spans="1:9" ht="29.25" thickBot="1">
      <c r="A66" s="90">
        <v>999</v>
      </c>
      <c r="B66" s="218" t="s">
        <v>288</v>
      </c>
      <c r="C66" s="69">
        <f>_xlfn.IFERROR(VLOOKUP(I66,'[1]Sheet1'!$A$569:$I$600,4,FALSE),0)</f>
        <v>17</v>
      </c>
      <c r="D66" s="183">
        <f>_xlfn.IFERROR(VLOOKUP(I66,'[1]Sheet1'!$A$569:$I$600,5,FALSE)/100,0)</f>
        <v>0.011588275391956372</v>
      </c>
      <c r="E66" s="69">
        <f>_xlfn.IFERROR(VLOOKUP(I66,'[1]Sheet1'!$A$569:$I$600,2,FALSE),0)</f>
        <v>26</v>
      </c>
      <c r="F66" s="182">
        <f>_xlfn.IFERROR(VLOOKUP(I66,'[1]Sheet1'!$A$569:$I$600,3,FALSE)/100,0)</f>
        <v>0.020077220077220077</v>
      </c>
      <c r="G66" s="69">
        <f>_xlfn.IFERROR(VLOOKUP(I66,'[1]Sheet1'!$A$569:$I$600,6,FALSE),0)</f>
        <v>43</v>
      </c>
      <c r="H66" s="182">
        <f>_xlfn.IFERROR(VLOOKUP(I66,'[1]Sheet1'!$A$569:$I$600,7,FALSE)/100,0)</f>
        <v>0.015568428674873281</v>
      </c>
      <c r="I66" s="256" t="s">
        <v>522</v>
      </c>
    </row>
    <row r="67" spans="1:9" ht="15.75" thickBot="1">
      <c r="A67" s="350" t="s">
        <v>103</v>
      </c>
      <c r="B67" s="351"/>
      <c r="C67" s="20">
        <f>_xlfn.IFERROR(VLOOKUP(I67,'[1]Sheet1'!$A$569:$I$600,4,FALSE),0)</f>
        <v>1467</v>
      </c>
      <c r="D67" s="59">
        <f>_xlfn.IFERROR(VLOOKUP(I67,'[1]Sheet1'!$A$569:$I$600,5,FALSE)/100,0)</f>
        <v>1</v>
      </c>
      <c r="E67" s="20">
        <f>_xlfn.IFERROR(VLOOKUP(I67,'[1]Sheet1'!$A$569:$I$600,2,FALSE),0)</f>
        <v>1295</v>
      </c>
      <c r="F67" s="21">
        <f>_xlfn.IFERROR(VLOOKUP(I67,'[1]Sheet1'!$A$569:$I$600,3,FALSE)/100,0)</f>
        <v>1</v>
      </c>
      <c r="G67" s="20">
        <f>_xlfn.IFERROR(VLOOKUP(I67,'[1]Sheet1'!$A$569:$I$600,6,FALSE),0)</f>
        <v>2762</v>
      </c>
      <c r="H67" s="21">
        <f>_xlfn.IFERROR(VLOOKUP(I67,'[1]Sheet1'!$A$569:$I$600,7,FALSE)/100,0)</f>
        <v>1</v>
      </c>
      <c r="I67" s="256" t="s">
        <v>435</v>
      </c>
    </row>
    <row r="68" spans="1:8" ht="15">
      <c r="A68" s="106"/>
      <c r="B68" s="8"/>
      <c r="C68" s="107"/>
      <c r="D68" s="180"/>
      <c r="E68" s="107"/>
      <c r="F68" s="180"/>
      <c r="G68" s="107"/>
      <c r="H68" s="180"/>
    </row>
    <row r="69" spans="1:8" ht="15">
      <c r="A69" s="10" t="s">
        <v>114</v>
      </c>
      <c r="B69" s="9"/>
      <c r="C69" s="9"/>
      <c r="D69" s="166"/>
      <c r="E69" s="9"/>
      <c r="F69" s="166"/>
      <c r="G69" s="9">
        <f>G66+G64+G59+G53+G48+G43+G38+G32+G25+G22+G17+G12+G6+G5</f>
        <v>2762</v>
      </c>
      <c r="H69" s="9"/>
    </row>
    <row r="70" spans="1:8" ht="15">
      <c r="A70" s="11" t="s">
        <v>115</v>
      </c>
      <c r="B70" s="9"/>
      <c r="C70" s="9"/>
      <c r="D70" s="166"/>
      <c r="E70" s="9"/>
      <c r="F70" s="166"/>
      <c r="G70" s="9"/>
      <c r="H70" s="9"/>
    </row>
    <row r="71" spans="1:8" ht="15">
      <c r="A71" s="11" t="s">
        <v>116</v>
      </c>
      <c r="B71" s="9"/>
      <c r="C71" s="9"/>
      <c r="D71" s="166"/>
      <c r="E71" s="9"/>
      <c r="F71" s="166"/>
      <c r="G71" s="9"/>
      <c r="H71" s="9"/>
    </row>
    <row r="72" spans="1:8" ht="15">
      <c r="A72" s="11" t="s">
        <v>117</v>
      </c>
      <c r="B72" s="9"/>
      <c r="C72" s="9"/>
      <c r="D72" s="166"/>
      <c r="E72" s="9"/>
      <c r="F72" s="166"/>
      <c r="G72" s="9"/>
      <c r="H72" s="9"/>
    </row>
    <row r="73" spans="1:8" ht="15">
      <c r="A73" s="11" t="s">
        <v>118</v>
      </c>
      <c r="B73" s="9"/>
      <c r="C73" s="9"/>
      <c r="D73" s="166"/>
      <c r="E73" s="9"/>
      <c r="F73" s="166"/>
      <c r="G73" s="9"/>
      <c r="H73" s="9"/>
    </row>
    <row r="74" spans="1:8" ht="15">
      <c r="A74" s="11" t="s">
        <v>119</v>
      </c>
      <c r="B74" s="9"/>
      <c r="C74" s="9"/>
      <c r="D74" s="166"/>
      <c r="E74" s="9"/>
      <c r="F74" s="166"/>
      <c r="G74" s="9"/>
      <c r="H74" s="9"/>
    </row>
    <row r="75" spans="1:8" ht="15">
      <c r="A75" s="9"/>
      <c r="B75" s="9"/>
      <c r="C75" s="9"/>
      <c r="D75" s="166"/>
      <c r="E75" s="9"/>
      <c r="F75" s="166"/>
      <c r="G75" s="9"/>
      <c r="H75" s="9"/>
    </row>
    <row r="76" spans="1:8" ht="15">
      <c r="A76" s="9"/>
      <c r="B76" s="9"/>
      <c r="C76" s="9"/>
      <c r="D76" s="166"/>
      <c r="E76" s="9"/>
      <c r="F76" s="166"/>
      <c r="G76" s="9"/>
      <c r="H76" s="9"/>
    </row>
    <row r="77" spans="1:8" ht="15">
      <c r="A77" s="9"/>
      <c r="B77" s="9"/>
      <c r="C77" s="9"/>
      <c r="D77" s="166"/>
      <c r="E77" s="9"/>
      <c r="F77" s="166"/>
      <c r="G77" s="9"/>
      <c r="H77" s="9"/>
    </row>
    <row r="78" spans="1:8" ht="15">
      <c r="A78" s="9"/>
      <c r="B78" s="9"/>
      <c r="C78" s="9"/>
      <c r="D78" s="166"/>
      <c r="E78" s="9"/>
      <c r="F78" s="166"/>
      <c r="G78" s="9"/>
      <c r="H78" s="9"/>
    </row>
    <row r="79" spans="1:8" ht="15">
      <c r="A79" s="9"/>
      <c r="B79" s="9"/>
      <c r="C79" s="9"/>
      <c r="D79" s="166"/>
      <c r="E79" s="9"/>
      <c r="F79" s="166"/>
      <c r="G79" s="9"/>
      <c r="H79" s="9"/>
    </row>
  </sheetData>
  <sheetProtection/>
  <mergeCells count="8">
    <mergeCell ref="A67:B67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6"/>
  <sheetViews>
    <sheetView zoomScale="90" zoomScaleNormal="90" zoomScalePageLayoutView="0" workbookViewId="0" topLeftCell="A15">
      <selection activeCell="O56" sqref="O56"/>
    </sheetView>
  </sheetViews>
  <sheetFormatPr defaultColWidth="11.421875" defaultRowHeight="15"/>
  <cols>
    <col min="1" max="1" width="10.7109375" style="167" customWidth="1"/>
    <col min="2" max="2" width="59.57421875" style="167" bestFit="1" customWidth="1"/>
    <col min="3" max="16" width="12.421875" style="167" customWidth="1"/>
    <col min="17" max="17" width="12.7109375" style="167" customWidth="1"/>
    <col min="18" max="18" width="11.421875" style="256" customWidth="1"/>
    <col min="19" max="16384" width="11.421875" style="167" customWidth="1"/>
  </cols>
  <sheetData>
    <row r="1" spans="1:17" ht="24.75" customHeight="1" thickBot="1" thickTop="1">
      <c r="A1" s="306" t="s">
        <v>391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21"/>
    </row>
    <row r="2" spans="1:17" ht="24.75" customHeight="1" thickBot="1" thickTop="1">
      <c r="A2" s="306" t="s">
        <v>615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21"/>
    </row>
    <row r="3" spans="1:17" ht="19.5" customHeight="1" thickBot="1" thickTop="1">
      <c r="A3" s="282"/>
      <c r="B3" s="285" t="s">
        <v>292</v>
      </c>
      <c r="C3" s="288" t="s">
        <v>32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0"/>
      <c r="Q3" s="334" t="s">
        <v>607</v>
      </c>
    </row>
    <row r="4" spans="1:17" ht="19.5" customHeight="1">
      <c r="A4" s="283"/>
      <c r="B4" s="286"/>
      <c r="C4" s="282">
        <v>2012</v>
      </c>
      <c r="D4" s="285"/>
      <c r="E4" s="282">
        <v>2013</v>
      </c>
      <c r="F4" s="285"/>
      <c r="G4" s="282">
        <v>2014</v>
      </c>
      <c r="H4" s="285"/>
      <c r="I4" s="282">
        <v>2015</v>
      </c>
      <c r="J4" s="285"/>
      <c r="K4" s="282">
        <v>2016</v>
      </c>
      <c r="L4" s="304"/>
      <c r="M4" s="282">
        <v>2017</v>
      </c>
      <c r="N4" s="304"/>
      <c r="O4" s="282">
        <v>2018</v>
      </c>
      <c r="P4" s="304"/>
      <c r="Q4" s="334"/>
    </row>
    <row r="5" spans="1:17" ht="19.5" customHeight="1" thickBot="1">
      <c r="A5" s="284"/>
      <c r="B5" s="287"/>
      <c r="C5" s="35" t="s">
        <v>33</v>
      </c>
      <c r="D5" s="36" t="s">
        <v>34</v>
      </c>
      <c r="E5" s="35" t="s">
        <v>33</v>
      </c>
      <c r="F5" s="36" t="s">
        <v>34</v>
      </c>
      <c r="G5" s="35" t="s">
        <v>33</v>
      </c>
      <c r="H5" s="36" t="s">
        <v>34</v>
      </c>
      <c r="I5" s="35" t="s">
        <v>33</v>
      </c>
      <c r="J5" s="36" t="s">
        <v>34</v>
      </c>
      <c r="K5" s="35" t="s">
        <v>33</v>
      </c>
      <c r="L5" s="60" t="s">
        <v>34</v>
      </c>
      <c r="M5" s="35" t="s">
        <v>33</v>
      </c>
      <c r="N5" s="60" t="s">
        <v>34</v>
      </c>
      <c r="O5" s="35" t="s">
        <v>33</v>
      </c>
      <c r="P5" s="60" t="s">
        <v>34</v>
      </c>
      <c r="Q5" s="352"/>
    </row>
    <row r="6" spans="1:18" ht="15.75" thickBot="1">
      <c r="A6" s="181" t="s">
        <v>35</v>
      </c>
      <c r="B6" s="218" t="s">
        <v>293</v>
      </c>
      <c r="C6" s="235">
        <v>64</v>
      </c>
      <c r="D6" s="204">
        <v>0.02467232074016962</v>
      </c>
      <c r="E6" s="235">
        <v>64</v>
      </c>
      <c r="F6" s="204">
        <v>0.02428842504743833</v>
      </c>
      <c r="G6" s="235">
        <v>73</v>
      </c>
      <c r="H6" s="204">
        <v>0.030391340549542047</v>
      </c>
      <c r="I6" s="236">
        <v>65</v>
      </c>
      <c r="J6" s="182">
        <v>0.024743052912066996</v>
      </c>
      <c r="K6" s="235">
        <v>70</v>
      </c>
      <c r="L6" s="204">
        <v>0.02600297176820208</v>
      </c>
      <c r="M6" s="235">
        <v>69</v>
      </c>
      <c r="N6" s="204">
        <v>0.024766690595836326</v>
      </c>
      <c r="O6" s="235">
        <f>_xlfn.IFERROR(VLOOKUP(R6,'[1]Sheet1'!$A$605:$C$646,2,FALSE),0)</f>
        <v>71</v>
      </c>
      <c r="P6" s="204">
        <f>_xlfn.IFERROR(VLOOKUP(R6,'[1]Sheet1'!$A$605:$C$646,3,FALSE)/100,0)</f>
        <v>0.02570601013758146</v>
      </c>
      <c r="Q6" s="182">
        <f>_xlfn.IFERROR((O6-M6)/M6,0)</f>
        <v>0.028985507246376812</v>
      </c>
      <c r="R6" s="256" t="s">
        <v>523</v>
      </c>
    </row>
    <row r="7" spans="1:17" ht="15.75" thickBot="1">
      <c r="A7" s="181" t="s">
        <v>37</v>
      </c>
      <c r="B7" s="218" t="s">
        <v>294</v>
      </c>
      <c r="C7" s="235">
        <v>147</v>
      </c>
      <c r="D7" s="237">
        <v>0.0566692367000771</v>
      </c>
      <c r="E7" s="235">
        <v>145</v>
      </c>
      <c r="F7" s="237">
        <v>0.05502846299810247</v>
      </c>
      <c r="G7" s="235">
        <v>135</v>
      </c>
      <c r="H7" s="238">
        <v>0.05620316402997502</v>
      </c>
      <c r="I7" s="236">
        <v>144</v>
      </c>
      <c r="J7" s="182">
        <v>0.05481537875904073</v>
      </c>
      <c r="K7" s="235">
        <v>151</v>
      </c>
      <c r="L7" s="237">
        <v>0.05609212481426449</v>
      </c>
      <c r="M7" s="235">
        <v>125</v>
      </c>
      <c r="N7" s="237">
        <v>0.04486719310839913</v>
      </c>
      <c r="O7" s="235">
        <f>SUM(O8:O15)</f>
        <v>152</v>
      </c>
      <c r="P7" s="237">
        <f>SUM(P8:P15)</f>
        <v>0.05503258508327299</v>
      </c>
      <c r="Q7" s="182">
        <f aca="true" t="shared" si="0" ref="Q7:Q54">_xlfn.IFERROR((O7-M7)/M7,0)</f>
        <v>0.216</v>
      </c>
    </row>
    <row r="8" spans="1:18" ht="15">
      <c r="A8" s="239" t="s">
        <v>295</v>
      </c>
      <c r="B8" s="240" t="s">
        <v>296</v>
      </c>
      <c r="C8" s="66">
        <v>37</v>
      </c>
      <c r="D8" s="187">
        <v>0.014263685427910563</v>
      </c>
      <c r="E8" s="66">
        <v>49</v>
      </c>
      <c r="F8" s="187">
        <v>0.018595825426944972</v>
      </c>
      <c r="G8" s="66">
        <v>35</v>
      </c>
      <c r="H8" s="187">
        <v>0.014571190674437969</v>
      </c>
      <c r="I8" s="61">
        <v>41</v>
      </c>
      <c r="J8" s="191">
        <v>0.015607156452226875</v>
      </c>
      <c r="K8" s="66">
        <v>50</v>
      </c>
      <c r="L8" s="187">
        <v>0.018573551263001486</v>
      </c>
      <c r="M8" s="66">
        <v>38</v>
      </c>
      <c r="N8" s="187">
        <v>0.013639626704953339</v>
      </c>
      <c r="O8" s="66">
        <f>_xlfn.IFERROR(VLOOKUP(R8,'[1]Sheet1'!$A$605:$C$646,2,FALSE),0)</f>
        <v>43</v>
      </c>
      <c r="P8" s="187">
        <f>_xlfn.IFERROR(VLOOKUP(R8,'[1]Sheet1'!$A$605:$C$646,3,FALSE)/100,0)</f>
        <v>0.015568428674873281</v>
      </c>
      <c r="Q8" s="191">
        <f t="shared" si="0"/>
        <v>0.13157894736842105</v>
      </c>
      <c r="R8" s="256" t="s">
        <v>524</v>
      </c>
    </row>
    <row r="9" spans="1:18" ht="15">
      <c r="A9" s="241" t="s">
        <v>297</v>
      </c>
      <c r="B9" s="215" t="s">
        <v>298</v>
      </c>
      <c r="C9" s="62">
        <v>47</v>
      </c>
      <c r="D9" s="191">
        <v>0.018118735543562067</v>
      </c>
      <c r="E9" s="62">
        <v>36</v>
      </c>
      <c r="F9" s="191">
        <v>0.01366223908918406</v>
      </c>
      <c r="G9" s="62">
        <v>32</v>
      </c>
      <c r="H9" s="191">
        <v>0.013322231473771857</v>
      </c>
      <c r="I9" s="62">
        <v>47</v>
      </c>
      <c r="J9" s="191">
        <v>0.017891130567186907</v>
      </c>
      <c r="K9" s="62">
        <v>34</v>
      </c>
      <c r="L9" s="191">
        <v>0.01263001485884101</v>
      </c>
      <c r="M9" s="62">
        <v>33</v>
      </c>
      <c r="N9" s="191">
        <v>0.011844938980617371</v>
      </c>
      <c r="O9" s="62">
        <f>_xlfn.IFERROR(VLOOKUP(R9,'[1]Sheet1'!$A$605:$C$646,2,FALSE),0)</f>
        <v>36</v>
      </c>
      <c r="P9" s="191">
        <f>_xlfn.IFERROR(VLOOKUP(R9,'[1]Sheet1'!$A$605:$C$646,3,FALSE)/100,0)</f>
        <v>0.013034033309196235</v>
      </c>
      <c r="Q9" s="191">
        <f t="shared" si="0"/>
        <v>0.09090909090909091</v>
      </c>
      <c r="R9" s="256" t="s">
        <v>525</v>
      </c>
    </row>
    <row r="10" spans="1:18" ht="15">
      <c r="A10" s="241" t="s">
        <v>299</v>
      </c>
      <c r="B10" s="215" t="s">
        <v>300</v>
      </c>
      <c r="C10" s="62">
        <v>24</v>
      </c>
      <c r="D10" s="191">
        <v>0.009252120277563608</v>
      </c>
      <c r="E10" s="62">
        <v>32</v>
      </c>
      <c r="F10" s="191">
        <v>0.012144212523719165</v>
      </c>
      <c r="G10" s="62">
        <v>29</v>
      </c>
      <c r="H10" s="191">
        <v>0.012073272273105746</v>
      </c>
      <c r="I10" s="62">
        <v>23</v>
      </c>
      <c r="J10" s="191">
        <v>0.008755234107346783</v>
      </c>
      <c r="K10" s="62">
        <v>26</v>
      </c>
      <c r="L10" s="191">
        <v>0.009658246656760773</v>
      </c>
      <c r="M10" s="62">
        <v>29</v>
      </c>
      <c r="N10" s="191">
        <v>0.0104091888011486</v>
      </c>
      <c r="O10" s="62">
        <f>_xlfn.IFERROR(VLOOKUP(R10,'[1]Sheet1'!$A$605:$C$646,2,FALSE),0)</f>
        <v>33</v>
      </c>
      <c r="P10" s="191">
        <f>_xlfn.IFERROR(VLOOKUP(R10,'[1]Sheet1'!$A$605:$C$646,3,FALSE)/100,0)</f>
        <v>0.011947863866763215</v>
      </c>
      <c r="Q10" s="191">
        <f t="shared" si="0"/>
        <v>0.13793103448275862</v>
      </c>
      <c r="R10" s="256" t="s">
        <v>526</v>
      </c>
    </row>
    <row r="11" spans="1:18" ht="15">
      <c r="A11" s="241" t="s">
        <v>301</v>
      </c>
      <c r="B11" s="215" t="s">
        <v>302</v>
      </c>
      <c r="C11" s="62">
        <v>2</v>
      </c>
      <c r="D11" s="191">
        <v>0.0007710100231303007</v>
      </c>
      <c r="E11" s="62">
        <v>3</v>
      </c>
      <c r="F11" s="191">
        <v>0.0011385199240986717</v>
      </c>
      <c r="G11" s="62">
        <v>1</v>
      </c>
      <c r="H11" s="191">
        <v>0.00041631973355537054</v>
      </c>
      <c r="I11" s="62">
        <v>2</v>
      </c>
      <c r="J11" s="191">
        <v>0.0007613247049866769</v>
      </c>
      <c r="K11" s="62">
        <v>5</v>
      </c>
      <c r="L11" s="191">
        <v>0.0018573551263001483</v>
      </c>
      <c r="M11" s="62">
        <v>2</v>
      </c>
      <c r="N11" s="191">
        <v>0.0007178750897343862</v>
      </c>
      <c r="O11" s="62">
        <f>_xlfn.IFERROR(VLOOKUP(R11,'[1]Sheet1'!$A$605:$C$646,2,FALSE),0)</f>
        <v>4</v>
      </c>
      <c r="P11" s="191">
        <f>_xlfn.IFERROR(VLOOKUP(R11,'[1]Sheet1'!$A$605:$C$646,3,FALSE)/100,0)</f>
        <v>0.001448225923244026</v>
      </c>
      <c r="Q11" s="191">
        <f t="shared" si="0"/>
        <v>1</v>
      </c>
      <c r="R11" s="256" t="s">
        <v>527</v>
      </c>
    </row>
    <row r="12" spans="1:18" ht="15">
      <c r="A12" s="241" t="s">
        <v>303</v>
      </c>
      <c r="B12" s="215" t="s">
        <v>304</v>
      </c>
      <c r="C12" s="62">
        <v>0</v>
      </c>
      <c r="D12" s="191">
        <v>0</v>
      </c>
      <c r="E12" s="62">
        <v>1</v>
      </c>
      <c r="F12" s="191">
        <v>0.0003795066413662239</v>
      </c>
      <c r="G12" s="62">
        <v>2</v>
      </c>
      <c r="H12" s="191">
        <v>0.0008326394671107411</v>
      </c>
      <c r="I12" s="62">
        <v>0</v>
      </c>
      <c r="J12" s="191">
        <v>0</v>
      </c>
      <c r="K12" s="62">
        <v>5</v>
      </c>
      <c r="L12" s="191">
        <v>0.0018573551263001483</v>
      </c>
      <c r="M12" s="62">
        <v>1</v>
      </c>
      <c r="N12" s="191">
        <v>0.0003589375448671931</v>
      </c>
      <c r="O12" s="62">
        <f>_xlfn.IFERROR(VLOOKUP(R12,'[1]Sheet1'!$A$605:$C$646,2,FALSE),0)</f>
        <v>3</v>
      </c>
      <c r="P12" s="191">
        <f>_xlfn.IFERROR(VLOOKUP(R12,'[1]Sheet1'!$A$605:$C$646,3,FALSE)/100,0)</f>
        <v>0.0010861694424330196</v>
      </c>
      <c r="Q12" s="191">
        <f t="shared" si="0"/>
        <v>2</v>
      </c>
      <c r="R12" s="256" t="s">
        <v>528</v>
      </c>
    </row>
    <row r="13" spans="1:18" ht="15">
      <c r="A13" s="241" t="s">
        <v>305</v>
      </c>
      <c r="B13" s="215" t="s">
        <v>306</v>
      </c>
      <c r="C13" s="62">
        <v>3</v>
      </c>
      <c r="D13" s="191">
        <v>0.001156515034695451</v>
      </c>
      <c r="E13" s="62">
        <v>2</v>
      </c>
      <c r="F13" s="191">
        <v>0.0007590132827324478</v>
      </c>
      <c r="G13" s="62">
        <v>5</v>
      </c>
      <c r="H13" s="191">
        <v>0.0020815986677768525</v>
      </c>
      <c r="I13" s="62">
        <v>3</v>
      </c>
      <c r="J13" s="191">
        <v>0.0011419870574800152</v>
      </c>
      <c r="K13" s="62">
        <v>4</v>
      </c>
      <c r="L13" s="191">
        <v>0.0014858841010401188</v>
      </c>
      <c r="M13" s="62">
        <v>3</v>
      </c>
      <c r="N13" s="191">
        <v>0.0010768126346015793</v>
      </c>
      <c r="O13" s="62">
        <f>_xlfn.IFERROR(VLOOKUP(R13,'[1]Sheet1'!$A$605:$C$646,2,FALSE),0)</f>
        <v>1</v>
      </c>
      <c r="P13" s="191">
        <f>_xlfn.IFERROR(VLOOKUP(R13,'[1]Sheet1'!$A$605:$C$646,3,FALSE)/100,0)</f>
        <v>0.0003620564808110065</v>
      </c>
      <c r="Q13" s="191">
        <f t="shared" si="0"/>
        <v>-0.6666666666666666</v>
      </c>
      <c r="R13" s="256" t="s">
        <v>529</v>
      </c>
    </row>
    <row r="14" spans="1:18" ht="15">
      <c r="A14" s="241" t="s">
        <v>307</v>
      </c>
      <c r="B14" s="215" t="s">
        <v>308</v>
      </c>
      <c r="C14" s="62">
        <v>24</v>
      </c>
      <c r="D14" s="191">
        <v>0.009252120277563608</v>
      </c>
      <c r="E14" s="62">
        <v>20</v>
      </c>
      <c r="F14" s="191">
        <v>0.007590132827324478</v>
      </c>
      <c r="G14" s="62">
        <v>24</v>
      </c>
      <c r="H14" s="191">
        <v>0.009991673605328892</v>
      </c>
      <c r="I14" s="62">
        <v>21</v>
      </c>
      <c r="J14" s="191">
        <v>0.007993909402360106</v>
      </c>
      <c r="K14" s="62">
        <v>16</v>
      </c>
      <c r="L14" s="191">
        <v>0.005943536404160475</v>
      </c>
      <c r="M14" s="62">
        <v>11</v>
      </c>
      <c r="N14" s="191">
        <v>0.003948312993539124</v>
      </c>
      <c r="O14" s="62">
        <f>_xlfn.IFERROR(VLOOKUP(R14,'[1]Sheet1'!$A$605:$C$646,2,FALSE),0)</f>
        <v>22</v>
      </c>
      <c r="P14" s="191">
        <f>_xlfn.IFERROR(VLOOKUP(R14,'[1]Sheet1'!$A$605:$C$646,3,FALSE)/100,0)</f>
        <v>0.007965242577842143</v>
      </c>
      <c r="Q14" s="191">
        <f t="shared" si="0"/>
        <v>1</v>
      </c>
      <c r="R14" s="256" t="s">
        <v>530</v>
      </c>
    </row>
    <row r="15" spans="1:18" ht="15.75" thickBot="1">
      <c r="A15" s="242" t="s">
        <v>309</v>
      </c>
      <c r="B15" s="216" t="s">
        <v>310</v>
      </c>
      <c r="C15" s="63">
        <v>10</v>
      </c>
      <c r="D15" s="243">
        <v>0.0038550501156515036</v>
      </c>
      <c r="E15" s="63">
        <v>2</v>
      </c>
      <c r="F15" s="243">
        <v>0.0007590132827324478</v>
      </c>
      <c r="G15" s="63">
        <v>7</v>
      </c>
      <c r="H15" s="243">
        <v>0.0029142381348875937</v>
      </c>
      <c r="I15" s="63">
        <v>7</v>
      </c>
      <c r="J15" s="243">
        <v>0.0026646364674533687</v>
      </c>
      <c r="K15" s="63">
        <v>11</v>
      </c>
      <c r="L15" s="243">
        <v>0.004086181277860327</v>
      </c>
      <c r="M15" s="63">
        <v>8</v>
      </c>
      <c r="N15" s="243">
        <v>0.002871500358937545</v>
      </c>
      <c r="O15" s="63">
        <f>_xlfn.IFERROR(VLOOKUP(R15,'[1]Sheet1'!$A$605:$C$646,2,FALSE),0)</f>
        <v>10</v>
      </c>
      <c r="P15" s="243">
        <f>_xlfn.IFERROR(VLOOKUP(R15,'[1]Sheet1'!$A$605:$C$646,3,FALSE)/100,0)</f>
        <v>0.003620564808110065</v>
      </c>
      <c r="Q15" s="243">
        <f t="shared" si="0"/>
        <v>0.25</v>
      </c>
      <c r="R15" s="256" t="s">
        <v>531</v>
      </c>
    </row>
    <row r="16" spans="1:17" ht="15.75" thickBot="1">
      <c r="A16" s="181" t="s">
        <v>45</v>
      </c>
      <c r="B16" s="218" t="s">
        <v>311</v>
      </c>
      <c r="C16" s="235">
        <v>217</v>
      </c>
      <c r="D16" s="237">
        <v>0.08365458750963763</v>
      </c>
      <c r="E16" s="235">
        <v>217</v>
      </c>
      <c r="F16" s="237">
        <v>0.08235294117647059</v>
      </c>
      <c r="G16" s="235">
        <v>212</v>
      </c>
      <c r="H16" s="237">
        <v>0.08825978351373855</v>
      </c>
      <c r="I16" s="236">
        <v>237</v>
      </c>
      <c r="J16" s="182">
        <v>0.0902169775409212</v>
      </c>
      <c r="K16" s="235">
        <v>202</v>
      </c>
      <c r="L16" s="237">
        <v>0.07503714710252601</v>
      </c>
      <c r="M16" s="235">
        <v>191</v>
      </c>
      <c r="N16" s="237">
        <v>0.0685570710696339</v>
      </c>
      <c r="O16" s="235">
        <f>SUM(O17:O19)</f>
        <v>167</v>
      </c>
      <c r="P16" s="237">
        <f>SUM(P17:P19)</f>
        <v>0.06046343229543809</v>
      </c>
      <c r="Q16" s="182">
        <f t="shared" si="0"/>
        <v>-0.1256544502617801</v>
      </c>
    </row>
    <row r="17" spans="1:18" ht="15">
      <c r="A17" s="244" t="s">
        <v>312</v>
      </c>
      <c r="B17" s="219" t="s">
        <v>313</v>
      </c>
      <c r="C17" s="66">
        <v>131</v>
      </c>
      <c r="D17" s="187">
        <v>0.050501156515034694</v>
      </c>
      <c r="E17" s="66">
        <v>145</v>
      </c>
      <c r="F17" s="187">
        <v>0.05502846299810247</v>
      </c>
      <c r="G17" s="66">
        <v>129</v>
      </c>
      <c r="H17" s="187">
        <v>0.053705245628642796</v>
      </c>
      <c r="I17" s="62">
        <v>133</v>
      </c>
      <c r="J17" s="191">
        <v>0.05062809288161401</v>
      </c>
      <c r="K17" s="66">
        <v>114</v>
      </c>
      <c r="L17" s="187">
        <v>0.04234769687964339</v>
      </c>
      <c r="M17" s="66">
        <v>91</v>
      </c>
      <c r="N17" s="187">
        <v>0.032663316582914576</v>
      </c>
      <c r="O17" s="66">
        <f>_xlfn.IFERROR(VLOOKUP(R17,'[1]Sheet1'!$A$605:$C$646,2,FALSE),0)</f>
        <v>84</v>
      </c>
      <c r="P17" s="187">
        <f>_xlfn.IFERROR(VLOOKUP(R17,'[1]Sheet1'!$A$605:$C$646,3,FALSE)/100,0)</f>
        <v>0.03041274438812455</v>
      </c>
      <c r="Q17" s="191">
        <f t="shared" si="0"/>
        <v>-0.07692307692307693</v>
      </c>
      <c r="R17" s="256" t="s">
        <v>532</v>
      </c>
    </row>
    <row r="18" spans="1:18" ht="15">
      <c r="A18" s="241" t="s">
        <v>314</v>
      </c>
      <c r="B18" s="215" t="s">
        <v>313</v>
      </c>
      <c r="C18" s="62">
        <v>54</v>
      </c>
      <c r="D18" s="191">
        <v>0.02081727062451812</v>
      </c>
      <c r="E18" s="62">
        <v>51</v>
      </c>
      <c r="F18" s="191">
        <v>0.01935483870967742</v>
      </c>
      <c r="G18" s="62">
        <v>65</v>
      </c>
      <c r="H18" s="191">
        <v>0.027060782681099085</v>
      </c>
      <c r="I18" s="62">
        <v>84</v>
      </c>
      <c r="J18" s="191">
        <v>0.03197563760944042</v>
      </c>
      <c r="K18" s="62">
        <v>70</v>
      </c>
      <c r="L18" s="191">
        <v>0.02600297176820208</v>
      </c>
      <c r="M18" s="62">
        <v>77</v>
      </c>
      <c r="N18" s="191">
        <v>0.02763819095477387</v>
      </c>
      <c r="O18" s="62">
        <f>_xlfn.IFERROR(VLOOKUP(R18,'[1]Sheet1'!$A$605:$C$646,2,FALSE),0)</f>
        <v>68</v>
      </c>
      <c r="P18" s="191">
        <f>_xlfn.IFERROR(VLOOKUP(R18,'[1]Sheet1'!$A$605:$C$646,3,FALSE)/100,0)</f>
        <v>0.024619840695148443</v>
      </c>
      <c r="Q18" s="191">
        <f t="shared" si="0"/>
        <v>-0.11688311688311688</v>
      </c>
      <c r="R18" s="256" t="s">
        <v>533</v>
      </c>
    </row>
    <row r="19" spans="1:18" ht="15.75" thickBot="1">
      <c r="A19" s="245" t="s">
        <v>315</v>
      </c>
      <c r="B19" s="217" t="s">
        <v>316</v>
      </c>
      <c r="C19" s="64">
        <v>32</v>
      </c>
      <c r="D19" s="246">
        <v>0.01233616037008481</v>
      </c>
      <c r="E19" s="64">
        <v>21</v>
      </c>
      <c r="F19" s="246">
        <v>0.007969639468690701</v>
      </c>
      <c r="G19" s="64">
        <v>18</v>
      </c>
      <c r="H19" s="246">
        <v>0.00749375520399667</v>
      </c>
      <c r="I19" s="64">
        <v>20</v>
      </c>
      <c r="J19" s="246">
        <v>0.007613247049866768</v>
      </c>
      <c r="K19" s="64">
        <v>18</v>
      </c>
      <c r="L19" s="246">
        <v>0.006686478454680534</v>
      </c>
      <c r="M19" s="64">
        <v>23</v>
      </c>
      <c r="N19" s="246">
        <v>0.008255563531945441</v>
      </c>
      <c r="O19" s="64">
        <f>_xlfn.IFERROR(VLOOKUP(R19,'[1]Sheet1'!$A$605:$C$646,2,FALSE),0)</f>
        <v>15</v>
      </c>
      <c r="P19" s="246">
        <f>_xlfn.IFERROR(VLOOKUP(R19,'[1]Sheet1'!$A$605:$C$646,3,FALSE)/100,0)</f>
        <v>0.005430847212165097</v>
      </c>
      <c r="Q19" s="246">
        <f t="shared" si="0"/>
        <v>-0.34782608695652173</v>
      </c>
      <c r="R19" s="256" t="s">
        <v>534</v>
      </c>
    </row>
    <row r="20" spans="1:17" ht="29.25" thickBot="1">
      <c r="A20" s="181" t="s">
        <v>53</v>
      </c>
      <c r="B20" s="218" t="s">
        <v>317</v>
      </c>
      <c r="C20" s="235">
        <v>159</v>
      </c>
      <c r="D20" s="237">
        <v>0.061295296838858905</v>
      </c>
      <c r="E20" s="235">
        <v>156</v>
      </c>
      <c r="F20" s="237">
        <v>0.05920303605313093</v>
      </c>
      <c r="G20" s="235">
        <v>125</v>
      </c>
      <c r="H20" s="237">
        <v>0.05203996669442131</v>
      </c>
      <c r="I20" s="236">
        <v>132</v>
      </c>
      <c r="J20" s="182">
        <v>0.05024743052912067</v>
      </c>
      <c r="K20" s="235">
        <v>140</v>
      </c>
      <c r="L20" s="237">
        <v>0.052005943536404156</v>
      </c>
      <c r="M20" s="235">
        <v>127</v>
      </c>
      <c r="N20" s="237">
        <v>0.04558506819813353</v>
      </c>
      <c r="O20" s="235">
        <f>SUM(O21:O23)</f>
        <v>121</v>
      </c>
      <c r="P20" s="237">
        <f>SUM(P21:P23)</f>
        <v>0.04380883417813179</v>
      </c>
      <c r="Q20" s="182">
        <f t="shared" si="0"/>
        <v>-0.047244094488188976</v>
      </c>
    </row>
    <row r="21" spans="1:18" ht="15">
      <c r="A21" s="239" t="s">
        <v>318</v>
      </c>
      <c r="B21" s="240" t="s">
        <v>319</v>
      </c>
      <c r="C21" s="66">
        <v>91</v>
      </c>
      <c r="D21" s="187">
        <v>0.03508095605242868</v>
      </c>
      <c r="E21" s="66">
        <v>72</v>
      </c>
      <c r="F21" s="187">
        <v>0.02732447817836812</v>
      </c>
      <c r="G21" s="66">
        <v>71</v>
      </c>
      <c r="H21" s="187">
        <v>0.029558701082431308</v>
      </c>
      <c r="I21" s="62">
        <v>66</v>
      </c>
      <c r="J21" s="191">
        <v>0.025123715264560333</v>
      </c>
      <c r="K21" s="66">
        <v>76</v>
      </c>
      <c r="L21" s="187">
        <v>0.02823179791976226</v>
      </c>
      <c r="M21" s="66">
        <v>63</v>
      </c>
      <c r="N21" s="187">
        <v>0.022613065326633167</v>
      </c>
      <c r="O21" s="66">
        <f>_xlfn.IFERROR(VLOOKUP(R21,'[1]Sheet1'!$A$605:$C$646,2,FALSE),0)</f>
        <v>50</v>
      </c>
      <c r="P21" s="187">
        <f>_xlfn.IFERROR(VLOOKUP(R21,'[1]Sheet1'!$A$605:$C$646,3,FALSE)/100,0)</f>
        <v>0.01810282404055033</v>
      </c>
      <c r="Q21" s="191">
        <f t="shared" si="0"/>
        <v>-0.20634920634920634</v>
      </c>
      <c r="R21" s="256" t="s">
        <v>535</v>
      </c>
    </row>
    <row r="22" spans="1:18" ht="15">
      <c r="A22" s="241" t="s">
        <v>320</v>
      </c>
      <c r="B22" s="215" t="s">
        <v>319</v>
      </c>
      <c r="C22" s="62">
        <v>53</v>
      </c>
      <c r="D22" s="191">
        <v>0.020431765612952967</v>
      </c>
      <c r="E22" s="62">
        <v>63</v>
      </c>
      <c r="F22" s="191">
        <v>0.023908918406072108</v>
      </c>
      <c r="G22" s="62">
        <v>42</v>
      </c>
      <c r="H22" s="191">
        <v>0.017485428809325562</v>
      </c>
      <c r="I22" s="62">
        <v>53</v>
      </c>
      <c r="J22" s="191">
        <v>0.020175104682146935</v>
      </c>
      <c r="K22" s="62">
        <v>54</v>
      </c>
      <c r="L22" s="191">
        <v>0.020059435364041603</v>
      </c>
      <c r="M22" s="62">
        <v>52</v>
      </c>
      <c r="N22" s="191">
        <v>0.01866475233309404</v>
      </c>
      <c r="O22" s="62">
        <f>_xlfn.IFERROR(VLOOKUP(R22,'[1]Sheet1'!$A$605:$C$646,2,FALSE),0)</f>
        <v>58</v>
      </c>
      <c r="P22" s="191">
        <f>_xlfn.IFERROR(VLOOKUP(R22,'[1]Sheet1'!$A$605:$C$646,3,FALSE)/100,0)</f>
        <v>0.020999275887038378</v>
      </c>
      <c r="Q22" s="191">
        <f t="shared" si="0"/>
        <v>0.11538461538461539</v>
      </c>
      <c r="R22" s="256" t="s">
        <v>536</v>
      </c>
    </row>
    <row r="23" spans="1:18" ht="15.75" thickBot="1">
      <c r="A23" s="242" t="s">
        <v>321</v>
      </c>
      <c r="B23" s="216" t="s">
        <v>322</v>
      </c>
      <c r="C23" s="63">
        <v>15</v>
      </c>
      <c r="D23" s="243">
        <v>0.005782575173477255</v>
      </c>
      <c r="E23" s="63">
        <v>21</v>
      </c>
      <c r="F23" s="243">
        <v>0.007969639468690701</v>
      </c>
      <c r="G23" s="63">
        <v>12</v>
      </c>
      <c r="H23" s="243">
        <v>0.004995836802664446</v>
      </c>
      <c r="I23" s="63">
        <v>13</v>
      </c>
      <c r="J23" s="243">
        <v>0.0049486105824134</v>
      </c>
      <c r="K23" s="63">
        <v>10</v>
      </c>
      <c r="L23" s="243">
        <v>0.0037147102526002966</v>
      </c>
      <c r="M23" s="63">
        <v>12</v>
      </c>
      <c r="N23" s="243">
        <v>0.004307250538406317</v>
      </c>
      <c r="O23" s="63">
        <f>_xlfn.IFERROR(VLOOKUP(R23,'[1]Sheet1'!$A$605:$C$646,2,FALSE),0)</f>
        <v>13</v>
      </c>
      <c r="P23" s="243">
        <f>_xlfn.IFERROR(VLOOKUP(R23,'[1]Sheet1'!$A$605:$C$646,3,FALSE)/100,0)</f>
        <v>0.004706734250543085</v>
      </c>
      <c r="Q23" s="243">
        <f t="shared" si="0"/>
        <v>0.08333333333333333</v>
      </c>
      <c r="R23" s="256" t="s">
        <v>537</v>
      </c>
    </row>
    <row r="24" spans="1:17" ht="15.75" thickBot="1">
      <c r="A24" s="181" t="s">
        <v>62</v>
      </c>
      <c r="B24" s="218" t="s">
        <v>323</v>
      </c>
      <c r="C24" s="235">
        <v>103</v>
      </c>
      <c r="D24" s="237">
        <v>0.03970701619121048</v>
      </c>
      <c r="E24" s="235">
        <v>108</v>
      </c>
      <c r="F24" s="237">
        <v>0.04098671726755218</v>
      </c>
      <c r="G24" s="235">
        <v>109</v>
      </c>
      <c r="H24" s="237">
        <v>0.04537885095753539</v>
      </c>
      <c r="I24" s="236">
        <v>116</v>
      </c>
      <c r="J24" s="182">
        <v>0.044156832889227254</v>
      </c>
      <c r="K24" s="235">
        <v>127</v>
      </c>
      <c r="L24" s="237">
        <v>0.04717682020802378</v>
      </c>
      <c r="M24" s="235">
        <v>113</v>
      </c>
      <c r="N24" s="237">
        <v>0.04055994256999282</v>
      </c>
      <c r="O24" s="235">
        <f>SUM(O25:O30)</f>
        <v>113</v>
      </c>
      <c r="P24" s="237">
        <f>SUM(P25:P30)</f>
        <v>0.04091238233164374</v>
      </c>
      <c r="Q24" s="182">
        <f t="shared" si="0"/>
        <v>0</v>
      </c>
    </row>
    <row r="25" spans="1:18" ht="15">
      <c r="A25" s="244" t="s">
        <v>324</v>
      </c>
      <c r="B25" s="219" t="s">
        <v>325</v>
      </c>
      <c r="C25" s="66">
        <v>5</v>
      </c>
      <c r="D25" s="187">
        <v>0.0019275250578257518</v>
      </c>
      <c r="E25" s="66">
        <v>7</v>
      </c>
      <c r="F25" s="187">
        <v>0.0026565464895635673</v>
      </c>
      <c r="G25" s="66">
        <v>2</v>
      </c>
      <c r="H25" s="187">
        <v>0.0008326394671107411</v>
      </c>
      <c r="I25" s="62">
        <v>5</v>
      </c>
      <c r="J25" s="191">
        <v>0.001903311762466692</v>
      </c>
      <c r="K25" s="66">
        <v>8</v>
      </c>
      <c r="L25" s="187">
        <v>0.0029717682020802376</v>
      </c>
      <c r="M25" s="66">
        <v>5</v>
      </c>
      <c r="N25" s="187">
        <v>0.0017946877243359654</v>
      </c>
      <c r="O25" s="66">
        <f>_xlfn.IFERROR(VLOOKUP(R25,'[1]Sheet1'!$A$605:$C$646,2,FALSE),0)</f>
        <v>3</v>
      </c>
      <c r="P25" s="187">
        <f>_xlfn.IFERROR(VLOOKUP(R25,'[1]Sheet1'!$A$605:$C$646,3,FALSE)/100,0)</f>
        <v>0.0010861694424330196</v>
      </c>
      <c r="Q25" s="191">
        <f t="shared" si="0"/>
        <v>-0.4</v>
      </c>
      <c r="R25" s="256" t="s">
        <v>538</v>
      </c>
    </row>
    <row r="26" spans="1:18" ht="15">
      <c r="A26" s="241" t="s">
        <v>326</v>
      </c>
      <c r="B26" s="215" t="s">
        <v>327</v>
      </c>
      <c r="C26" s="62">
        <v>59</v>
      </c>
      <c r="D26" s="191">
        <v>0.02274479568234387</v>
      </c>
      <c r="E26" s="62">
        <v>64</v>
      </c>
      <c r="F26" s="191">
        <v>0.02428842504743833</v>
      </c>
      <c r="G26" s="62">
        <v>70</v>
      </c>
      <c r="H26" s="191">
        <v>0.029142381348875937</v>
      </c>
      <c r="I26" s="62">
        <v>73</v>
      </c>
      <c r="J26" s="191">
        <v>0.027788351732013702</v>
      </c>
      <c r="K26" s="62">
        <v>75</v>
      </c>
      <c r="L26" s="191">
        <v>0.02786032689450223</v>
      </c>
      <c r="M26" s="62">
        <v>71</v>
      </c>
      <c r="N26" s="191">
        <v>0.025484565685570712</v>
      </c>
      <c r="O26" s="62">
        <f>_xlfn.IFERROR(VLOOKUP(R26,'[1]Sheet1'!$A$605:$C$646,2,FALSE),0)</f>
        <v>85</v>
      </c>
      <c r="P26" s="191">
        <f>_xlfn.IFERROR(VLOOKUP(R26,'[1]Sheet1'!$A$605:$C$646,3,FALSE)/100,0)</f>
        <v>0.03077480086893556</v>
      </c>
      <c r="Q26" s="191">
        <f t="shared" si="0"/>
        <v>0.19718309859154928</v>
      </c>
      <c r="R26" s="256" t="s">
        <v>539</v>
      </c>
    </row>
    <row r="27" spans="1:18" ht="15">
      <c r="A27" s="241" t="s">
        <v>328</v>
      </c>
      <c r="B27" s="215" t="s">
        <v>329</v>
      </c>
      <c r="C27" s="62">
        <v>3</v>
      </c>
      <c r="D27" s="191">
        <v>0.001156515034695451</v>
      </c>
      <c r="E27" s="62">
        <v>4</v>
      </c>
      <c r="F27" s="191">
        <v>0.0015180265654648956</v>
      </c>
      <c r="G27" s="62">
        <v>2</v>
      </c>
      <c r="H27" s="191">
        <v>0.0008326394671107411</v>
      </c>
      <c r="I27" s="62">
        <v>5</v>
      </c>
      <c r="J27" s="191">
        <v>0.001903311762466692</v>
      </c>
      <c r="K27" s="62">
        <v>7</v>
      </c>
      <c r="L27" s="191">
        <v>0.0026002971768202075</v>
      </c>
      <c r="M27" s="62">
        <v>3</v>
      </c>
      <c r="N27" s="191">
        <v>0.0010768126346015793</v>
      </c>
      <c r="O27" s="62">
        <f>_xlfn.IFERROR(VLOOKUP(R27,'[1]Sheet1'!$A$605:$C$646,2,FALSE),0)</f>
        <v>3</v>
      </c>
      <c r="P27" s="191">
        <f>_xlfn.IFERROR(VLOOKUP(R27,'[1]Sheet1'!$A$605:$C$646,3,FALSE)/100,0)</f>
        <v>0.0010861694424330196</v>
      </c>
      <c r="Q27" s="191">
        <f t="shared" si="0"/>
        <v>0</v>
      </c>
      <c r="R27" s="256" t="s">
        <v>540</v>
      </c>
    </row>
    <row r="28" spans="1:18" ht="15">
      <c r="A28" s="241" t="s">
        <v>330</v>
      </c>
      <c r="B28" s="247" t="s">
        <v>331</v>
      </c>
      <c r="C28" s="62">
        <v>16</v>
      </c>
      <c r="D28" s="191">
        <v>0.006168080185042405</v>
      </c>
      <c r="E28" s="62">
        <v>17</v>
      </c>
      <c r="F28" s="191">
        <v>0.0064516129032258064</v>
      </c>
      <c r="G28" s="62">
        <v>18</v>
      </c>
      <c r="H28" s="191">
        <v>0.00749375520399667</v>
      </c>
      <c r="I28" s="62">
        <v>16</v>
      </c>
      <c r="J28" s="191">
        <v>0.006090597639893415</v>
      </c>
      <c r="K28" s="62">
        <v>15</v>
      </c>
      <c r="L28" s="191">
        <v>0.005572065378900446</v>
      </c>
      <c r="M28" s="62">
        <v>15</v>
      </c>
      <c r="N28" s="191">
        <v>0.005384063173007897</v>
      </c>
      <c r="O28" s="62">
        <f>_xlfn.IFERROR(VLOOKUP(R28,'[1]Sheet1'!$A$605:$C$646,2,FALSE),0)</f>
        <v>14</v>
      </c>
      <c r="P28" s="191">
        <f>_xlfn.IFERROR(VLOOKUP(R28,'[1]Sheet1'!$A$605:$C$646,3,FALSE)/100,0)</f>
        <v>0.005068790731354091</v>
      </c>
      <c r="Q28" s="191">
        <f t="shared" si="0"/>
        <v>-0.06666666666666667</v>
      </c>
      <c r="R28" s="256" t="s">
        <v>541</v>
      </c>
    </row>
    <row r="29" spans="1:18" ht="15">
      <c r="A29" s="241" t="s">
        <v>332</v>
      </c>
      <c r="B29" s="215" t="s">
        <v>333</v>
      </c>
      <c r="C29" s="62">
        <v>14</v>
      </c>
      <c r="D29" s="191">
        <v>0.005397070161912105</v>
      </c>
      <c r="E29" s="62">
        <v>12</v>
      </c>
      <c r="F29" s="191">
        <v>0.004554079696394687</v>
      </c>
      <c r="G29" s="62">
        <v>15</v>
      </c>
      <c r="H29" s="191">
        <v>0.0062447960033305576</v>
      </c>
      <c r="I29" s="62">
        <v>11</v>
      </c>
      <c r="J29" s="191">
        <v>0.004187285877426722</v>
      </c>
      <c r="K29" s="62">
        <v>19</v>
      </c>
      <c r="L29" s="191">
        <v>0.007057949479940565</v>
      </c>
      <c r="M29" s="62">
        <v>16</v>
      </c>
      <c r="N29" s="191">
        <v>0.00574300071787509</v>
      </c>
      <c r="O29" s="62">
        <f>_xlfn.IFERROR(VLOOKUP(R29,'[1]Sheet1'!$A$605:$C$646,2,FALSE),0)</f>
        <v>6</v>
      </c>
      <c r="P29" s="191">
        <f>_xlfn.IFERROR(VLOOKUP(R29,'[1]Sheet1'!$A$605:$C$646,3,FALSE)/100,0)</f>
        <v>0.002172338884866039</v>
      </c>
      <c r="Q29" s="191">
        <f t="shared" si="0"/>
        <v>-0.625</v>
      </c>
      <c r="R29" s="256" t="s">
        <v>542</v>
      </c>
    </row>
    <row r="30" spans="1:18" ht="15.75" thickBot="1">
      <c r="A30" s="245" t="s">
        <v>334</v>
      </c>
      <c r="B30" s="217" t="s">
        <v>335</v>
      </c>
      <c r="C30" s="64">
        <v>6</v>
      </c>
      <c r="D30" s="246">
        <v>0.002313030069390902</v>
      </c>
      <c r="E30" s="64">
        <v>4</v>
      </c>
      <c r="F30" s="246">
        <v>0.0015180265654648956</v>
      </c>
      <c r="G30" s="64">
        <v>2</v>
      </c>
      <c r="H30" s="246">
        <v>0.0008326394671107411</v>
      </c>
      <c r="I30" s="64">
        <v>6</v>
      </c>
      <c r="J30" s="246">
        <v>0.0022839741149600305</v>
      </c>
      <c r="K30" s="64">
        <v>3</v>
      </c>
      <c r="L30" s="246">
        <v>0.001114413075780089</v>
      </c>
      <c r="M30" s="64">
        <v>3</v>
      </c>
      <c r="N30" s="246">
        <v>0.0010768126346015793</v>
      </c>
      <c r="O30" s="64">
        <f>_xlfn.IFERROR(VLOOKUP(R30,'[1]Sheet1'!$A$605:$C$646,2,FALSE),0)</f>
        <v>2</v>
      </c>
      <c r="P30" s="246">
        <f>_xlfn.IFERROR(VLOOKUP(R30,'[1]Sheet1'!$A$605:$C$646,3,FALSE)/100,0)</f>
        <v>0.000724112961622013</v>
      </c>
      <c r="Q30" s="246">
        <f t="shared" si="0"/>
        <v>-0.3333333333333333</v>
      </c>
      <c r="R30" s="256" t="s">
        <v>543</v>
      </c>
    </row>
    <row r="31" spans="1:17" ht="15.75" thickBot="1">
      <c r="A31" s="181" t="s">
        <v>336</v>
      </c>
      <c r="B31" s="218" t="s">
        <v>337</v>
      </c>
      <c r="C31" s="235">
        <v>710</v>
      </c>
      <c r="D31" s="237">
        <v>0.2737085582112567</v>
      </c>
      <c r="E31" s="235">
        <v>755</v>
      </c>
      <c r="F31" s="237">
        <v>0.286527514231499</v>
      </c>
      <c r="G31" s="235">
        <v>687</v>
      </c>
      <c r="H31" s="237">
        <v>0.28601165695253955</v>
      </c>
      <c r="I31" s="236">
        <v>761</v>
      </c>
      <c r="J31" s="182">
        <v>0.28968405024743055</v>
      </c>
      <c r="K31" s="235">
        <v>777</v>
      </c>
      <c r="L31" s="237">
        <v>0.2886329866270431</v>
      </c>
      <c r="M31" s="235">
        <v>903</v>
      </c>
      <c r="N31" s="237">
        <v>0.32412060301507534</v>
      </c>
      <c r="O31" s="235">
        <f>SUM(O32:O39)</f>
        <v>890</v>
      </c>
      <c r="P31" s="237">
        <f>SUM(P32:P39)</f>
        <v>0.3222302679217958</v>
      </c>
      <c r="Q31" s="182">
        <f t="shared" si="0"/>
        <v>-0.014396456256921373</v>
      </c>
    </row>
    <row r="32" spans="1:18" ht="15">
      <c r="A32" s="239" t="s">
        <v>338</v>
      </c>
      <c r="B32" s="240" t="s">
        <v>339</v>
      </c>
      <c r="C32" s="66">
        <v>11</v>
      </c>
      <c r="D32" s="187">
        <v>0.004240555127216654</v>
      </c>
      <c r="E32" s="66">
        <v>14</v>
      </c>
      <c r="F32" s="187">
        <v>0.005313092979127135</v>
      </c>
      <c r="G32" s="66">
        <v>13</v>
      </c>
      <c r="H32" s="187">
        <v>0.005412156536219817</v>
      </c>
      <c r="I32" s="62">
        <v>17</v>
      </c>
      <c r="J32" s="191">
        <v>0.006471259992386753</v>
      </c>
      <c r="K32" s="66">
        <v>24</v>
      </c>
      <c r="L32" s="187">
        <v>0.008915304606240713</v>
      </c>
      <c r="M32" s="66">
        <v>12</v>
      </c>
      <c r="N32" s="187">
        <v>0.004307250538406317</v>
      </c>
      <c r="O32" s="66">
        <f>_xlfn.IFERROR(VLOOKUP(R32,'[1]Sheet1'!$A$605:$C$646,2,FALSE),0)</f>
        <v>20</v>
      </c>
      <c r="P32" s="187">
        <f>_xlfn.IFERROR(VLOOKUP(R32,'[1]Sheet1'!$A$605:$C$646,3,FALSE)/100,0)</f>
        <v>0.00724112961622013</v>
      </c>
      <c r="Q32" s="191">
        <f t="shared" si="0"/>
        <v>0.6666666666666666</v>
      </c>
      <c r="R32" s="256" t="s">
        <v>544</v>
      </c>
    </row>
    <row r="33" spans="1:18" ht="15">
      <c r="A33" s="241" t="s">
        <v>340</v>
      </c>
      <c r="B33" s="215" t="s">
        <v>341</v>
      </c>
      <c r="C33" s="62">
        <v>224</v>
      </c>
      <c r="D33" s="191">
        <v>0.08635312259059368</v>
      </c>
      <c r="E33" s="62">
        <v>229</v>
      </c>
      <c r="F33" s="191">
        <v>0.08690702087286528</v>
      </c>
      <c r="G33" s="62">
        <v>214</v>
      </c>
      <c r="H33" s="191">
        <v>0.0890924229808493</v>
      </c>
      <c r="I33" s="62">
        <v>222</v>
      </c>
      <c r="J33" s="191">
        <v>0.08450704225352113</v>
      </c>
      <c r="K33" s="62">
        <v>237</v>
      </c>
      <c r="L33" s="191">
        <v>0.08803863298662705</v>
      </c>
      <c r="M33" s="62">
        <v>285</v>
      </c>
      <c r="N33" s="191">
        <v>0.10229720028715002</v>
      </c>
      <c r="O33" s="62">
        <f>_xlfn.IFERROR(VLOOKUP(R33,'[1]Sheet1'!$A$605:$C$646,2,FALSE),0)</f>
        <v>280</v>
      </c>
      <c r="P33" s="191">
        <f>_xlfn.IFERROR(VLOOKUP(R33,'[1]Sheet1'!$A$605:$C$646,3,FALSE)/100,0)</f>
        <v>0.10137581462708183</v>
      </c>
      <c r="Q33" s="191">
        <f t="shared" si="0"/>
        <v>-0.017543859649122806</v>
      </c>
      <c r="R33" s="256" t="s">
        <v>545</v>
      </c>
    </row>
    <row r="34" spans="1:18" ht="15">
      <c r="A34" s="241" t="s">
        <v>342</v>
      </c>
      <c r="B34" s="215" t="s">
        <v>343</v>
      </c>
      <c r="C34" s="62">
        <v>151</v>
      </c>
      <c r="D34" s="191">
        <v>0.0582112567463377</v>
      </c>
      <c r="E34" s="62">
        <v>169</v>
      </c>
      <c r="F34" s="191">
        <v>0.06413662239089184</v>
      </c>
      <c r="G34" s="62">
        <v>167</v>
      </c>
      <c r="H34" s="191">
        <v>0.06952539550374688</v>
      </c>
      <c r="I34" s="62">
        <v>170</v>
      </c>
      <c r="J34" s="191">
        <v>0.06471259992386753</v>
      </c>
      <c r="K34" s="62">
        <v>194</v>
      </c>
      <c r="L34" s="191">
        <v>0.07206537890044576</v>
      </c>
      <c r="M34" s="62">
        <v>234</v>
      </c>
      <c r="N34" s="191">
        <v>0.0839913854989232</v>
      </c>
      <c r="O34" s="62">
        <f>_xlfn.IFERROR(VLOOKUP(R34,'[1]Sheet1'!$A$605:$C$646,2,FALSE),0)</f>
        <v>217</v>
      </c>
      <c r="P34" s="191">
        <f>_xlfn.IFERROR(VLOOKUP(R34,'[1]Sheet1'!$A$605:$C$646,3,FALSE)/100,0)</f>
        <v>0.07856625633598842</v>
      </c>
      <c r="Q34" s="191">
        <f t="shared" si="0"/>
        <v>-0.07264957264957266</v>
      </c>
      <c r="R34" s="256" t="s">
        <v>546</v>
      </c>
    </row>
    <row r="35" spans="1:18" ht="15">
      <c r="A35" s="241" t="s">
        <v>344</v>
      </c>
      <c r="B35" s="215" t="s">
        <v>345</v>
      </c>
      <c r="C35" s="62">
        <v>74</v>
      </c>
      <c r="D35" s="191">
        <v>0.028527370855821126</v>
      </c>
      <c r="E35" s="62">
        <v>69</v>
      </c>
      <c r="F35" s="191">
        <v>0.026185958254269448</v>
      </c>
      <c r="G35" s="62">
        <v>70</v>
      </c>
      <c r="H35" s="191">
        <v>0.029142381348875937</v>
      </c>
      <c r="I35" s="62">
        <v>84</v>
      </c>
      <c r="J35" s="191">
        <v>0.03197563760944042</v>
      </c>
      <c r="K35" s="62">
        <v>66</v>
      </c>
      <c r="L35" s="191">
        <v>0.024517087667161964</v>
      </c>
      <c r="M35" s="62">
        <v>81</v>
      </c>
      <c r="N35" s="191">
        <v>0.029073941134242644</v>
      </c>
      <c r="O35" s="62">
        <f>_xlfn.IFERROR(VLOOKUP(R35,'[1]Sheet1'!$A$605:$C$646,2,FALSE),0)</f>
        <v>75</v>
      </c>
      <c r="P35" s="191">
        <f>_xlfn.IFERROR(VLOOKUP(R35,'[1]Sheet1'!$A$605:$C$646,3,FALSE)/100,0)</f>
        <v>0.02715423606082549</v>
      </c>
      <c r="Q35" s="191">
        <f t="shared" si="0"/>
        <v>-0.07407407407407407</v>
      </c>
      <c r="R35" s="256" t="s">
        <v>547</v>
      </c>
    </row>
    <row r="36" spans="1:18" ht="15">
      <c r="A36" s="241" t="s">
        <v>346</v>
      </c>
      <c r="B36" s="215" t="s">
        <v>347</v>
      </c>
      <c r="C36" s="62">
        <v>68</v>
      </c>
      <c r="D36" s="191">
        <v>0.026214340786430222</v>
      </c>
      <c r="E36" s="62">
        <v>51</v>
      </c>
      <c r="F36" s="191">
        <v>0.01935483870967742</v>
      </c>
      <c r="G36" s="62">
        <v>63</v>
      </c>
      <c r="H36" s="191">
        <v>0.026228143213988343</v>
      </c>
      <c r="I36" s="62">
        <v>67</v>
      </c>
      <c r="J36" s="191">
        <v>0.025504377617053674</v>
      </c>
      <c r="K36" s="62">
        <v>61</v>
      </c>
      <c r="L36" s="191">
        <v>0.022659732540861812</v>
      </c>
      <c r="M36" s="62">
        <v>81</v>
      </c>
      <c r="N36" s="191">
        <v>0.029073941134242644</v>
      </c>
      <c r="O36" s="62">
        <f>_xlfn.IFERROR(VLOOKUP(R36,'[1]Sheet1'!$A$605:$C$646,2,FALSE),0)</f>
        <v>72</v>
      </c>
      <c r="P36" s="191">
        <f>_xlfn.IFERROR(VLOOKUP(R36,'[1]Sheet1'!$A$605:$C$646,3,FALSE)/100,0)</f>
        <v>0.02606806661839247</v>
      </c>
      <c r="Q36" s="191">
        <f t="shared" si="0"/>
        <v>-0.1111111111111111</v>
      </c>
      <c r="R36" s="256" t="s">
        <v>548</v>
      </c>
    </row>
    <row r="37" spans="1:18" ht="15">
      <c r="A37" s="190">
        <v>55</v>
      </c>
      <c r="B37" s="215" t="s">
        <v>348</v>
      </c>
      <c r="C37" s="62">
        <v>154</v>
      </c>
      <c r="D37" s="191">
        <v>0.059367771781033155</v>
      </c>
      <c r="E37" s="62">
        <v>196</v>
      </c>
      <c r="F37" s="191">
        <v>0.07438330170777989</v>
      </c>
      <c r="G37" s="62">
        <v>136</v>
      </c>
      <c r="H37" s="191">
        <v>0.05661948376353039</v>
      </c>
      <c r="I37" s="62">
        <v>160</v>
      </c>
      <c r="J37" s="191">
        <v>0.06090597639893414</v>
      </c>
      <c r="K37" s="62">
        <v>162</v>
      </c>
      <c r="L37" s="191">
        <v>0.0601783060921248</v>
      </c>
      <c r="M37" s="62">
        <v>179</v>
      </c>
      <c r="N37" s="191">
        <v>0.06424982053122756</v>
      </c>
      <c r="O37" s="62">
        <f>_xlfn.IFERROR(VLOOKUP(R37,'[1]Sheet1'!$A$605:$C$646,2,FALSE),0)</f>
        <v>192</v>
      </c>
      <c r="P37" s="191">
        <f>_xlfn.IFERROR(VLOOKUP(R37,'[1]Sheet1'!$A$605:$C$646,3,FALSE)/100,0)</f>
        <v>0.06951484431571325</v>
      </c>
      <c r="Q37" s="191">
        <f t="shared" si="0"/>
        <v>0.07262569832402235</v>
      </c>
      <c r="R37" s="256" t="s">
        <v>549</v>
      </c>
    </row>
    <row r="38" spans="1:18" ht="15">
      <c r="A38" s="241" t="s">
        <v>349</v>
      </c>
      <c r="B38" s="215" t="s">
        <v>350</v>
      </c>
      <c r="C38" s="62">
        <v>17</v>
      </c>
      <c r="D38" s="191">
        <v>0.0065535851966075555</v>
      </c>
      <c r="E38" s="62">
        <v>22</v>
      </c>
      <c r="F38" s="191">
        <v>0.008349146110056925</v>
      </c>
      <c r="G38" s="62">
        <v>15</v>
      </c>
      <c r="H38" s="191">
        <v>0.0062447960033305576</v>
      </c>
      <c r="I38" s="62">
        <v>36</v>
      </c>
      <c r="J38" s="191">
        <v>0.013703844689760183</v>
      </c>
      <c r="K38" s="62">
        <v>24</v>
      </c>
      <c r="L38" s="191">
        <v>0.008915304606240713</v>
      </c>
      <c r="M38" s="62">
        <v>26</v>
      </c>
      <c r="N38" s="191">
        <v>0.00933237616654702</v>
      </c>
      <c r="O38" s="62">
        <f>_xlfn.IFERROR(VLOOKUP(R38,'[1]Sheet1'!$A$605:$C$646,2,FALSE),0)</f>
        <v>29</v>
      </c>
      <c r="P38" s="191">
        <f>_xlfn.IFERROR(VLOOKUP(R38,'[1]Sheet1'!$A$605:$C$646,3,FALSE)/100,0)</f>
        <v>0.010499637943519189</v>
      </c>
      <c r="Q38" s="191">
        <f t="shared" si="0"/>
        <v>0.11538461538461539</v>
      </c>
      <c r="R38" s="256" t="s">
        <v>550</v>
      </c>
    </row>
    <row r="39" spans="1:18" ht="15.75" thickBot="1">
      <c r="A39" s="242" t="s">
        <v>351</v>
      </c>
      <c r="B39" s="216" t="s">
        <v>352</v>
      </c>
      <c r="C39" s="63">
        <v>11</v>
      </c>
      <c r="D39" s="243">
        <v>0.004240555127216654</v>
      </c>
      <c r="E39" s="63">
        <v>5</v>
      </c>
      <c r="F39" s="243">
        <v>0.0018975332068311196</v>
      </c>
      <c r="G39" s="63">
        <v>9</v>
      </c>
      <c r="H39" s="243">
        <v>0.003746877601998335</v>
      </c>
      <c r="I39" s="63">
        <v>5</v>
      </c>
      <c r="J39" s="243">
        <v>0.001903311762466692</v>
      </c>
      <c r="K39" s="63">
        <v>9</v>
      </c>
      <c r="L39" s="243">
        <v>0.003343239227340267</v>
      </c>
      <c r="M39" s="63">
        <v>5</v>
      </c>
      <c r="N39" s="243">
        <v>0.0017946877243359654</v>
      </c>
      <c r="O39" s="63">
        <f>_xlfn.IFERROR(VLOOKUP(R39,'[1]Sheet1'!$A$605:$C$646,2,FALSE),0)</f>
        <v>5</v>
      </c>
      <c r="P39" s="243">
        <f>_xlfn.IFERROR(VLOOKUP(R39,'[1]Sheet1'!$A$605:$C$646,3,FALSE)/100,0)</f>
        <v>0.0018102824040550326</v>
      </c>
      <c r="Q39" s="243">
        <f t="shared" si="0"/>
        <v>0</v>
      </c>
      <c r="R39" s="256" t="s">
        <v>551</v>
      </c>
    </row>
    <row r="40" spans="1:17" ht="15.75" thickBot="1">
      <c r="A40" s="181" t="s">
        <v>76</v>
      </c>
      <c r="B40" s="218" t="s">
        <v>353</v>
      </c>
      <c r="C40" s="235">
        <v>670</v>
      </c>
      <c r="D40" s="237">
        <v>0.2582883577486507</v>
      </c>
      <c r="E40" s="235">
        <v>728</v>
      </c>
      <c r="F40" s="237">
        <v>0.27628083491461103</v>
      </c>
      <c r="G40" s="235">
        <v>636</v>
      </c>
      <c r="H40" s="237">
        <v>0.26477935054121565</v>
      </c>
      <c r="I40" s="236">
        <v>654</v>
      </c>
      <c r="J40" s="182">
        <v>0.24895317853064333</v>
      </c>
      <c r="K40" s="235">
        <v>715</v>
      </c>
      <c r="L40" s="237">
        <v>0.26560178306092125</v>
      </c>
      <c r="M40" s="235">
        <v>748</v>
      </c>
      <c r="N40" s="237">
        <v>0.2684852835606604</v>
      </c>
      <c r="O40" s="235">
        <f>SUM(O41:O48)</f>
        <v>723</v>
      </c>
      <c r="P40" s="237">
        <f>SUM(P41:P48)</f>
        <v>0.2617668356263578</v>
      </c>
      <c r="Q40" s="182">
        <f t="shared" si="0"/>
        <v>-0.03342245989304813</v>
      </c>
    </row>
    <row r="41" spans="1:18" ht="15">
      <c r="A41" s="244" t="s">
        <v>354</v>
      </c>
      <c r="B41" s="219" t="s">
        <v>355</v>
      </c>
      <c r="C41" s="66">
        <v>19</v>
      </c>
      <c r="D41" s="187">
        <v>0.007324595219737857</v>
      </c>
      <c r="E41" s="66">
        <v>18</v>
      </c>
      <c r="F41" s="187">
        <v>0.00683111954459203</v>
      </c>
      <c r="G41" s="66">
        <v>12</v>
      </c>
      <c r="H41" s="187">
        <v>0.004995836802664446</v>
      </c>
      <c r="I41" s="62">
        <v>9</v>
      </c>
      <c r="J41" s="191">
        <v>0.0034259611724400457</v>
      </c>
      <c r="K41" s="66">
        <v>14</v>
      </c>
      <c r="L41" s="187">
        <v>0.005200594353640415</v>
      </c>
      <c r="M41" s="66">
        <v>22</v>
      </c>
      <c r="N41" s="187">
        <v>0.007896625987078248</v>
      </c>
      <c r="O41" s="66">
        <f>_xlfn.IFERROR(VLOOKUP(R41,'[1]Sheet1'!$A$605:$C$646,2,FALSE),0)</f>
        <v>17</v>
      </c>
      <c r="P41" s="187">
        <f>_xlfn.IFERROR(VLOOKUP(R41,'[1]Sheet1'!$A$605:$C$646,3,FALSE)/100,0)</f>
        <v>0.006154960173787111</v>
      </c>
      <c r="Q41" s="191">
        <f t="shared" si="0"/>
        <v>-0.22727272727272727</v>
      </c>
      <c r="R41" s="256" t="s">
        <v>552</v>
      </c>
    </row>
    <row r="42" spans="1:18" ht="15">
      <c r="A42" s="241" t="s">
        <v>356</v>
      </c>
      <c r="B42" s="215" t="s">
        <v>357</v>
      </c>
      <c r="C42" s="62">
        <v>33</v>
      </c>
      <c r="D42" s="191">
        <v>0.012721665381649962</v>
      </c>
      <c r="E42" s="62">
        <v>43</v>
      </c>
      <c r="F42" s="191">
        <v>0.01631878557874763</v>
      </c>
      <c r="G42" s="62">
        <v>38</v>
      </c>
      <c r="H42" s="191">
        <v>0.01582014987510408</v>
      </c>
      <c r="I42" s="62">
        <v>35</v>
      </c>
      <c r="J42" s="191">
        <v>0.013323182337266844</v>
      </c>
      <c r="K42" s="62">
        <v>50</v>
      </c>
      <c r="L42" s="191">
        <v>0.018573551263001486</v>
      </c>
      <c r="M42" s="62">
        <v>53</v>
      </c>
      <c r="N42" s="191">
        <v>0.019023689877961235</v>
      </c>
      <c r="O42" s="62">
        <f>_xlfn.IFERROR(VLOOKUP(R42,'[1]Sheet1'!$A$605:$C$646,2,FALSE),0)</f>
        <v>47</v>
      </c>
      <c r="P42" s="191">
        <f>_xlfn.IFERROR(VLOOKUP(R42,'[1]Sheet1'!$A$605:$C$646,3,FALSE)/100,0)</f>
        <v>0.017016654598117305</v>
      </c>
      <c r="Q42" s="191">
        <f t="shared" si="0"/>
        <v>-0.11320754716981132</v>
      </c>
      <c r="R42" s="256" t="s">
        <v>553</v>
      </c>
    </row>
    <row r="43" spans="1:18" ht="15">
      <c r="A43" s="241" t="s">
        <v>358</v>
      </c>
      <c r="B43" s="215" t="s">
        <v>359</v>
      </c>
      <c r="C43" s="62">
        <v>291</v>
      </c>
      <c r="D43" s="191">
        <v>0.11218195836545874</v>
      </c>
      <c r="E43" s="62">
        <v>308</v>
      </c>
      <c r="F43" s="191">
        <v>0.11688804554079696</v>
      </c>
      <c r="G43" s="62">
        <v>267</v>
      </c>
      <c r="H43" s="191">
        <v>0.11115736885928393</v>
      </c>
      <c r="I43" s="62">
        <v>271</v>
      </c>
      <c r="J43" s="191">
        <v>0.10315949752569471</v>
      </c>
      <c r="K43" s="62">
        <v>278</v>
      </c>
      <c r="L43" s="191">
        <v>0.10326894502228826</v>
      </c>
      <c r="M43" s="62">
        <v>314</v>
      </c>
      <c r="N43" s="191">
        <v>0.11270638908829862</v>
      </c>
      <c r="O43" s="62">
        <f>_xlfn.IFERROR(VLOOKUP(R43,'[1]Sheet1'!$A$605:$C$646,2,FALSE),0)</f>
        <v>304</v>
      </c>
      <c r="P43" s="191">
        <f>_xlfn.IFERROR(VLOOKUP(R43,'[1]Sheet1'!$A$605:$C$646,3,FALSE)/100,0)</f>
        <v>0.11006517016654599</v>
      </c>
      <c r="Q43" s="191">
        <f t="shared" si="0"/>
        <v>-0.03184713375796178</v>
      </c>
      <c r="R43" s="256" t="s">
        <v>554</v>
      </c>
    </row>
    <row r="44" spans="1:18" ht="15">
      <c r="A44" s="241" t="s">
        <v>360</v>
      </c>
      <c r="B44" s="215" t="s">
        <v>361</v>
      </c>
      <c r="C44" s="62">
        <v>168</v>
      </c>
      <c r="D44" s="191">
        <v>0.06476484194294525</v>
      </c>
      <c r="E44" s="62">
        <v>202</v>
      </c>
      <c r="F44" s="191">
        <v>0.07666034155597723</v>
      </c>
      <c r="G44" s="62">
        <v>165</v>
      </c>
      <c r="H44" s="191">
        <v>0.06869275603663613</v>
      </c>
      <c r="I44" s="62">
        <v>147</v>
      </c>
      <c r="J44" s="191">
        <v>0.05595736581652075</v>
      </c>
      <c r="K44" s="62">
        <v>190</v>
      </c>
      <c r="L44" s="191">
        <v>0.07057949479940565</v>
      </c>
      <c r="M44" s="62">
        <v>183</v>
      </c>
      <c r="N44" s="191">
        <v>0.06568557071069633</v>
      </c>
      <c r="O44" s="62">
        <f>_xlfn.IFERROR(VLOOKUP(R44,'[1]Sheet1'!$A$605:$C$646,2,FALSE),0)</f>
        <v>182</v>
      </c>
      <c r="P44" s="191">
        <f>_xlfn.IFERROR(VLOOKUP(R44,'[1]Sheet1'!$A$605:$C$646,3,FALSE)/100,0)</f>
        <v>0.0658942795076032</v>
      </c>
      <c r="Q44" s="191">
        <f t="shared" si="0"/>
        <v>-0.00546448087431694</v>
      </c>
      <c r="R44" s="256" t="s">
        <v>555</v>
      </c>
    </row>
    <row r="45" spans="1:18" ht="15">
      <c r="A45" s="241" t="s">
        <v>362</v>
      </c>
      <c r="B45" s="215" t="s">
        <v>363</v>
      </c>
      <c r="C45" s="62">
        <v>116</v>
      </c>
      <c r="D45" s="191">
        <v>0.04471858134155744</v>
      </c>
      <c r="E45" s="62">
        <v>122</v>
      </c>
      <c r="F45" s="191">
        <v>0.04629981024667932</v>
      </c>
      <c r="G45" s="62">
        <v>109</v>
      </c>
      <c r="H45" s="191">
        <v>0.04537885095753539</v>
      </c>
      <c r="I45" s="62">
        <v>141</v>
      </c>
      <c r="J45" s="191">
        <v>0.05367339170156071</v>
      </c>
      <c r="K45" s="62">
        <v>139</v>
      </c>
      <c r="L45" s="191">
        <v>0.05163447251114413</v>
      </c>
      <c r="M45" s="62">
        <v>137</v>
      </c>
      <c r="N45" s="191">
        <v>0.04917444364680545</v>
      </c>
      <c r="O45" s="62">
        <f>_xlfn.IFERROR(VLOOKUP(R45,'[1]Sheet1'!$A$605:$C$646,2,FALSE),0)</f>
        <v>134</v>
      </c>
      <c r="P45" s="191">
        <f>_xlfn.IFERROR(VLOOKUP(R45,'[1]Sheet1'!$A$605:$C$646,3,FALSE)/100,0)</f>
        <v>0.048515568428674875</v>
      </c>
      <c r="Q45" s="191">
        <f t="shared" si="0"/>
        <v>-0.021897810218978103</v>
      </c>
      <c r="R45" s="256" t="s">
        <v>556</v>
      </c>
    </row>
    <row r="46" spans="1:18" ht="15">
      <c r="A46" s="241" t="s">
        <v>364</v>
      </c>
      <c r="B46" s="215" t="s">
        <v>365</v>
      </c>
      <c r="C46" s="62">
        <v>9</v>
      </c>
      <c r="D46" s="191">
        <v>0.003469545104086353</v>
      </c>
      <c r="E46" s="62">
        <v>4</v>
      </c>
      <c r="F46" s="191">
        <v>0.0015180265654648956</v>
      </c>
      <c r="G46" s="62">
        <v>17</v>
      </c>
      <c r="H46" s="191">
        <v>0.007077435470441299</v>
      </c>
      <c r="I46" s="62">
        <v>9</v>
      </c>
      <c r="J46" s="191">
        <v>0.0034259611724400457</v>
      </c>
      <c r="K46" s="62">
        <v>11</v>
      </c>
      <c r="L46" s="191">
        <v>0.004086181277860327</v>
      </c>
      <c r="M46" s="62">
        <v>7</v>
      </c>
      <c r="N46" s="191">
        <v>0.0025125628140703514</v>
      </c>
      <c r="O46" s="62">
        <f>_xlfn.IFERROR(VLOOKUP(R46,'[1]Sheet1'!$A$605:$C$646,2,FALSE),0)</f>
        <v>11</v>
      </c>
      <c r="P46" s="191">
        <f>_xlfn.IFERROR(VLOOKUP(R46,'[1]Sheet1'!$A$605:$C$646,3,FALSE)/100,0)</f>
        <v>0.0039826212889210715</v>
      </c>
      <c r="Q46" s="191">
        <f t="shared" si="0"/>
        <v>0.5714285714285714</v>
      </c>
      <c r="R46" s="256" t="s">
        <v>557</v>
      </c>
    </row>
    <row r="47" spans="1:18" ht="15">
      <c r="A47" s="241" t="s">
        <v>366</v>
      </c>
      <c r="B47" s="215" t="s">
        <v>367</v>
      </c>
      <c r="C47" s="62">
        <v>24</v>
      </c>
      <c r="D47" s="191">
        <v>0.009252120277563608</v>
      </c>
      <c r="E47" s="62">
        <v>24</v>
      </c>
      <c r="F47" s="191">
        <v>0.009108159392789373</v>
      </c>
      <c r="G47" s="62">
        <v>21</v>
      </c>
      <c r="H47" s="191">
        <v>0.008742714404662781</v>
      </c>
      <c r="I47" s="62">
        <v>30</v>
      </c>
      <c r="J47" s="191">
        <v>0.011419870574800152</v>
      </c>
      <c r="K47" s="62">
        <v>25</v>
      </c>
      <c r="L47" s="191">
        <v>0.009286775631500743</v>
      </c>
      <c r="M47" s="62">
        <v>23</v>
      </c>
      <c r="N47" s="191">
        <v>0.008255563531945441</v>
      </c>
      <c r="O47" s="62">
        <f>_xlfn.IFERROR(VLOOKUP(R47,'[1]Sheet1'!$A$605:$C$646,2,FALSE),0)</f>
        <v>22</v>
      </c>
      <c r="P47" s="191">
        <f>_xlfn.IFERROR(VLOOKUP(R47,'[1]Sheet1'!$A$605:$C$646,3,FALSE)/100,0)</f>
        <v>0.007965242577842143</v>
      </c>
      <c r="Q47" s="191">
        <f t="shared" si="0"/>
        <v>-0.043478260869565216</v>
      </c>
      <c r="R47" s="256" t="s">
        <v>558</v>
      </c>
    </row>
    <row r="48" spans="1:18" ht="15.75" thickBot="1">
      <c r="A48" s="245" t="s">
        <v>368</v>
      </c>
      <c r="B48" s="217" t="s">
        <v>369</v>
      </c>
      <c r="C48" s="64">
        <v>10</v>
      </c>
      <c r="D48" s="246">
        <v>0.0038550501156515036</v>
      </c>
      <c r="E48" s="64">
        <v>7</v>
      </c>
      <c r="F48" s="246">
        <v>0.0026565464895635673</v>
      </c>
      <c r="G48" s="64">
        <v>7</v>
      </c>
      <c r="H48" s="246">
        <v>0.0029142381348875937</v>
      </c>
      <c r="I48" s="64">
        <v>12</v>
      </c>
      <c r="J48" s="246">
        <v>0.004567948229920061</v>
      </c>
      <c r="K48" s="64">
        <v>8</v>
      </c>
      <c r="L48" s="246">
        <v>0.0029717682020802376</v>
      </c>
      <c r="M48" s="64">
        <v>9</v>
      </c>
      <c r="N48" s="246">
        <v>0.003230437903804738</v>
      </c>
      <c r="O48" s="64">
        <f>_xlfn.IFERROR(VLOOKUP(R48,'[1]Sheet1'!$A$605:$C$646,2,FALSE),0)</f>
        <v>6</v>
      </c>
      <c r="P48" s="246">
        <f>_xlfn.IFERROR(VLOOKUP(R48,'[1]Sheet1'!$A$605:$C$646,3,FALSE)/100,0)</f>
        <v>0.002172338884866039</v>
      </c>
      <c r="Q48" s="246">
        <f t="shared" si="0"/>
        <v>-0.3333333333333333</v>
      </c>
      <c r="R48" s="256" t="s">
        <v>559</v>
      </c>
    </row>
    <row r="49" spans="1:17" ht="15.75" thickBot="1">
      <c r="A49" s="181" t="s">
        <v>84</v>
      </c>
      <c r="B49" s="218" t="s">
        <v>370</v>
      </c>
      <c r="C49" s="235">
        <v>423</v>
      </c>
      <c r="D49" s="237">
        <v>0.1630686198920586</v>
      </c>
      <c r="E49" s="235">
        <v>403</v>
      </c>
      <c r="F49" s="237">
        <v>0.15294117647058825</v>
      </c>
      <c r="G49" s="235">
        <v>368</v>
      </c>
      <c r="H49" s="237">
        <v>0.15320566194837634</v>
      </c>
      <c r="I49" s="236">
        <v>458</v>
      </c>
      <c r="J49" s="182">
        <v>0.17434335744194898</v>
      </c>
      <c r="K49" s="235">
        <v>444</v>
      </c>
      <c r="L49" s="237">
        <v>0.1649331352154532</v>
      </c>
      <c r="M49" s="235">
        <v>438</v>
      </c>
      <c r="N49" s="237">
        <v>0.15721464465183058</v>
      </c>
      <c r="O49" s="235">
        <f>SUM(O50:O52)</f>
        <v>464</v>
      </c>
      <c r="P49" s="237">
        <f>SUM(P50:P52)</f>
        <v>0.16799420709630702</v>
      </c>
      <c r="Q49" s="182">
        <f t="shared" si="0"/>
        <v>0.0593607305936073</v>
      </c>
    </row>
    <row r="50" spans="1:18" ht="28.5">
      <c r="A50" s="239" t="s">
        <v>371</v>
      </c>
      <c r="B50" s="240" t="s">
        <v>372</v>
      </c>
      <c r="C50" s="66">
        <v>39</v>
      </c>
      <c r="D50" s="187">
        <v>0.015034695451040863</v>
      </c>
      <c r="E50" s="66">
        <v>37</v>
      </c>
      <c r="F50" s="187">
        <v>0.014041745730550285</v>
      </c>
      <c r="G50" s="66">
        <v>29</v>
      </c>
      <c r="H50" s="187">
        <v>0.012073272273105746</v>
      </c>
      <c r="I50" s="62">
        <v>35</v>
      </c>
      <c r="J50" s="191">
        <v>0.013323182337266844</v>
      </c>
      <c r="K50" s="66">
        <v>31</v>
      </c>
      <c r="L50" s="187">
        <v>0.011515601783060922</v>
      </c>
      <c r="M50" s="66">
        <v>27</v>
      </c>
      <c r="N50" s="187">
        <v>0.009691313711414214</v>
      </c>
      <c r="O50" s="66">
        <f>_xlfn.IFERROR(VLOOKUP(R50,'[1]Sheet1'!$A$605:$C$646,2,FALSE),0)</f>
        <v>36</v>
      </c>
      <c r="P50" s="187">
        <f>_xlfn.IFERROR(VLOOKUP(R50,'[1]Sheet1'!$A$605:$C$646,3,FALSE)/100,0)</f>
        <v>0.013034033309196235</v>
      </c>
      <c r="Q50" s="191">
        <f t="shared" si="0"/>
        <v>0.3333333333333333</v>
      </c>
      <c r="R50" s="256" t="s">
        <v>560</v>
      </c>
    </row>
    <row r="51" spans="1:18" ht="15">
      <c r="A51" s="241" t="s">
        <v>373</v>
      </c>
      <c r="B51" s="215" t="s">
        <v>374</v>
      </c>
      <c r="C51" s="62">
        <v>10</v>
      </c>
      <c r="D51" s="191">
        <v>0.0038550501156515036</v>
      </c>
      <c r="E51" s="62">
        <v>10</v>
      </c>
      <c r="F51" s="191">
        <v>0.003795066413662239</v>
      </c>
      <c r="G51" s="62">
        <v>13</v>
      </c>
      <c r="H51" s="191">
        <v>0.005412156536219817</v>
      </c>
      <c r="I51" s="62">
        <v>8</v>
      </c>
      <c r="J51" s="191">
        <v>0.0030452988199467074</v>
      </c>
      <c r="K51" s="62">
        <v>11</v>
      </c>
      <c r="L51" s="191">
        <v>0.004086181277860327</v>
      </c>
      <c r="M51" s="62">
        <v>14</v>
      </c>
      <c r="N51" s="191">
        <v>0.005025125628140703</v>
      </c>
      <c r="O51" s="62">
        <f>_xlfn.IFERROR(VLOOKUP(R51,'[1]Sheet1'!$A$605:$C$646,2,FALSE),0)</f>
        <v>11</v>
      </c>
      <c r="P51" s="191">
        <f>_xlfn.IFERROR(VLOOKUP(R51,'[1]Sheet1'!$A$605:$C$646,3,FALSE)/100,0)</f>
        <v>0.0039826212889210715</v>
      </c>
      <c r="Q51" s="191">
        <f t="shared" si="0"/>
        <v>-0.21428571428571427</v>
      </c>
      <c r="R51" s="256" t="s">
        <v>561</v>
      </c>
    </row>
    <row r="52" spans="1:18" ht="15.75" thickBot="1">
      <c r="A52" s="242" t="s">
        <v>375</v>
      </c>
      <c r="B52" s="216" t="s">
        <v>376</v>
      </c>
      <c r="C52" s="63">
        <v>374</v>
      </c>
      <c r="D52" s="243">
        <v>0.14417887432536622</v>
      </c>
      <c r="E52" s="63">
        <v>356</v>
      </c>
      <c r="F52" s="243">
        <v>0.1351043643263757</v>
      </c>
      <c r="G52" s="63">
        <v>326</v>
      </c>
      <c r="H52" s="243">
        <v>0.1357202331390508</v>
      </c>
      <c r="I52" s="63">
        <v>415</v>
      </c>
      <c r="J52" s="243">
        <v>0.15797487628473544</v>
      </c>
      <c r="K52" s="63">
        <v>402</v>
      </c>
      <c r="L52" s="243">
        <v>0.14933135215453194</v>
      </c>
      <c r="M52" s="63">
        <v>397</v>
      </c>
      <c r="N52" s="243">
        <v>0.14249820531227567</v>
      </c>
      <c r="O52" s="63">
        <f>_xlfn.IFERROR(VLOOKUP(R52,'[1]Sheet1'!$A$605:$C$646,2,FALSE),0)</f>
        <v>417</v>
      </c>
      <c r="P52" s="243">
        <f>_xlfn.IFERROR(VLOOKUP(R52,'[1]Sheet1'!$A$605:$C$646,3,FALSE)/100,0)</f>
        <v>0.15097755249818973</v>
      </c>
      <c r="Q52" s="243">
        <f t="shared" si="0"/>
        <v>0.05037783375314862</v>
      </c>
      <c r="R52" s="256" t="s">
        <v>562</v>
      </c>
    </row>
    <row r="53" spans="1:18" ht="15.75" thickBot="1">
      <c r="A53" s="181" t="s">
        <v>377</v>
      </c>
      <c r="B53" s="218" t="s">
        <v>378</v>
      </c>
      <c r="C53" s="248">
        <v>101</v>
      </c>
      <c r="D53" s="249">
        <v>0.038936006168080184</v>
      </c>
      <c r="E53" s="248">
        <v>59</v>
      </c>
      <c r="F53" s="249">
        <v>0.022390891840607212</v>
      </c>
      <c r="G53" s="248">
        <v>57</v>
      </c>
      <c r="H53" s="249">
        <v>0.02373022481265612</v>
      </c>
      <c r="I53" s="236">
        <v>60</v>
      </c>
      <c r="J53" s="182">
        <v>0.022839741149600305</v>
      </c>
      <c r="K53" s="248">
        <v>66</v>
      </c>
      <c r="L53" s="249">
        <v>0.024517087667161964</v>
      </c>
      <c r="M53" s="248">
        <v>72</v>
      </c>
      <c r="N53" s="249">
        <v>0.025843503230437905</v>
      </c>
      <c r="O53" s="248">
        <f>_xlfn.IFERROR(VLOOKUP(R53,'[1]Sheet1'!$A$605:$C$646,2,FALSE),0)</f>
        <v>61</v>
      </c>
      <c r="P53" s="249">
        <f>_xlfn.IFERROR(VLOOKUP(R53,'[1]Sheet1'!$A$605:$C$646,3,FALSE)/100,0)</f>
        <v>0.022085445329471397</v>
      </c>
      <c r="Q53" s="182">
        <f t="shared" si="0"/>
        <v>-0.1527777777777778</v>
      </c>
      <c r="R53" s="256" t="s">
        <v>563</v>
      </c>
    </row>
    <row r="54" spans="1:18" ht="15.75" thickBot="1">
      <c r="A54" s="277" t="s">
        <v>103</v>
      </c>
      <c r="B54" s="278"/>
      <c r="C54" s="55">
        <v>2594</v>
      </c>
      <c r="D54" s="29">
        <v>1</v>
      </c>
      <c r="E54" s="55">
        <v>2635</v>
      </c>
      <c r="F54" s="29">
        <v>1</v>
      </c>
      <c r="G54" s="55">
        <v>2402</v>
      </c>
      <c r="H54" s="29">
        <v>1</v>
      </c>
      <c r="I54" s="55">
        <v>2627</v>
      </c>
      <c r="J54" s="29">
        <v>1</v>
      </c>
      <c r="K54" s="55">
        <v>2692</v>
      </c>
      <c r="L54" s="29">
        <v>1</v>
      </c>
      <c r="M54" s="55">
        <v>2786</v>
      </c>
      <c r="N54" s="29">
        <v>1</v>
      </c>
      <c r="O54" s="55">
        <f>_xlfn.IFERROR(VLOOKUP(R54,'[1]Sheet1'!$A$605:$C$646,2,FALSE),0)</f>
        <v>2762</v>
      </c>
      <c r="P54" s="29">
        <f>_xlfn.IFERROR(VLOOKUP(R54,'[1]Sheet1'!$A$605:$C$646,3,FALSE)/100,0)</f>
        <v>1</v>
      </c>
      <c r="Q54" s="65">
        <f t="shared" si="0"/>
        <v>-0.008614501076812634</v>
      </c>
      <c r="R54" s="256" t="s">
        <v>435</v>
      </c>
    </row>
    <row r="55" spans="1:17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3:15" ht="15">
      <c r="M56" s="272"/>
      <c r="O56" s="272">
        <f>O53+O49+O40+O31+O24+O20+O16+O7+O6</f>
        <v>2762</v>
      </c>
    </row>
  </sheetData>
  <sheetProtection/>
  <mergeCells count="14">
    <mergeCell ref="A54:B54"/>
    <mergeCell ref="A1:Q1"/>
    <mergeCell ref="A2:Q2"/>
    <mergeCell ref="A3:A5"/>
    <mergeCell ref="B3:B5"/>
    <mergeCell ref="C3:P3"/>
    <mergeCell ref="Q3:Q5"/>
    <mergeCell ref="M4:N4"/>
    <mergeCell ref="O4:P4"/>
    <mergeCell ref="C4:D4"/>
    <mergeCell ref="E4:F4"/>
    <mergeCell ref="G4:H4"/>
    <mergeCell ref="K4:L4"/>
    <mergeCell ref="I4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5"/>
  <sheetViews>
    <sheetView zoomScalePageLayoutView="0" workbookViewId="0" topLeftCell="A38">
      <selection activeCell="G55" sqref="G55"/>
    </sheetView>
  </sheetViews>
  <sheetFormatPr defaultColWidth="11.421875" defaultRowHeight="15"/>
  <cols>
    <col min="1" max="1" width="10.7109375" style="167" customWidth="1"/>
    <col min="2" max="2" width="59.57421875" style="167" bestFit="1" customWidth="1"/>
    <col min="3" max="8" width="21.57421875" style="167" customWidth="1"/>
    <col min="9" max="16384" width="11.421875" style="167" customWidth="1"/>
  </cols>
  <sheetData>
    <row r="1" spans="1:8" ht="24.75" customHeight="1" thickBot="1" thickTop="1">
      <c r="A1" s="306" t="s">
        <v>616</v>
      </c>
      <c r="B1" s="307"/>
      <c r="C1" s="307"/>
      <c r="D1" s="307"/>
      <c r="E1" s="307"/>
      <c r="F1" s="307"/>
      <c r="G1" s="307"/>
      <c r="H1" s="329"/>
    </row>
    <row r="2" spans="1:8" ht="19.5" customHeight="1" thickBot="1" thickTop="1">
      <c r="A2" s="282" t="s">
        <v>289</v>
      </c>
      <c r="B2" s="285" t="s">
        <v>379</v>
      </c>
      <c r="C2" s="297" t="s">
        <v>104</v>
      </c>
      <c r="D2" s="300"/>
      <c r="E2" s="300"/>
      <c r="F2" s="299"/>
      <c r="G2" s="322" t="s">
        <v>103</v>
      </c>
      <c r="H2" s="343"/>
    </row>
    <row r="3" spans="1:8" ht="19.5" customHeight="1">
      <c r="A3" s="283"/>
      <c r="B3" s="286"/>
      <c r="C3" s="353" t="s">
        <v>105</v>
      </c>
      <c r="D3" s="354"/>
      <c r="E3" s="353" t="s">
        <v>106</v>
      </c>
      <c r="F3" s="354"/>
      <c r="G3" s="322"/>
      <c r="H3" s="343"/>
    </row>
    <row r="4" spans="1:8" ht="19.5" customHeight="1" thickBot="1">
      <c r="A4" s="284"/>
      <c r="B4" s="287"/>
      <c r="C4" s="35" t="s">
        <v>33</v>
      </c>
      <c r="D4" s="136" t="s">
        <v>34</v>
      </c>
      <c r="E4" s="35" t="s">
        <v>33</v>
      </c>
      <c r="F4" s="27" t="s">
        <v>34</v>
      </c>
      <c r="G4" s="35" t="s">
        <v>33</v>
      </c>
      <c r="H4" s="27" t="s">
        <v>34</v>
      </c>
    </row>
    <row r="5" spans="1:9" ht="15.75" thickBot="1">
      <c r="A5" s="181" t="s">
        <v>35</v>
      </c>
      <c r="B5" s="218" t="s">
        <v>293</v>
      </c>
      <c r="C5" s="236">
        <f>_xlfn.IFERROR(VLOOKUP(I5,'[1]Sheet1'!$A$651:$G$692,2,FALSE),0)</f>
        <v>35</v>
      </c>
      <c r="D5" s="183">
        <f>_xlfn.IFERROR(VLOOKUP(I5,'[1]Sheet1'!$A$651:$G$692,3,FALSE)/100,0)</f>
        <v>0.026138909634055265</v>
      </c>
      <c r="E5" s="236">
        <f>_xlfn.IFERROR(VLOOKUP(I5,'[1]Sheet1'!$A$651:$G$692,4,FALSE),0)</f>
        <v>36</v>
      </c>
      <c r="F5" s="182">
        <f>_xlfn.IFERROR(VLOOKUP(I5,'[1]Sheet1'!$A$651:$G$692,5,FALSE)/100,0)</f>
        <v>0.025298664792691498</v>
      </c>
      <c r="G5" s="236">
        <f>_xlfn.IFERROR(VLOOKUP(I5,'[1]Sheet1'!$A$651:$G$692,6,FALSE),0)</f>
        <v>71</v>
      </c>
      <c r="H5" s="182">
        <f>_xlfn.IFERROR(VLOOKUP(I5,'[1]Sheet1'!$A$651:$G$692,7,FALSE)/100,0)</f>
        <v>0.02570601013758146</v>
      </c>
      <c r="I5" s="256" t="s">
        <v>523</v>
      </c>
    </row>
    <row r="6" spans="1:9" ht="15.75" thickBot="1">
      <c r="A6" s="181" t="s">
        <v>37</v>
      </c>
      <c r="B6" s="218" t="s">
        <v>294</v>
      </c>
      <c r="C6" s="236">
        <f aca="true" t="shared" si="0" ref="C6:H6">SUM(C7:C14)</f>
        <v>85</v>
      </c>
      <c r="D6" s="183">
        <f t="shared" si="0"/>
        <v>0.06348020911127708</v>
      </c>
      <c r="E6" s="236">
        <f t="shared" si="0"/>
        <v>67</v>
      </c>
      <c r="F6" s="182">
        <f t="shared" si="0"/>
        <v>0.047083626141953626</v>
      </c>
      <c r="G6" s="236">
        <f t="shared" si="0"/>
        <v>152</v>
      </c>
      <c r="H6" s="182">
        <f t="shared" si="0"/>
        <v>0.05503258508327299</v>
      </c>
      <c r="I6" s="256"/>
    </row>
    <row r="7" spans="1:9" ht="15">
      <c r="A7" s="239" t="s">
        <v>295</v>
      </c>
      <c r="B7" s="240" t="s">
        <v>296</v>
      </c>
      <c r="C7" s="66">
        <f>_xlfn.IFERROR(VLOOKUP(I7,'[1]Sheet1'!$A$651:$G$692,2,FALSE),0)</f>
        <v>29</v>
      </c>
      <c r="D7" s="188">
        <f>_xlfn.IFERROR(VLOOKUP(I7,'[1]Sheet1'!$A$651:$G$692,3,FALSE)/100,0)</f>
        <v>0.021657953696788648</v>
      </c>
      <c r="E7" s="66">
        <f>_xlfn.IFERROR(VLOOKUP(I7,'[1]Sheet1'!$A$651:$G$692,4,FALSE),0)</f>
        <v>14</v>
      </c>
      <c r="F7" s="187">
        <f>_xlfn.IFERROR(VLOOKUP(I7,'[1]Sheet1'!$A$651:$G$692,5,FALSE)/100,0)</f>
        <v>0.00983836964160225</v>
      </c>
      <c r="G7" s="66">
        <f>_xlfn.IFERROR(VLOOKUP(I7,'[1]Sheet1'!$A$651:$G$692,6,FALSE),0)</f>
        <v>43</v>
      </c>
      <c r="H7" s="187">
        <f>_xlfn.IFERROR(VLOOKUP(I7,'[1]Sheet1'!$A$651:$G$692,7,FALSE)/100,0)</f>
        <v>0.015568428674873281</v>
      </c>
      <c r="I7" s="256" t="s">
        <v>524</v>
      </c>
    </row>
    <row r="8" spans="1:9" ht="15">
      <c r="A8" s="241" t="s">
        <v>297</v>
      </c>
      <c r="B8" s="215" t="s">
        <v>298</v>
      </c>
      <c r="C8" s="62">
        <f>_xlfn.IFERROR(VLOOKUP(I8,'[1]Sheet1'!$A$651:$G$692,2,FALSE),0)</f>
        <v>18</v>
      </c>
      <c r="D8" s="192">
        <f>_xlfn.IFERROR(VLOOKUP(I8,'[1]Sheet1'!$A$651:$G$692,3,FALSE)/100,0)</f>
        <v>0.013442867811799852</v>
      </c>
      <c r="E8" s="62">
        <f>_xlfn.IFERROR(VLOOKUP(I8,'[1]Sheet1'!$A$651:$G$692,4,FALSE),0)</f>
        <v>18</v>
      </c>
      <c r="F8" s="191">
        <f>_xlfn.IFERROR(VLOOKUP(I8,'[1]Sheet1'!$A$651:$G$692,5,FALSE)/100,0)</f>
        <v>0.012649332396345749</v>
      </c>
      <c r="G8" s="62">
        <f>_xlfn.IFERROR(VLOOKUP(I8,'[1]Sheet1'!$A$651:$G$692,6,FALSE),0)</f>
        <v>36</v>
      </c>
      <c r="H8" s="191">
        <f>_xlfn.IFERROR(VLOOKUP(I8,'[1]Sheet1'!$A$651:$G$692,7,FALSE)/100,0)</f>
        <v>0.013034033309196235</v>
      </c>
      <c r="I8" s="256" t="s">
        <v>525</v>
      </c>
    </row>
    <row r="9" spans="1:9" ht="15">
      <c r="A9" s="241" t="s">
        <v>299</v>
      </c>
      <c r="B9" s="215" t="s">
        <v>300</v>
      </c>
      <c r="C9" s="62">
        <f>_xlfn.IFERROR(VLOOKUP(I9,'[1]Sheet1'!$A$651:$G$692,2,FALSE),0)</f>
        <v>19</v>
      </c>
      <c r="D9" s="192">
        <f>_xlfn.IFERROR(VLOOKUP(I9,'[1]Sheet1'!$A$651:$G$692,3,FALSE)/100,0)</f>
        <v>0.014189693801344288</v>
      </c>
      <c r="E9" s="62">
        <f>_xlfn.IFERROR(VLOOKUP(I9,'[1]Sheet1'!$A$651:$G$692,4,FALSE),0)</f>
        <v>14</v>
      </c>
      <c r="F9" s="191">
        <f>_xlfn.IFERROR(VLOOKUP(I9,'[1]Sheet1'!$A$651:$G$692,5,FALSE)/100,0)</f>
        <v>0.00983836964160225</v>
      </c>
      <c r="G9" s="62">
        <f>_xlfn.IFERROR(VLOOKUP(I9,'[1]Sheet1'!$A$651:$G$692,6,FALSE),0)</f>
        <v>33</v>
      </c>
      <c r="H9" s="191">
        <f>_xlfn.IFERROR(VLOOKUP(I9,'[1]Sheet1'!$A$651:$G$692,7,FALSE)/100,0)</f>
        <v>0.011947863866763215</v>
      </c>
      <c r="I9" s="256" t="s">
        <v>526</v>
      </c>
    </row>
    <row r="10" spans="1:9" ht="15">
      <c r="A10" s="241" t="s">
        <v>301</v>
      </c>
      <c r="B10" s="215" t="s">
        <v>302</v>
      </c>
      <c r="C10" s="62">
        <f>_xlfn.IFERROR(VLOOKUP(I10,'[1]Sheet1'!$A$651:$G$692,2,FALSE),0)</f>
        <v>2</v>
      </c>
      <c r="D10" s="192">
        <f>_xlfn.IFERROR(VLOOKUP(I10,'[1]Sheet1'!$A$651:$G$692,3,FALSE)/100,0)</f>
        <v>0.0014936519790888724</v>
      </c>
      <c r="E10" s="62">
        <f>_xlfn.IFERROR(VLOOKUP(I10,'[1]Sheet1'!$A$651:$G$692,4,FALSE),0)</f>
        <v>2</v>
      </c>
      <c r="F10" s="191">
        <f>_xlfn.IFERROR(VLOOKUP(I10,'[1]Sheet1'!$A$651:$G$692,5,FALSE)/100,0)</f>
        <v>0.0014054813773717498</v>
      </c>
      <c r="G10" s="62">
        <f>_xlfn.IFERROR(VLOOKUP(I10,'[1]Sheet1'!$A$651:$G$692,6,FALSE),0)</f>
        <v>4</v>
      </c>
      <c r="H10" s="191">
        <f>_xlfn.IFERROR(VLOOKUP(I10,'[1]Sheet1'!$A$651:$G$692,7,FALSE)/100,0)</f>
        <v>0.001448225923244026</v>
      </c>
      <c r="I10" s="256" t="s">
        <v>527</v>
      </c>
    </row>
    <row r="11" spans="1:9" ht="15">
      <c r="A11" s="241" t="s">
        <v>303</v>
      </c>
      <c r="B11" s="215" t="s">
        <v>304</v>
      </c>
      <c r="C11" s="62">
        <f>_xlfn.IFERROR(VLOOKUP(I11,'[1]Sheet1'!$A$651:$G$692,2,FALSE),0)</f>
        <v>1</v>
      </c>
      <c r="D11" s="192">
        <f>_xlfn.IFERROR(VLOOKUP(I11,'[1]Sheet1'!$A$651:$G$692,3,FALSE)/100,0)</f>
        <v>0.0007468259895444362</v>
      </c>
      <c r="E11" s="62">
        <f>_xlfn.IFERROR(VLOOKUP(I11,'[1]Sheet1'!$A$651:$G$692,4,FALSE),0)</f>
        <v>2</v>
      </c>
      <c r="F11" s="191">
        <f>_xlfn.IFERROR(VLOOKUP(I11,'[1]Sheet1'!$A$651:$G$692,5,FALSE)/100,0)</f>
        <v>0.0014054813773717498</v>
      </c>
      <c r="G11" s="62">
        <f>_xlfn.IFERROR(VLOOKUP(I11,'[1]Sheet1'!$A$651:$G$692,6,FALSE),0)</f>
        <v>3</v>
      </c>
      <c r="H11" s="191">
        <f>_xlfn.IFERROR(VLOOKUP(I11,'[1]Sheet1'!$A$651:$G$692,7,FALSE)/100,0)</f>
        <v>0.0010861694424330196</v>
      </c>
      <c r="I11" s="256" t="s">
        <v>528</v>
      </c>
    </row>
    <row r="12" spans="1:9" ht="15">
      <c r="A12" s="241" t="s">
        <v>305</v>
      </c>
      <c r="B12" s="215" t="s">
        <v>306</v>
      </c>
      <c r="C12" s="62">
        <f>_xlfn.IFERROR(VLOOKUP(I12,'[1]Sheet1'!$A$651:$G$692,2,FALSE),0)</f>
        <v>1</v>
      </c>
      <c r="D12" s="192">
        <f>_xlfn.IFERROR(VLOOKUP(I12,'[1]Sheet1'!$A$651:$G$692,3,FALSE)/100,0)</f>
        <v>0.0007468259895444362</v>
      </c>
      <c r="E12" s="62">
        <f>_xlfn.IFERROR(VLOOKUP(I12,'[1]Sheet1'!$A$651:$G$692,4,FALSE),0)</f>
        <v>0</v>
      </c>
      <c r="F12" s="191">
        <f>_xlfn.IFERROR(VLOOKUP(I12,'[1]Sheet1'!$A$651:$G$692,5,FALSE)/100,0)</f>
        <v>0</v>
      </c>
      <c r="G12" s="62">
        <f>_xlfn.IFERROR(VLOOKUP(I12,'[1]Sheet1'!$A$651:$G$692,6,FALSE),0)</f>
        <v>1</v>
      </c>
      <c r="H12" s="191">
        <f>_xlfn.IFERROR(VLOOKUP(I12,'[1]Sheet1'!$A$651:$G$692,7,FALSE)/100,0)</f>
        <v>0.0003620564808110065</v>
      </c>
      <c r="I12" s="256" t="s">
        <v>529</v>
      </c>
    </row>
    <row r="13" spans="1:9" ht="15">
      <c r="A13" s="241" t="s">
        <v>307</v>
      </c>
      <c r="B13" s="215" t="s">
        <v>308</v>
      </c>
      <c r="C13" s="62">
        <f>_xlfn.IFERROR(VLOOKUP(I13,'[1]Sheet1'!$A$651:$G$692,2,FALSE),0)</f>
        <v>11</v>
      </c>
      <c r="D13" s="192">
        <f>_xlfn.IFERROR(VLOOKUP(I13,'[1]Sheet1'!$A$651:$G$692,3,FALSE)/100,0)</f>
        <v>0.008215085884988798</v>
      </c>
      <c r="E13" s="62">
        <f>_xlfn.IFERROR(VLOOKUP(I13,'[1]Sheet1'!$A$651:$G$692,4,FALSE),0)</f>
        <v>11</v>
      </c>
      <c r="F13" s="191">
        <f>_xlfn.IFERROR(VLOOKUP(I13,'[1]Sheet1'!$A$651:$G$692,5,FALSE)/100,0)</f>
        <v>0.007730147575544624</v>
      </c>
      <c r="G13" s="62">
        <f>_xlfn.IFERROR(VLOOKUP(I13,'[1]Sheet1'!$A$651:$G$692,6,FALSE),0)</f>
        <v>22</v>
      </c>
      <c r="H13" s="191">
        <f>_xlfn.IFERROR(VLOOKUP(I13,'[1]Sheet1'!$A$651:$G$692,7,FALSE)/100,0)</f>
        <v>0.007965242577842143</v>
      </c>
      <c r="I13" s="256" t="s">
        <v>530</v>
      </c>
    </row>
    <row r="14" spans="1:9" ht="15.75" thickBot="1">
      <c r="A14" s="242" t="s">
        <v>309</v>
      </c>
      <c r="B14" s="216" t="s">
        <v>310</v>
      </c>
      <c r="C14" s="63">
        <f>_xlfn.IFERROR(VLOOKUP(I14,'[1]Sheet1'!$A$651:$G$692,2,FALSE),0)</f>
        <v>4</v>
      </c>
      <c r="D14" s="250">
        <f>_xlfn.IFERROR(VLOOKUP(I14,'[1]Sheet1'!$A$651:$G$692,3,FALSE)/100,0)</f>
        <v>0.002987303958177745</v>
      </c>
      <c r="E14" s="63">
        <f>_xlfn.IFERROR(VLOOKUP(I14,'[1]Sheet1'!$A$651:$G$692,4,FALSE),0)</f>
        <v>6</v>
      </c>
      <c r="F14" s="243">
        <f>_xlfn.IFERROR(VLOOKUP(I14,'[1]Sheet1'!$A$651:$G$692,5,FALSE)/100,0)</f>
        <v>0.004216444132115249</v>
      </c>
      <c r="G14" s="63">
        <f>_xlfn.IFERROR(VLOOKUP(I14,'[1]Sheet1'!$A$651:$G$692,6,FALSE),0)</f>
        <v>10</v>
      </c>
      <c r="H14" s="243">
        <f>_xlfn.IFERROR(VLOOKUP(I14,'[1]Sheet1'!$A$651:$G$692,7,FALSE)/100,0)</f>
        <v>0.003620564808110065</v>
      </c>
      <c r="I14" s="256" t="s">
        <v>531</v>
      </c>
    </row>
    <row r="15" spans="1:9" ht="15.75" thickBot="1">
      <c r="A15" s="181" t="s">
        <v>45</v>
      </c>
      <c r="B15" s="218" t="s">
        <v>311</v>
      </c>
      <c r="C15" s="236">
        <f aca="true" t="shared" si="1" ref="C15:H15">SUM(C16:C18)</f>
        <v>107</v>
      </c>
      <c r="D15" s="183">
        <f t="shared" si="1"/>
        <v>0.07991038088125467</v>
      </c>
      <c r="E15" s="236">
        <f t="shared" si="1"/>
        <v>60</v>
      </c>
      <c r="F15" s="182">
        <f t="shared" si="1"/>
        <v>0.04216444132115249</v>
      </c>
      <c r="G15" s="236">
        <f t="shared" si="1"/>
        <v>167</v>
      </c>
      <c r="H15" s="182">
        <f t="shared" si="1"/>
        <v>0.06046343229543809</v>
      </c>
      <c r="I15" s="256"/>
    </row>
    <row r="16" spans="1:9" ht="15">
      <c r="A16" s="244" t="s">
        <v>312</v>
      </c>
      <c r="B16" s="219" t="s">
        <v>313</v>
      </c>
      <c r="C16" s="67">
        <f>_xlfn.IFERROR(VLOOKUP(I16,'[1]Sheet1'!$A$651:$G$692,2,FALSE),0)</f>
        <v>55</v>
      </c>
      <c r="D16" s="200">
        <f>_xlfn.IFERROR(VLOOKUP(I16,'[1]Sheet1'!$A$651:$G$692,3,FALSE)/100,0)</f>
        <v>0.041075429424943986</v>
      </c>
      <c r="E16" s="67">
        <f>_xlfn.IFERROR(VLOOKUP(I16,'[1]Sheet1'!$A$651:$G$692,4,FALSE),0)</f>
        <v>29</v>
      </c>
      <c r="F16" s="199">
        <f>_xlfn.IFERROR(VLOOKUP(I16,'[1]Sheet1'!$A$651:$G$692,5,FALSE)/100,0)</f>
        <v>0.02037947997189037</v>
      </c>
      <c r="G16" s="67">
        <f>_xlfn.IFERROR(VLOOKUP(I16,'[1]Sheet1'!$A$651:$G$692,6,FALSE),0)</f>
        <v>84</v>
      </c>
      <c r="H16" s="199">
        <f>_xlfn.IFERROR(VLOOKUP(I16,'[1]Sheet1'!$A$651:$G$692,7,FALSE)/100,0)</f>
        <v>0.03041274438812455</v>
      </c>
      <c r="I16" s="256" t="s">
        <v>532</v>
      </c>
    </row>
    <row r="17" spans="1:9" ht="15">
      <c r="A17" s="241" t="s">
        <v>314</v>
      </c>
      <c r="B17" s="215" t="s">
        <v>313</v>
      </c>
      <c r="C17" s="62">
        <f>_xlfn.IFERROR(VLOOKUP(I17,'[1]Sheet1'!$A$651:$G$692,2,FALSE),0)</f>
        <v>43</v>
      </c>
      <c r="D17" s="192">
        <f>_xlfn.IFERROR(VLOOKUP(I17,'[1]Sheet1'!$A$651:$G$692,3,FALSE)/100,0)</f>
        <v>0.03211351755041075</v>
      </c>
      <c r="E17" s="62">
        <f>_xlfn.IFERROR(VLOOKUP(I17,'[1]Sheet1'!$A$651:$G$692,4,FALSE),0)</f>
        <v>25</v>
      </c>
      <c r="F17" s="191">
        <f>_xlfn.IFERROR(VLOOKUP(I17,'[1]Sheet1'!$A$651:$G$692,5,FALSE)/100,0)</f>
        <v>0.017568517217146872</v>
      </c>
      <c r="G17" s="62">
        <f>_xlfn.IFERROR(VLOOKUP(I17,'[1]Sheet1'!$A$651:$G$692,6,FALSE),0)</f>
        <v>68</v>
      </c>
      <c r="H17" s="191">
        <f>_xlfn.IFERROR(VLOOKUP(I17,'[1]Sheet1'!$A$651:$G$692,7,FALSE)/100,0)</f>
        <v>0.024619840695148443</v>
      </c>
      <c r="I17" s="256" t="s">
        <v>533</v>
      </c>
    </row>
    <row r="18" spans="1:9" ht="15.75" thickBot="1">
      <c r="A18" s="245" t="s">
        <v>315</v>
      </c>
      <c r="B18" s="217" t="s">
        <v>316</v>
      </c>
      <c r="C18" s="64">
        <f>_xlfn.IFERROR(VLOOKUP(I18,'[1]Sheet1'!$A$651:$G$692,2,FALSE),0)</f>
        <v>9</v>
      </c>
      <c r="D18" s="251">
        <f>_xlfn.IFERROR(VLOOKUP(I18,'[1]Sheet1'!$A$651:$G$692,3,FALSE)/100,0)</f>
        <v>0.006721433905899926</v>
      </c>
      <c r="E18" s="64">
        <f>_xlfn.IFERROR(VLOOKUP(I18,'[1]Sheet1'!$A$651:$G$692,4,FALSE),0)</f>
        <v>6</v>
      </c>
      <c r="F18" s="246">
        <f>_xlfn.IFERROR(VLOOKUP(I18,'[1]Sheet1'!$A$651:$G$692,5,FALSE)/100,0)</f>
        <v>0.004216444132115249</v>
      </c>
      <c r="G18" s="64">
        <f>_xlfn.IFERROR(VLOOKUP(I18,'[1]Sheet1'!$A$651:$G$692,6,FALSE),0)</f>
        <v>15</v>
      </c>
      <c r="H18" s="246">
        <f>_xlfn.IFERROR(VLOOKUP(I18,'[1]Sheet1'!$A$651:$G$692,7,FALSE)/100,0)</f>
        <v>0.005430847212165097</v>
      </c>
      <c r="I18" s="256" t="s">
        <v>534</v>
      </c>
    </row>
    <row r="19" spans="1:9" ht="29.25" thickBot="1">
      <c r="A19" s="181" t="s">
        <v>53</v>
      </c>
      <c r="B19" s="218" t="s">
        <v>317</v>
      </c>
      <c r="C19" s="236">
        <f aca="true" t="shared" si="2" ref="C19:H19">SUM(C20:C22)</f>
        <v>59</v>
      </c>
      <c r="D19" s="183">
        <f t="shared" si="2"/>
        <v>0.044062733383121735</v>
      </c>
      <c r="E19" s="236">
        <f t="shared" si="2"/>
        <v>62</v>
      </c>
      <c r="F19" s="182">
        <f t="shared" si="2"/>
        <v>0.04356992269852425</v>
      </c>
      <c r="G19" s="236">
        <f t="shared" si="2"/>
        <v>121</v>
      </c>
      <c r="H19" s="182">
        <f t="shared" si="2"/>
        <v>0.04380883417813179</v>
      </c>
      <c r="I19" s="256"/>
    </row>
    <row r="20" spans="1:9" ht="15">
      <c r="A20" s="239" t="s">
        <v>318</v>
      </c>
      <c r="B20" s="240" t="s">
        <v>319</v>
      </c>
      <c r="C20" s="66">
        <f>_xlfn.IFERROR(VLOOKUP(I20,'[1]Sheet1'!$A$651:$G$692,2,FALSE),0)</f>
        <v>23</v>
      </c>
      <c r="D20" s="188">
        <f>_xlfn.IFERROR(VLOOKUP(I20,'[1]Sheet1'!$A$651:$G$692,3,FALSE)/100,0)</f>
        <v>0.01717699775952203</v>
      </c>
      <c r="E20" s="66">
        <f>_xlfn.IFERROR(VLOOKUP(I20,'[1]Sheet1'!$A$651:$G$692,4,FALSE),0)</f>
        <v>27</v>
      </c>
      <c r="F20" s="187">
        <f>_xlfn.IFERROR(VLOOKUP(I20,'[1]Sheet1'!$A$651:$G$692,5,FALSE)/100,0)</f>
        <v>0.018973998594518624</v>
      </c>
      <c r="G20" s="66">
        <f>_xlfn.IFERROR(VLOOKUP(I20,'[1]Sheet1'!$A$651:$G$692,6,FALSE),0)</f>
        <v>50</v>
      </c>
      <c r="H20" s="187">
        <f>_xlfn.IFERROR(VLOOKUP(I20,'[1]Sheet1'!$A$651:$G$692,7,FALSE)/100,0)</f>
        <v>0.01810282404055033</v>
      </c>
      <c r="I20" s="256" t="s">
        <v>535</v>
      </c>
    </row>
    <row r="21" spans="1:9" ht="15">
      <c r="A21" s="241" t="s">
        <v>320</v>
      </c>
      <c r="B21" s="215" t="s">
        <v>319</v>
      </c>
      <c r="C21" s="62">
        <f>_xlfn.IFERROR(VLOOKUP(I21,'[1]Sheet1'!$A$651:$G$692,2,FALSE),0)</f>
        <v>30</v>
      </c>
      <c r="D21" s="192">
        <f>_xlfn.IFERROR(VLOOKUP(I21,'[1]Sheet1'!$A$651:$G$692,3,FALSE)/100,0)</f>
        <v>0.022404779686333084</v>
      </c>
      <c r="E21" s="62">
        <f>_xlfn.IFERROR(VLOOKUP(I21,'[1]Sheet1'!$A$651:$G$692,4,FALSE),0)</f>
        <v>28</v>
      </c>
      <c r="F21" s="191">
        <f>_xlfn.IFERROR(VLOOKUP(I21,'[1]Sheet1'!$A$651:$G$692,5,FALSE)/100,0)</f>
        <v>0.0196767392832045</v>
      </c>
      <c r="G21" s="62">
        <f>_xlfn.IFERROR(VLOOKUP(I21,'[1]Sheet1'!$A$651:$G$692,6,FALSE),0)</f>
        <v>58</v>
      </c>
      <c r="H21" s="191">
        <f>_xlfn.IFERROR(VLOOKUP(I21,'[1]Sheet1'!$A$651:$G$692,7,FALSE)/100,0)</f>
        <v>0.020999275887038378</v>
      </c>
      <c r="I21" s="256" t="s">
        <v>536</v>
      </c>
    </row>
    <row r="22" spans="1:9" ht="15.75" thickBot="1">
      <c r="A22" s="242" t="s">
        <v>321</v>
      </c>
      <c r="B22" s="216" t="s">
        <v>322</v>
      </c>
      <c r="C22" s="63">
        <f>_xlfn.IFERROR(VLOOKUP(I22,'[1]Sheet1'!$A$651:$G$692,2,FALSE),0)</f>
        <v>6</v>
      </c>
      <c r="D22" s="250">
        <f>_xlfn.IFERROR(VLOOKUP(I22,'[1]Sheet1'!$A$651:$G$692,3,FALSE)/100,0)</f>
        <v>0.004480955937266618</v>
      </c>
      <c r="E22" s="63">
        <f>_xlfn.IFERROR(VLOOKUP(I22,'[1]Sheet1'!$A$651:$G$692,4,FALSE),0)</f>
        <v>7</v>
      </c>
      <c r="F22" s="243">
        <f>_xlfn.IFERROR(VLOOKUP(I22,'[1]Sheet1'!$A$651:$G$692,5,FALSE)/100,0)</f>
        <v>0.004919184820801125</v>
      </c>
      <c r="G22" s="63">
        <f>_xlfn.IFERROR(VLOOKUP(I22,'[1]Sheet1'!$A$651:$G$692,6,FALSE),0)</f>
        <v>13</v>
      </c>
      <c r="H22" s="243">
        <f>_xlfn.IFERROR(VLOOKUP(I22,'[1]Sheet1'!$A$651:$G$692,7,FALSE)/100,0)</f>
        <v>0.004706734250543085</v>
      </c>
      <c r="I22" s="256" t="s">
        <v>537</v>
      </c>
    </row>
    <row r="23" spans="1:9" ht="15.75" thickBot="1">
      <c r="A23" s="181" t="s">
        <v>62</v>
      </c>
      <c r="B23" s="218" t="s">
        <v>323</v>
      </c>
      <c r="C23" s="236">
        <f aca="true" t="shared" si="3" ref="C23:H23">SUM(C24:C29)</f>
        <v>35</v>
      </c>
      <c r="D23" s="183">
        <f t="shared" si="3"/>
        <v>0.02613890963405527</v>
      </c>
      <c r="E23" s="236">
        <f t="shared" si="3"/>
        <v>78</v>
      </c>
      <c r="F23" s="182">
        <f t="shared" si="3"/>
        <v>0.05481377371749825</v>
      </c>
      <c r="G23" s="236">
        <f t="shared" si="3"/>
        <v>113</v>
      </c>
      <c r="H23" s="182">
        <f t="shared" si="3"/>
        <v>0.04091238233164374</v>
      </c>
      <c r="I23" s="256"/>
    </row>
    <row r="24" spans="1:9" ht="15">
      <c r="A24" s="244" t="s">
        <v>324</v>
      </c>
      <c r="B24" s="219" t="s">
        <v>325</v>
      </c>
      <c r="C24" s="67">
        <f>_xlfn.IFERROR(VLOOKUP(I24,'[1]Sheet1'!$A$651:$G$692,2,FALSE),0)</f>
        <v>0</v>
      </c>
      <c r="D24" s="200">
        <f>_xlfn.IFERROR(VLOOKUP(I24,'[1]Sheet1'!$A$651:$G$692,3,FALSE)/100,0)</f>
        <v>0</v>
      </c>
      <c r="E24" s="67">
        <f>_xlfn.IFERROR(VLOOKUP(I24,'[1]Sheet1'!$A$651:$G$692,4,FALSE),0)</f>
        <v>3</v>
      </c>
      <c r="F24" s="199">
        <f>_xlfn.IFERROR(VLOOKUP(I24,'[1]Sheet1'!$A$651:$G$692,5,FALSE)/100,0)</f>
        <v>0.0021082220660576245</v>
      </c>
      <c r="G24" s="67">
        <f>_xlfn.IFERROR(VLOOKUP(I24,'[1]Sheet1'!$A$651:$G$692,6,FALSE),0)</f>
        <v>3</v>
      </c>
      <c r="H24" s="199">
        <f>_xlfn.IFERROR(VLOOKUP(I24,'[1]Sheet1'!$A$651:$G$692,7,FALSE)/100,0)</f>
        <v>0.0010861694424330196</v>
      </c>
      <c r="I24" s="256" t="s">
        <v>538</v>
      </c>
    </row>
    <row r="25" spans="1:9" ht="15">
      <c r="A25" s="241" t="s">
        <v>326</v>
      </c>
      <c r="B25" s="215" t="s">
        <v>327</v>
      </c>
      <c r="C25" s="62">
        <f>_xlfn.IFERROR(VLOOKUP(I25,'[1]Sheet1'!$A$651:$G$692,2,FALSE),0)</f>
        <v>28</v>
      </c>
      <c r="D25" s="192">
        <f>_xlfn.IFERROR(VLOOKUP(I25,'[1]Sheet1'!$A$651:$G$692,3,FALSE)/100,0)</f>
        <v>0.020911127707244216</v>
      </c>
      <c r="E25" s="62">
        <f>_xlfn.IFERROR(VLOOKUP(I25,'[1]Sheet1'!$A$651:$G$692,4,FALSE),0)</f>
        <v>57</v>
      </c>
      <c r="F25" s="191">
        <f>_xlfn.IFERROR(VLOOKUP(I25,'[1]Sheet1'!$A$651:$G$692,5,FALSE)/100,0)</f>
        <v>0.04005621925509487</v>
      </c>
      <c r="G25" s="62">
        <f>_xlfn.IFERROR(VLOOKUP(I25,'[1]Sheet1'!$A$651:$G$692,6,FALSE),0)</f>
        <v>85</v>
      </c>
      <c r="H25" s="191">
        <f>_xlfn.IFERROR(VLOOKUP(I25,'[1]Sheet1'!$A$651:$G$692,7,FALSE)/100,0)</f>
        <v>0.03077480086893556</v>
      </c>
      <c r="I25" s="256" t="s">
        <v>539</v>
      </c>
    </row>
    <row r="26" spans="1:9" ht="15">
      <c r="A26" s="241" t="s">
        <v>328</v>
      </c>
      <c r="B26" s="215" t="s">
        <v>329</v>
      </c>
      <c r="C26" s="62">
        <f>_xlfn.IFERROR(VLOOKUP(I26,'[1]Sheet1'!$A$651:$G$692,2,FALSE),0)</f>
        <v>1</v>
      </c>
      <c r="D26" s="192">
        <f>_xlfn.IFERROR(VLOOKUP(I26,'[1]Sheet1'!$A$651:$G$692,3,FALSE)/100,0)</f>
        <v>0.0007468259895444362</v>
      </c>
      <c r="E26" s="62">
        <f>_xlfn.IFERROR(VLOOKUP(I26,'[1]Sheet1'!$A$651:$G$692,4,FALSE),0)</f>
        <v>2</v>
      </c>
      <c r="F26" s="191">
        <f>_xlfn.IFERROR(VLOOKUP(I26,'[1]Sheet1'!$A$651:$G$692,5,FALSE)/100,0)</f>
        <v>0.0014054813773717498</v>
      </c>
      <c r="G26" s="62">
        <f>_xlfn.IFERROR(VLOOKUP(I26,'[1]Sheet1'!$A$651:$G$692,6,FALSE),0)</f>
        <v>3</v>
      </c>
      <c r="H26" s="191">
        <f>_xlfn.IFERROR(VLOOKUP(I26,'[1]Sheet1'!$A$651:$G$692,7,FALSE)/100,0)</f>
        <v>0.0010861694424330196</v>
      </c>
      <c r="I26" s="256" t="s">
        <v>540</v>
      </c>
    </row>
    <row r="27" spans="1:9" ht="15">
      <c r="A27" s="241" t="s">
        <v>330</v>
      </c>
      <c r="B27" s="247" t="s">
        <v>331</v>
      </c>
      <c r="C27" s="62">
        <f>_xlfn.IFERROR(VLOOKUP(I27,'[1]Sheet1'!$A$651:$G$692,2,FALSE),0)</f>
        <v>4</v>
      </c>
      <c r="D27" s="192">
        <f>_xlfn.IFERROR(VLOOKUP(I27,'[1]Sheet1'!$A$651:$G$692,3,FALSE)/100,0)</f>
        <v>0.002987303958177745</v>
      </c>
      <c r="E27" s="62">
        <f>_xlfn.IFERROR(VLOOKUP(I27,'[1]Sheet1'!$A$651:$G$692,4,FALSE),0)</f>
        <v>10</v>
      </c>
      <c r="F27" s="191">
        <f>_xlfn.IFERROR(VLOOKUP(I27,'[1]Sheet1'!$A$651:$G$692,5,FALSE)/100,0)</f>
        <v>0.0070274068868587496</v>
      </c>
      <c r="G27" s="62">
        <f>_xlfn.IFERROR(VLOOKUP(I27,'[1]Sheet1'!$A$651:$G$692,6,FALSE),0)</f>
        <v>14</v>
      </c>
      <c r="H27" s="191">
        <f>_xlfn.IFERROR(VLOOKUP(I27,'[1]Sheet1'!$A$651:$G$692,7,FALSE)/100,0)</f>
        <v>0.005068790731354091</v>
      </c>
      <c r="I27" s="256" t="s">
        <v>541</v>
      </c>
    </row>
    <row r="28" spans="1:9" ht="15">
      <c r="A28" s="241" t="s">
        <v>332</v>
      </c>
      <c r="B28" s="215" t="s">
        <v>333</v>
      </c>
      <c r="C28" s="62">
        <f>_xlfn.IFERROR(VLOOKUP(I28,'[1]Sheet1'!$A$651:$G$692,2,FALSE),0)</f>
        <v>2</v>
      </c>
      <c r="D28" s="192">
        <f>_xlfn.IFERROR(VLOOKUP(I28,'[1]Sheet1'!$A$651:$G$692,3,FALSE)/100,0)</f>
        <v>0.0014936519790888724</v>
      </c>
      <c r="E28" s="62">
        <f>_xlfn.IFERROR(VLOOKUP(I28,'[1]Sheet1'!$A$651:$G$692,4,FALSE),0)</f>
        <v>4</v>
      </c>
      <c r="F28" s="191">
        <f>_xlfn.IFERROR(VLOOKUP(I28,'[1]Sheet1'!$A$651:$G$692,5,FALSE)/100,0)</f>
        <v>0.0028109627547434997</v>
      </c>
      <c r="G28" s="62">
        <f>_xlfn.IFERROR(VLOOKUP(I28,'[1]Sheet1'!$A$651:$G$692,6,FALSE),0)</f>
        <v>6</v>
      </c>
      <c r="H28" s="191">
        <f>_xlfn.IFERROR(VLOOKUP(I28,'[1]Sheet1'!$A$651:$G$692,7,FALSE)/100,0)</f>
        <v>0.002172338884866039</v>
      </c>
      <c r="I28" s="256" t="s">
        <v>542</v>
      </c>
    </row>
    <row r="29" spans="1:9" ht="15.75" thickBot="1">
      <c r="A29" s="245" t="s">
        <v>334</v>
      </c>
      <c r="B29" s="217" t="s">
        <v>335</v>
      </c>
      <c r="C29" s="64">
        <f>_xlfn.IFERROR(VLOOKUP(I29,'[1]Sheet1'!$A$651:$G$692,2,FALSE),0)</f>
        <v>0</v>
      </c>
      <c r="D29" s="251">
        <f>_xlfn.IFERROR(VLOOKUP(I29,'[1]Sheet1'!$A$651:$G$692,3,FALSE)/100,0)</f>
        <v>0</v>
      </c>
      <c r="E29" s="64">
        <f>_xlfn.IFERROR(VLOOKUP(I29,'[1]Sheet1'!$A$651:$G$692,4,FALSE),0)</f>
        <v>2</v>
      </c>
      <c r="F29" s="246">
        <f>_xlfn.IFERROR(VLOOKUP(I29,'[1]Sheet1'!$A$651:$G$692,5,FALSE)/100,0)</f>
        <v>0.0014054813773717498</v>
      </c>
      <c r="G29" s="64">
        <f>_xlfn.IFERROR(VLOOKUP(I29,'[1]Sheet1'!$A$651:$G$692,6,FALSE),0)</f>
        <v>2</v>
      </c>
      <c r="H29" s="246">
        <f>_xlfn.IFERROR(VLOOKUP(I29,'[1]Sheet1'!$A$651:$G$692,7,FALSE)/100,0)</f>
        <v>0.000724112961622013</v>
      </c>
      <c r="I29" s="256" t="s">
        <v>543</v>
      </c>
    </row>
    <row r="30" spans="1:9" ht="15.75" thickBot="1">
      <c r="A30" s="181" t="s">
        <v>336</v>
      </c>
      <c r="B30" s="218" t="s">
        <v>337</v>
      </c>
      <c r="C30" s="236">
        <f aca="true" t="shared" si="4" ref="C30:H30">SUM(C31:C38)</f>
        <v>367</v>
      </c>
      <c r="D30" s="183">
        <f t="shared" si="4"/>
        <v>0.2740851381628081</v>
      </c>
      <c r="E30" s="236">
        <f t="shared" si="4"/>
        <v>523</v>
      </c>
      <c r="F30" s="182">
        <f t="shared" si="4"/>
        <v>0.36753338018271253</v>
      </c>
      <c r="G30" s="236">
        <f t="shared" si="4"/>
        <v>890</v>
      </c>
      <c r="H30" s="182">
        <f t="shared" si="4"/>
        <v>0.3222302679217958</v>
      </c>
      <c r="I30" s="256"/>
    </row>
    <row r="31" spans="1:9" ht="15">
      <c r="A31" s="239" t="s">
        <v>338</v>
      </c>
      <c r="B31" s="240" t="s">
        <v>339</v>
      </c>
      <c r="C31" s="66">
        <f>_xlfn.IFERROR(VLOOKUP(I31,'[1]Sheet1'!$A$651:$G$692,2,FALSE),0)</f>
        <v>8</v>
      </c>
      <c r="D31" s="188">
        <f>_xlfn.IFERROR(VLOOKUP(I31,'[1]Sheet1'!$A$651:$G$692,3,FALSE)/100,0)</f>
        <v>0.00597460791635549</v>
      </c>
      <c r="E31" s="66">
        <f>_xlfn.IFERROR(VLOOKUP(I31,'[1]Sheet1'!$A$651:$G$692,4,FALSE),0)</f>
        <v>12</v>
      </c>
      <c r="F31" s="187">
        <f>_xlfn.IFERROR(VLOOKUP(I31,'[1]Sheet1'!$A$651:$G$692,5,FALSE)/100,0)</f>
        <v>0.008432888264230498</v>
      </c>
      <c r="G31" s="66">
        <f>_xlfn.IFERROR(VLOOKUP(I31,'[1]Sheet1'!$A$651:$G$692,6,FALSE),0)</f>
        <v>20</v>
      </c>
      <c r="H31" s="187">
        <f>_xlfn.IFERROR(VLOOKUP(I31,'[1]Sheet1'!$A$651:$G$692,7,FALSE)/100,0)</f>
        <v>0.00724112961622013</v>
      </c>
      <c r="I31" s="256" t="s">
        <v>544</v>
      </c>
    </row>
    <row r="32" spans="1:9" ht="15">
      <c r="A32" s="241" t="s">
        <v>340</v>
      </c>
      <c r="B32" s="215" t="s">
        <v>341</v>
      </c>
      <c r="C32" s="62">
        <f>_xlfn.IFERROR(VLOOKUP(I32,'[1]Sheet1'!$A$651:$G$692,2,FALSE),0)</f>
        <v>94</v>
      </c>
      <c r="D32" s="192">
        <f>_xlfn.IFERROR(VLOOKUP(I32,'[1]Sheet1'!$A$651:$G$692,3,FALSE)/100,0)</f>
        <v>0.070201643017177</v>
      </c>
      <c r="E32" s="62">
        <f>_xlfn.IFERROR(VLOOKUP(I32,'[1]Sheet1'!$A$651:$G$692,4,FALSE),0)</f>
        <v>186</v>
      </c>
      <c r="F32" s="191">
        <f>_xlfn.IFERROR(VLOOKUP(I32,'[1]Sheet1'!$A$651:$G$692,5,FALSE)/100,0)</f>
        <v>0.13070976809557272</v>
      </c>
      <c r="G32" s="62">
        <f>_xlfn.IFERROR(VLOOKUP(I32,'[1]Sheet1'!$A$651:$G$692,6,FALSE),0)</f>
        <v>280</v>
      </c>
      <c r="H32" s="191">
        <f>_xlfn.IFERROR(VLOOKUP(I32,'[1]Sheet1'!$A$651:$G$692,7,FALSE)/100,0)</f>
        <v>0.10137581462708183</v>
      </c>
      <c r="I32" s="256" t="s">
        <v>545</v>
      </c>
    </row>
    <row r="33" spans="1:9" ht="15">
      <c r="A33" s="241" t="s">
        <v>342</v>
      </c>
      <c r="B33" s="215" t="s">
        <v>343</v>
      </c>
      <c r="C33" s="62">
        <f>_xlfn.IFERROR(VLOOKUP(I33,'[1]Sheet1'!$A$651:$G$692,2,FALSE),0)</f>
        <v>96</v>
      </c>
      <c r="D33" s="192">
        <f>_xlfn.IFERROR(VLOOKUP(I33,'[1]Sheet1'!$A$651:$G$692,3,FALSE)/100,0)</f>
        <v>0.07169529499626588</v>
      </c>
      <c r="E33" s="62">
        <f>_xlfn.IFERROR(VLOOKUP(I33,'[1]Sheet1'!$A$651:$G$692,4,FALSE),0)</f>
        <v>121</v>
      </c>
      <c r="F33" s="191">
        <f>_xlfn.IFERROR(VLOOKUP(I33,'[1]Sheet1'!$A$651:$G$692,5,FALSE)/100,0)</f>
        <v>0.08503162333099086</v>
      </c>
      <c r="G33" s="62">
        <f>_xlfn.IFERROR(VLOOKUP(I33,'[1]Sheet1'!$A$651:$G$692,6,FALSE),0)</f>
        <v>217</v>
      </c>
      <c r="H33" s="191">
        <f>_xlfn.IFERROR(VLOOKUP(I33,'[1]Sheet1'!$A$651:$G$692,7,FALSE)/100,0)</f>
        <v>0.07856625633598842</v>
      </c>
      <c r="I33" s="256" t="s">
        <v>546</v>
      </c>
    </row>
    <row r="34" spans="1:9" ht="15">
      <c r="A34" s="241" t="s">
        <v>344</v>
      </c>
      <c r="B34" s="215" t="s">
        <v>345</v>
      </c>
      <c r="C34" s="62">
        <f>_xlfn.IFERROR(VLOOKUP(I34,'[1]Sheet1'!$A$651:$G$692,2,FALSE),0)</f>
        <v>29</v>
      </c>
      <c r="D34" s="192">
        <f>_xlfn.IFERROR(VLOOKUP(I34,'[1]Sheet1'!$A$651:$G$692,3,FALSE)/100,0)</f>
        <v>0.021657953696788648</v>
      </c>
      <c r="E34" s="62">
        <f>_xlfn.IFERROR(VLOOKUP(I34,'[1]Sheet1'!$A$651:$G$692,4,FALSE),0)</f>
        <v>46</v>
      </c>
      <c r="F34" s="191">
        <f>_xlfn.IFERROR(VLOOKUP(I34,'[1]Sheet1'!$A$651:$G$692,5,FALSE)/100,0)</f>
        <v>0.032326071679550254</v>
      </c>
      <c r="G34" s="62">
        <f>_xlfn.IFERROR(VLOOKUP(I34,'[1]Sheet1'!$A$651:$G$692,6,FALSE),0)</f>
        <v>75</v>
      </c>
      <c r="H34" s="191">
        <f>_xlfn.IFERROR(VLOOKUP(I34,'[1]Sheet1'!$A$651:$G$692,7,FALSE)/100,0)</f>
        <v>0.02715423606082549</v>
      </c>
      <c r="I34" s="256" t="s">
        <v>547</v>
      </c>
    </row>
    <row r="35" spans="1:9" ht="15">
      <c r="A35" s="241" t="s">
        <v>346</v>
      </c>
      <c r="B35" s="215" t="s">
        <v>347</v>
      </c>
      <c r="C35" s="62">
        <f>_xlfn.IFERROR(VLOOKUP(I35,'[1]Sheet1'!$A$651:$G$692,2,FALSE),0)</f>
        <v>37</v>
      </c>
      <c r="D35" s="192">
        <f>_xlfn.IFERROR(VLOOKUP(I35,'[1]Sheet1'!$A$651:$G$692,3,FALSE)/100,0)</f>
        <v>0.027632561613144136</v>
      </c>
      <c r="E35" s="62">
        <f>_xlfn.IFERROR(VLOOKUP(I35,'[1]Sheet1'!$A$651:$G$692,4,FALSE),0)</f>
        <v>35</v>
      </c>
      <c r="F35" s="191">
        <f>_xlfn.IFERROR(VLOOKUP(I35,'[1]Sheet1'!$A$651:$G$692,5,FALSE)/100,0)</f>
        <v>0.024595924104005622</v>
      </c>
      <c r="G35" s="62">
        <f>_xlfn.IFERROR(VLOOKUP(I35,'[1]Sheet1'!$A$651:$G$692,6,FALSE),0)</f>
        <v>72</v>
      </c>
      <c r="H35" s="191">
        <f>_xlfn.IFERROR(VLOOKUP(I35,'[1]Sheet1'!$A$651:$G$692,7,FALSE)/100,0)</f>
        <v>0.02606806661839247</v>
      </c>
      <c r="I35" s="256" t="s">
        <v>548</v>
      </c>
    </row>
    <row r="36" spans="1:9" ht="15">
      <c r="A36" s="190">
        <v>55</v>
      </c>
      <c r="B36" s="215" t="s">
        <v>348</v>
      </c>
      <c r="C36" s="62">
        <f>_xlfn.IFERROR(VLOOKUP(I36,'[1]Sheet1'!$A$651:$G$692,2,FALSE),0)</f>
        <v>88</v>
      </c>
      <c r="D36" s="192">
        <f>_xlfn.IFERROR(VLOOKUP(I36,'[1]Sheet1'!$A$651:$G$692,3,FALSE)/100,0)</f>
        <v>0.06572068707991038</v>
      </c>
      <c r="E36" s="62">
        <f>_xlfn.IFERROR(VLOOKUP(I36,'[1]Sheet1'!$A$651:$G$692,4,FALSE),0)</f>
        <v>104</v>
      </c>
      <c r="F36" s="191">
        <f>_xlfn.IFERROR(VLOOKUP(I36,'[1]Sheet1'!$A$651:$G$692,5,FALSE)/100,0)</f>
        <v>0.07308503162333099</v>
      </c>
      <c r="G36" s="62">
        <f>_xlfn.IFERROR(VLOOKUP(I36,'[1]Sheet1'!$A$651:$G$692,6,FALSE),0)</f>
        <v>192</v>
      </c>
      <c r="H36" s="191">
        <f>_xlfn.IFERROR(VLOOKUP(I36,'[1]Sheet1'!$A$651:$G$692,7,FALSE)/100,0)</f>
        <v>0.06951484431571325</v>
      </c>
      <c r="I36" s="256" t="s">
        <v>549</v>
      </c>
    </row>
    <row r="37" spans="1:9" ht="15">
      <c r="A37" s="241" t="s">
        <v>349</v>
      </c>
      <c r="B37" s="215" t="s">
        <v>350</v>
      </c>
      <c r="C37" s="62">
        <f>_xlfn.IFERROR(VLOOKUP(I37,'[1]Sheet1'!$A$651:$G$692,2,FALSE),0)</f>
        <v>11</v>
      </c>
      <c r="D37" s="192">
        <f>_xlfn.IFERROR(VLOOKUP(I37,'[1]Sheet1'!$A$651:$G$692,3,FALSE)/100,0)</f>
        <v>0.008215085884988798</v>
      </c>
      <c r="E37" s="62">
        <f>_xlfn.IFERROR(VLOOKUP(I37,'[1]Sheet1'!$A$651:$G$692,4,FALSE),0)</f>
        <v>18</v>
      </c>
      <c r="F37" s="191">
        <f>_xlfn.IFERROR(VLOOKUP(I37,'[1]Sheet1'!$A$651:$G$692,5,FALSE)/100,0)</f>
        <v>0.012649332396345749</v>
      </c>
      <c r="G37" s="62">
        <f>_xlfn.IFERROR(VLOOKUP(I37,'[1]Sheet1'!$A$651:$G$692,6,FALSE),0)</f>
        <v>29</v>
      </c>
      <c r="H37" s="191">
        <f>_xlfn.IFERROR(VLOOKUP(I37,'[1]Sheet1'!$A$651:$G$692,7,FALSE)/100,0)</f>
        <v>0.010499637943519189</v>
      </c>
      <c r="I37" s="256" t="s">
        <v>550</v>
      </c>
    </row>
    <row r="38" spans="1:9" ht="15.75" thickBot="1">
      <c r="A38" s="242" t="s">
        <v>351</v>
      </c>
      <c r="B38" s="216" t="s">
        <v>352</v>
      </c>
      <c r="C38" s="63">
        <f>_xlfn.IFERROR(VLOOKUP(I38,'[1]Sheet1'!$A$651:$G$692,2,FALSE),0)</f>
        <v>4</v>
      </c>
      <c r="D38" s="250">
        <f>_xlfn.IFERROR(VLOOKUP(I38,'[1]Sheet1'!$A$651:$G$692,3,FALSE)/100,0)</f>
        <v>0.002987303958177745</v>
      </c>
      <c r="E38" s="63">
        <f>_xlfn.IFERROR(VLOOKUP(I38,'[1]Sheet1'!$A$651:$G$692,4,FALSE),0)</f>
        <v>1</v>
      </c>
      <c r="F38" s="243">
        <f>_xlfn.IFERROR(VLOOKUP(I38,'[1]Sheet1'!$A$651:$G$692,5,FALSE)/100,0)</f>
        <v>0.0007027406886858749</v>
      </c>
      <c r="G38" s="63">
        <f>_xlfn.IFERROR(VLOOKUP(I38,'[1]Sheet1'!$A$651:$G$692,6,FALSE),0)</f>
        <v>5</v>
      </c>
      <c r="H38" s="243">
        <f>_xlfn.IFERROR(VLOOKUP(I38,'[1]Sheet1'!$A$651:$G$692,7,FALSE)/100,0)</f>
        <v>0.0018102824040550326</v>
      </c>
      <c r="I38" s="256" t="s">
        <v>551</v>
      </c>
    </row>
    <row r="39" spans="1:9" ht="15.75" thickBot="1">
      <c r="A39" s="181" t="s">
        <v>76</v>
      </c>
      <c r="B39" s="218" t="s">
        <v>353</v>
      </c>
      <c r="C39" s="236">
        <f aca="true" t="shared" si="5" ref="C39:H39">SUM(C40:C47)</f>
        <v>390</v>
      </c>
      <c r="D39" s="183">
        <f t="shared" si="5"/>
        <v>0.2912621359223301</v>
      </c>
      <c r="E39" s="236">
        <f t="shared" si="5"/>
        <v>333</v>
      </c>
      <c r="F39" s="182">
        <f t="shared" si="5"/>
        <v>0.23401264933239635</v>
      </c>
      <c r="G39" s="236">
        <f t="shared" si="5"/>
        <v>723</v>
      </c>
      <c r="H39" s="182">
        <f t="shared" si="5"/>
        <v>0.2617668356263578</v>
      </c>
      <c r="I39" s="256"/>
    </row>
    <row r="40" spans="1:9" ht="15">
      <c r="A40" s="244" t="s">
        <v>354</v>
      </c>
      <c r="B40" s="219" t="s">
        <v>355</v>
      </c>
      <c r="C40" s="67">
        <f>_xlfn.IFERROR(VLOOKUP(I40,'[1]Sheet1'!$A$651:$G$692,2,FALSE),0)</f>
        <v>9</v>
      </c>
      <c r="D40" s="200">
        <f>_xlfn.IFERROR(VLOOKUP(I40,'[1]Sheet1'!$A$651:$G$692,3,FALSE)/100,0)</f>
        <v>0.006721433905899926</v>
      </c>
      <c r="E40" s="67">
        <f>_xlfn.IFERROR(VLOOKUP(I40,'[1]Sheet1'!$A$651:$G$692,4,FALSE),0)</f>
        <v>8</v>
      </c>
      <c r="F40" s="199">
        <f>_xlfn.IFERROR(VLOOKUP(I40,'[1]Sheet1'!$A$651:$G$692,5,FALSE)/100,0)</f>
        <v>0.005621925509486999</v>
      </c>
      <c r="G40" s="67">
        <f>_xlfn.IFERROR(VLOOKUP(I40,'[1]Sheet1'!$A$651:$G$692,6,FALSE),0)</f>
        <v>17</v>
      </c>
      <c r="H40" s="199">
        <f>_xlfn.IFERROR(VLOOKUP(I40,'[1]Sheet1'!$A$651:$G$692,7,FALSE)/100,0)</f>
        <v>0.006154960173787111</v>
      </c>
      <c r="I40" s="256" t="s">
        <v>552</v>
      </c>
    </row>
    <row r="41" spans="1:9" ht="15">
      <c r="A41" s="241" t="s">
        <v>356</v>
      </c>
      <c r="B41" s="215" t="s">
        <v>357</v>
      </c>
      <c r="C41" s="62">
        <f>_xlfn.IFERROR(VLOOKUP(I41,'[1]Sheet1'!$A$651:$G$692,2,FALSE),0)</f>
        <v>20</v>
      </c>
      <c r="D41" s="192">
        <f>_xlfn.IFERROR(VLOOKUP(I41,'[1]Sheet1'!$A$651:$G$692,3,FALSE)/100,0)</f>
        <v>0.014936519790888725</v>
      </c>
      <c r="E41" s="62">
        <f>_xlfn.IFERROR(VLOOKUP(I41,'[1]Sheet1'!$A$651:$G$692,4,FALSE),0)</f>
        <v>27</v>
      </c>
      <c r="F41" s="191">
        <f>_xlfn.IFERROR(VLOOKUP(I41,'[1]Sheet1'!$A$651:$G$692,5,FALSE)/100,0)</f>
        <v>0.018973998594518624</v>
      </c>
      <c r="G41" s="62">
        <f>_xlfn.IFERROR(VLOOKUP(I41,'[1]Sheet1'!$A$651:$G$692,6,FALSE),0)</f>
        <v>47</v>
      </c>
      <c r="H41" s="191">
        <f>_xlfn.IFERROR(VLOOKUP(I41,'[1]Sheet1'!$A$651:$G$692,7,FALSE)/100,0)</f>
        <v>0.017016654598117305</v>
      </c>
      <c r="I41" s="256" t="s">
        <v>553</v>
      </c>
    </row>
    <row r="42" spans="1:9" ht="15">
      <c r="A42" s="241" t="s">
        <v>358</v>
      </c>
      <c r="B42" s="215" t="s">
        <v>359</v>
      </c>
      <c r="C42" s="62">
        <f>_xlfn.IFERROR(VLOOKUP(I42,'[1]Sheet1'!$A$651:$G$692,2,FALSE),0)</f>
        <v>141</v>
      </c>
      <c r="D42" s="192">
        <f>_xlfn.IFERROR(VLOOKUP(I42,'[1]Sheet1'!$A$651:$G$692,3,FALSE)/100,0)</f>
        <v>0.1053024645257655</v>
      </c>
      <c r="E42" s="62">
        <f>_xlfn.IFERROR(VLOOKUP(I42,'[1]Sheet1'!$A$651:$G$692,4,FALSE),0)</f>
        <v>163</v>
      </c>
      <c r="F42" s="191">
        <f>_xlfn.IFERROR(VLOOKUP(I42,'[1]Sheet1'!$A$651:$G$692,5,FALSE)/100,0)</f>
        <v>0.11454673225579763</v>
      </c>
      <c r="G42" s="62">
        <f>_xlfn.IFERROR(VLOOKUP(I42,'[1]Sheet1'!$A$651:$G$692,6,FALSE),0)</f>
        <v>304</v>
      </c>
      <c r="H42" s="191">
        <f>_xlfn.IFERROR(VLOOKUP(I42,'[1]Sheet1'!$A$651:$G$692,7,FALSE)/100,0)</f>
        <v>0.11006517016654599</v>
      </c>
      <c r="I42" s="256" t="s">
        <v>554</v>
      </c>
    </row>
    <row r="43" spans="1:9" ht="15">
      <c r="A43" s="241" t="s">
        <v>360</v>
      </c>
      <c r="B43" s="215" t="s">
        <v>361</v>
      </c>
      <c r="C43" s="62">
        <f>_xlfn.IFERROR(VLOOKUP(I43,'[1]Sheet1'!$A$651:$G$692,2,FALSE),0)</f>
        <v>107</v>
      </c>
      <c r="D43" s="192">
        <f>_xlfn.IFERROR(VLOOKUP(I43,'[1]Sheet1'!$A$651:$G$692,3,FALSE)/100,0)</f>
        <v>0.07991038088125467</v>
      </c>
      <c r="E43" s="62">
        <f>_xlfn.IFERROR(VLOOKUP(I43,'[1]Sheet1'!$A$651:$G$692,4,FALSE),0)</f>
        <v>75</v>
      </c>
      <c r="F43" s="191">
        <f>_xlfn.IFERROR(VLOOKUP(I43,'[1]Sheet1'!$A$651:$G$692,5,FALSE)/100,0)</f>
        <v>0.05270555165144063</v>
      </c>
      <c r="G43" s="62">
        <f>_xlfn.IFERROR(VLOOKUP(I43,'[1]Sheet1'!$A$651:$G$692,6,FALSE),0)</f>
        <v>182</v>
      </c>
      <c r="H43" s="191">
        <f>_xlfn.IFERROR(VLOOKUP(I43,'[1]Sheet1'!$A$651:$G$692,7,FALSE)/100,0)</f>
        <v>0.0658942795076032</v>
      </c>
      <c r="I43" s="256" t="s">
        <v>555</v>
      </c>
    </row>
    <row r="44" spans="1:9" ht="15">
      <c r="A44" s="241" t="s">
        <v>362</v>
      </c>
      <c r="B44" s="215" t="s">
        <v>363</v>
      </c>
      <c r="C44" s="62">
        <f>_xlfn.IFERROR(VLOOKUP(I44,'[1]Sheet1'!$A$651:$G$692,2,FALSE),0)</f>
        <v>86</v>
      </c>
      <c r="D44" s="192">
        <f>_xlfn.IFERROR(VLOOKUP(I44,'[1]Sheet1'!$A$651:$G$692,3,FALSE)/100,0)</f>
        <v>0.0642270351008215</v>
      </c>
      <c r="E44" s="62">
        <f>_xlfn.IFERROR(VLOOKUP(I44,'[1]Sheet1'!$A$651:$G$692,4,FALSE),0)</f>
        <v>48</v>
      </c>
      <c r="F44" s="191">
        <f>_xlfn.IFERROR(VLOOKUP(I44,'[1]Sheet1'!$A$651:$G$692,5,FALSE)/100,0)</f>
        <v>0.03373155305692199</v>
      </c>
      <c r="G44" s="62">
        <f>_xlfn.IFERROR(VLOOKUP(I44,'[1]Sheet1'!$A$651:$G$692,6,FALSE),0)</f>
        <v>134</v>
      </c>
      <c r="H44" s="191">
        <f>_xlfn.IFERROR(VLOOKUP(I44,'[1]Sheet1'!$A$651:$G$692,7,FALSE)/100,0)</f>
        <v>0.048515568428674875</v>
      </c>
      <c r="I44" s="256" t="s">
        <v>556</v>
      </c>
    </row>
    <row r="45" spans="1:9" ht="15">
      <c r="A45" s="241" t="s">
        <v>364</v>
      </c>
      <c r="B45" s="215" t="s">
        <v>365</v>
      </c>
      <c r="C45" s="62">
        <f>_xlfn.IFERROR(VLOOKUP(I45,'[1]Sheet1'!$A$651:$G$692,2,FALSE),0)</f>
        <v>9</v>
      </c>
      <c r="D45" s="192">
        <f>_xlfn.IFERROR(VLOOKUP(I45,'[1]Sheet1'!$A$651:$G$692,3,FALSE)/100,0)</f>
        <v>0.006721433905899926</v>
      </c>
      <c r="E45" s="62">
        <f>_xlfn.IFERROR(VLOOKUP(I45,'[1]Sheet1'!$A$651:$G$692,4,FALSE),0)</f>
        <v>2</v>
      </c>
      <c r="F45" s="191">
        <f>_xlfn.IFERROR(VLOOKUP(I45,'[1]Sheet1'!$A$651:$G$692,5,FALSE)/100,0)</f>
        <v>0.0014054813773717498</v>
      </c>
      <c r="G45" s="62">
        <f>_xlfn.IFERROR(VLOOKUP(I45,'[1]Sheet1'!$A$651:$G$692,6,FALSE),0)</f>
        <v>11</v>
      </c>
      <c r="H45" s="191">
        <f>_xlfn.IFERROR(VLOOKUP(I45,'[1]Sheet1'!$A$651:$G$692,7,FALSE)/100,0)</f>
        <v>0.0039826212889210715</v>
      </c>
      <c r="I45" s="256" t="s">
        <v>557</v>
      </c>
    </row>
    <row r="46" spans="1:9" ht="15">
      <c r="A46" s="241" t="s">
        <v>366</v>
      </c>
      <c r="B46" s="215" t="s">
        <v>367</v>
      </c>
      <c r="C46" s="62">
        <f>_xlfn.IFERROR(VLOOKUP(I46,'[1]Sheet1'!$A$651:$G$692,2,FALSE),0)</f>
        <v>15</v>
      </c>
      <c r="D46" s="192">
        <f>_xlfn.IFERROR(VLOOKUP(I46,'[1]Sheet1'!$A$651:$G$692,3,FALSE)/100,0)</f>
        <v>0.011202389843166542</v>
      </c>
      <c r="E46" s="62">
        <f>_xlfn.IFERROR(VLOOKUP(I46,'[1]Sheet1'!$A$651:$G$692,4,FALSE),0)</f>
        <v>7</v>
      </c>
      <c r="F46" s="191">
        <f>_xlfn.IFERROR(VLOOKUP(I46,'[1]Sheet1'!$A$651:$G$692,5,FALSE)/100,0)</f>
        <v>0.004919184820801125</v>
      </c>
      <c r="G46" s="62">
        <f>_xlfn.IFERROR(VLOOKUP(I46,'[1]Sheet1'!$A$651:$G$692,6,FALSE),0)</f>
        <v>22</v>
      </c>
      <c r="H46" s="191">
        <f>_xlfn.IFERROR(VLOOKUP(I46,'[1]Sheet1'!$A$651:$G$692,7,FALSE)/100,0)</f>
        <v>0.007965242577842143</v>
      </c>
      <c r="I46" s="256" t="s">
        <v>558</v>
      </c>
    </row>
    <row r="47" spans="1:9" ht="15.75" thickBot="1">
      <c r="A47" s="245" t="s">
        <v>368</v>
      </c>
      <c r="B47" s="217" t="s">
        <v>369</v>
      </c>
      <c r="C47" s="64">
        <f>_xlfn.IFERROR(VLOOKUP(I47,'[1]Sheet1'!$A$651:$G$692,2,FALSE),0)</f>
        <v>3</v>
      </c>
      <c r="D47" s="251">
        <f>_xlfn.IFERROR(VLOOKUP(I47,'[1]Sheet1'!$A$651:$G$692,3,FALSE)/100,0)</f>
        <v>0.002240477968633309</v>
      </c>
      <c r="E47" s="64">
        <f>_xlfn.IFERROR(VLOOKUP(I47,'[1]Sheet1'!$A$651:$G$692,4,FALSE),0)</f>
        <v>3</v>
      </c>
      <c r="F47" s="246">
        <f>_xlfn.IFERROR(VLOOKUP(I47,'[1]Sheet1'!$A$651:$G$692,5,FALSE)/100,0)</f>
        <v>0.0021082220660576245</v>
      </c>
      <c r="G47" s="64">
        <f>_xlfn.IFERROR(VLOOKUP(I47,'[1]Sheet1'!$A$651:$G$692,6,FALSE),0)</f>
        <v>6</v>
      </c>
      <c r="H47" s="246">
        <f>_xlfn.IFERROR(VLOOKUP(I47,'[1]Sheet1'!$A$651:$G$692,7,FALSE)/100,0)</f>
        <v>0.002172338884866039</v>
      </c>
      <c r="I47" s="256" t="s">
        <v>559</v>
      </c>
    </row>
    <row r="48" spans="1:9" ht="15.75" thickBot="1">
      <c r="A48" s="181" t="s">
        <v>84</v>
      </c>
      <c r="B48" s="218" t="s">
        <v>370</v>
      </c>
      <c r="C48" s="236">
        <f aca="true" t="shared" si="6" ref="C48:H48">SUM(C49:C51)</f>
        <v>232</v>
      </c>
      <c r="D48" s="183">
        <f t="shared" si="6"/>
        <v>0.17326362957430916</v>
      </c>
      <c r="E48" s="236">
        <f t="shared" si="6"/>
        <v>232</v>
      </c>
      <c r="F48" s="182">
        <f t="shared" si="6"/>
        <v>0.16303583977512295</v>
      </c>
      <c r="G48" s="236">
        <f t="shared" si="6"/>
        <v>464</v>
      </c>
      <c r="H48" s="182">
        <f t="shared" si="6"/>
        <v>0.16799420709630702</v>
      </c>
      <c r="I48" s="256"/>
    </row>
    <row r="49" spans="1:9" ht="28.5">
      <c r="A49" s="239" t="s">
        <v>371</v>
      </c>
      <c r="B49" s="240" t="s">
        <v>372</v>
      </c>
      <c r="C49" s="66">
        <f>_xlfn.IFERROR(VLOOKUP(I49,'[1]Sheet1'!$A$651:$G$692,2,FALSE),0)</f>
        <v>17</v>
      </c>
      <c r="D49" s="188">
        <f>_xlfn.IFERROR(VLOOKUP(I49,'[1]Sheet1'!$A$651:$G$692,3,FALSE)/100,0)</f>
        <v>0.012696041822255415</v>
      </c>
      <c r="E49" s="66">
        <f>_xlfn.IFERROR(VLOOKUP(I49,'[1]Sheet1'!$A$651:$G$692,4,FALSE),0)</f>
        <v>19</v>
      </c>
      <c r="F49" s="187">
        <f>_xlfn.IFERROR(VLOOKUP(I49,'[1]Sheet1'!$A$651:$G$692,5,FALSE)/100,0)</f>
        <v>0.013352073085031621</v>
      </c>
      <c r="G49" s="66">
        <f>_xlfn.IFERROR(VLOOKUP(I49,'[1]Sheet1'!$A$651:$G$692,6,FALSE),0)</f>
        <v>36</v>
      </c>
      <c r="H49" s="187">
        <f>_xlfn.IFERROR(VLOOKUP(I49,'[1]Sheet1'!$A$651:$G$692,7,FALSE)/100,0)</f>
        <v>0.013034033309196235</v>
      </c>
      <c r="I49" s="256" t="s">
        <v>560</v>
      </c>
    </row>
    <row r="50" spans="1:9" ht="15">
      <c r="A50" s="241" t="s">
        <v>373</v>
      </c>
      <c r="B50" s="215" t="s">
        <v>374</v>
      </c>
      <c r="C50" s="62">
        <f>_xlfn.IFERROR(VLOOKUP(I50,'[1]Sheet1'!$A$651:$G$692,2,FALSE),0)</f>
        <v>3</v>
      </c>
      <c r="D50" s="192">
        <f>_xlfn.IFERROR(VLOOKUP(I50,'[1]Sheet1'!$A$651:$G$692,3,FALSE)/100,0)</f>
        <v>0.002240477968633309</v>
      </c>
      <c r="E50" s="62">
        <f>_xlfn.IFERROR(VLOOKUP(I50,'[1]Sheet1'!$A$651:$G$692,4,FALSE),0)</f>
        <v>8</v>
      </c>
      <c r="F50" s="191">
        <f>_xlfn.IFERROR(VLOOKUP(I50,'[1]Sheet1'!$A$651:$G$692,5,FALSE)/100,0)</f>
        <v>0.005621925509486999</v>
      </c>
      <c r="G50" s="62">
        <f>_xlfn.IFERROR(VLOOKUP(I50,'[1]Sheet1'!$A$651:$G$692,6,FALSE),0)</f>
        <v>11</v>
      </c>
      <c r="H50" s="191">
        <f>_xlfn.IFERROR(VLOOKUP(I50,'[1]Sheet1'!$A$651:$G$692,7,FALSE)/100,0)</f>
        <v>0.0039826212889210715</v>
      </c>
      <c r="I50" s="256" t="s">
        <v>561</v>
      </c>
    </row>
    <row r="51" spans="1:9" ht="15.75" thickBot="1">
      <c r="A51" s="242" t="s">
        <v>375</v>
      </c>
      <c r="B51" s="216" t="s">
        <v>376</v>
      </c>
      <c r="C51" s="63">
        <f>_xlfn.IFERROR(VLOOKUP(I51,'[1]Sheet1'!$A$651:$G$692,2,FALSE),0)</f>
        <v>212</v>
      </c>
      <c r="D51" s="250">
        <f>_xlfn.IFERROR(VLOOKUP(I51,'[1]Sheet1'!$A$651:$G$692,3,FALSE)/100,0)</f>
        <v>0.15832710978342043</v>
      </c>
      <c r="E51" s="63">
        <f>_xlfn.IFERROR(VLOOKUP(I51,'[1]Sheet1'!$A$651:$G$692,4,FALSE),0)</f>
        <v>205</v>
      </c>
      <c r="F51" s="243">
        <f>_xlfn.IFERROR(VLOOKUP(I51,'[1]Sheet1'!$A$651:$G$692,5,FALSE)/100,0)</f>
        <v>0.14406184118060433</v>
      </c>
      <c r="G51" s="63">
        <f>_xlfn.IFERROR(VLOOKUP(I51,'[1]Sheet1'!$A$651:$G$692,6,FALSE),0)</f>
        <v>417</v>
      </c>
      <c r="H51" s="243">
        <f>_xlfn.IFERROR(VLOOKUP(I51,'[1]Sheet1'!$A$651:$G$692,7,FALSE)/100,0)</f>
        <v>0.15097755249818973</v>
      </c>
      <c r="I51" s="256" t="s">
        <v>562</v>
      </c>
    </row>
    <row r="52" spans="1:9" ht="15.75" thickBot="1">
      <c r="A52" s="181" t="s">
        <v>377</v>
      </c>
      <c r="B52" s="218" t="s">
        <v>378</v>
      </c>
      <c r="C52" s="236">
        <f>_xlfn.IFERROR(VLOOKUP(I52,'[1]Sheet1'!$A$651:$G$692,2,FALSE),0)</f>
        <v>29</v>
      </c>
      <c r="D52" s="183">
        <f>_xlfn.IFERROR(VLOOKUP(I52,'[1]Sheet1'!$A$651:$G$692,3,FALSE)/100,0)</f>
        <v>0.021657953696788648</v>
      </c>
      <c r="E52" s="236">
        <f>_xlfn.IFERROR(VLOOKUP(I52,'[1]Sheet1'!$A$651:$G$692,4,FALSE),0)</f>
        <v>32</v>
      </c>
      <c r="F52" s="182">
        <f>_xlfn.IFERROR(VLOOKUP(I52,'[1]Sheet1'!$A$651:$G$692,5,FALSE)/100,0)</f>
        <v>0.022487702037947997</v>
      </c>
      <c r="G52" s="236">
        <f>_xlfn.IFERROR(VLOOKUP(I52,'[1]Sheet1'!$A$651:$G$692,6,FALSE),0)</f>
        <v>61</v>
      </c>
      <c r="H52" s="182">
        <f>_xlfn.IFERROR(VLOOKUP(I52,'[1]Sheet1'!$A$651:$G$692,7,FALSE)/100,0)</f>
        <v>0.022085445329471397</v>
      </c>
      <c r="I52" s="256" t="s">
        <v>563</v>
      </c>
    </row>
    <row r="53" spans="1:9" ht="15.75" thickBot="1">
      <c r="A53" s="277" t="s">
        <v>103</v>
      </c>
      <c r="B53" s="278"/>
      <c r="C53" s="46">
        <f>_xlfn.IFERROR(VLOOKUP(I53,'[1]Sheet1'!$A$651:$G$692,2,FALSE),0)</f>
        <v>1339</v>
      </c>
      <c r="D53" s="47">
        <f>_xlfn.IFERROR(VLOOKUP(I53,'[1]Sheet1'!$A$651:$G$692,3,FALSE)/100,0)</f>
        <v>1</v>
      </c>
      <c r="E53" s="54">
        <f>_xlfn.IFERROR(VLOOKUP(I53,'[1]Sheet1'!$A$651:$G$692,4,FALSE),0)</f>
        <v>1423</v>
      </c>
      <c r="F53" s="29">
        <f>_xlfn.IFERROR(VLOOKUP(I53,'[1]Sheet1'!$A$651:$G$692,5,FALSE)/100,0)</f>
        <v>1</v>
      </c>
      <c r="G53" s="54">
        <f>_xlfn.IFERROR(VLOOKUP(I53,'[1]Sheet1'!$A$651:$G$692,6,FALSE),0)</f>
        <v>2762</v>
      </c>
      <c r="H53" s="29">
        <f>_xlfn.IFERROR(VLOOKUP(I53,'[1]Sheet1'!$A$651:$G$692,7,FALSE)/100,0)</f>
        <v>1</v>
      </c>
      <c r="I53" s="256" t="s">
        <v>435</v>
      </c>
    </row>
    <row r="55" ht="15">
      <c r="G55" s="167">
        <f>G52+G48+G39+G30+G23+G19+G15+G6+G5</f>
        <v>2762</v>
      </c>
    </row>
  </sheetData>
  <sheetProtection/>
  <mergeCells count="8">
    <mergeCell ref="A53:B53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9"/>
  <sheetViews>
    <sheetView zoomScalePageLayoutView="0" workbookViewId="0" topLeftCell="C35">
      <selection activeCell="O6" sqref="O6"/>
    </sheetView>
  </sheetViews>
  <sheetFormatPr defaultColWidth="11.421875" defaultRowHeight="15"/>
  <cols>
    <col min="1" max="1" width="10.7109375" style="167" customWidth="1"/>
    <col min="2" max="2" width="100.7109375" style="167" customWidth="1"/>
    <col min="3" max="16" width="15.7109375" style="167" customWidth="1"/>
    <col min="17" max="17" width="11.421875" style="256" customWidth="1"/>
    <col min="18" max="16384" width="11.421875" style="167" customWidth="1"/>
  </cols>
  <sheetData>
    <row r="1" spans="1:16" ht="24.75" customHeight="1" thickBot="1" thickTop="1">
      <c r="A1" s="279" t="s">
        <v>388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</row>
    <row r="2" spans="1:16" ht="24.75" customHeight="1" thickBot="1" thickTop="1">
      <c r="A2" s="279" t="s">
        <v>598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/>
    </row>
    <row r="3" spans="1:16" ht="19.5" customHeight="1" thickBot="1" thickTop="1">
      <c r="A3" s="282" t="s">
        <v>30</v>
      </c>
      <c r="B3" s="285" t="s">
        <v>31</v>
      </c>
      <c r="C3" s="288" t="s">
        <v>32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0"/>
    </row>
    <row r="4" spans="1:16" ht="19.5" customHeight="1">
      <c r="A4" s="283"/>
      <c r="B4" s="286"/>
      <c r="C4" s="275">
        <v>2012</v>
      </c>
      <c r="D4" s="276"/>
      <c r="E4" s="275">
        <v>2013</v>
      </c>
      <c r="F4" s="276"/>
      <c r="G4" s="275">
        <v>2014</v>
      </c>
      <c r="H4" s="276"/>
      <c r="I4" s="275">
        <v>2015</v>
      </c>
      <c r="J4" s="276"/>
      <c r="K4" s="275">
        <v>2016</v>
      </c>
      <c r="L4" s="276"/>
      <c r="M4" s="275">
        <v>2017</v>
      </c>
      <c r="N4" s="276"/>
      <c r="O4" s="275">
        <v>2018</v>
      </c>
      <c r="P4" s="276"/>
    </row>
    <row r="5" spans="1:16" ht="19.5" customHeight="1" thickBot="1">
      <c r="A5" s="284"/>
      <c r="B5" s="287"/>
      <c r="C5" s="35" t="s">
        <v>33</v>
      </c>
      <c r="D5" s="36" t="s">
        <v>34</v>
      </c>
      <c r="E5" s="35" t="s">
        <v>33</v>
      </c>
      <c r="F5" s="36" t="s">
        <v>34</v>
      </c>
      <c r="G5" s="35" t="s">
        <v>33</v>
      </c>
      <c r="H5" s="36" t="s">
        <v>34</v>
      </c>
      <c r="I5" s="35" t="s">
        <v>33</v>
      </c>
      <c r="J5" s="36" t="s">
        <v>34</v>
      </c>
      <c r="K5" s="35" t="s">
        <v>33</v>
      </c>
      <c r="L5" s="36" t="s">
        <v>34</v>
      </c>
      <c r="M5" s="35" t="s">
        <v>33</v>
      </c>
      <c r="N5" s="36" t="s">
        <v>34</v>
      </c>
      <c r="O5" s="35" t="s">
        <v>33</v>
      </c>
      <c r="P5" s="36" t="s">
        <v>34</v>
      </c>
    </row>
    <row r="6" spans="1:18" ht="15.75" thickBot="1">
      <c r="A6" s="155" t="s">
        <v>35</v>
      </c>
      <c r="B6" s="156" t="s">
        <v>36</v>
      </c>
      <c r="C6" s="69">
        <v>130</v>
      </c>
      <c r="D6" s="70">
        <v>0.05011565150346955</v>
      </c>
      <c r="E6" s="69">
        <v>147</v>
      </c>
      <c r="F6" s="70">
        <v>0.05578747628083491</v>
      </c>
      <c r="G6" s="69">
        <v>150</v>
      </c>
      <c r="H6" s="70">
        <v>0.06244796003330558</v>
      </c>
      <c r="I6" s="69">
        <v>166</v>
      </c>
      <c r="J6" s="70">
        <v>0.06318995051389417</v>
      </c>
      <c r="K6" s="69">
        <v>185</v>
      </c>
      <c r="L6" s="70">
        <v>0.0687221396731055</v>
      </c>
      <c r="M6" s="69">
        <v>186</v>
      </c>
      <c r="N6" s="70">
        <v>0.06676238334529792</v>
      </c>
      <c r="O6" s="69">
        <f>_xlfn.IFERROR(VLOOKUP(Q6,'[1]Sheet1'!$A$3:$C$48,2,FALSE),0)</f>
        <v>194</v>
      </c>
      <c r="P6" s="70">
        <f>_xlfn.IFERROR(VLOOKUP(Q6,'[1]Sheet1'!$A$3:$C$48,3,FALSE)/100,0)</f>
        <v>0.07023895727733527</v>
      </c>
      <c r="Q6" s="257" t="s">
        <v>392</v>
      </c>
      <c r="R6" s="264"/>
    </row>
    <row r="7" spans="1:18" ht="15.75" thickBot="1">
      <c r="A7" s="155" t="s">
        <v>37</v>
      </c>
      <c r="B7" s="156" t="s">
        <v>38</v>
      </c>
      <c r="C7" s="69">
        <v>21</v>
      </c>
      <c r="D7" s="70">
        <v>0.008095605242868157</v>
      </c>
      <c r="E7" s="69">
        <v>20</v>
      </c>
      <c r="F7" s="70">
        <v>0.007590132827324478</v>
      </c>
      <c r="G7" s="69">
        <v>20</v>
      </c>
      <c r="H7" s="70">
        <v>0.00832639467110741</v>
      </c>
      <c r="I7" s="69">
        <v>12</v>
      </c>
      <c r="J7" s="70">
        <v>0.004567948229920061</v>
      </c>
      <c r="K7" s="69">
        <v>61</v>
      </c>
      <c r="L7" s="70">
        <v>0.022659732540861812</v>
      </c>
      <c r="M7" s="69">
        <v>9</v>
      </c>
      <c r="N7" s="70">
        <v>0.0032304379038047377</v>
      </c>
      <c r="O7" s="69">
        <f>SUM(O8:O13)</f>
        <v>4</v>
      </c>
      <c r="P7" s="70">
        <f>SUM(P8:P13)</f>
        <v>0.001448225923244026</v>
      </c>
      <c r="R7" s="264"/>
    </row>
    <row r="8" spans="1:18" ht="15">
      <c r="A8" s="157">
        <v>10</v>
      </c>
      <c r="B8" s="158" t="s">
        <v>39</v>
      </c>
      <c r="C8" s="18">
        <v>0</v>
      </c>
      <c r="D8" s="71">
        <v>0</v>
      </c>
      <c r="E8" s="18">
        <v>1</v>
      </c>
      <c r="F8" s="71">
        <v>0.0003795066413662239</v>
      </c>
      <c r="G8" s="18">
        <v>1</v>
      </c>
      <c r="H8" s="71">
        <v>0.00041631973355537054</v>
      </c>
      <c r="I8" s="18">
        <v>0</v>
      </c>
      <c r="J8" s="71">
        <v>0</v>
      </c>
      <c r="K8" s="18">
        <v>1</v>
      </c>
      <c r="L8" s="71">
        <v>0.0003714710252600297</v>
      </c>
      <c r="M8" s="18">
        <v>0</v>
      </c>
      <c r="N8" s="71">
        <v>0</v>
      </c>
      <c r="O8" s="18">
        <f>_xlfn.IFERROR(VLOOKUP(Q8,'[1]Sheet1'!$A$3:$C$48,2,FALSE),0)</f>
        <v>0</v>
      </c>
      <c r="P8" s="71">
        <f>_xlfn.IFERROR(VLOOKUP(Q8,'[1]Sheet1'!$A$3:$C$48,3,FALSE)/100,0)</f>
        <v>0</v>
      </c>
      <c r="Q8" s="257" t="s">
        <v>393</v>
      </c>
      <c r="R8" s="264"/>
    </row>
    <row r="9" spans="1:18" ht="15">
      <c r="A9" s="157">
        <v>11</v>
      </c>
      <c r="B9" s="158" t="s">
        <v>40</v>
      </c>
      <c r="C9" s="18">
        <v>1</v>
      </c>
      <c r="D9" s="71">
        <v>0.00038550501156515033</v>
      </c>
      <c r="E9" s="18">
        <v>1</v>
      </c>
      <c r="F9" s="71">
        <v>0.0003795066413662239</v>
      </c>
      <c r="G9" s="18">
        <v>0</v>
      </c>
      <c r="H9" s="71">
        <v>0</v>
      </c>
      <c r="I9" s="18">
        <v>0</v>
      </c>
      <c r="J9" s="71">
        <v>0</v>
      </c>
      <c r="K9" s="18">
        <v>0</v>
      </c>
      <c r="L9" s="71">
        <v>0</v>
      </c>
      <c r="M9" s="18">
        <v>1</v>
      </c>
      <c r="N9" s="71">
        <v>0.0003589375448671931</v>
      </c>
      <c r="O9" s="18">
        <f>_xlfn.IFERROR(VLOOKUP(Q9,'[1]Sheet1'!$A$3:$C$48,2,FALSE),0)</f>
        <v>0</v>
      </c>
      <c r="P9" s="71">
        <f>_xlfn.IFERROR(VLOOKUP(Q9,'[1]Sheet1'!$A$3:$C$48,3,FALSE)/100,0)</f>
        <v>0</v>
      </c>
      <c r="Q9" s="256" t="s">
        <v>566</v>
      </c>
      <c r="R9" s="264"/>
    </row>
    <row r="10" spans="1:18" ht="15">
      <c r="A10" s="157">
        <v>12</v>
      </c>
      <c r="B10" s="158" t="s">
        <v>41</v>
      </c>
      <c r="C10" s="18">
        <v>0</v>
      </c>
      <c r="D10" s="71">
        <v>0</v>
      </c>
      <c r="E10" s="18">
        <v>1</v>
      </c>
      <c r="F10" s="71">
        <v>0.0003795066413662239</v>
      </c>
      <c r="G10" s="18">
        <v>0</v>
      </c>
      <c r="H10" s="71">
        <v>0</v>
      </c>
      <c r="I10" s="18">
        <v>0</v>
      </c>
      <c r="J10" s="71">
        <v>0</v>
      </c>
      <c r="K10" s="18">
        <v>0</v>
      </c>
      <c r="L10" s="71">
        <v>0</v>
      </c>
      <c r="M10" s="18">
        <v>2</v>
      </c>
      <c r="N10" s="71">
        <v>0.0007178750897343862</v>
      </c>
      <c r="O10" s="18">
        <f>_xlfn.IFERROR(VLOOKUP(Q10,'[1]Sheet1'!$A$3:$C$48,2,FALSE),0)</f>
        <v>0</v>
      </c>
      <c r="P10" s="71">
        <f>_xlfn.IFERROR(VLOOKUP(Q10,'[1]Sheet1'!$A$3:$C$48,3,FALSE)/100,0)</f>
        <v>0</v>
      </c>
      <c r="Q10" s="256" t="s">
        <v>567</v>
      </c>
      <c r="R10" s="264"/>
    </row>
    <row r="11" spans="1:18" ht="15">
      <c r="A11" s="157">
        <v>13</v>
      </c>
      <c r="B11" s="158" t="s">
        <v>42</v>
      </c>
      <c r="C11" s="18">
        <v>0</v>
      </c>
      <c r="D11" s="71">
        <v>0</v>
      </c>
      <c r="E11" s="18">
        <v>0</v>
      </c>
      <c r="F11" s="71">
        <v>0</v>
      </c>
      <c r="G11" s="18">
        <v>0</v>
      </c>
      <c r="H11" s="71">
        <v>0</v>
      </c>
      <c r="I11" s="18">
        <v>0</v>
      </c>
      <c r="J11" s="71">
        <v>0</v>
      </c>
      <c r="K11" s="18">
        <v>44</v>
      </c>
      <c r="L11" s="71">
        <v>0.01634472511144131</v>
      </c>
      <c r="M11" s="18">
        <v>1</v>
      </c>
      <c r="N11" s="71">
        <v>0.0003589375448671931</v>
      </c>
      <c r="O11" s="18">
        <f>_xlfn.IFERROR(VLOOKUP(Q11,'[1]Sheet1'!$A$3:$C$48,2,FALSE),0)</f>
        <v>0</v>
      </c>
      <c r="P11" s="71">
        <f>_xlfn.IFERROR(VLOOKUP(Q11,'[1]Sheet1'!$A$3:$C$48,3,FALSE)/100,0)</f>
        <v>0</v>
      </c>
      <c r="Q11" s="257" t="s">
        <v>394</v>
      </c>
      <c r="R11" s="264"/>
    </row>
    <row r="12" spans="1:18" ht="15">
      <c r="A12" s="157">
        <v>14</v>
      </c>
      <c r="B12" s="158" t="s">
        <v>43</v>
      </c>
      <c r="C12" s="18">
        <v>0</v>
      </c>
      <c r="D12" s="71">
        <v>0</v>
      </c>
      <c r="E12" s="18">
        <v>0</v>
      </c>
      <c r="F12" s="71">
        <v>0</v>
      </c>
      <c r="G12" s="18">
        <v>0</v>
      </c>
      <c r="H12" s="71">
        <v>0</v>
      </c>
      <c r="I12" s="18">
        <v>0</v>
      </c>
      <c r="J12" s="71">
        <v>0</v>
      </c>
      <c r="K12" s="18">
        <v>0</v>
      </c>
      <c r="L12" s="71">
        <v>0</v>
      </c>
      <c r="M12" s="18">
        <v>0</v>
      </c>
      <c r="N12" s="71">
        <v>0</v>
      </c>
      <c r="O12" s="18">
        <f>_xlfn.IFERROR(VLOOKUP(Q12,'[1]Sheet1'!$A$3:$C$48,2,FALSE),0)</f>
        <v>0</v>
      </c>
      <c r="P12" s="71">
        <f>_xlfn.IFERROR(VLOOKUP(Q12,'[1]Sheet1'!$A$3:$C$48,3,FALSE)/100,0)</f>
        <v>0</v>
      </c>
      <c r="R12" s="264"/>
    </row>
    <row r="13" spans="1:18" ht="15.75" thickBot="1">
      <c r="A13" s="154">
        <v>19</v>
      </c>
      <c r="B13" s="159" t="s">
        <v>44</v>
      </c>
      <c r="C13" s="19">
        <v>20</v>
      </c>
      <c r="D13" s="72">
        <v>0.007710100231303007</v>
      </c>
      <c r="E13" s="19">
        <v>17</v>
      </c>
      <c r="F13" s="72">
        <v>0.0064516129032258064</v>
      </c>
      <c r="G13" s="19">
        <v>19</v>
      </c>
      <c r="H13" s="72">
        <v>0.00791007493755204</v>
      </c>
      <c r="I13" s="19">
        <v>12</v>
      </c>
      <c r="J13" s="72">
        <v>0.004567948229920061</v>
      </c>
      <c r="K13" s="19">
        <v>16</v>
      </c>
      <c r="L13" s="72">
        <v>0.005943536404160475</v>
      </c>
      <c r="M13" s="19">
        <v>5</v>
      </c>
      <c r="N13" s="72">
        <v>0.0017946877243359654</v>
      </c>
      <c r="O13" s="19">
        <f>_xlfn.IFERROR(VLOOKUP(Q13,'[1]Sheet1'!$A$3:$C$48,2,FALSE),0)</f>
        <v>4</v>
      </c>
      <c r="P13" s="72">
        <f>_xlfn.IFERROR(VLOOKUP(Q13,'[1]Sheet1'!$A$3:$C$48,3,FALSE)/100,0)</f>
        <v>0.001448225923244026</v>
      </c>
      <c r="Q13" s="257" t="s">
        <v>395</v>
      </c>
      <c r="R13" s="264"/>
    </row>
    <row r="14" spans="1:18" ht="15.75" thickBot="1">
      <c r="A14" s="155" t="s">
        <v>45</v>
      </c>
      <c r="B14" s="156" t="s">
        <v>46</v>
      </c>
      <c r="C14" s="69">
        <v>4</v>
      </c>
      <c r="D14" s="70">
        <v>0.0015420200462606013</v>
      </c>
      <c r="E14" s="69">
        <v>6</v>
      </c>
      <c r="F14" s="70">
        <v>0.0022770398481973433</v>
      </c>
      <c r="G14" s="69">
        <v>6</v>
      </c>
      <c r="H14" s="70">
        <v>0.002497918401332223</v>
      </c>
      <c r="I14" s="69">
        <v>6</v>
      </c>
      <c r="J14" s="70">
        <v>0.0022839741149600305</v>
      </c>
      <c r="K14" s="69">
        <v>5</v>
      </c>
      <c r="L14" s="70">
        <v>0.0018573551263001485</v>
      </c>
      <c r="M14" s="69">
        <v>5</v>
      </c>
      <c r="N14" s="70">
        <v>0.0017946877243359654</v>
      </c>
      <c r="O14" s="69">
        <f>SUM(O15:O20)</f>
        <v>3</v>
      </c>
      <c r="P14" s="70">
        <f>SUM(P15:P20)</f>
        <v>0.0010861694424330196</v>
      </c>
      <c r="R14" s="264"/>
    </row>
    <row r="15" spans="1:18" ht="15">
      <c r="A15" s="157">
        <v>20</v>
      </c>
      <c r="B15" s="158" t="s">
        <v>47</v>
      </c>
      <c r="C15" s="18">
        <v>0</v>
      </c>
      <c r="D15" s="71">
        <v>0</v>
      </c>
      <c r="E15" s="18">
        <v>1</v>
      </c>
      <c r="F15" s="71">
        <v>0.0003795066413662239</v>
      </c>
      <c r="G15" s="18">
        <v>0</v>
      </c>
      <c r="H15" s="71">
        <v>0</v>
      </c>
      <c r="I15" s="18">
        <v>1</v>
      </c>
      <c r="J15" s="71">
        <v>0.00038066235249333843</v>
      </c>
      <c r="K15" s="18">
        <v>3</v>
      </c>
      <c r="L15" s="71">
        <v>0.001114413075780089</v>
      </c>
      <c r="M15" s="18">
        <v>0</v>
      </c>
      <c r="N15" s="71">
        <v>0</v>
      </c>
      <c r="O15" s="18">
        <f>_xlfn.IFERROR(VLOOKUP(Q15,'[1]Sheet1'!$A$3:$C$48,2,FALSE),0)</f>
        <v>2</v>
      </c>
      <c r="P15" s="71">
        <f>_xlfn.IFERROR(VLOOKUP(Q15,'[1]Sheet1'!$A$3:$C$48,3,FALSE)/100,0)</f>
        <v>0.000724112961622013</v>
      </c>
      <c r="Q15" s="257" t="s">
        <v>396</v>
      </c>
      <c r="R15" s="264"/>
    </row>
    <row r="16" spans="1:18" ht="15">
      <c r="A16" s="157">
        <v>21</v>
      </c>
      <c r="B16" s="158" t="s">
        <v>48</v>
      </c>
      <c r="C16" s="18">
        <v>3</v>
      </c>
      <c r="D16" s="71">
        <v>0.001156515034695451</v>
      </c>
      <c r="E16" s="18">
        <v>3</v>
      </c>
      <c r="F16" s="71">
        <v>0.0011385199240986717</v>
      </c>
      <c r="G16" s="18">
        <v>3</v>
      </c>
      <c r="H16" s="71">
        <v>0.0012489592006661116</v>
      </c>
      <c r="I16" s="18">
        <v>3</v>
      </c>
      <c r="J16" s="71">
        <v>0.0011419870574800152</v>
      </c>
      <c r="K16" s="18">
        <v>2</v>
      </c>
      <c r="L16" s="71">
        <v>0.0007429420505200594</v>
      </c>
      <c r="M16" s="18">
        <v>1</v>
      </c>
      <c r="N16" s="71">
        <v>0.0003589375448671931</v>
      </c>
      <c r="O16" s="18">
        <f>_xlfn.IFERROR(VLOOKUP(Q16,'[1]Sheet1'!$A$3:$C$48,2,FALSE),0)</f>
        <v>1</v>
      </c>
      <c r="P16" s="71">
        <f>_xlfn.IFERROR(VLOOKUP(Q16,'[1]Sheet1'!$A$3:$C$48,3,FALSE)/100,0)</f>
        <v>0.0003620564808110065</v>
      </c>
      <c r="Q16" s="257" t="s">
        <v>397</v>
      </c>
      <c r="R16" s="264"/>
    </row>
    <row r="17" spans="1:18" ht="15">
      <c r="A17" s="157">
        <v>22</v>
      </c>
      <c r="B17" s="158" t="s">
        <v>49</v>
      </c>
      <c r="C17" s="18">
        <v>1</v>
      </c>
      <c r="D17" s="71">
        <v>0.00038550501156515033</v>
      </c>
      <c r="E17" s="18">
        <v>0</v>
      </c>
      <c r="F17" s="71">
        <v>0</v>
      </c>
      <c r="G17" s="18">
        <v>0</v>
      </c>
      <c r="H17" s="71">
        <v>0</v>
      </c>
      <c r="I17" s="18">
        <v>2</v>
      </c>
      <c r="J17" s="71">
        <v>0.0007613247049866769</v>
      </c>
      <c r="K17" s="18">
        <v>0</v>
      </c>
      <c r="L17" s="71">
        <v>0</v>
      </c>
      <c r="M17" s="18">
        <v>0</v>
      </c>
      <c r="N17" s="71">
        <v>0</v>
      </c>
      <c r="O17" s="18">
        <f>_xlfn.IFERROR(VLOOKUP(Q17,'[1]Sheet1'!$A$3:$C$48,2,FALSE),0)</f>
        <v>0</v>
      </c>
      <c r="P17" s="71">
        <f>_xlfn.IFERROR(VLOOKUP(Q17,'[1]Sheet1'!$A$3:$C$48,3,FALSE)/100,0)</f>
        <v>0</v>
      </c>
      <c r="R17" s="264"/>
    </row>
    <row r="18" spans="1:18" ht="15">
      <c r="A18" s="157">
        <v>23</v>
      </c>
      <c r="B18" s="158" t="s">
        <v>50</v>
      </c>
      <c r="C18" s="18">
        <v>0</v>
      </c>
      <c r="D18" s="71">
        <v>0</v>
      </c>
      <c r="E18" s="18">
        <v>0</v>
      </c>
      <c r="F18" s="71">
        <v>0</v>
      </c>
      <c r="G18" s="18">
        <v>2</v>
      </c>
      <c r="H18" s="71">
        <v>0.0008326394671107411</v>
      </c>
      <c r="I18" s="18">
        <v>0</v>
      </c>
      <c r="J18" s="71">
        <v>0</v>
      </c>
      <c r="K18" s="18">
        <v>0</v>
      </c>
      <c r="L18" s="71">
        <v>0</v>
      </c>
      <c r="M18" s="18">
        <v>1</v>
      </c>
      <c r="N18" s="71">
        <v>0.0003589375448671931</v>
      </c>
      <c r="O18" s="18">
        <f>_xlfn.IFERROR(VLOOKUP(Q18,'[1]Sheet1'!$A$3:$C$48,2,FALSE),0)</f>
        <v>0</v>
      </c>
      <c r="P18" s="71">
        <f>_xlfn.IFERROR(VLOOKUP(Q18,'[1]Sheet1'!$A$3:$C$48,3,FALSE)/100,0)</f>
        <v>0</v>
      </c>
      <c r="Q18" s="256" t="s">
        <v>568</v>
      </c>
      <c r="R18" s="264"/>
    </row>
    <row r="19" spans="1:18" ht="15">
      <c r="A19" s="157">
        <v>24</v>
      </c>
      <c r="B19" s="158" t="s">
        <v>51</v>
      </c>
      <c r="C19" s="18">
        <v>0</v>
      </c>
      <c r="D19" s="71">
        <v>0</v>
      </c>
      <c r="E19" s="18">
        <v>1</v>
      </c>
      <c r="F19" s="71">
        <v>0.0003795066413662239</v>
      </c>
      <c r="G19" s="18">
        <v>0</v>
      </c>
      <c r="H19" s="71">
        <v>0</v>
      </c>
      <c r="I19" s="18">
        <v>0</v>
      </c>
      <c r="J19" s="71">
        <v>0</v>
      </c>
      <c r="K19" s="18">
        <v>0</v>
      </c>
      <c r="L19" s="71">
        <v>0</v>
      </c>
      <c r="M19" s="18">
        <v>1</v>
      </c>
      <c r="N19" s="71">
        <v>0.0003589375448671931</v>
      </c>
      <c r="O19" s="18">
        <f>_xlfn.IFERROR(VLOOKUP(Q19,'[1]Sheet1'!$A$3:$C$48,2,FALSE),0)</f>
        <v>0</v>
      </c>
      <c r="P19" s="71">
        <f>_xlfn.IFERROR(VLOOKUP(Q19,'[1]Sheet1'!$A$3:$C$48,3,FALSE)/100,0)</f>
        <v>0</v>
      </c>
      <c r="Q19" s="256" t="s">
        <v>569</v>
      </c>
      <c r="R19" s="264"/>
    </row>
    <row r="20" spans="1:18" ht="15.75" thickBot="1">
      <c r="A20" s="160">
        <v>29</v>
      </c>
      <c r="B20" s="161" t="s">
        <v>52</v>
      </c>
      <c r="C20" s="32">
        <v>0</v>
      </c>
      <c r="D20" s="73">
        <v>0</v>
      </c>
      <c r="E20" s="32">
        <v>1</v>
      </c>
      <c r="F20" s="73">
        <v>0.0003795066413662239</v>
      </c>
      <c r="G20" s="32">
        <v>1</v>
      </c>
      <c r="H20" s="73">
        <v>0.00041631973355537054</v>
      </c>
      <c r="I20" s="32">
        <v>0</v>
      </c>
      <c r="J20" s="73">
        <v>0</v>
      </c>
      <c r="K20" s="32">
        <v>0</v>
      </c>
      <c r="L20" s="73">
        <v>0</v>
      </c>
      <c r="M20" s="32">
        <v>2</v>
      </c>
      <c r="N20" s="73">
        <v>0.0007178750897343862</v>
      </c>
      <c r="O20" s="32">
        <f>_xlfn.IFERROR(VLOOKUP(Q20,'[1]Sheet1'!$A$3:$C$48,2,FALSE),0)</f>
        <v>0</v>
      </c>
      <c r="P20" s="73">
        <f>_xlfn.IFERROR(VLOOKUP(Q20,'[1]Sheet1'!$A$3:$C$48,3,FALSE)/100,0)</f>
        <v>0</v>
      </c>
      <c r="Q20" s="256" t="s">
        <v>570</v>
      </c>
      <c r="R20" s="264"/>
    </row>
    <row r="21" spans="1:18" ht="15.75" thickBot="1">
      <c r="A21" s="155" t="s">
        <v>53</v>
      </c>
      <c r="B21" s="156" t="s">
        <v>54</v>
      </c>
      <c r="C21" s="69">
        <v>108</v>
      </c>
      <c r="D21" s="70">
        <v>0.04163454124903624</v>
      </c>
      <c r="E21" s="69">
        <v>104</v>
      </c>
      <c r="F21" s="70">
        <v>0.039468690702087285</v>
      </c>
      <c r="G21" s="69">
        <v>92</v>
      </c>
      <c r="H21" s="70">
        <v>0.038301415487094086</v>
      </c>
      <c r="I21" s="69">
        <v>109</v>
      </c>
      <c r="J21" s="70">
        <v>0.04149219642177389</v>
      </c>
      <c r="K21" s="69">
        <v>92</v>
      </c>
      <c r="L21" s="70">
        <v>0.03417533432392274</v>
      </c>
      <c r="M21" s="69">
        <v>121</v>
      </c>
      <c r="N21" s="70">
        <v>0.043431442928930364</v>
      </c>
      <c r="O21" s="69">
        <f>SUM(O22:O28)</f>
        <v>112</v>
      </c>
      <c r="P21" s="70">
        <f>SUM(P22:P28)</f>
        <v>0.04055032585083273</v>
      </c>
      <c r="R21" s="264"/>
    </row>
    <row r="22" spans="1:18" ht="15">
      <c r="A22" s="157">
        <v>30</v>
      </c>
      <c r="B22" s="158" t="s">
        <v>55</v>
      </c>
      <c r="C22" s="18">
        <v>12</v>
      </c>
      <c r="D22" s="71">
        <v>0.004626060138781804</v>
      </c>
      <c r="E22" s="18">
        <v>7</v>
      </c>
      <c r="F22" s="71">
        <v>0.0026565464895635673</v>
      </c>
      <c r="G22" s="18">
        <v>14</v>
      </c>
      <c r="H22" s="71">
        <v>0.005828476269775187</v>
      </c>
      <c r="I22" s="18">
        <v>16</v>
      </c>
      <c r="J22" s="71">
        <v>0.006090597639893415</v>
      </c>
      <c r="K22" s="18">
        <v>10</v>
      </c>
      <c r="L22" s="71">
        <v>0.0037147102526002966</v>
      </c>
      <c r="M22" s="18">
        <v>16</v>
      </c>
      <c r="N22" s="71">
        <v>0.00574300071787509</v>
      </c>
      <c r="O22" s="18">
        <f>_xlfn.IFERROR(VLOOKUP(Q22,'[1]Sheet1'!$A$3:$C$48,2,FALSE),0)</f>
        <v>14</v>
      </c>
      <c r="P22" s="71">
        <f>_xlfn.IFERROR(VLOOKUP(Q22,'[1]Sheet1'!$A$3:$C$48,3,FALSE)/100,0)</f>
        <v>0.005068790731354091</v>
      </c>
      <c r="Q22" s="257" t="s">
        <v>398</v>
      </c>
      <c r="R22" s="264"/>
    </row>
    <row r="23" spans="1:18" ht="15">
      <c r="A23" s="157">
        <v>31</v>
      </c>
      <c r="B23" s="158" t="s">
        <v>56</v>
      </c>
      <c r="C23" s="18">
        <v>2</v>
      </c>
      <c r="D23" s="71">
        <v>0.0007710100231303007</v>
      </c>
      <c r="E23" s="18">
        <v>1</v>
      </c>
      <c r="F23" s="71">
        <v>0.0003795066413662239</v>
      </c>
      <c r="G23" s="18">
        <v>0</v>
      </c>
      <c r="H23" s="71">
        <v>0</v>
      </c>
      <c r="I23" s="18">
        <v>0</v>
      </c>
      <c r="J23" s="71">
        <v>0</v>
      </c>
      <c r="K23" s="18">
        <v>6</v>
      </c>
      <c r="L23" s="71">
        <v>0.002228826151560178</v>
      </c>
      <c r="M23" s="18">
        <v>4</v>
      </c>
      <c r="N23" s="71">
        <v>0.0014357501794687725</v>
      </c>
      <c r="O23" s="18">
        <f>_xlfn.IFERROR(VLOOKUP(Q23,'[1]Sheet1'!$A$3:$C$48,2,FALSE),0)</f>
        <v>3</v>
      </c>
      <c r="P23" s="71">
        <f>_xlfn.IFERROR(VLOOKUP(Q23,'[1]Sheet1'!$A$3:$C$48,3,FALSE)/100,0)</f>
        <v>0.0010861694424330196</v>
      </c>
      <c r="Q23" s="257" t="s">
        <v>399</v>
      </c>
      <c r="R23" s="264"/>
    </row>
    <row r="24" spans="1:18" ht="15">
      <c r="A24" s="157">
        <v>32</v>
      </c>
      <c r="B24" s="158" t="s">
        <v>57</v>
      </c>
      <c r="C24" s="18">
        <v>0</v>
      </c>
      <c r="D24" s="71">
        <v>0</v>
      </c>
      <c r="E24" s="18">
        <v>2</v>
      </c>
      <c r="F24" s="71">
        <v>0.0007590132827324478</v>
      </c>
      <c r="G24" s="18">
        <v>0</v>
      </c>
      <c r="H24" s="71">
        <v>0</v>
      </c>
      <c r="I24" s="18">
        <v>1</v>
      </c>
      <c r="J24" s="71">
        <v>0.00038066235249333843</v>
      </c>
      <c r="K24" s="18">
        <v>0</v>
      </c>
      <c r="L24" s="71">
        <v>0</v>
      </c>
      <c r="M24" s="18">
        <v>0</v>
      </c>
      <c r="N24" s="71">
        <v>0</v>
      </c>
      <c r="O24" s="18">
        <f>_xlfn.IFERROR(VLOOKUP(Q24,'[1]Sheet1'!$A$3:$C$48,2,FALSE),0)</f>
        <v>0</v>
      </c>
      <c r="P24" s="71">
        <f>_xlfn.IFERROR(VLOOKUP(Q24,'[1]Sheet1'!$A$3:$C$48,3,FALSE)/100,0)</f>
        <v>0</v>
      </c>
      <c r="R24" s="264"/>
    </row>
    <row r="25" spans="1:18" ht="15">
      <c r="A25" s="157">
        <v>33</v>
      </c>
      <c r="B25" s="158" t="s">
        <v>58</v>
      </c>
      <c r="C25" s="18">
        <v>16</v>
      </c>
      <c r="D25" s="71">
        <v>0.006168080185042405</v>
      </c>
      <c r="E25" s="18">
        <v>16</v>
      </c>
      <c r="F25" s="71">
        <v>0.0060721062618595825</v>
      </c>
      <c r="G25" s="18">
        <v>7</v>
      </c>
      <c r="H25" s="71">
        <v>0.0029142381348875937</v>
      </c>
      <c r="I25" s="18">
        <v>6</v>
      </c>
      <c r="J25" s="71">
        <v>0.0022839741149600305</v>
      </c>
      <c r="K25" s="18">
        <v>11</v>
      </c>
      <c r="L25" s="71">
        <v>0.004086181277860327</v>
      </c>
      <c r="M25" s="18">
        <v>11</v>
      </c>
      <c r="N25" s="71">
        <v>0.003948312993539124</v>
      </c>
      <c r="O25" s="18">
        <f>_xlfn.IFERROR(VLOOKUP(Q25,'[1]Sheet1'!$A$3:$C$48,2,FALSE),0)</f>
        <v>16</v>
      </c>
      <c r="P25" s="71">
        <f>_xlfn.IFERROR(VLOOKUP(Q25,'[1]Sheet1'!$A$3:$C$48,3,FALSE)/100,0)</f>
        <v>0.005792903692976104</v>
      </c>
      <c r="Q25" s="257" t="s">
        <v>400</v>
      </c>
      <c r="R25" s="264"/>
    </row>
    <row r="26" spans="1:18" ht="15">
      <c r="A26" s="157">
        <v>34</v>
      </c>
      <c r="B26" s="158" t="s">
        <v>59</v>
      </c>
      <c r="C26" s="18">
        <v>15</v>
      </c>
      <c r="D26" s="71">
        <v>0.005782575173477255</v>
      </c>
      <c r="E26" s="18">
        <v>11</v>
      </c>
      <c r="F26" s="71">
        <v>0.004174573055028463</v>
      </c>
      <c r="G26" s="18">
        <v>18</v>
      </c>
      <c r="H26" s="71">
        <v>0.00749375520399667</v>
      </c>
      <c r="I26" s="18">
        <v>14</v>
      </c>
      <c r="J26" s="71">
        <v>0.0053292729349067374</v>
      </c>
      <c r="K26" s="18">
        <v>13</v>
      </c>
      <c r="L26" s="71">
        <v>0.0048291233283803865</v>
      </c>
      <c r="M26" s="18">
        <v>21</v>
      </c>
      <c r="N26" s="71">
        <v>0.007537688442211055</v>
      </c>
      <c r="O26" s="18">
        <f>_xlfn.IFERROR(VLOOKUP(Q26,'[1]Sheet1'!$A$3:$C$48,2,FALSE),0)</f>
        <v>21</v>
      </c>
      <c r="P26" s="71">
        <f>_xlfn.IFERROR(VLOOKUP(Q26,'[1]Sheet1'!$A$3:$C$48,3,FALSE)/100,0)</f>
        <v>0.007603186097031137</v>
      </c>
      <c r="Q26" s="257" t="s">
        <v>401</v>
      </c>
      <c r="R26" s="264"/>
    </row>
    <row r="27" spans="1:18" ht="15">
      <c r="A27" s="157">
        <v>35</v>
      </c>
      <c r="B27" s="158" t="s">
        <v>60</v>
      </c>
      <c r="C27" s="18">
        <v>53</v>
      </c>
      <c r="D27" s="71">
        <v>0.020431765612952967</v>
      </c>
      <c r="E27" s="18">
        <v>60</v>
      </c>
      <c r="F27" s="71">
        <v>0.022770398481973434</v>
      </c>
      <c r="G27" s="18">
        <v>47</v>
      </c>
      <c r="H27" s="71">
        <v>0.019567027477102414</v>
      </c>
      <c r="I27" s="18">
        <v>61</v>
      </c>
      <c r="J27" s="71">
        <v>0.02322040350209364</v>
      </c>
      <c r="K27" s="18">
        <v>44</v>
      </c>
      <c r="L27" s="71">
        <v>0.01634472511144131</v>
      </c>
      <c r="M27" s="18">
        <v>65</v>
      </c>
      <c r="N27" s="71">
        <v>0.023330940416367553</v>
      </c>
      <c r="O27" s="18">
        <f>_xlfn.IFERROR(VLOOKUP(Q27,'[1]Sheet1'!$A$3:$C$48,2,FALSE),0)</f>
        <v>56</v>
      </c>
      <c r="P27" s="71">
        <f>_xlfn.IFERROR(VLOOKUP(Q27,'[1]Sheet1'!$A$3:$C$48,3,FALSE)/100,0)</f>
        <v>0.020275162925416364</v>
      </c>
      <c r="Q27" s="257" t="s">
        <v>402</v>
      </c>
      <c r="R27" s="264"/>
    </row>
    <row r="28" spans="1:18" ht="15.75" thickBot="1">
      <c r="A28" s="154">
        <v>39</v>
      </c>
      <c r="B28" s="159" t="s">
        <v>61</v>
      </c>
      <c r="C28" s="19">
        <v>10</v>
      </c>
      <c r="D28" s="72">
        <v>0.0038550501156515036</v>
      </c>
      <c r="E28" s="19">
        <v>7</v>
      </c>
      <c r="F28" s="72">
        <v>0.0026565464895635673</v>
      </c>
      <c r="G28" s="19">
        <v>6</v>
      </c>
      <c r="H28" s="72">
        <v>0.002497918401332223</v>
      </c>
      <c r="I28" s="19">
        <v>11</v>
      </c>
      <c r="J28" s="72">
        <v>0.004187285877426722</v>
      </c>
      <c r="K28" s="19">
        <v>8</v>
      </c>
      <c r="L28" s="72">
        <v>0.0029717682020802376</v>
      </c>
      <c r="M28" s="19">
        <v>4</v>
      </c>
      <c r="N28" s="72">
        <v>0.0014357501794687725</v>
      </c>
      <c r="O28" s="19">
        <f>_xlfn.IFERROR(VLOOKUP(Q28,'[1]Sheet1'!$A$3:$C$48,2,FALSE),0)</f>
        <v>2</v>
      </c>
      <c r="P28" s="72">
        <f>_xlfn.IFERROR(VLOOKUP(Q28,'[1]Sheet1'!$A$3:$C$48,3,FALSE)/100,0)</f>
        <v>0.000724112961622013</v>
      </c>
      <c r="Q28" s="257" t="s">
        <v>403</v>
      </c>
      <c r="R28" s="264"/>
    </row>
    <row r="29" spans="1:18" ht="29.25" thickBot="1">
      <c r="A29" s="155" t="s">
        <v>62</v>
      </c>
      <c r="B29" s="156" t="s">
        <v>63</v>
      </c>
      <c r="C29" s="69">
        <v>1149</v>
      </c>
      <c r="D29" s="70">
        <v>0.44294525828835773</v>
      </c>
      <c r="E29" s="69">
        <v>1109</v>
      </c>
      <c r="F29" s="70">
        <v>0.42087286527514234</v>
      </c>
      <c r="G29" s="69">
        <v>1111</v>
      </c>
      <c r="H29" s="70">
        <v>0.46253122398001667</v>
      </c>
      <c r="I29" s="69">
        <v>1185</v>
      </c>
      <c r="J29" s="70">
        <v>0.45108488770460603</v>
      </c>
      <c r="K29" s="69">
        <v>1173</v>
      </c>
      <c r="L29" s="70">
        <v>0.4357355126300148</v>
      </c>
      <c r="M29" s="69">
        <v>1270</v>
      </c>
      <c r="N29" s="70">
        <v>0.4558506819813352</v>
      </c>
      <c r="O29" s="69">
        <f>SUM(O30:O36)</f>
        <v>1261</v>
      </c>
      <c r="P29" s="70">
        <f>SUM(P30:P36)</f>
        <v>0.45655322230267925</v>
      </c>
      <c r="R29" s="264"/>
    </row>
    <row r="30" spans="1:18" ht="28.5">
      <c r="A30" s="157">
        <v>40</v>
      </c>
      <c r="B30" s="158" t="s">
        <v>64</v>
      </c>
      <c r="C30" s="18">
        <v>91</v>
      </c>
      <c r="D30" s="71">
        <v>0.03508095605242868</v>
      </c>
      <c r="E30" s="18">
        <v>96</v>
      </c>
      <c r="F30" s="71">
        <v>0.03643263757115749</v>
      </c>
      <c r="G30" s="18">
        <v>119</v>
      </c>
      <c r="H30" s="71">
        <v>0.04954204829308909</v>
      </c>
      <c r="I30" s="18">
        <v>128</v>
      </c>
      <c r="J30" s="71">
        <v>0.04872478111914732</v>
      </c>
      <c r="K30" s="18">
        <v>94</v>
      </c>
      <c r="L30" s="71">
        <v>0.034918276374442794</v>
      </c>
      <c r="M30" s="18">
        <v>100</v>
      </c>
      <c r="N30" s="71">
        <v>0.03589375448671932</v>
      </c>
      <c r="O30" s="18">
        <f>_xlfn.IFERROR(VLOOKUP(Q30,'[1]Sheet1'!$A$3:$C$48,2,FALSE),0)</f>
        <v>125</v>
      </c>
      <c r="P30" s="71">
        <f>_xlfn.IFERROR(VLOOKUP(Q30,'[1]Sheet1'!$A$3:$C$48,3,FALSE)/100,0)</f>
        <v>0.04525706010137581</v>
      </c>
      <c r="Q30" s="257" t="s">
        <v>404</v>
      </c>
      <c r="R30" s="264"/>
    </row>
    <row r="31" spans="1:18" ht="28.5">
      <c r="A31" s="157">
        <v>41</v>
      </c>
      <c r="B31" s="158" t="s">
        <v>65</v>
      </c>
      <c r="C31" s="18">
        <v>0</v>
      </c>
      <c r="D31" s="71">
        <v>0</v>
      </c>
      <c r="E31" s="18">
        <v>0</v>
      </c>
      <c r="F31" s="71">
        <v>0</v>
      </c>
      <c r="G31" s="18">
        <v>3</v>
      </c>
      <c r="H31" s="71">
        <v>0.0012489592006661116</v>
      </c>
      <c r="I31" s="18">
        <v>4</v>
      </c>
      <c r="J31" s="71">
        <v>0.0015226494099733537</v>
      </c>
      <c r="K31" s="18">
        <v>1</v>
      </c>
      <c r="L31" s="71">
        <v>0.0003714710252600297</v>
      </c>
      <c r="M31" s="18">
        <v>1</v>
      </c>
      <c r="N31" s="71">
        <v>0.0003589375448671931</v>
      </c>
      <c r="O31" s="18">
        <f>_xlfn.IFERROR(VLOOKUP(Q31,'[1]Sheet1'!$A$3:$C$48,2,FALSE),0)</f>
        <v>6</v>
      </c>
      <c r="P31" s="71">
        <f>_xlfn.IFERROR(VLOOKUP(Q31,'[1]Sheet1'!$A$3:$C$48,3,FALSE)/100,0)</f>
        <v>0.002172338884866039</v>
      </c>
      <c r="Q31" s="257" t="s">
        <v>405</v>
      </c>
      <c r="R31" s="264"/>
    </row>
    <row r="32" spans="1:18" ht="28.5">
      <c r="A32" s="157">
        <v>42</v>
      </c>
      <c r="B32" s="158" t="s">
        <v>66</v>
      </c>
      <c r="C32" s="18">
        <v>1019</v>
      </c>
      <c r="D32" s="71">
        <v>0.3928296067848882</v>
      </c>
      <c r="E32" s="18">
        <v>986</v>
      </c>
      <c r="F32" s="71">
        <v>0.3741935483870968</v>
      </c>
      <c r="G32" s="18">
        <v>947</v>
      </c>
      <c r="H32" s="71">
        <v>0.3942547876769359</v>
      </c>
      <c r="I32" s="18">
        <v>1015</v>
      </c>
      <c r="J32" s="71">
        <v>0.3863722877807385</v>
      </c>
      <c r="K32" s="18">
        <v>1045</v>
      </c>
      <c r="L32" s="71">
        <v>0.38818722139673106</v>
      </c>
      <c r="M32" s="18">
        <v>1138</v>
      </c>
      <c r="N32" s="71">
        <v>0.4084709260588657</v>
      </c>
      <c r="O32" s="18">
        <f>_xlfn.IFERROR(VLOOKUP(Q32,'[1]Sheet1'!$A$3:$C$48,2,FALSE),0)</f>
        <v>1094</v>
      </c>
      <c r="P32" s="71">
        <f>_xlfn.IFERROR(VLOOKUP(Q32,'[1]Sheet1'!$A$3:$C$48,3,FALSE)/100,0)</f>
        <v>0.3960897900072411</v>
      </c>
      <c r="Q32" s="257" t="s">
        <v>406</v>
      </c>
      <c r="R32" s="264"/>
    </row>
    <row r="33" spans="1:18" ht="28.5">
      <c r="A33" s="157">
        <v>43</v>
      </c>
      <c r="B33" s="158" t="s">
        <v>67</v>
      </c>
      <c r="C33" s="18">
        <v>3</v>
      </c>
      <c r="D33" s="71">
        <v>0.001156515034695451</v>
      </c>
      <c r="E33" s="18">
        <v>5</v>
      </c>
      <c r="F33" s="71">
        <v>0.0018975332068311196</v>
      </c>
      <c r="G33" s="18">
        <v>4</v>
      </c>
      <c r="H33" s="71">
        <v>0.0016652789342214821</v>
      </c>
      <c r="I33" s="18">
        <v>2</v>
      </c>
      <c r="J33" s="71">
        <v>0.0007613247049866769</v>
      </c>
      <c r="K33" s="18">
        <v>3</v>
      </c>
      <c r="L33" s="71">
        <v>0.001114413075780089</v>
      </c>
      <c r="M33" s="18">
        <v>4</v>
      </c>
      <c r="N33" s="71">
        <v>0.0014357501794687725</v>
      </c>
      <c r="O33" s="18">
        <f>_xlfn.IFERROR(VLOOKUP(Q33,'[1]Sheet1'!$A$3:$C$48,2,FALSE),0)</f>
        <v>8</v>
      </c>
      <c r="P33" s="71">
        <f>_xlfn.IFERROR(VLOOKUP(Q33,'[1]Sheet1'!$A$3:$C$48,3,FALSE)/100,0)</f>
        <v>0.002896451846488052</v>
      </c>
      <c r="Q33" s="257" t="s">
        <v>407</v>
      </c>
      <c r="R33" s="264"/>
    </row>
    <row r="34" spans="1:18" ht="15">
      <c r="A34" s="157">
        <v>44</v>
      </c>
      <c r="B34" s="158" t="s">
        <v>68</v>
      </c>
      <c r="C34" s="18">
        <v>15</v>
      </c>
      <c r="D34" s="71">
        <v>0.005782575173477255</v>
      </c>
      <c r="E34" s="18">
        <v>10</v>
      </c>
      <c r="F34" s="71">
        <v>0.003795066413662239</v>
      </c>
      <c r="G34" s="18">
        <v>18</v>
      </c>
      <c r="H34" s="71">
        <v>0.00749375520399667</v>
      </c>
      <c r="I34" s="18">
        <v>14</v>
      </c>
      <c r="J34" s="71">
        <v>0.0053292729349067374</v>
      </c>
      <c r="K34" s="18">
        <v>9</v>
      </c>
      <c r="L34" s="71">
        <v>0.003343239227340267</v>
      </c>
      <c r="M34" s="18">
        <v>7</v>
      </c>
      <c r="N34" s="71">
        <v>0.0025125628140703514</v>
      </c>
      <c r="O34" s="18">
        <f>_xlfn.IFERROR(VLOOKUP(Q34,'[1]Sheet1'!$A$3:$C$48,2,FALSE),0)</f>
        <v>11</v>
      </c>
      <c r="P34" s="71">
        <f>_xlfn.IFERROR(VLOOKUP(Q34,'[1]Sheet1'!$A$3:$C$48,3,FALSE)/100,0)</f>
        <v>0.0039826212889210715</v>
      </c>
      <c r="Q34" s="257" t="s">
        <v>408</v>
      </c>
      <c r="R34" s="264"/>
    </row>
    <row r="35" spans="1:18" ht="15">
      <c r="A35" s="157">
        <v>45</v>
      </c>
      <c r="B35" s="158" t="s">
        <v>69</v>
      </c>
      <c r="C35" s="18">
        <v>2</v>
      </c>
      <c r="D35" s="71">
        <v>0.0007710100231303007</v>
      </c>
      <c r="E35" s="18">
        <v>0</v>
      </c>
      <c r="F35" s="71">
        <v>0</v>
      </c>
      <c r="G35" s="18">
        <v>1</v>
      </c>
      <c r="H35" s="71">
        <v>0.00041631973355537054</v>
      </c>
      <c r="I35" s="18">
        <v>0</v>
      </c>
      <c r="J35" s="71">
        <v>0</v>
      </c>
      <c r="K35" s="18">
        <v>1</v>
      </c>
      <c r="L35" s="71">
        <v>0.0003714710252600297</v>
      </c>
      <c r="M35" s="18">
        <v>1</v>
      </c>
      <c r="N35" s="71">
        <v>0.0003589375448671931</v>
      </c>
      <c r="O35" s="18">
        <f>_xlfn.IFERROR(VLOOKUP(Q35,'[1]Sheet1'!$A$3:$C$48,2,FALSE),0)</f>
        <v>0</v>
      </c>
      <c r="P35" s="71">
        <f>_xlfn.IFERROR(VLOOKUP(Q35,'[1]Sheet1'!$A$3:$C$48,3,FALSE)/100,0)</f>
        <v>0</v>
      </c>
      <c r="Q35" s="257" t="s">
        <v>409</v>
      </c>
      <c r="R35" s="264"/>
    </row>
    <row r="36" spans="1:18" ht="15.75" thickBot="1">
      <c r="A36" s="160">
        <v>49</v>
      </c>
      <c r="B36" s="161" t="s">
        <v>70</v>
      </c>
      <c r="C36" s="32">
        <v>19</v>
      </c>
      <c r="D36" s="73">
        <v>0.007324595219737857</v>
      </c>
      <c r="E36" s="32">
        <v>12</v>
      </c>
      <c r="F36" s="73">
        <v>0.004554079696394687</v>
      </c>
      <c r="G36" s="32">
        <v>19</v>
      </c>
      <c r="H36" s="73">
        <v>0.00791007493755204</v>
      </c>
      <c r="I36" s="32">
        <v>22</v>
      </c>
      <c r="J36" s="73">
        <v>0.008374571754853444</v>
      </c>
      <c r="K36" s="32">
        <v>20</v>
      </c>
      <c r="L36" s="73">
        <v>0.007429420505200593</v>
      </c>
      <c r="M36" s="32">
        <v>19</v>
      </c>
      <c r="N36" s="73">
        <v>0.0068198133524766695</v>
      </c>
      <c r="O36" s="32">
        <f>_xlfn.IFERROR(VLOOKUP(Q36,'[1]Sheet1'!$A$3:$C$48,2,FALSE),0)</f>
        <v>17</v>
      </c>
      <c r="P36" s="73">
        <f>_xlfn.IFERROR(VLOOKUP(Q36,'[1]Sheet1'!$A$3:$C$48,3,FALSE)/100,0)</f>
        <v>0.006154960173787111</v>
      </c>
      <c r="Q36" s="257" t="s">
        <v>410</v>
      </c>
      <c r="R36" s="264"/>
    </row>
    <row r="37" spans="1:18" ht="15.75" thickBot="1">
      <c r="A37" s="155">
        <v>5</v>
      </c>
      <c r="B37" s="156" t="s">
        <v>71</v>
      </c>
      <c r="C37" s="69">
        <v>541</v>
      </c>
      <c r="D37" s="70">
        <v>0.20855821125674634</v>
      </c>
      <c r="E37" s="69">
        <v>676</v>
      </c>
      <c r="F37" s="70">
        <v>0.25654648956356735</v>
      </c>
      <c r="G37" s="69">
        <v>446</v>
      </c>
      <c r="H37" s="70">
        <v>0.18567860116569526</v>
      </c>
      <c r="I37" s="69">
        <v>513</v>
      </c>
      <c r="J37" s="70">
        <v>0.1952797868290826</v>
      </c>
      <c r="K37" s="69">
        <v>530</v>
      </c>
      <c r="L37" s="70">
        <v>0.19687964338781577</v>
      </c>
      <c r="M37" s="69">
        <v>567</v>
      </c>
      <c r="N37" s="70">
        <v>0.20351758793969849</v>
      </c>
      <c r="O37" s="69">
        <f>SUM(O38:O41)</f>
        <v>555</v>
      </c>
      <c r="P37" s="70">
        <f>SUM(P38:P41)</f>
        <v>0.20094134685010864</v>
      </c>
      <c r="R37" s="264"/>
    </row>
    <row r="38" spans="1:18" ht="15">
      <c r="A38" s="157">
        <v>50</v>
      </c>
      <c r="B38" s="158" t="s">
        <v>72</v>
      </c>
      <c r="C38" s="18">
        <v>108</v>
      </c>
      <c r="D38" s="71">
        <v>0.04163454124903624</v>
      </c>
      <c r="E38" s="18">
        <v>150</v>
      </c>
      <c r="F38" s="71">
        <v>0.056925996204933584</v>
      </c>
      <c r="G38" s="18">
        <v>82</v>
      </c>
      <c r="H38" s="71">
        <v>0.03413821815154038</v>
      </c>
      <c r="I38" s="18">
        <v>114</v>
      </c>
      <c r="J38" s="71">
        <v>0.04339550818424058</v>
      </c>
      <c r="K38" s="18">
        <v>104</v>
      </c>
      <c r="L38" s="71">
        <v>0.03863298662704309</v>
      </c>
      <c r="M38" s="18">
        <v>133</v>
      </c>
      <c r="N38" s="71">
        <v>0.04773869346733668</v>
      </c>
      <c r="O38" s="18">
        <f>_xlfn.IFERROR(VLOOKUP(Q38,'[1]Sheet1'!$A$3:$C$48,2,FALSE),0)</f>
        <v>124</v>
      </c>
      <c r="P38" s="71">
        <f>_xlfn.IFERROR(VLOOKUP(Q38,'[1]Sheet1'!$A$3:$C$48,3,FALSE)/100,0)</f>
        <v>0.04489500362056481</v>
      </c>
      <c r="Q38" s="257" t="s">
        <v>411</v>
      </c>
      <c r="R38" s="264"/>
    </row>
    <row r="39" spans="1:18" ht="15">
      <c r="A39" s="157">
        <v>51</v>
      </c>
      <c r="B39" s="158" t="s">
        <v>73</v>
      </c>
      <c r="C39" s="18">
        <v>65</v>
      </c>
      <c r="D39" s="71">
        <v>0.025057825751734774</v>
      </c>
      <c r="E39" s="18">
        <v>57</v>
      </c>
      <c r="F39" s="71">
        <v>0.021631878557874764</v>
      </c>
      <c r="G39" s="18">
        <v>52</v>
      </c>
      <c r="H39" s="71">
        <v>0.02164862614487927</v>
      </c>
      <c r="I39" s="18">
        <v>54</v>
      </c>
      <c r="J39" s="71">
        <v>0.020555767034640272</v>
      </c>
      <c r="K39" s="18">
        <v>49</v>
      </c>
      <c r="L39" s="71">
        <v>0.018202080237741457</v>
      </c>
      <c r="M39" s="18">
        <v>49</v>
      </c>
      <c r="N39" s="71">
        <v>0.017587939698492462</v>
      </c>
      <c r="O39" s="18">
        <f>_xlfn.IFERROR(VLOOKUP(Q39,'[1]Sheet1'!$A$3:$C$48,2,FALSE),0)</f>
        <v>54</v>
      </c>
      <c r="P39" s="71">
        <f>_xlfn.IFERROR(VLOOKUP(Q39,'[1]Sheet1'!$A$3:$C$48,3,FALSE)/100,0)</f>
        <v>0.019551049963794354</v>
      </c>
      <c r="Q39" s="257" t="s">
        <v>412</v>
      </c>
      <c r="R39" s="264"/>
    </row>
    <row r="40" spans="1:18" ht="15">
      <c r="A40" s="157">
        <v>52</v>
      </c>
      <c r="B40" s="158" t="s">
        <v>74</v>
      </c>
      <c r="C40" s="18">
        <v>348</v>
      </c>
      <c r="D40" s="71">
        <v>0.1341557440246723</v>
      </c>
      <c r="E40" s="18">
        <v>459</v>
      </c>
      <c r="F40" s="71">
        <v>0.17419354838709677</v>
      </c>
      <c r="G40" s="18">
        <v>296</v>
      </c>
      <c r="H40" s="71">
        <v>0.12323064113238967</v>
      </c>
      <c r="I40" s="18">
        <v>332</v>
      </c>
      <c r="J40" s="71">
        <v>0.12637990102778834</v>
      </c>
      <c r="K40" s="18">
        <v>369</v>
      </c>
      <c r="L40" s="71">
        <v>0.13707280832095098</v>
      </c>
      <c r="M40" s="18">
        <v>371</v>
      </c>
      <c r="N40" s="71">
        <v>0.13316582914572864</v>
      </c>
      <c r="O40" s="18">
        <f>_xlfn.IFERROR(VLOOKUP(Q40,'[1]Sheet1'!$A$3:$C$48,2,FALSE),0)</f>
        <v>361</v>
      </c>
      <c r="P40" s="71">
        <f>_xlfn.IFERROR(VLOOKUP(Q40,'[1]Sheet1'!$A$3:$C$48,3,FALSE)/100,0)</f>
        <v>0.13070238957277336</v>
      </c>
      <c r="Q40" s="257" t="s">
        <v>413</v>
      </c>
      <c r="R40" s="264"/>
    </row>
    <row r="41" spans="1:18" ht="15.75" thickBot="1">
      <c r="A41" s="154">
        <v>59</v>
      </c>
      <c r="B41" s="159" t="s">
        <v>75</v>
      </c>
      <c r="C41" s="19">
        <v>20</v>
      </c>
      <c r="D41" s="72">
        <v>0.007710100231303007</v>
      </c>
      <c r="E41" s="19">
        <v>10</v>
      </c>
      <c r="F41" s="72">
        <v>0.003795066413662239</v>
      </c>
      <c r="G41" s="19">
        <v>16</v>
      </c>
      <c r="H41" s="72">
        <v>0.006661115736885929</v>
      </c>
      <c r="I41" s="19">
        <v>13</v>
      </c>
      <c r="J41" s="72">
        <v>0.0049486105824134</v>
      </c>
      <c r="K41" s="19">
        <v>8</v>
      </c>
      <c r="L41" s="72">
        <v>0.0029717682020802376</v>
      </c>
      <c r="M41" s="19">
        <v>14</v>
      </c>
      <c r="N41" s="72">
        <v>0.005025125628140703</v>
      </c>
      <c r="O41" s="19">
        <f>_xlfn.IFERROR(VLOOKUP(Q41,'[1]Sheet1'!$A$3:$C$48,2,FALSE),0)</f>
        <v>16</v>
      </c>
      <c r="P41" s="72">
        <f>_xlfn.IFERROR(VLOOKUP(Q41,'[1]Sheet1'!$A$3:$C$48,3,FALSE)/100,0)</f>
        <v>0.005792903692976104</v>
      </c>
      <c r="Q41" s="257" t="s">
        <v>414</v>
      </c>
      <c r="R41" s="264"/>
    </row>
    <row r="42" spans="1:18" ht="29.25" thickBot="1">
      <c r="A42" s="155" t="s">
        <v>76</v>
      </c>
      <c r="B42" s="156" t="s">
        <v>77</v>
      </c>
      <c r="C42" s="69">
        <v>290</v>
      </c>
      <c r="D42" s="70">
        <v>0.1117964533538936</v>
      </c>
      <c r="E42" s="69">
        <v>280</v>
      </c>
      <c r="F42" s="70">
        <v>0.1062618595825427</v>
      </c>
      <c r="G42" s="69">
        <v>301</v>
      </c>
      <c r="H42" s="70">
        <v>0.12531223980016654</v>
      </c>
      <c r="I42" s="69">
        <v>334</v>
      </c>
      <c r="J42" s="70">
        <v>0.12714122573277503</v>
      </c>
      <c r="K42" s="69">
        <v>339</v>
      </c>
      <c r="L42" s="70">
        <v>0.1259286775631501</v>
      </c>
      <c r="M42" s="69">
        <v>317</v>
      </c>
      <c r="N42" s="70">
        <v>0.1137832017229002</v>
      </c>
      <c r="O42" s="69">
        <f>SUM(O43:O48)</f>
        <v>320</v>
      </c>
      <c r="P42" s="70">
        <f>SUM(P43:P48)</f>
        <v>0.11585807385952207</v>
      </c>
      <c r="R42" s="264"/>
    </row>
    <row r="43" spans="1:18" ht="28.5">
      <c r="A43" s="162">
        <v>60</v>
      </c>
      <c r="B43" s="163" t="s">
        <v>78</v>
      </c>
      <c r="C43" s="17">
        <v>6</v>
      </c>
      <c r="D43" s="74">
        <v>0.002313030069390902</v>
      </c>
      <c r="E43" s="17">
        <v>10</v>
      </c>
      <c r="F43" s="74">
        <v>0.003795066413662239</v>
      </c>
      <c r="G43" s="17">
        <v>10</v>
      </c>
      <c r="H43" s="74">
        <v>0.004163197335553705</v>
      </c>
      <c r="I43" s="17">
        <v>9</v>
      </c>
      <c r="J43" s="74">
        <v>0.0034259611724400457</v>
      </c>
      <c r="K43" s="17">
        <v>7</v>
      </c>
      <c r="L43" s="74">
        <v>0.0026002971768202075</v>
      </c>
      <c r="M43" s="17">
        <v>5</v>
      </c>
      <c r="N43" s="74">
        <v>0.0017946877243359654</v>
      </c>
      <c r="O43" s="17">
        <f>_xlfn.IFERROR(VLOOKUP(Q43,'[1]Sheet1'!$A$3:$C$48,2,FALSE),0)</f>
        <v>6</v>
      </c>
      <c r="P43" s="74">
        <f>_xlfn.IFERROR(VLOOKUP(Q43,'[1]Sheet1'!$A$3:$C$48,3,FALSE)/100,0)</f>
        <v>0.002172338884866039</v>
      </c>
      <c r="Q43" s="257" t="s">
        <v>415</v>
      </c>
      <c r="R43" s="264"/>
    </row>
    <row r="44" spans="1:18" ht="15">
      <c r="A44" s="157">
        <v>61</v>
      </c>
      <c r="B44" s="158" t="s">
        <v>79</v>
      </c>
      <c r="C44" s="18">
        <v>0</v>
      </c>
      <c r="D44" s="80">
        <v>0</v>
      </c>
      <c r="E44" s="18">
        <v>0</v>
      </c>
      <c r="F44" s="80">
        <v>0</v>
      </c>
      <c r="G44" s="18">
        <v>0</v>
      </c>
      <c r="H44" s="80">
        <v>0</v>
      </c>
      <c r="I44" s="18">
        <v>1</v>
      </c>
      <c r="J44" s="80">
        <v>0.00038066235249333843</v>
      </c>
      <c r="K44" s="18"/>
      <c r="L44" s="80"/>
      <c r="M44" s="18">
        <v>0</v>
      </c>
      <c r="N44" s="80">
        <v>0</v>
      </c>
      <c r="O44" s="18">
        <f>_xlfn.IFERROR(VLOOKUP(Q44,'[1]Sheet1'!$A$3:$C$48,2,FALSE),0)</f>
        <v>0</v>
      </c>
      <c r="P44" s="80">
        <f>_xlfn.IFERROR(VLOOKUP(Q44,'[1]Sheet1'!$A$3:$C$48,3,FALSE)/100,0)</f>
        <v>0</v>
      </c>
      <c r="R44" s="264"/>
    </row>
    <row r="45" spans="1:18" ht="15">
      <c r="A45" s="164">
        <v>62</v>
      </c>
      <c r="B45" s="165" t="s">
        <v>80</v>
      </c>
      <c r="C45" s="38">
        <v>0</v>
      </c>
      <c r="D45" s="71">
        <v>0</v>
      </c>
      <c r="E45" s="38">
        <v>0</v>
      </c>
      <c r="F45" s="71">
        <v>0</v>
      </c>
      <c r="G45" s="38">
        <v>0</v>
      </c>
      <c r="H45" s="71">
        <v>0</v>
      </c>
      <c r="I45" s="38">
        <v>0</v>
      </c>
      <c r="J45" s="71">
        <v>0</v>
      </c>
      <c r="K45" s="38">
        <v>1</v>
      </c>
      <c r="L45" s="71">
        <v>0.0003714710252600297</v>
      </c>
      <c r="M45" s="38">
        <v>0</v>
      </c>
      <c r="N45" s="71">
        <v>0</v>
      </c>
      <c r="O45" s="38">
        <f>_xlfn.IFERROR(VLOOKUP(Q45,'[1]Sheet1'!$A$3:$C$48,2,FALSE),0)</f>
        <v>0</v>
      </c>
      <c r="P45" s="71">
        <f>_xlfn.IFERROR(VLOOKUP(Q45,'[1]Sheet1'!$A$3:$C$48,3,FALSE)/100,0)</f>
        <v>0</v>
      </c>
      <c r="Q45" s="257" t="s">
        <v>416</v>
      </c>
      <c r="R45" s="264"/>
    </row>
    <row r="46" spans="1:18" ht="15">
      <c r="A46" s="157">
        <v>63</v>
      </c>
      <c r="B46" s="158" t="s">
        <v>81</v>
      </c>
      <c r="C46" s="18">
        <v>222</v>
      </c>
      <c r="D46" s="71">
        <v>0.08558211256746338</v>
      </c>
      <c r="E46" s="18">
        <v>218</v>
      </c>
      <c r="F46" s="71">
        <v>0.08273244781783681</v>
      </c>
      <c r="G46" s="18">
        <v>225</v>
      </c>
      <c r="H46" s="71">
        <v>0.09367194004995837</v>
      </c>
      <c r="I46" s="18">
        <v>256</v>
      </c>
      <c r="J46" s="71">
        <v>0.09744956223829464</v>
      </c>
      <c r="K46" s="18">
        <v>259</v>
      </c>
      <c r="L46" s="71">
        <v>0.09621099554234772</v>
      </c>
      <c r="M46" s="18">
        <v>235</v>
      </c>
      <c r="N46" s="71">
        <v>0.08435032304379037</v>
      </c>
      <c r="O46" s="18">
        <f>_xlfn.IFERROR(VLOOKUP(Q46,'[1]Sheet1'!$A$3:$C$48,2,FALSE),0)</f>
        <v>246</v>
      </c>
      <c r="P46" s="71">
        <f>_xlfn.IFERROR(VLOOKUP(Q46,'[1]Sheet1'!$A$3:$C$48,3,FALSE)/100,0)</f>
        <v>0.08906589427950759</v>
      </c>
      <c r="Q46" s="257" t="s">
        <v>417</v>
      </c>
      <c r="R46" s="264"/>
    </row>
    <row r="47" spans="1:18" ht="15">
      <c r="A47" s="157">
        <v>64</v>
      </c>
      <c r="B47" s="158" t="s">
        <v>82</v>
      </c>
      <c r="C47" s="18">
        <v>48</v>
      </c>
      <c r="D47" s="71">
        <v>0.018504240555127217</v>
      </c>
      <c r="E47" s="18">
        <v>46</v>
      </c>
      <c r="F47" s="71">
        <v>0.0174573055028463</v>
      </c>
      <c r="G47" s="18">
        <v>62</v>
      </c>
      <c r="H47" s="71">
        <v>0.025811823480432972</v>
      </c>
      <c r="I47" s="18">
        <v>62</v>
      </c>
      <c r="J47" s="71">
        <v>0.023601065854586982</v>
      </c>
      <c r="K47" s="18">
        <v>69</v>
      </c>
      <c r="L47" s="71">
        <v>0.02563150074294205</v>
      </c>
      <c r="M47" s="18">
        <v>67</v>
      </c>
      <c r="N47" s="71">
        <v>0.02404881550610194</v>
      </c>
      <c r="O47" s="18">
        <f>_xlfn.IFERROR(VLOOKUP(Q47,'[1]Sheet1'!$A$3:$C$48,2,FALSE),0)</f>
        <v>58</v>
      </c>
      <c r="P47" s="71">
        <f>_xlfn.IFERROR(VLOOKUP(Q47,'[1]Sheet1'!$A$3:$C$48,3,FALSE)/100,0)</f>
        <v>0.020999275887038378</v>
      </c>
      <c r="Q47" s="257" t="s">
        <v>418</v>
      </c>
      <c r="R47" s="264"/>
    </row>
    <row r="48" spans="1:18" ht="15.75" thickBot="1">
      <c r="A48" s="160">
        <v>69</v>
      </c>
      <c r="B48" s="161" t="s">
        <v>83</v>
      </c>
      <c r="C48" s="32">
        <v>14</v>
      </c>
      <c r="D48" s="73">
        <v>0.005397070161912105</v>
      </c>
      <c r="E48" s="32">
        <v>6</v>
      </c>
      <c r="F48" s="73">
        <v>0.0022770398481973433</v>
      </c>
      <c r="G48" s="32">
        <v>4</v>
      </c>
      <c r="H48" s="73">
        <v>0.0016652789342214821</v>
      </c>
      <c r="I48" s="32">
        <v>6</v>
      </c>
      <c r="J48" s="73">
        <v>0.0022839741149600305</v>
      </c>
      <c r="K48" s="32">
        <v>3</v>
      </c>
      <c r="L48" s="73">
        <v>0.001114413075780089</v>
      </c>
      <c r="M48" s="32">
        <v>10</v>
      </c>
      <c r="N48" s="73">
        <v>0.003589375448671931</v>
      </c>
      <c r="O48" s="32">
        <f>_xlfn.IFERROR(VLOOKUP(Q48,'[1]Sheet1'!$A$3:$C$48,2,FALSE),0)</f>
        <v>10</v>
      </c>
      <c r="P48" s="73">
        <f>_xlfn.IFERROR(VLOOKUP(Q48,'[1]Sheet1'!$A$3:$C$48,3,FALSE)/100,0)</f>
        <v>0.003620564808110065</v>
      </c>
      <c r="Q48" s="257" t="s">
        <v>419</v>
      </c>
      <c r="R48" s="264"/>
    </row>
    <row r="49" spans="1:18" ht="29.25" thickBot="1">
      <c r="A49" s="155" t="s">
        <v>84</v>
      </c>
      <c r="B49" s="156" t="s">
        <v>85</v>
      </c>
      <c r="C49" s="69">
        <v>77</v>
      </c>
      <c r="D49" s="70">
        <v>0.029683885890516577</v>
      </c>
      <c r="E49" s="69">
        <v>75</v>
      </c>
      <c r="F49" s="70">
        <v>0.028462998102466792</v>
      </c>
      <c r="G49" s="69">
        <v>62</v>
      </c>
      <c r="H49" s="70">
        <v>0.025811823480432972</v>
      </c>
      <c r="I49" s="69">
        <v>58</v>
      </c>
      <c r="J49" s="70">
        <v>0.022078416444613627</v>
      </c>
      <c r="K49" s="69">
        <v>61</v>
      </c>
      <c r="L49" s="70">
        <v>0.02265973254086181</v>
      </c>
      <c r="M49" s="69">
        <v>64</v>
      </c>
      <c r="N49" s="70">
        <v>0.02297200287150036</v>
      </c>
      <c r="O49" s="69">
        <f>SUM(O50:O56)</f>
        <v>63</v>
      </c>
      <c r="P49" s="70">
        <f>SUM(P50:P56)</f>
        <v>0.02280955829109341</v>
      </c>
      <c r="R49" s="264"/>
    </row>
    <row r="50" spans="1:18" ht="28.5">
      <c r="A50" s="157">
        <v>70</v>
      </c>
      <c r="B50" s="158" t="s">
        <v>86</v>
      </c>
      <c r="C50" s="18">
        <v>13</v>
      </c>
      <c r="D50" s="71">
        <v>0.0050115651503469544</v>
      </c>
      <c r="E50" s="18">
        <v>14</v>
      </c>
      <c r="F50" s="71">
        <v>0.005313092979127135</v>
      </c>
      <c r="G50" s="18">
        <v>16</v>
      </c>
      <c r="H50" s="71">
        <v>0.006661115736885929</v>
      </c>
      <c r="I50" s="18">
        <v>7</v>
      </c>
      <c r="J50" s="71">
        <v>0.0026646364674533687</v>
      </c>
      <c r="K50" s="18">
        <v>9</v>
      </c>
      <c r="L50" s="71">
        <v>0.003343239227340267</v>
      </c>
      <c r="M50" s="18">
        <v>9</v>
      </c>
      <c r="N50" s="71">
        <v>0.003230437903804738</v>
      </c>
      <c r="O50" s="18">
        <f>_xlfn.IFERROR(VLOOKUP(Q50,'[1]Sheet1'!$A$3:$C$48,2,FALSE),0)</f>
        <v>12</v>
      </c>
      <c r="P50" s="71">
        <f>_xlfn.IFERROR(VLOOKUP(Q50,'[1]Sheet1'!$A$3:$C$48,3,FALSE)/100,0)</f>
        <v>0.004344677769732078</v>
      </c>
      <c r="Q50" s="257" t="s">
        <v>420</v>
      </c>
      <c r="R50" s="264"/>
    </row>
    <row r="51" spans="1:17" ht="15">
      <c r="A51" s="157">
        <v>71</v>
      </c>
      <c r="B51" s="158" t="s">
        <v>87</v>
      </c>
      <c r="C51" s="18">
        <v>4</v>
      </c>
      <c r="D51" s="71">
        <v>0.0015420200462606013</v>
      </c>
      <c r="E51" s="18">
        <v>3</v>
      </c>
      <c r="F51" s="71">
        <v>0.0011385199240986717</v>
      </c>
      <c r="G51" s="18">
        <v>5</v>
      </c>
      <c r="H51" s="71">
        <v>0.0020815986677768525</v>
      </c>
      <c r="I51" s="18">
        <v>3</v>
      </c>
      <c r="J51" s="71">
        <v>0.0011419870574800152</v>
      </c>
      <c r="K51" s="18">
        <v>1</v>
      </c>
      <c r="L51" s="71">
        <v>0.0003714710252600297</v>
      </c>
      <c r="M51" s="18">
        <v>1</v>
      </c>
      <c r="N51" s="71">
        <v>0.0003589375448671931</v>
      </c>
      <c r="O51" s="18">
        <f>_xlfn.IFERROR(VLOOKUP(Q51,'[1]Sheet1'!$A$3:$C$48,2,FALSE),0)</f>
        <v>3</v>
      </c>
      <c r="P51" s="71">
        <f>_xlfn.IFERROR(VLOOKUP(Q51,'[1]Sheet1'!$A$3:$C$48,3,FALSE)/100,0)</f>
        <v>0.0010861694424330196</v>
      </c>
      <c r="Q51" s="257" t="s">
        <v>421</v>
      </c>
    </row>
    <row r="52" spans="1:17" ht="15">
      <c r="A52" s="157">
        <v>72</v>
      </c>
      <c r="B52" s="158" t="s">
        <v>88</v>
      </c>
      <c r="C52" s="18">
        <v>2</v>
      </c>
      <c r="D52" s="71">
        <v>0.0007710100231303007</v>
      </c>
      <c r="E52" s="18">
        <v>2</v>
      </c>
      <c r="F52" s="71">
        <v>0.0007590132827324478</v>
      </c>
      <c r="G52" s="18">
        <v>4</v>
      </c>
      <c r="H52" s="71">
        <v>0.0016652789342214821</v>
      </c>
      <c r="I52" s="18">
        <v>1</v>
      </c>
      <c r="J52" s="71">
        <v>0.00038066235249333843</v>
      </c>
      <c r="K52" s="18">
        <v>3</v>
      </c>
      <c r="L52" s="71">
        <v>0.001114413075780089</v>
      </c>
      <c r="M52" s="18">
        <v>4</v>
      </c>
      <c r="N52" s="71">
        <v>0.0014357501794687725</v>
      </c>
      <c r="O52" s="18">
        <f>_xlfn.IFERROR(VLOOKUP(Q52,'[1]Sheet1'!$A$3:$C$48,2,FALSE),0)</f>
        <v>4</v>
      </c>
      <c r="P52" s="71">
        <f>_xlfn.IFERROR(VLOOKUP(Q52,'[1]Sheet1'!$A$3:$C$48,3,FALSE)/100,0)</f>
        <v>0.001448225923244026</v>
      </c>
      <c r="Q52" s="257" t="s">
        <v>422</v>
      </c>
    </row>
    <row r="53" spans="1:17" ht="15">
      <c r="A53" s="157">
        <v>73</v>
      </c>
      <c r="B53" s="158" t="s">
        <v>89</v>
      </c>
      <c r="C53" s="18">
        <v>0</v>
      </c>
      <c r="D53" s="71">
        <v>0</v>
      </c>
      <c r="E53" s="18">
        <v>0</v>
      </c>
      <c r="F53" s="71">
        <v>0</v>
      </c>
      <c r="G53" s="18">
        <v>1</v>
      </c>
      <c r="H53" s="71">
        <v>0.00041631973355537054</v>
      </c>
      <c r="I53" s="18">
        <v>0</v>
      </c>
      <c r="J53" s="71">
        <v>0</v>
      </c>
      <c r="K53" s="18">
        <v>2</v>
      </c>
      <c r="L53" s="71">
        <v>0.0007429420505200594</v>
      </c>
      <c r="M53" s="18">
        <v>3</v>
      </c>
      <c r="N53" s="71">
        <v>0.0010768126346015793</v>
      </c>
      <c r="O53" s="18">
        <f>_xlfn.IFERROR(VLOOKUP(Q53,'[1]Sheet1'!$A$3:$C$48,2,FALSE),0)</f>
        <v>0</v>
      </c>
      <c r="P53" s="71">
        <f>_xlfn.IFERROR(VLOOKUP(Q53,'[1]Sheet1'!$A$3:$C$48,3,FALSE)/100,0)</f>
        <v>0</v>
      </c>
      <c r="Q53" s="257" t="s">
        <v>423</v>
      </c>
    </row>
    <row r="54" spans="1:17" ht="15">
      <c r="A54" s="157">
        <v>74</v>
      </c>
      <c r="B54" s="158" t="s">
        <v>90</v>
      </c>
      <c r="C54" s="18">
        <v>2</v>
      </c>
      <c r="D54" s="71">
        <v>0.0007710100231303007</v>
      </c>
      <c r="E54" s="18">
        <v>1</v>
      </c>
      <c r="F54" s="71">
        <v>0.0003795066413662239</v>
      </c>
      <c r="G54" s="18">
        <v>2</v>
      </c>
      <c r="H54" s="71">
        <v>0.0008326394671107411</v>
      </c>
      <c r="I54" s="18">
        <v>3</v>
      </c>
      <c r="J54" s="71">
        <v>0.0011419870574800152</v>
      </c>
      <c r="K54" s="18">
        <v>6</v>
      </c>
      <c r="L54" s="71">
        <v>0.002228826151560178</v>
      </c>
      <c r="M54" s="18">
        <v>2</v>
      </c>
      <c r="N54" s="71">
        <v>0.0007178750897343862</v>
      </c>
      <c r="O54" s="18">
        <f>_xlfn.IFERROR(VLOOKUP(Q54,'[1]Sheet1'!$A$3:$C$48,2,FALSE),0)</f>
        <v>1</v>
      </c>
      <c r="P54" s="71">
        <f>_xlfn.IFERROR(VLOOKUP(Q54,'[1]Sheet1'!$A$3:$C$48,3,FALSE)/100,0)</f>
        <v>0.0003620564808110065</v>
      </c>
      <c r="Q54" s="257" t="s">
        <v>424</v>
      </c>
    </row>
    <row r="55" spans="1:17" ht="15">
      <c r="A55" s="157">
        <v>75</v>
      </c>
      <c r="B55" s="158" t="s">
        <v>91</v>
      </c>
      <c r="C55" s="18">
        <v>51</v>
      </c>
      <c r="D55" s="71">
        <v>0.01966075558982267</v>
      </c>
      <c r="E55" s="18">
        <v>54</v>
      </c>
      <c r="F55" s="71">
        <v>0.02049335863377609</v>
      </c>
      <c r="G55" s="18">
        <v>26</v>
      </c>
      <c r="H55" s="71">
        <v>0.010824313072439634</v>
      </c>
      <c r="I55" s="18">
        <v>36</v>
      </c>
      <c r="J55" s="71">
        <v>0.013703844689760183</v>
      </c>
      <c r="K55" s="18">
        <v>36</v>
      </c>
      <c r="L55" s="71">
        <v>0.013372956909361067</v>
      </c>
      <c r="M55" s="18">
        <v>33</v>
      </c>
      <c r="N55" s="71">
        <v>0.011844938980617371</v>
      </c>
      <c r="O55" s="18">
        <f>_xlfn.IFERROR(VLOOKUP(Q55,'[1]Sheet1'!$A$3:$C$48,2,FALSE),0)</f>
        <v>38</v>
      </c>
      <c r="P55" s="71">
        <f>_xlfn.IFERROR(VLOOKUP(Q55,'[1]Sheet1'!$A$3:$C$48,3,FALSE)/100,0)</f>
        <v>0.013758146270818249</v>
      </c>
      <c r="Q55" s="257" t="s">
        <v>425</v>
      </c>
    </row>
    <row r="56" spans="1:17" ht="15.75" thickBot="1">
      <c r="A56" s="154">
        <v>79</v>
      </c>
      <c r="B56" s="159" t="s">
        <v>92</v>
      </c>
      <c r="C56" s="19">
        <v>5</v>
      </c>
      <c r="D56" s="72">
        <v>0.0019275250578257518</v>
      </c>
      <c r="E56" s="19">
        <v>1</v>
      </c>
      <c r="F56" s="72">
        <v>0.0003795066413662239</v>
      </c>
      <c r="G56" s="19">
        <v>8</v>
      </c>
      <c r="H56" s="72">
        <v>0.0033305578684429643</v>
      </c>
      <c r="I56" s="19">
        <v>8</v>
      </c>
      <c r="J56" s="72">
        <v>0.0030452988199467074</v>
      </c>
      <c r="K56" s="19">
        <v>4</v>
      </c>
      <c r="L56" s="72">
        <v>0.0014858841010401188</v>
      </c>
      <c r="M56" s="19">
        <v>12</v>
      </c>
      <c r="N56" s="72">
        <v>0.004307250538406317</v>
      </c>
      <c r="O56" s="19">
        <f>_xlfn.IFERROR(VLOOKUP(Q56,'[1]Sheet1'!$A$3:$C$48,2,FALSE),0)</f>
        <v>5</v>
      </c>
      <c r="P56" s="72">
        <f>_xlfn.IFERROR(VLOOKUP(Q56,'[1]Sheet1'!$A$3:$C$48,3,FALSE)/100,0)</f>
        <v>0.0018102824040550326</v>
      </c>
      <c r="Q56" s="257" t="s">
        <v>426</v>
      </c>
    </row>
    <row r="57" spans="1:16" ht="15.75" thickBot="1">
      <c r="A57" s="155" t="s">
        <v>93</v>
      </c>
      <c r="B57" s="156" t="s">
        <v>94</v>
      </c>
      <c r="C57" s="69">
        <v>85</v>
      </c>
      <c r="D57" s="70">
        <v>0.03276792598303778</v>
      </c>
      <c r="E57" s="69">
        <v>80</v>
      </c>
      <c r="F57" s="70">
        <v>0.030360531309297913</v>
      </c>
      <c r="G57" s="69">
        <v>66</v>
      </c>
      <c r="H57" s="70">
        <v>0.027477102414654453</v>
      </c>
      <c r="I57" s="69">
        <v>86</v>
      </c>
      <c r="J57" s="70">
        <v>0.032736962314427104</v>
      </c>
      <c r="K57" s="69">
        <v>84</v>
      </c>
      <c r="L57" s="70">
        <v>0.031203566121842496</v>
      </c>
      <c r="M57" s="69">
        <v>52</v>
      </c>
      <c r="N57" s="70">
        <v>0.01866475233309404</v>
      </c>
      <c r="O57" s="69">
        <f>SUM(O58:O64)</f>
        <v>86</v>
      </c>
      <c r="P57" s="70">
        <f>SUM(P58:P64)</f>
        <v>0.031136857349746562</v>
      </c>
    </row>
    <row r="58" spans="1:17" ht="15">
      <c r="A58" s="157">
        <v>80</v>
      </c>
      <c r="B58" s="158" t="s">
        <v>95</v>
      </c>
      <c r="C58" s="18">
        <v>16</v>
      </c>
      <c r="D58" s="71">
        <v>0.006168080185042405</v>
      </c>
      <c r="E58" s="18">
        <v>10</v>
      </c>
      <c r="F58" s="71">
        <v>0.003795066413662239</v>
      </c>
      <c r="G58" s="18">
        <v>7</v>
      </c>
      <c r="H58" s="71">
        <v>0.0029142381348875937</v>
      </c>
      <c r="I58" s="18">
        <v>19</v>
      </c>
      <c r="J58" s="71">
        <v>0.00723258469737343</v>
      </c>
      <c r="K58" s="18">
        <v>19</v>
      </c>
      <c r="L58" s="71">
        <v>0.007057949479940565</v>
      </c>
      <c r="M58" s="18">
        <v>7</v>
      </c>
      <c r="N58" s="71">
        <v>0.0025125628140703514</v>
      </c>
      <c r="O58" s="18">
        <f>_xlfn.IFERROR(VLOOKUP(Q58,'[1]Sheet1'!$A$3:$C$48,2,FALSE),0)</f>
        <v>9</v>
      </c>
      <c r="P58" s="71">
        <f>_xlfn.IFERROR(VLOOKUP(Q58,'[1]Sheet1'!$A$3:$C$48,3,FALSE)/100,0)</f>
        <v>0.0032585083272990588</v>
      </c>
      <c r="Q58" s="257" t="s">
        <v>427</v>
      </c>
    </row>
    <row r="59" spans="1:17" ht="15">
      <c r="A59" s="157">
        <v>81</v>
      </c>
      <c r="B59" s="158" t="s">
        <v>96</v>
      </c>
      <c r="C59" s="18">
        <v>25</v>
      </c>
      <c r="D59" s="71">
        <v>0.00963762528912876</v>
      </c>
      <c r="E59" s="18">
        <v>13</v>
      </c>
      <c r="F59" s="71">
        <v>0.004933586337760911</v>
      </c>
      <c r="G59" s="18">
        <v>14</v>
      </c>
      <c r="H59" s="71">
        <v>0.005828476269775187</v>
      </c>
      <c r="I59" s="18">
        <v>23</v>
      </c>
      <c r="J59" s="71">
        <v>0.008755234107346783</v>
      </c>
      <c r="K59" s="18">
        <v>18</v>
      </c>
      <c r="L59" s="71">
        <v>0.006686478454680534</v>
      </c>
      <c r="M59" s="18">
        <v>12</v>
      </c>
      <c r="N59" s="71">
        <v>0.004307250538406317</v>
      </c>
      <c r="O59" s="18">
        <f>_xlfn.IFERROR(VLOOKUP(Q59,'[1]Sheet1'!$A$3:$C$48,2,FALSE),0)</f>
        <v>21</v>
      </c>
      <c r="P59" s="71">
        <f>_xlfn.IFERROR(VLOOKUP(Q59,'[1]Sheet1'!$A$3:$C$48,3,FALSE)/100,0)</f>
        <v>0.007603186097031137</v>
      </c>
      <c r="Q59" s="257" t="s">
        <v>428</v>
      </c>
    </row>
    <row r="60" spans="1:17" ht="15">
      <c r="A60" s="157">
        <v>82</v>
      </c>
      <c r="B60" s="158" t="s">
        <v>97</v>
      </c>
      <c r="C60" s="18">
        <v>3</v>
      </c>
      <c r="D60" s="71">
        <v>0.001156515034695451</v>
      </c>
      <c r="E60" s="18">
        <v>3</v>
      </c>
      <c r="F60" s="71">
        <v>0.0011385199240986717</v>
      </c>
      <c r="G60" s="18">
        <v>1</v>
      </c>
      <c r="H60" s="71">
        <v>0.00041631973355537054</v>
      </c>
      <c r="I60" s="18">
        <v>1</v>
      </c>
      <c r="J60" s="71">
        <v>0.00038066235249333843</v>
      </c>
      <c r="K60" s="18">
        <v>2</v>
      </c>
      <c r="L60" s="71">
        <v>0.0007429420505200594</v>
      </c>
      <c r="M60" s="18">
        <v>1</v>
      </c>
      <c r="N60" s="71">
        <v>0.0003589375448671931</v>
      </c>
      <c r="O60" s="18">
        <f>_xlfn.IFERROR(VLOOKUP(Q60,'[1]Sheet1'!$A$3:$C$48,2,FALSE),0)</f>
        <v>3</v>
      </c>
      <c r="P60" s="71">
        <f>_xlfn.IFERROR(VLOOKUP(Q60,'[1]Sheet1'!$A$3:$C$48,3,FALSE)/100,0)</f>
        <v>0.0010861694424330196</v>
      </c>
      <c r="Q60" s="257" t="s">
        <v>429</v>
      </c>
    </row>
    <row r="61" spans="1:17" ht="28.5">
      <c r="A61" s="157">
        <v>83</v>
      </c>
      <c r="B61" s="158" t="s">
        <v>98</v>
      </c>
      <c r="C61" s="18">
        <v>18</v>
      </c>
      <c r="D61" s="71">
        <v>0.006939090208172706</v>
      </c>
      <c r="E61" s="18">
        <v>22</v>
      </c>
      <c r="F61" s="71">
        <v>0.008349146110056925</v>
      </c>
      <c r="G61" s="18">
        <v>19</v>
      </c>
      <c r="H61" s="71">
        <v>0.00791007493755204</v>
      </c>
      <c r="I61" s="18">
        <v>20</v>
      </c>
      <c r="J61" s="71">
        <v>0.007613247049866768</v>
      </c>
      <c r="K61" s="18">
        <v>16</v>
      </c>
      <c r="L61" s="71">
        <v>0.005943536404160475</v>
      </c>
      <c r="M61" s="18">
        <v>20</v>
      </c>
      <c r="N61" s="71">
        <v>0.007178750897343862</v>
      </c>
      <c r="O61" s="18">
        <f>_xlfn.IFERROR(VLOOKUP(Q61,'[1]Sheet1'!$A$3:$C$48,2,FALSE),0)</f>
        <v>19</v>
      </c>
      <c r="P61" s="71">
        <f>_xlfn.IFERROR(VLOOKUP(Q61,'[1]Sheet1'!$A$3:$C$48,3,FALSE)/100,0)</f>
        <v>0.006879073135409124</v>
      </c>
      <c r="Q61" s="257" t="s">
        <v>430</v>
      </c>
    </row>
    <row r="62" spans="1:17" ht="15">
      <c r="A62" s="157">
        <v>84</v>
      </c>
      <c r="B62" s="158" t="s">
        <v>99</v>
      </c>
      <c r="C62" s="18">
        <v>2</v>
      </c>
      <c r="D62" s="71">
        <v>0.0007710100231303007</v>
      </c>
      <c r="E62" s="18">
        <v>2</v>
      </c>
      <c r="F62" s="71">
        <v>0.0007590132827324478</v>
      </c>
      <c r="G62" s="18">
        <v>3</v>
      </c>
      <c r="H62" s="71">
        <v>0.0012489592006661116</v>
      </c>
      <c r="I62" s="18">
        <v>4</v>
      </c>
      <c r="J62" s="71">
        <v>0.0015226494099733537</v>
      </c>
      <c r="K62" s="18">
        <v>3</v>
      </c>
      <c r="L62" s="71">
        <v>0.001114413075780089</v>
      </c>
      <c r="M62" s="18">
        <v>2</v>
      </c>
      <c r="N62" s="71">
        <v>0.0007178750897343862</v>
      </c>
      <c r="O62" s="18">
        <f>_xlfn.IFERROR(VLOOKUP(Q62,'[1]Sheet1'!$A$3:$C$48,2,FALSE),0)</f>
        <v>3</v>
      </c>
      <c r="P62" s="71">
        <f>_xlfn.IFERROR(VLOOKUP(Q62,'[1]Sheet1'!$A$3:$C$48,3,FALSE)/100,0)</f>
        <v>0.0010861694424330196</v>
      </c>
      <c r="Q62" s="257" t="s">
        <v>431</v>
      </c>
    </row>
    <row r="63" spans="1:17" ht="28.5">
      <c r="A63" s="157">
        <v>85</v>
      </c>
      <c r="B63" s="158" t="s">
        <v>100</v>
      </c>
      <c r="C63" s="18">
        <v>9</v>
      </c>
      <c r="D63" s="71">
        <v>0.003469545104086353</v>
      </c>
      <c r="E63" s="18">
        <v>14</v>
      </c>
      <c r="F63" s="71">
        <v>0.005313092979127135</v>
      </c>
      <c r="G63" s="18">
        <v>8</v>
      </c>
      <c r="H63" s="71">
        <v>0.0033305578684429643</v>
      </c>
      <c r="I63" s="18">
        <v>12</v>
      </c>
      <c r="J63" s="71">
        <v>0.004567948229920061</v>
      </c>
      <c r="K63" s="18">
        <v>10</v>
      </c>
      <c r="L63" s="71">
        <v>0.0037147102526002966</v>
      </c>
      <c r="M63" s="18">
        <v>5</v>
      </c>
      <c r="N63" s="71">
        <v>0.0017946877243359654</v>
      </c>
      <c r="O63" s="18">
        <f>_xlfn.IFERROR(VLOOKUP(Q63,'[1]Sheet1'!$A$3:$C$48,2,FALSE),0)</f>
        <v>19</v>
      </c>
      <c r="P63" s="71">
        <f>_xlfn.IFERROR(VLOOKUP(Q63,'[1]Sheet1'!$A$3:$C$48,3,FALSE)/100,0)</f>
        <v>0.006879073135409124</v>
      </c>
      <c r="Q63" s="257" t="s">
        <v>432</v>
      </c>
    </row>
    <row r="64" spans="1:17" ht="15.75" thickBot="1">
      <c r="A64" s="160">
        <v>89</v>
      </c>
      <c r="B64" s="161" t="s">
        <v>101</v>
      </c>
      <c r="C64" s="32">
        <v>12</v>
      </c>
      <c r="D64" s="73">
        <v>0.004626060138781804</v>
      </c>
      <c r="E64" s="32">
        <v>16</v>
      </c>
      <c r="F64" s="73">
        <v>0.0060721062618595825</v>
      </c>
      <c r="G64" s="32">
        <v>14</v>
      </c>
      <c r="H64" s="73">
        <v>0.005828476269775187</v>
      </c>
      <c r="I64" s="32">
        <v>7</v>
      </c>
      <c r="J64" s="73">
        <v>0.0026646364674533687</v>
      </c>
      <c r="K64" s="32">
        <v>16</v>
      </c>
      <c r="L64" s="73">
        <v>0.005943536404160475</v>
      </c>
      <c r="M64" s="32">
        <v>5</v>
      </c>
      <c r="N64" s="73">
        <v>0.0017946877243359654</v>
      </c>
      <c r="O64" s="32">
        <f>_xlfn.IFERROR(VLOOKUP(Q64,'[1]Sheet1'!$A$3:$C$48,2,FALSE),0)</f>
        <v>12</v>
      </c>
      <c r="P64" s="73">
        <f>_xlfn.IFERROR(VLOOKUP(Q64,'[1]Sheet1'!$A$3:$C$48,3,FALSE)/100,0)</f>
        <v>0.004344677769732078</v>
      </c>
      <c r="Q64" s="257" t="s">
        <v>433</v>
      </c>
    </row>
    <row r="65" spans="1:17" ht="15.75" thickBot="1">
      <c r="A65" s="155">
        <v>99</v>
      </c>
      <c r="B65" s="156" t="s">
        <v>102</v>
      </c>
      <c r="C65" s="69">
        <v>189</v>
      </c>
      <c r="D65" s="70">
        <v>0.07286044718581342</v>
      </c>
      <c r="E65" s="69">
        <v>138</v>
      </c>
      <c r="F65" s="70">
        <v>0.052371916508538896</v>
      </c>
      <c r="G65" s="69">
        <v>148</v>
      </c>
      <c r="H65" s="70">
        <v>0.061615320566194835</v>
      </c>
      <c r="I65" s="69">
        <v>158</v>
      </c>
      <c r="J65" s="70">
        <v>0.06014465169394747</v>
      </c>
      <c r="K65" s="69">
        <v>162</v>
      </c>
      <c r="L65" s="70">
        <v>0.0601783060921248</v>
      </c>
      <c r="M65" s="69">
        <v>195</v>
      </c>
      <c r="N65" s="70">
        <v>0.06999282124910265</v>
      </c>
      <c r="O65" s="69">
        <f>_xlfn.IFERROR(VLOOKUP(Q65,'[1]Sheet1'!$A$3:$C$48,2,FALSE),0)</f>
        <v>164</v>
      </c>
      <c r="P65" s="70">
        <f>_xlfn.IFERROR(VLOOKUP(Q65,'[1]Sheet1'!$A$3:$C$48,3,FALSE)/100,0)</f>
        <v>0.05937726285300507</v>
      </c>
      <c r="Q65" s="257" t="s">
        <v>434</v>
      </c>
    </row>
    <row r="66" spans="1:17" ht="15.75" thickBot="1">
      <c r="A66" s="277" t="s">
        <v>103</v>
      </c>
      <c r="B66" s="278"/>
      <c r="C66" s="28">
        <v>2594</v>
      </c>
      <c r="D66" s="29">
        <v>1</v>
      </c>
      <c r="E66" s="28">
        <v>2635</v>
      </c>
      <c r="F66" s="29">
        <v>1</v>
      </c>
      <c r="G66" s="28">
        <v>2402</v>
      </c>
      <c r="H66" s="29">
        <v>1</v>
      </c>
      <c r="I66" s="28">
        <v>2627</v>
      </c>
      <c r="J66" s="29">
        <v>1</v>
      </c>
      <c r="K66" s="28">
        <v>2692</v>
      </c>
      <c r="L66" s="29">
        <v>1</v>
      </c>
      <c r="M66" s="28">
        <v>2786</v>
      </c>
      <c r="N66" s="29">
        <v>1</v>
      </c>
      <c r="O66" s="28">
        <f>_xlfn.IFERROR(VLOOKUP(Q66,'[1]Sheet1'!$A$3:$C$48,2,FALSE),0)</f>
        <v>2762</v>
      </c>
      <c r="P66" s="29">
        <f>_xlfn.IFERROR(VLOOKUP(Q66,'[1]Sheet1'!$A$3:$C$48,3,FALSE)/100,0)</f>
        <v>1</v>
      </c>
      <c r="Q66" s="258" t="s">
        <v>435</v>
      </c>
    </row>
    <row r="67" spans="1:16" ht="15">
      <c r="A67" s="8"/>
      <c r="B67" s="9"/>
      <c r="C67" s="166"/>
      <c r="D67" s="166"/>
      <c r="E67" s="166"/>
      <c r="F67" s="166"/>
      <c r="G67" s="166"/>
      <c r="H67" s="166"/>
      <c r="I67" s="166"/>
      <c r="J67" s="166"/>
      <c r="K67" s="9"/>
      <c r="L67" s="166"/>
      <c r="M67" s="9"/>
      <c r="N67" s="166"/>
      <c r="O67" s="9"/>
      <c r="P67" s="166"/>
    </row>
    <row r="68" spans="1:16" ht="15">
      <c r="A68" s="9"/>
      <c r="B68" s="9"/>
      <c r="C68" s="166"/>
      <c r="D68" s="166"/>
      <c r="E68" s="166"/>
      <c r="F68" s="166"/>
      <c r="G68" s="166"/>
      <c r="H68" s="166"/>
      <c r="I68" s="166"/>
      <c r="J68" s="166"/>
      <c r="K68" s="9"/>
      <c r="L68" s="166"/>
      <c r="M68" s="269"/>
      <c r="N68" s="166"/>
      <c r="O68" s="269"/>
      <c r="P68" s="166"/>
    </row>
    <row r="69" spans="13:15" ht="15">
      <c r="M69" s="263"/>
      <c r="O69" s="263"/>
    </row>
  </sheetData>
  <sheetProtection/>
  <mergeCells count="13">
    <mergeCell ref="E4:F4"/>
    <mergeCell ref="G4:H4"/>
    <mergeCell ref="C3:P3"/>
    <mergeCell ref="I4:J4"/>
    <mergeCell ref="K4:L4"/>
    <mergeCell ref="M4:N4"/>
    <mergeCell ref="A66:B66"/>
    <mergeCell ref="A1:P1"/>
    <mergeCell ref="A2:P2"/>
    <mergeCell ref="A3:A5"/>
    <mergeCell ref="B3:B5"/>
    <mergeCell ref="O4:P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5"/>
  <sheetViews>
    <sheetView zoomScalePageLayoutView="0" workbookViewId="0" topLeftCell="A38">
      <selection activeCell="I55" sqref="I55"/>
    </sheetView>
  </sheetViews>
  <sheetFormatPr defaultColWidth="11.421875" defaultRowHeight="15"/>
  <cols>
    <col min="1" max="1" width="10.7109375" style="167" customWidth="1"/>
    <col min="2" max="2" width="59.57421875" style="167" bestFit="1" customWidth="1"/>
    <col min="3" max="10" width="15.8515625" style="167" customWidth="1"/>
    <col min="11" max="16384" width="11.421875" style="167" customWidth="1"/>
  </cols>
  <sheetData>
    <row r="1" spans="1:10" ht="24.75" customHeight="1" thickBot="1" thickTop="1">
      <c r="A1" s="306" t="s">
        <v>617</v>
      </c>
      <c r="B1" s="307"/>
      <c r="C1" s="307"/>
      <c r="D1" s="307"/>
      <c r="E1" s="307"/>
      <c r="F1" s="307"/>
      <c r="G1" s="307"/>
      <c r="H1" s="307"/>
      <c r="I1" s="308"/>
      <c r="J1" s="321"/>
    </row>
    <row r="2" spans="1:10" ht="19.5" customHeight="1" thickBot="1" thickTop="1">
      <c r="A2" s="356" t="s">
        <v>226</v>
      </c>
      <c r="B2" s="359" t="s">
        <v>292</v>
      </c>
      <c r="C2" s="311" t="s">
        <v>107</v>
      </c>
      <c r="D2" s="312"/>
      <c r="E2" s="312"/>
      <c r="F2" s="312"/>
      <c r="G2" s="312"/>
      <c r="H2" s="333"/>
      <c r="I2" s="322" t="s">
        <v>103</v>
      </c>
      <c r="J2" s="323"/>
    </row>
    <row r="3" spans="1:10" ht="19.5" customHeight="1">
      <c r="A3" s="357"/>
      <c r="B3" s="360"/>
      <c r="C3" s="317" t="s">
        <v>108</v>
      </c>
      <c r="D3" s="304"/>
      <c r="E3" s="282" t="s">
        <v>109</v>
      </c>
      <c r="F3" s="285"/>
      <c r="G3" s="332" t="s">
        <v>110</v>
      </c>
      <c r="H3" s="328"/>
      <c r="I3" s="324"/>
      <c r="J3" s="325"/>
    </row>
    <row r="4" spans="1:10" ht="19.5" customHeight="1" thickBot="1">
      <c r="A4" s="358"/>
      <c r="B4" s="361"/>
      <c r="C4" s="35" t="s">
        <v>33</v>
      </c>
      <c r="D4" s="60" t="s">
        <v>34</v>
      </c>
      <c r="E4" s="35" t="s">
        <v>33</v>
      </c>
      <c r="F4" s="36" t="s">
        <v>34</v>
      </c>
      <c r="G4" s="149" t="s">
        <v>33</v>
      </c>
      <c r="H4" s="36" t="s">
        <v>34</v>
      </c>
      <c r="I4" s="153" t="s">
        <v>33</v>
      </c>
      <c r="J4" s="68" t="s">
        <v>34</v>
      </c>
    </row>
    <row r="5" spans="1:11" ht="15.75" thickBot="1">
      <c r="A5" s="252" t="s">
        <v>35</v>
      </c>
      <c r="B5" s="226" t="s">
        <v>293</v>
      </c>
      <c r="C5" s="116">
        <f>_xlfn.IFERROR(VLOOKUP(K5,'[1]Sheet1'!$A$697:$I$738,2,FALSE),0)</f>
        <v>9</v>
      </c>
      <c r="D5" s="117">
        <f>_xlfn.IFERROR(VLOOKUP(K5,'[1]Sheet1'!$A$697:$I$738,3,FALSE)/100,0)</f>
        <v>0.037037037037037035</v>
      </c>
      <c r="E5" s="116">
        <f>_xlfn.IFERROR(VLOOKUP(K5,'[1]Sheet1'!$A$697:$I$738,4,FALSE),0)</f>
        <v>39</v>
      </c>
      <c r="F5" s="117">
        <f>_xlfn.IFERROR(VLOOKUP(K5,'[1]Sheet1'!$A$697:$I$738,5,FALSE)/100,0)</f>
        <v>0.024390243902439025</v>
      </c>
      <c r="G5" s="119">
        <f>_xlfn.IFERROR(VLOOKUP(K5,'[1]Sheet1'!$A$697:$I$738,6,FALSE),0)</f>
        <v>23</v>
      </c>
      <c r="H5" s="118">
        <f>_xlfn.IFERROR(VLOOKUP(K5,'[1]Sheet1'!$A$724:$I$783,7,FALSE)/100,0)</f>
        <v>0.02570601013758146</v>
      </c>
      <c r="I5" s="116">
        <f>_xlfn.IFERROR(VLOOKUP(K5,'[1]Sheet1'!$A$697:$I$738,8,FALSE),0)</f>
        <v>71</v>
      </c>
      <c r="J5" s="118">
        <f>_xlfn.IFERROR(VLOOKUP(K5,'[1]Sheet1'!$A$697:$I$738,9,FALSE)/100,0)</f>
        <v>0.02570601013758146</v>
      </c>
      <c r="K5" s="256" t="s">
        <v>523</v>
      </c>
    </row>
    <row r="6" spans="1:11" ht="15.75" thickBot="1">
      <c r="A6" s="252" t="s">
        <v>37</v>
      </c>
      <c r="B6" s="226" t="s">
        <v>294</v>
      </c>
      <c r="C6" s="116">
        <f>SUM(C7:C14)</f>
        <v>16</v>
      </c>
      <c r="D6" s="117">
        <f aca="true" t="shared" si="0" ref="D6:J6">SUM(D7:D14)</f>
        <v>0.06584362139917696</v>
      </c>
      <c r="E6" s="116">
        <f t="shared" si="0"/>
        <v>87</v>
      </c>
      <c r="F6" s="117">
        <f t="shared" si="0"/>
        <v>0.05440900562851782</v>
      </c>
      <c r="G6" s="119">
        <f t="shared" si="0"/>
        <v>49</v>
      </c>
      <c r="H6" s="118">
        <f t="shared" si="0"/>
        <v>0.05503258508327299</v>
      </c>
      <c r="I6" s="116">
        <f t="shared" si="0"/>
        <v>152</v>
      </c>
      <c r="J6" s="118">
        <f t="shared" si="0"/>
        <v>0.05503258508327299</v>
      </c>
      <c r="K6" s="256"/>
    </row>
    <row r="7" spans="1:11" ht="15">
      <c r="A7" s="239" t="s">
        <v>295</v>
      </c>
      <c r="B7" s="240" t="s">
        <v>296</v>
      </c>
      <c r="C7" s="137">
        <f>_xlfn.IFERROR(VLOOKUP(K7,'[1]Sheet1'!$A$697:$I$738,2,FALSE),0)</f>
        <v>2</v>
      </c>
      <c r="D7" s="138">
        <f>_xlfn.IFERROR(VLOOKUP(K7,'[1]Sheet1'!$A$697:$I$738,3,FALSE)/100,0)</f>
        <v>0.00823045267489712</v>
      </c>
      <c r="E7" s="137">
        <f>_xlfn.IFERROR(VLOOKUP(K7,'[1]Sheet1'!$A$697:$I$738,4,FALSE),0)</f>
        <v>30</v>
      </c>
      <c r="F7" s="138">
        <f>_xlfn.IFERROR(VLOOKUP(K7,'[1]Sheet1'!$A$697:$I$738,5,FALSE)/100,0)</f>
        <v>0.01876172607879925</v>
      </c>
      <c r="G7" s="139">
        <f>_xlfn.IFERROR(VLOOKUP(K7,'[1]Sheet1'!$A$697:$I$738,6,FALSE),0)</f>
        <v>11</v>
      </c>
      <c r="H7" s="140">
        <f>_xlfn.IFERROR(VLOOKUP(K7,'[1]Sheet1'!$A$724:$I$783,7,FALSE)/100,0)</f>
        <v>0.015568428674873281</v>
      </c>
      <c r="I7" s="137">
        <f>_xlfn.IFERROR(VLOOKUP(K7,'[1]Sheet1'!$A$697:$I$738,8,FALSE),0)</f>
        <v>43</v>
      </c>
      <c r="J7" s="140">
        <f>_xlfn.IFERROR(VLOOKUP(K7,'[1]Sheet1'!$A$697:$I$738,9,FALSE)/100,0)</f>
        <v>0.015568428674873281</v>
      </c>
      <c r="K7" s="256" t="s">
        <v>524</v>
      </c>
    </row>
    <row r="8" spans="1:11" ht="15">
      <c r="A8" s="241" t="s">
        <v>297</v>
      </c>
      <c r="B8" s="215" t="s">
        <v>298</v>
      </c>
      <c r="C8" s="18">
        <f>_xlfn.IFERROR(VLOOKUP(K8,'[1]Sheet1'!$A$697:$I$738,2,FALSE),0)</f>
        <v>6</v>
      </c>
      <c r="D8" s="120">
        <f>_xlfn.IFERROR(VLOOKUP(K8,'[1]Sheet1'!$A$697:$I$738,3,FALSE)/100,0)</f>
        <v>0.024691358024691357</v>
      </c>
      <c r="E8" s="18">
        <f>_xlfn.IFERROR(VLOOKUP(K8,'[1]Sheet1'!$A$697:$I$738,4,FALSE),0)</f>
        <v>21</v>
      </c>
      <c r="F8" s="120">
        <f>_xlfn.IFERROR(VLOOKUP(K8,'[1]Sheet1'!$A$697:$I$738,5,FALSE)/100,0)</f>
        <v>0.013133208255159477</v>
      </c>
      <c r="G8" s="39">
        <f>_xlfn.IFERROR(VLOOKUP(K8,'[1]Sheet1'!$A$697:$I$738,6,FALSE),0)</f>
        <v>9</v>
      </c>
      <c r="H8" s="121">
        <f>_xlfn.IFERROR(VLOOKUP(K8,'[1]Sheet1'!$A$724:$I$783,7,FALSE)/100,0)</f>
        <v>0.013034033309196235</v>
      </c>
      <c r="I8" s="38">
        <f>_xlfn.IFERROR(VLOOKUP(K8,'[1]Sheet1'!$A$697:$I$738,8,FALSE),0)</f>
        <v>36</v>
      </c>
      <c r="J8" s="121">
        <f>_xlfn.IFERROR(VLOOKUP(K8,'[1]Sheet1'!$A$697:$I$738,9,FALSE)/100,0)</f>
        <v>0.013034033309196235</v>
      </c>
      <c r="K8" s="256" t="s">
        <v>525</v>
      </c>
    </row>
    <row r="9" spans="1:11" ht="15">
      <c r="A9" s="241" t="s">
        <v>299</v>
      </c>
      <c r="B9" s="215" t="s">
        <v>300</v>
      </c>
      <c r="C9" s="18">
        <f>_xlfn.IFERROR(VLOOKUP(K9,'[1]Sheet1'!$A$697:$I$738,2,FALSE),0)</f>
        <v>3</v>
      </c>
      <c r="D9" s="120">
        <f>_xlfn.IFERROR(VLOOKUP(K9,'[1]Sheet1'!$A$697:$I$738,3,FALSE)/100,0)</f>
        <v>0.012345679012345678</v>
      </c>
      <c r="E9" s="18">
        <f>_xlfn.IFERROR(VLOOKUP(K9,'[1]Sheet1'!$A$697:$I$738,4,FALSE),0)</f>
        <v>18</v>
      </c>
      <c r="F9" s="120">
        <f>_xlfn.IFERROR(VLOOKUP(K9,'[1]Sheet1'!$A$697:$I$738,5,FALSE)/100,0)</f>
        <v>0.01125703564727955</v>
      </c>
      <c r="G9" s="39">
        <f>_xlfn.IFERROR(VLOOKUP(K9,'[1]Sheet1'!$A$697:$I$738,6,FALSE),0)</f>
        <v>12</v>
      </c>
      <c r="H9" s="121">
        <f>_xlfn.IFERROR(VLOOKUP(K9,'[1]Sheet1'!$A$724:$I$783,7,FALSE)/100,0)</f>
        <v>0.011947863866763215</v>
      </c>
      <c r="I9" s="38">
        <f>_xlfn.IFERROR(VLOOKUP(K9,'[1]Sheet1'!$A$697:$I$738,8,FALSE),0)</f>
        <v>33</v>
      </c>
      <c r="J9" s="121">
        <f>_xlfn.IFERROR(VLOOKUP(K9,'[1]Sheet1'!$A$697:$I$738,9,FALSE)/100,0)</f>
        <v>0.011947863866763215</v>
      </c>
      <c r="K9" s="256" t="s">
        <v>526</v>
      </c>
    </row>
    <row r="10" spans="1:11" ht="15">
      <c r="A10" s="241" t="s">
        <v>301</v>
      </c>
      <c r="B10" s="215" t="s">
        <v>302</v>
      </c>
      <c r="C10" s="18">
        <f>_xlfn.IFERROR(VLOOKUP(K10,'[1]Sheet1'!$A$697:$I$738,2,FALSE),0)</f>
        <v>0</v>
      </c>
      <c r="D10" s="120">
        <f>_xlfn.IFERROR(VLOOKUP(K10,'[1]Sheet1'!$A$697:$I$738,3,FALSE)/100,0)</f>
        <v>0</v>
      </c>
      <c r="E10" s="18">
        <f>_xlfn.IFERROR(VLOOKUP(K10,'[1]Sheet1'!$A$697:$I$738,4,FALSE),0)</f>
        <v>3</v>
      </c>
      <c r="F10" s="120">
        <f>_xlfn.IFERROR(VLOOKUP(K10,'[1]Sheet1'!$A$697:$I$738,5,FALSE)/100,0)</f>
        <v>0.001876172607879925</v>
      </c>
      <c r="G10" s="39">
        <f>_xlfn.IFERROR(VLOOKUP(K10,'[1]Sheet1'!$A$697:$I$738,6,FALSE),0)</f>
        <v>1</v>
      </c>
      <c r="H10" s="121">
        <f>_xlfn.IFERROR(VLOOKUP(K10,'[1]Sheet1'!$A$724:$I$783,7,FALSE)/100,0)</f>
        <v>0.001448225923244026</v>
      </c>
      <c r="I10" s="38">
        <f>_xlfn.IFERROR(VLOOKUP(K10,'[1]Sheet1'!$A$697:$I$738,8,FALSE),0)</f>
        <v>4</v>
      </c>
      <c r="J10" s="121">
        <f>_xlfn.IFERROR(VLOOKUP(K10,'[1]Sheet1'!$A$697:$I$738,9,FALSE)/100,0)</f>
        <v>0.001448225923244026</v>
      </c>
      <c r="K10" s="256" t="s">
        <v>527</v>
      </c>
    </row>
    <row r="11" spans="1:11" ht="15">
      <c r="A11" s="241" t="s">
        <v>303</v>
      </c>
      <c r="B11" s="215" t="s">
        <v>304</v>
      </c>
      <c r="C11" s="18">
        <f>_xlfn.IFERROR(VLOOKUP(K11,'[1]Sheet1'!$A$697:$I$738,2,FALSE),0)</f>
        <v>0</v>
      </c>
      <c r="D11" s="120">
        <f>_xlfn.IFERROR(VLOOKUP(K11,'[1]Sheet1'!$A$697:$I$738,3,FALSE)/100,0)</f>
        <v>0</v>
      </c>
      <c r="E11" s="18">
        <f>_xlfn.IFERROR(VLOOKUP(K11,'[1]Sheet1'!$A$697:$I$738,4,FALSE),0)</f>
        <v>1</v>
      </c>
      <c r="F11" s="120">
        <f>_xlfn.IFERROR(VLOOKUP(K11,'[1]Sheet1'!$A$697:$I$738,5,FALSE)/100,0)</f>
        <v>0.0006253908692933083</v>
      </c>
      <c r="G11" s="39">
        <f>_xlfn.IFERROR(VLOOKUP(K11,'[1]Sheet1'!$A$697:$I$738,6,FALSE),0)</f>
        <v>2</v>
      </c>
      <c r="H11" s="121">
        <f>_xlfn.IFERROR(VLOOKUP(K11,'[1]Sheet1'!$A$724:$I$783,7,FALSE)/100,0)</f>
        <v>0.0010861694424330196</v>
      </c>
      <c r="I11" s="38">
        <f>_xlfn.IFERROR(VLOOKUP(K11,'[1]Sheet1'!$A$697:$I$738,8,FALSE),0)</f>
        <v>3</v>
      </c>
      <c r="J11" s="121">
        <f>_xlfn.IFERROR(VLOOKUP(K11,'[1]Sheet1'!$A$697:$I$738,9,FALSE)/100,0)</f>
        <v>0.0010861694424330196</v>
      </c>
      <c r="K11" s="256" t="s">
        <v>528</v>
      </c>
    </row>
    <row r="12" spans="1:11" ht="15">
      <c r="A12" s="241" t="s">
        <v>305</v>
      </c>
      <c r="B12" s="215" t="s">
        <v>306</v>
      </c>
      <c r="C12" s="18">
        <f>_xlfn.IFERROR(VLOOKUP(K12,'[1]Sheet1'!$A$697:$I$738,2,FALSE),0)</f>
        <v>0</v>
      </c>
      <c r="D12" s="120">
        <f>_xlfn.IFERROR(VLOOKUP(K12,'[1]Sheet1'!$A$697:$I$738,3,FALSE)/100,0)</f>
        <v>0</v>
      </c>
      <c r="E12" s="18">
        <f>_xlfn.IFERROR(VLOOKUP(K12,'[1]Sheet1'!$A$697:$I$738,4,FALSE),0)</f>
        <v>0</v>
      </c>
      <c r="F12" s="120">
        <f>_xlfn.IFERROR(VLOOKUP(K12,'[1]Sheet1'!$A$697:$I$738,5,FALSE)/100,0)</f>
        <v>0</v>
      </c>
      <c r="G12" s="39">
        <f>_xlfn.IFERROR(VLOOKUP(K12,'[1]Sheet1'!$A$697:$I$738,6,FALSE),0)</f>
        <v>1</v>
      </c>
      <c r="H12" s="121">
        <f>_xlfn.IFERROR(VLOOKUP(K12,'[1]Sheet1'!$A$724:$I$783,7,FALSE)/100,0)</f>
        <v>0.0003620564808110065</v>
      </c>
      <c r="I12" s="38">
        <f>_xlfn.IFERROR(VLOOKUP(K12,'[1]Sheet1'!$A$697:$I$738,8,FALSE),0)</f>
        <v>1</v>
      </c>
      <c r="J12" s="121">
        <f>_xlfn.IFERROR(VLOOKUP(K12,'[1]Sheet1'!$A$697:$I$738,9,FALSE)/100,0)</f>
        <v>0.0003620564808110065</v>
      </c>
      <c r="K12" s="256" t="s">
        <v>529</v>
      </c>
    </row>
    <row r="13" spans="1:11" ht="15">
      <c r="A13" s="241" t="s">
        <v>307</v>
      </c>
      <c r="B13" s="215" t="s">
        <v>308</v>
      </c>
      <c r="C13" s="18">
        <f>_xlfn.IFERROR(VLOOKUP(K13,'[1]Sheet1'!$A$697:$I$738,2,FALSE),0)</f>
        <v>4</v>
      </c>
      <c r="D13" s="120">
        <f>_xlfn.IFERROR(VLOOKUP(K13,'[1]Sheet1'!$A$697:$I$738,3,FALSE)/100,0)</f>
        <v>0.01646090534979424</v>
      </c>
      <c r="E13" s="18">
        <f>_xlfn.IFERROR(VLOOKUP(K13,'[1]Sheet1'!$A$697:$I$738,4,FALSE),0)</f>
        <v>10</v>
      </c>
      <c r="F13" s="120">
        <f>_xlfn.IFERROR(VLOOKUP(K13,'[1]Sheet1'!$A$697:$I$738,5,FALSE)/100,0)</f>
        <v>0.006253908692933083</v>
      </c>
      <c r="G13" s="39">
        <f>_xlfn.IFERROR(VLOOKUP(K13,'[1]Sheet1'!$A$697:$I$738,6,FALSE),0)</f>
        <v>8</v>
      </c>
      <c r="H13" s="121">
        <f>_xlfn.IFERROR(VLOOKUP(K13,'[1]Sheet1'!$A$724:$I$783,7,FALSE)/100,0)</f>
        <v>0.007965242577842143</v>
      </c>
      <c r="I13" s="38">
        <f>_xlfn.IFERROR(VLOOKUP(K13,'[1]Sheet1'!$A$697:$I$738,8,FALSE),0)</f>
        <v>22</v>
      </c>
      <c r="J13" s="121">
        <f>_xlfn.IFERROR(VLOOKUP(K13,'[1]Sheet1'!$A$697:$I$738,9,FALSE)/100,0)</f>
        <v>0.007965242577842143</v>
      </c>
      <c r="K13" s="256" t="s">
        <v>530</v>
      </c>
    </row>
    <row r="14" spans="1:11" ht="15.75" thickBot="1">
      <c r="A14" s="242" t="s">
        <v>309</v>
      </c>
      <c r="B14" s="216" t="s">
        <v>310</v>
      </c>
      <c r="C14" s="19">
        <f>_xlfn.IFERROR(VLOOKUP(K14,'[1]Sheet1'!$A$697:$I$738,2,FALSE),0)</f>
        <v>1</v>
      </c>
      <c r="D14" s="141">
        <f>_xlfn.IFERROR(VLOOKUP(K14,'[1]Sheet1'!$A$697:$I$738,3,FALSE)/100,0)</f>
        <v>0.00411522633744856</v>
      </c>
      <c r="E14" s="19">
        <f>_xlfn.IFERROR(VLOOKUP(K14,'[1]Sheet1'!$A$697:$I$738,4,FALSE),0)</f>
        <v>4</v>
      </c>
      <c r="F14" s="141">
        <f>_xlfn.IFERROR(VLOOKUP(K14,'[1]Sheet1'!$A$697:$I$738,5,FALSE)/100,0)</f>
        <v>0.0025015634771732333</v>
      </c>
      <c r="G14" s="40">
        <f>_xlfn.IFERROR(VLOOKUP(K14,'[1]Sheet1'!$A$697:$I$738,6,FALSE),0)</f>
        <v>5</v>
      </c>
      <c r="H14" s="142">
        <f>_xlfn.IFERROR(VLOOKUP(K14,'[1]Sheet1'!$A$724:$I$783,7,FALSE)/100,0)</f>
        <v>0.003620564808110065</v>
      </c>
      <c r="I14" s="101">
        <f>_xlfn.IFERROR(VLOOKUP(K14,'[1]Sheet1'!$A$697:$I$738,8,FALSE),0)</f>
        <v>10</v>
      </c>
      <c r="J14" s="142">
        <f>_xlfn.IFERROR(VLOOKUP(K14,'[1]Sheet1'!$A$697:$I$738,9,FALSE)/100,0)</f>
        <v>0.003620564808110065</v>
      </c>
      <c r="K14" s="256" t="s">
        <v>531</v>
      </c>
    </row>
    <row r="15" spans="1:11" ht="15.75" thickBot="1">
      <c r="A15" s="252" t="s">
        <v>45</v>
      </c>
      <c r="B15" s="226" t="s">
        <v>311</v>
      </c>
      <c r="C15" s="116">
        <f>SUM(C16:C18)</f>
        <v>19</v>
      </c>
      <c r="D15" s="117">
        <f aca="true" t="shared" si="1" ref="D15:J15">SUM(D16:D18)</f>
        <v>0.07818930041152262</v>
      </c>
      <c r="E15" s="116">
        <f t="shared" si="1"/>
        <v>124</v>
      </c>
      <c r="F15" s="117">
        <f t="shared" si="1"/>
        <v>0.07754846779237025</v>
      </c>
      <c r="G15" s="119">
        <f t="shared" si="1"/>
        <v>24</v>
      </c>
      <c r="H15" s="118">
        <f t="shared" si="1"/>
        <v>0.06046343229543809</v>
      </c>
      <c r="I15" s="116">
        <f t="shared" si="1"/>
        <v>167</v>
      </c>
      <c r="J15" s="118">
        <f t="shared" si="1"/>
        <v>0.06046343229543809</v>
      </c>
      <c r="K15" s="256"/>
    </row>
    <row r="16" spans="1:11" ht="15">
      <c r="A16" s="244" t="s">
        <v>312</v>
      </c>
      <c r="B16" s="219" t="s">
        <v>313</v>
      </c>
      <c r="C16" s="57">
        <f>_xlfn.IFERROR(VLOOKUP(K16,'[1]Sheet1'!$A$697:$I$738,2,FALSE),0)</f>
        <v>9</v>
      </c>
      <c r="D16" s="143">
        <f>_xlfn.IFERROR(VLOOKUP(K16,'[1]Sheet1'!$A$697:$I$738,3,FALSE)/100,0)</f>
        <v>0.037037037037037035</v>
      </c>
      <c r="E16" s="57">
        <f>_xlfn.IFERROR(VLOOKUP(K16,'[1]Sheet1'!$A$697:$I$738,4,FALSE),0)</f>
        <v>62</v>
      </c>
      <c r="F16" s="143">
        <f>_xlfn.IFERROR(VLOOKUP(K16,'[1]Sheet1'!$A$697:$I$738,5,FALSE)/100,0)</f>
        <v>0.03877423389618512</v>
      </c>
      <c r="G16" s="144">
        <f>_xlfn.IFERROR(VLOOKUP(K16,'[1]Sheet1'!$A$697:$I$738,6,FALSE),0)</f>
        <v>13</v>
      </c>
      <c r="H16" s="145">
        <f>_xlfn.IFERROR(VLOOKUP(K16,'[1]Sheet1'!$A$724:$I$783,7,FALSE)/100,0)</f>
        <v>0.03041274438812455</v>
      </c>
      <c r="I16" s="57">
        <f>_xlfn.IFERROR(VLOOKUP(K16,'[1]Sheet1'!$A$697:$I$738,8,FALSE),0)</f>
        <v>84</v>
      </c>
      <c r="J16" s="145">
        <f>_xlfn.IFERROR(VLOOKUP(K16,'[1]Sheet1'!$A$697:$I$738,9,FALSE)/100,0)</f>
        <v>0.03041274438812455</v>
      </c>
      <c r="K16" s="256" t="s">
        <v>532</v>
      </c>
    </row>
    <row r="17" spans="1:11" ht="15">
      <c r="A17" s="241" t="s">
        <v>314</v>
      </c>
      <c r="B17" s="215" t="s">
        <v>313</v>
      </c>
      <c r="C17" s="18">
        <f>_xlfn.IFERROR(VLOOKUP(K17,'[1]Sheet1'!$A$697:$I$738,2,FALSE),0)</f>
        <v>9</v>
      </c>
      <c r="D17" s="120">
        <f>_xlfn.IFERROR(VLOOKUP(K17,'[1]Sheet1'!$A$697:$I$738,3,FALSE)/100,0)</f>
        <v>0.037037037037037035</v>
      </c>
      <c r="E17" s="18">
        <f>_xlfn.IFERROR(VLOOKUP(K17,'[1]Sheet1'!$A$697:$I$738,4,FALSE),0)</f>
        <v>51</v>
      </c>
      <c r="F17" s="120">
        <f>_xlfn.IFERROR(VLOOKUP(K17,'[1]Sheet1'!$A$697:$I$738,5,FALSE)/100,0)</f>
        <v>0.03189493433395873</v>
      </c>
      <c r="G17" s="39">
        <f>_xlfn.IFERROR(VLOOKUP(K17,'[1]Sheet1'!$A$697:$I$738,6,FALSE),0)</f>
        <v>8</v>
      </c>
      <c r="H17" s="121">
        <f>_xlfn.IFERROR(VLOOKUP(K17,'[1]Sheet1'!$A$724:$I$783,7,FALSE)/100,0)</f>
        <v>0.024619840695148443</v>
      </c>
      <c r="I17" s="38">
        <f>_xlfn.IFERROR(VLOOKUP(K17,'[1]Sheet1'!$A$697:$I$738,8,FALSE),0)</f>
        <v>68</v>
      </c>
      <c r="J17" s="121">
        <f>_xlfn.IFERROR(VLOOKUP(K17,'[1]Sheet1'!$A$697:$I$738,9,FALSE)/100,0)</f>
        <v>0.024619840695148443</v>
      </c>
      <c r="K17" s="256" t="s">
        <v>533</v>
      </c>
    </row>
    <row r="18" spans="1:11" ht="15.75" thickBot="1">
      <c r="A18" s="245" t="s">
        <v>315</v>
      </c>
      <c r="B18" s="217" t="s">
        <v>316</v>
      </c>
      <c r="C18" s="32">
        <f>_xlfn.IFERROR(VLOOKUP(K18,'[1]Sheet1'!$A$697:$I$738,2,FALSE),0)</f>
        <v>1</v>
      </c>
      <c r="D18" s="146">
        <f>_xlfn.IFERROR(VLOOKUP(K18,'[1]Sheet1'!$A$697:$I$738,3,FALSE)/100,0)</f>
        <v>0.00411522633744856</v>
      </c>
      <c r="E18" s="32">
        <f>_xlfn.IFERROR(VLOOKUP(K18,'[1]Sheet1'!$A$697:$I$738,4,FALSE),0)</f>
        <v>11</v>
      </c>
      <c r="F18" s="146">
        <f>_xlfn.IFERROR(VLOOKUP(K18,'[1]Sheet1'!$A$697:$I$738,5,FALSE)/100,0)</f>
        <v>0.006879299562226392</v>
      </c>
      <c r="G18" s="41">
        <f>_xlfn.IFERROR(VLOOKUP(K18,'[1]Sheet1'!$A$697:$I$738,6,FALSE),0)</f>
        <v>3</v>
      </c>
      <c r="H18" s="147">
        <f>_xlfn.IFERROR(VLOOKUP(K18,'[1]Sheet1'!$A$724:$I$783,7,FALSE)/100,0)</f>
        <v>0.005430847212165097</v>
      </c>
      <c r="I18" s="148">
        <f>_xlfn.IFERROR(VLOOKUP(K18,'[1]Sheet1'!$A$697:$I$738,8,FALSE),0)</f>
        <v>15</v>
      </c>
      <c r="J18" s="147">
        <f>_xlfn.IFERROR(VLOOKUP(K18,'[1]Sheet1'!$A$697:$I$738,9,FALSE)/100,0)</f>
        <v>0.005430847212165097</v>
      </c>
      <c r="K18" s="256" t="s">
        <v>534</v>
      </c>
    </row>
    <row r="19" spans="1:11" ht="29.25" thickBot="1">
      <c r="A19" s="252" t="s">
        <v>53</v>
      </c>
      <c r="B19" s="226" t="s">
        <v>317</v>
      </c>
      <c r="C19" s="116">
        <f>SUM(C20:C22)</f>
        <v>10</v>
      </c>
      <c r="D19" s="117">
        <f aca="true" t="shared" si="2" ref="D19:J19">SUM(D20:D22)</f>
        <v>0.0411522633744856</v>
      </c>
      <c r="E19" s="116">
        <f t="shared" si="2"/>
        <v>79</v>
      </c>
      <c r="F19" s="117">
        <f t="shared" si="2"/>
        <v>0.04940587867417135</v>
      </c>
      <c r="G19" s="119">
        <f t="shared" si="2"/>
        <v>32</v>
      </c>
      <c r="H19" s="118">
        <f t="shared" si="2"/>
        <v>0.04380883417813179</v>
      </c>
      <c r="I19" s="116">
        <f t="shared" si="2"/>
        <v>121</v>
      </c>
      <c r="J19" s="118">
        <f t="shared" si="2"/>
        <v>0.04380883417813179</v>
      </c>
      <c r="K19" s="256"/>
    </row>
    <row r="20" spans="1:11" ht="15">
      <c r="A20" s="239" t="s">
        <v>318</v>
      </c>
      <c r="B20" s="240" t="s">
        <v>319</v>
      </c>
      <c r="C20" s="137">
        <f>_xlfn.IFERROR(VLOOKUP(K20,'[1]Sheet1'!$A$697:$I$738,2,FALSE),0)</f>
        <v>5</v>
      </c>
      <c r="D20" s="138">
        <f>_xlfn.IFERROR(VLOOKUP(K20,'[1]Sheet1'!$A$697:$I$738,3,FALSE)/100,0)</f>
        <v>0.0205761316872428</v>
      </c>
      <c r="E20" s="137">
        <f>_xlfn.IFERROR(VLOOKUP(K20,'[1]Sheet1'!$A$697:$I$738,4,FALSE),0)</f>
        <v>28</v>
      </c>
      <c r="F20" s="138">
        <f>_xlfn.IFERROR(VLOOKUP(K20,'[1]Sheet1'!$A$697:$I$738,5,FALSE)/100,0)</f>
        <v>0.01751094434021263</v>
      </c>
      <c r="G20" s="139">
        <f>_xlfn.IFERROR(VLOOKUP(K20,'[1]Sheet1'!$A$697:$I$738,6,FALSE),0)</f>
        <v>17</v>
      </c>
      <c r="H20" s="140">
        <f>_xlfn.IFERROR(VLOOKUP(K20,'[1]Sheet1'!$A$724:$I$783,7,FALSE)/100,0)</f>
        <v>0.01810282404055033</v>
      </c>
      <c r="I20" s="137">
        <f>_xlfn.IFERROR(VLOOKUP(K20,'[1]Sheet1'!$A$697:$I$738,8,FALSE),0)</f>
        <v>50</v>
      </c>
      <c r="J20" s="140">
        <f>_xlfn.IFERROR(VLOOKUP(K20,'[1]Sheet1'!$A$697:$I$738,9,FALSE)/100,0)</f>
        <v>0.01810282404055033</v>
      </c>
      <c r="K20" s="256" t="s">
        <v>535</v>
      </c>
    </row>
    <row r="21" spans="1:11" ht="15">
      <c r="A21" s="241" t="s">
        <v>320</v>
      </c>
      <c r="B21" s="215" t="s">
        <v>319</v>
      </c>
      <c r="C21" s="18">
        <f>_xlfn.IFERROR(VLOOKUP(K21,'[1]Sheet1'!$A$697:$I$738,2,FALSE),0)</f>
        <v>4</v>
      </c>
      <c r="D21" s="120">
        <f>_xlfn.IFERROR(VLOOKUP(K21,'[1]Sheet1'!$A$697:$I$738,3,FALSE)/100,0)</f>
        <v>0.01646090534979424</v>
      </c>
      <c r="E21" s="18">
        <f>_xlfn.IFERROR(VLOOKUP(K21,'[1]Sheet1'!$A$697:$I$738,4,FALSE),0)</f>
        <v>41</v>
      </c>
      <c r="F21" s="120">
        <f>_xlfn.IFERROR(VLOOKUP(K21,'[1]Sheet1'!$A$697:$I$738,5,FALSE)/100,0)</f>
        <v>0.02564102564102564</v>
      </c>
      <c r="G21" s="39">
        <f>_xlfn.IFERROR(VLOOKUP(K21,'[1]Sheet1'!$A$697:$I$738,6,FALSE),0)</f>
        <v>13</v>
      </c>
      <c r="H21" s="121">
        <f>_xlfn.IFERROR(VLOOKUP(K21,'[1]Sheet1'!$A$724:$I$783,7,FALSE)/100,0)</f>
        <v>0.020999275887038378</v>
      </c>
      <c r="I21" s="38">
        <f>_xlfn.IFERROR(VLOOKUP(K21,'[1]Sheet1'!$A$697:$I$738,8,FALSE),0)</f>
        <v>58</v>
      </c>
      <c r="J21" s="121">
        <f>_xlfn.IFERROR(VLOOKUP(K21,'[1]Sheet1'!$A$697:$I$738,9,FALSE)/100,0)</f>
        <v>0.020999275887038378</v>
      </c>
      <c r="K21" s="256" t="s">
        <v>536</v>
      </c>
    </row>
    <row r="22" spans="1:11" ht="15.75" thickBot="1">
      <c r="A22" s="242" t="s">
        <v>321</v>
      </c>
      <c r="B22" s="216" t="s">
        <v>322</v>
      </c>
      <c r="C22" s="19">
        <f>_xlfn.IFERROR(VLOOKUP(K22,'[1]Sheet1'!$A$697:$I$738,2,FALSE),0)</f>
        <v>1</v>
      </c>
      <c r="D22" s="141">
        <f>_xlfn.IFERROR(VLOOKUP(K22,'[1]Sheet1'!$A$697:$I$738,3,FALSE)/100,0)</f>
        <v>0.00411522633744856</v>
      </c>
      <c r="E22" s="19">
        <f>_xlfn.IFERROR(VLOOKUP(K22,'[1]Sheet1'!$A$697:$I$738,4,FALSE),0)</f>
        <v>10</v>
      </c>
      <c r="F22" s="141">
        <f>_xlfn.IFERROR(VLOOKUP(K22,'[1]Sheet1'!$A$697:$I$738,5,FALSE)/100,0)</f>
        <v>0.006253908692933083</v>
      </c>
      <c r="G22" s="40">
        <f>_xlfn.IFERROR(VLOOKUP(K22,'[1]Sheet1'!$A$697:$I$738,6,FALSE),0)</f>
        <v>2</v>
      </c>
      <c r="H22" s="142">
        <f>_xlfn.IFERROR(VLOOKUP(K22,'[1]Sheet1'!$A$724:$I$783,7,FALSE)/100,0)</f>
        <v>0.004706734250543085</v>
      </c>
      <c r="I22" s="101">
        <f>_xlfn.IFERROR(VLOOKUP(K22,'[1]Sheet1'!$A$697:$I$738,8,FALSE),0)</f>
        <v>13</v>
      </c>
      <c r="J22" s="142">
        <f>_xlfn.IFERROR(VLOOKUP(K22,'[1]Sheet1'!$A$697:$I$738,9,FALSE)/100,0)</f>
        <v>0.004706734250543085</v>
      </c>
      <c r="K22" s="256" t="s">
        <v>537</v>
      </c>
    </row>
    <row r="23" spans="1:11" ht="15.75" thickBot="1">
      <c r="A23" s="252" t="s">
        <v>62</v>
      </c>
      <c r="B23" s="226" t="s">
        <v>323</v>
      </c>
      <c r="C23" s="116">
        <f>SUM(C24:C29)</f>
        <v>5</v>
      </c>
      <c r="D23" s="117">
        <f aca="true" t="shared" si="3" ref="D23:J23">SUM(D24:D29)</f>
        <v>0.020576131687242802</v>
      </c>
      <c r="E23" s="116">
        <f t="shared" si="3"/>
        <v>61</v>
      </c>
      <c r="F23" s="117">
        <f t="shared" si="3"/>
        <v>0.03814884302689181</v>
      </c>
      <c r="G23" s="119">
        <f t="shared" si="3"/>
        <v>47</v>
      </c>
      <c r="H23" s="118">
        <f t="shared" si="3"/>
        <v>0.04091238233164374</v>
      </c>
      <c r="I23" s="116">
        <f t="shared" si="3"/>
        <v>113</v>
      </c>
      <c r="J23" s="118">
        <f t="shared" si="3"/>
        <v>0.04091238233164374</v>
      </c>
      <c r="K23" s="256"/>
    </row>
    <row r="24" spans="1:11" ht="15">
      <c r="A24" s="244" t="s">
        <v>324</v>
      </c>
      <c r="B24" s="219" t="s">
        <v>325</v>
      </c>
      <c r="C24" s="57">
        <f>_xlfn.IFERROR(VLOOKUP(K24,'[1]Sheet1'!$A$697:$I$738,2,FALSE),0)</f>
        <v>0</v>
      </c>
      <c r="D24" s="143">
        <f>_xlfn.IFERROR(VLOOKUP(K24,'[1]Sheet1'!$A$697:$I$738,3,FALSE)/100,0)</f>
        <v>0</v>
      </c>
      <c r="E24" s="57">
        <f>_xlfn.IFERROR(VLOOKUP(K24,'[1]Sheet1'!$A$697:$I$738,4,FALSE),0)</f>
        <v>1</v>
      </c>
      <c r="F24" s="143">
        <f>_xlfn.IFERROR(VLOOKUP(K24,'[1]Sheet1'!$A$697:$I$738,5,FALSE)/100,0)</f>
        <v>0.0006253908692933083</v>
      </c>
      <c r="G24" s="144">
        <f>_xlfn.IFERROR(VLOOKUP(K24,'[1]Sheet1'!$A$697:$I$738,6,FALSE),0)</f>
        <v>2</v>
      </c>
      <c r="H24" s="145">
        <f>_xlfn.IFERROR(VLOOKUP(K24,'[1]Sheet1'!$A$724:$I$783,7,FALSE)/100,0)</f>
        <v>0.0010861694424330196</v>
      </c>
      <c r="I24" s="57">
        <f>_xlfn.IFERROR(VLOOKUP(K24,'[1]Sheet1'!$A$697:$I$738,8,FALSE),0)</f>
        <v>3</v>
      </c>
      <c r="J24" s="145">
        <f>_xlfn.IFERROR(VLOOKUP(K24,'[1]Sheet1'!$A$697:$I$738,9,FALSE)/100,0)</f>
        <v>0.0010861694424330196</v>
      </c>
      <c r="K24" s="256" t="s">
        <v>538</v>
      </c>
    </row>
    <row r="25" spans="1:11" ht="15">
      <c r="A25" s="241" t="s">
        <v>326</v>
      </c>
      <c r="B25" s="215" t="s">
        <v>327</v>
      </c>
      <c r="C25" s="18">
        <f>_xlfn.IFERROR(VLOOKUP(K25,'[1]Sheet1'!$A$697:$I$738,2,FALSE),0)</f>
        <v>3</v>
      </c>
      <c r="D25" s="120">
        <f>_xlfn.IFERROR(VLOOKUP(K25,'[1]Sheet1'!$A$697:$I$738,3,FALSE)/100,0)</f>
        <v>0.012345679012345678</v>
      </c>
      <c r="E25" s="18">
        <f>_xlfn.IFERROR(VLOOKUP(K25,'[1]Sheet1'!$A$697:$I$738,4,FALSE),0)</f>
        <v>44</v>
      </c>
      <c r="F25" s="120">
        <f>_xlfn.IFERROR(VLOOKUP(K25,'[1]Sheet1'!$A$697:$I$738,5,FALSE)/100,0)</f>
        <v>0.02751719824890557</v>
      </c>
      <c r="G25" s="39">
        <f>_xlfn.IFERROR(VLOOKUP(K25,'[1]Sheet1'!$A$697:$I$738,6,FALSE),0)</f>
        <v>38</v>
      </c>
      <c r="H25" s="121">
        <f>_xlfn.IFERROR(VLOOKUP(K25,'[1]Sheet1'!$A$724:$I$783,7,FALSE)/100,0)</f>
        <v>0.03077480086893556</v>
      </c>
      <c r="I25" s="38">
        <f>_xlfn.IFERROR(VLOOKUP(K25,'[1]Sheet1'!$A$697:$I$738,8,FALSE),0)</f>
        <v>85</v>
      </c>
      <c r="J25" s="121">
        <f>_xlfn.IFERROR(VLOOKUP(K25,'[1]Sheet1'!$A$697:$I$738,9,FALSE)/100,0)</f>
        <v>0.03077480086893556</v>
      </c>
      <c r="K25" s="256" t="s">
        <v>539</v>
      </c>
    </row>
    <row r="26" spans="1:11" ht="15">
      <c r="A26" s="241" t="s">
        <v>328</v>
      </c>
      <c r="B26" s="215" t="s">
        <v>329</v>
      </c>
      <c r="C26" s="18">
        <f>_xlfn.IFERROR(VLOOKUP(K26,'[1]Sheet1'!$A$697:$I$738,2,FALSE),0)</f>
        <v>1</v>
      </c>
      <c r="D26" s="120">
        <f>_xlfn.IFERROR(VLOOKUP(K26,'[1]Sheet1'!$A$697:$I$738,3,FALSE)/100,0)</f>
        <v>0.00411522633744856</v>
      </c>
      <c r="E26" s="18">
        <f>_xlfn.IFERROR(VLOOKUP(K26,'[1]Sheet1'!$A$697:$I$738,4,FALSE),0)</f>
        <v>2</v>
      </c>
      <c r="F26" s="120">
        <f>_xlfn.IFERROR(VLOOKUP(K26,'[1]Sheet1'!$A$697:$I$738,5,FALSE)/100,0)</f>
        <v>0.0012507817385866166</v>
      </c>
      <c r="G26" s="39">
        <f>_xlfn.IFERROR(VLOOKUP(K26,'[1]Sheet1'!$A$697:$I$738,6,FALSE),0)</f>
        <v>0</v>
      </c>
      <c r="H26" s="121">
        <f>_xlfn.IFERROR(VLOOKUP(K26,'[1]Sheet1'!$A$724:$I$783,7,FALSE)/100,0)</f>
        <v>0.0010861694424330196</v>
      </c>
      <c r="I26" s="38">
        <f>_xlfn.IFERROR(VLOOKUP(K26,'[1]Sheet1'!$A$697:$I$738,8,FALSE),0)</f>
        <v>3</v>
      </c>
      <c r="J26" s="121">
        <f>_xlfn.IFERROR(VLOOKUP(K26,'[1]Sheet1'!$A$697:$I$738,9,FALSE)/100,0)</f>
        <v>0.0010861694424330196</v>
      </c>
      <c r="K26" s="256" t="s">
        <v>540</v>
      </c>
    </row>
    <row r="27" spans="1:11" ht="15">
      <c r="A27" s="241" t="s">
        <v>330</v>
      </c>
      <c r="B27" s="253" t="s">
        <v>331</v>
      </c>
      <c r="C27" s="18">
        <f>_xlfn.IFERROR(VLOOKUP(K27,'[1]Sheet1'!$A$697:$I$738,2,FALSE),0)</f>
        <v>0</v>
      </c>
      <c r="D27" s="120">
        <f>_xlfn.IFERROR(VLOOKUP(K27,'[1]Sheet1'!$A$697:$I$738,3,FALSE)/100,0)</f>
        <v>0</v>
      </c>
      <c r="E27" s="18">
        <f>_xlfn.IFERROR(VLOOKUP(K27,'[1]Sheet1'!$A$697:$I$738,4,FALSE),0)</f>
        <v>8</v>
      </c>
      <c r="F27" s="120">
        <f>_xlfn.IFERROR(VLOOKUP(K27,'[1]Sheet1'!$A$697:$I$738,5,FALSE)/100,0)</f>
        <v>0.0050031269543464665</v>
      </c>
      <c r="G27" s="39">
        <f>_xlfn.IFERROR(VLOOKUP(K27,'[1]Sheet1'!$A$697:$I$738,6,FALSE),0)</f>
        <v>6</v>
      </c>
      <c r="H27" s="121">
        <f>_xlfn.IFERROR(VLOOKUP(K27,'[1]Sheet1'!$A$724:$I$783,7,FALSE)/100,0)</f>
        <v>0.005068790731354091</v>
      </c>
      <c r="I27" s="38">
        <f>_xlfn.IFERROR(VLOOKUP(K27,'[1]Sheet1'!$A$697:$I$738,8,FALSE),0)</f>
        <v>14</v>
      </c>
      <c r="J27" s="121">
        <f>_xlfn.IFERROR(VLOOKUP(K27,'[1]Sheet1'!$A$697:$I$738,9,FALSE)/100,0)</f>
        <v>0.005068790731354091</v>
      </c>
      <c r="K27" s="256" t="s">
        <v>541</v>
      </c>
    </row>
    <row r="28" spans="1:11" ht="15">
      <c r="A28" s="241" t="s">
        <v>332</v>
      </c>
      <c r="B28" s="215" t="s">
        <v>333</v>
      </c>
      <c r="C28" s="18">
        <f>_xlfn.IFERROR(VLOOKUP(K28,'[1]Sheet1'!$A$697:$I$738,2,FALSE),0)</f>
        <v>1</v>
      </c>
      <c r="D28" s="120">
        <f>_xlfn.IFERROR(VLOOKUP(K28,'[1]Sheet1'!$A$697:$I$738,3,FALSE)/100,0)</f>
        <v>0.00411522633744856</v>
      </c>
      <c r="E28" s="18">
        <f>_xlfn.IFERROR(VLOOKUP(K28,'[1]Sheet1'!$A$697:$I$738,4,FALSE),0)</f>
        <v>5</v>
      </c>
      <c r="F28" s="120">
        <f>_xlfn.IFERROR(VLOOKUP(K28,'[1]Sheet1'!$A$697:$I$738,5,FALSE)/100,0)</f>
        <v>0.0031269543464665416</v>
      </c>
      <c r="G28" s="39">
        <f>_xlfn.IFERROR(VLOOKUP(K28,'[1]Sheet1'!$A$697:$I$738,6,FALSE),0)</f>
        <v>0</v>
      </c>
      <c r="H28" s="121">
        <f>_xlfn.IFERROR(VLOOKUP(K28,'[1]Sheet1'!$A$724:$I$783,7,FALSE)/100,0)</f>
        <v>0.002172338884866039</v>
      </c>
      <c r="I28" s="38">
        <f>_xlfn.IFERROR(VLOOKUP(K28,'[1]Sheet1'!$A$697:$I$738,8,FALSE),0)</f>
        <v>6</v>
      </c>
      <c r="J28" s="121">
        <f>_xlfn.IFERROR(VLOOKUP(K28,'[1]Sheet1'!$A$697:$I$738,9,FALSE)/100,0)</f>
        <v>0.002172338884866039</v>
      </c>
      <c r="K28" s="256" t="s">
        <v>542</v>
      </c>
    </row>
    <row r="29" spans="1:11" ht="15.75" thickBot="1">
      <c r="A29" s="245" t="s">
        <v>334</v>
      </c>
      <c r="B29" s="217" t="s">
        <v>335</v>
      </c>
      <c r="C29" s="32">
        <f>_xlfn.IFERROR(VLOOKUP(K29,'[1]Sheet1'!$A$697:$I$738,2,FALSE),0)</f>
        <v>0</v>
      </c>
      <c r="D29" s="146">
        <f>_xlfn.IFERROR(VLOOKUP(K29,'[1]Sheet1'!$A$697:$I$738,3,FALSE)/100,0)</f>
        <v>0</v>
      </c>
      <c r="E29" s="32">
        <f>_xlfn.IFERROR(VLOOKUP(K29,'[1]Sheet1'!$A$697:$I$738,4,FALSE),0)</f>
        <v>1</v>
      </c>
      <c r="F29" s="146">
        <f>_xlfn.IFERROR(VLOOKUP(K29,'[1]Sheet1'!$A$697:$I$738,5,FALSE)/100,0)</f>
        <v>0.0006253908692933083</v>
      </c>
      <c r="G29" s="41">
        <f>_xlfn.IFERROR(VLOOKUP(K29,'[1]Sheet1'!$A$697:$I$738,6,FALSE),0)</f>
        <v>1</v>
      </c>
      <c r="H29" s="147">
        <f>_xlfn.IFERROR(VLOOKUP(K29,'[1]Sheet1'!$A$724:$I$783,7,FALSE)/100,0)</f>
        <v>0.000724112961622013</v>
      </c>
      <c r="I29" s="148">
        <f>_xlfn.IFERROR(VLOOKUP(K29,'[1]Sheet1'!$A$697:$I$738,8,FALSE),0)</f>
        <v>2</v>
      </c>
      <c r="J29" s="147">
        <f>_xlfn.IFERROR(VLOOKUP(K29,'[1]Sheet1'!$A$697:$I$738,9,FALSE)/100,0)</f>
        <v>0.000724112961622013</v>
      </c>
      <c r="K29" s="256" t="s">
        <v>543</v>
      </c>
    </row>
    <row r="30" spans="1:11" ht="15.75" thickBot="1">
      <c r="A30" s="252" t="s">
        <v>336</v>
      </c>
      <c r="B30" s="226" t="s">
        <v>337</v>
      </c>
      <c r="C30" s="116">
        <f>SUM(C31:C38)</f>
        <v>71</v>
      </c>
      <c r="D30" s="117">
        <f aca="true" t="shared" si="4" ref="D30:J30">SUM(D31:D38)</f>
        <v>0.2921810699588478</v>
      </c>
      <c r="E30" s="116">
        <f t="shared" si="4"/>
        <v>495</v>
      </c>
      <c r="F30" s="117">
        <f t="shared" si="4"/>
        <v>0.30956848030018763</v>
      </c>
      <c r="G30" s="119">
        <f t="shared" si="4"/>
        <v>324</v>
      </c>
      <c r="H30" s="118">
        <f t="shared" si="4"/>
        <v>0.3197029562698738</v>
      </c>
      <c r="I30" s="116">
        <f t="shared" si="4"/>
        <v>890</v>
      </c>
      <c r="J30" s="118">
        <f t="shared" si="4"/>
        <v>0.3222302679217958</v>
      </c>
      <c r="K30" s="256"/>
    </row>
    <row r="31" spans="1:11" ht="15">
      <c r="A31" s="239" t="s">
        <v>338</v>
      </c>
      <c r="B31" s="240" t="s">
        <v>339</v>
      </c>
      <c r="C31" s="137">
        <f>_xlfn.IFERROR(VLOOKUP(K31,'[1]Sheet1'!$A$697:$I$738,2,FALSE),0)</f>
        <v>3</v>
      </c>
      <c r="D31" s="138">
        <f>_xlfn.IFERROR(VLOOKUP(K31,'[1]Sheet1'!$A$697:$I$738,3,FALSE)/100,0)</f>
        <v>0.012345679012345678</v>
      </c>
      <c r="E31" s="137">
        <f>_xlfn.IFERROR(VLOOKUP(K31,'[1]Sheet1'!$A$697:$I$738,4,FALSE),0)</f>
        <v>10</v>
      </c>
      <c r="F31" s="138">
        <f>_xlfn.IFERROR(VLOOKUP(K31,'[1]Sheet1'!$A$697:$I$738,5,FALSE)/100,0)</f>
        <v>0.006253908692933083</v>
      </c>
      <c r="G31" s="139">
        <f>_xlfn.IFERROR(VLOOKUP(K31,'[1]Sheet1'!$A$697:$I$738,6,FALSE),0)</f>
        <v>7</v>
      </c>
      <c r="H31" s="140">
        <f>_xlfn.IFERROR(VLOOKUP(K31,'[1]Sheet1'!$A$724:$I$783,7,FALSE)/100,0)</f>
        <v>0.00724112961622013</v>
      </c>
      <c r="I31" s="137">
        <f>_xlfn.IFERROR(VLOOKUP(K31,'[1]Sheet1'!$A$697:$I$738,8,FALSE),0)</f>
        <v>20</v>
      </c>
      <c r="J31" s="140">
        <f>_xlfn.IFERROR(VLOOKUP(K31,'[1]Sheet1'!$A$697:$I$738,9,FALSE)/100,0)</f>
        <v>0.00724112961622013</v>
      </c>
      <c r="K31" s="256" t="s">
        <v>544</v>
      </c>
    </row>
    <row r="32" spans="1:11" ht="15">
      <c r="A32" s="241" t="s">
        <v>340</v>
      </c>
      <c r="B32" s="215" t="s">
        <v>341</v>
      </c>
      <c r="C32" s="18">
        <f>_xlfn.IFERROR(VLOOKUP(K32,'[1]Sheet1'!$A$697:$I$738,2,FALSE),0)</f>
        <v>14</v>
      </c>
      <c r="D32" s="120">
        <f>_xlfn.IFERROR(VLOOKUP(K32,'[1]Sheet1'!$A$697:$I$738,3,FALSE)/100,0)</f>
        <v>0.05761316872427984</v>
      </c>
      <c r="E32" s="18">
        <f>_xlfn.IFERROR(VLOOKUP(K32,'[1]Sheet1'!$A$697:$I$738,4,FALSE),0)</f>
        <v>161</v>
      </c>
      <c r="F32" s="120">
        <f>_xlfn.IFERROR(VLOOKUP(K32,'[1]Sheet1'!$A$697:$I$738,5,FALSE)/100,0)</f>
        <v>0.10068792995622264</v>
      </c>
      <c r="G32" s="39">
        <f>_xlfn.IFERROR(VLOOKUP(K32,'[1]Sheet1'!$A$697:$I$738,6,FALSE),0)</f>
        <v>105</v>
      </c>
      <c r="H32" s="121">
        <f>_xlfn.IFERROR(VLOOKUP(K32,'[1]Sheet1'!$A$724:$I$783,7,FALSE)/100,0)</f>
        <v>0.10137581462708183</v>
      </c>
      <c r="I32" s="38">
        <f>_xlfn.IFERROR(VLOOKUP(K32,'[1]Sheet1'!$A$697:$I$738,8,FALSE),0)</f>
        <v>280</v>
      </c>
      <c r="J32" s="121">
        <f>_xlfn.IFERROR(VLOOKUP(K32,'[1]Sheet1'!$A$697:$I$738,9,FALSE)/100,0)</f>
        <v>0.10137581462708183</v>
      </c>
      <c r="K32" s="256" t="s">
        <v>545</v>
      </c>
    </row>
    <row r="33" spans="1:11" ht="15">
      <c r="A33" s="241" t="s">
        <v>342</v>
      </c>
      <c r="B33" s="215" t="s">
        <v>343</v>
      </c>
      <c r="C33" s="18">
        <f>_xlfn.IFERROR(VLOOKUP(K33,'[1]Sheet1'!$A$697:$I$738,2,FALSE),0)</f>
        <v>15</v>
      </c>
      <c r="D33" s="120">
        <f>_xlfn.IFERROR(VLOOKUP(K33,'[1]Sheet1'!$A$697:$I$738,3,FALSE)/100,0)</f>
        <v>0.06172839506172839</v>
      </c>
      <c r="E33" s="18">
        <f>_xlfn.IFERROR(VLOOKUP(K33,'[1]Sheet1'!$A$697:$I$738,4,FALSE),0)</f>
        <v>122</v>
      </c>
      <c r="F33" s="120">
        <f>_xlfn.IFERROR(VLOOKUP(K33,'[1]Sheet1'!$A$697:$I$738,5,FALSE)/100,0)</f>
        <v>0.07629768605378362</v>
      </c>
      <c r="G33" s="39">
        <f>_xlfn.IFERROR(VLOOKUP(K33,'[1]Sheet1'!$A$697:$I$738,6,FALSE),0)</f>
        <v>80</v>
      </c>
      <c r="H33" s="121">
        <f>_xlfn.IFERROR(VLOOKUP(K33,'[1]Sheet1'!$A$724:$I$783,7,FALSE)/100,0)</f>
        <v>0.07856625633598842</v>
      </c>
      <c r="I33" s="38">
        <f>_xlfn.IFERROR(VLOOKUP(K33,'[1]Sheet1'!$A$697:$I$738,8,FALSE),0)</f>
        <v>217</v>
      </c>
      <c r="J33" s="121">
        <f>_xlfn.IFERROR(VLOOKUP(K33,'[1]Sheet1'!$A$697:$I$738,9,FALSE)/100,0)</f>
        <v>0.07856625633598842</v>
      </c>
      <c r="K33" s="256" t="s">
        <v>546</v>
      </c>
    </row>
    <row r="34" spans="1:11" ht="15">
      <c r="A34" s="241" t="s">
        <v>344</v>
      </c>
      <c r="B34" s="215" t="s">
        <v>345</v>
      </c>
      <c r="C34" s="18">
        <f>_xlfn.IFERROR(VLOOKUP(K34,'[1]Sheet1'!$A$697:$I$738,2,FALSE),0)</f>
        <v>13</v>
      </c>
      <c r="D34" s="120">
        <f>_xlfn.IFERROR(VLOOKUP(K34,'[1]Sheet1'!$A$697:$I$738,3,FALSE)/100,0)</f>
        <v>0.053497942386831275</v>
      </c>
      <c r="E34" s="18">
        <f>_xlfn.IFERROR(VLOOKUP(K34,'[1]Sheet1'!$A$697:$I$738,4,FALSE),0)</f>
        <v>37</v>
      </c>
      <c r="F34" s="120">
        <f>_xlfn.IFERROR(VLOOKUP(K34,'[1]Sheet1'!$A$697:$I$738,5,FALSE)/100,0)</f>
        <v>0.02313946216385241</v>
      </c>
      <c r="G34" s="39">
        <f>_xlfn.IFERROR(VLOOKUP(K34,'[1]Sheet1'!$A$697:$I$738,6,FALSE),0)</f>
        <v>25</v>
      </c>
      <c r="H34" s="121">
        <f>_xlfn.IFERROR(VLOOKUP(K34,'[1]Sheet1'!$A$724:$I$783,7,FALSE)/100,0)</f>
        <v>0.02715423606082549</v>
      </c>
      <c r="I34" s="38">
        <f>_xlfn.IFERROR(VLOOKUP(K34,'[1]Sheet1'!$A$697:$I$738,8,FALSE),0)</f>
        <v>75</v>
      </c>
      <c r="J34" s="121">
        <f>_xlfn.IFERROR(VLOOKUP(K34,'[1]Sheet1'!$A$697:$I$738,9,FALSE)/100,0)</f>
        <v>0.02715423606082549</v>
      </c>
      <c r="K34" s="256" t="s">
        <v>547</v>
      </c>
    </row>
    <row r="35" spans="1:11" ht="15">
      <c r="A35" s="241" t="s">
        <v>346</v>
      </c>
      <c r="B35" s="215" t="s">
        <v>347</v>
      </c>
      <c r="C35" s="18">
        <f>_xlfn.IFERROR(VLOOKUP(K35,'[1]Sheet1'!$A$697:$I$738,2,FALSE),0)</f>
        <v>4</v>
      </c>
      <c r="D35" s="120">
        <f>_xlfn.IFERROR(VLOOKUP(K35,'[1]Sheet1'!$A$697:$I$738,3,FALSE)/100,0)</f>
        <v>0.01646090534979424</v>
      </c>
      <c r="E35" s="18">
        <f>_xlfn.IFERROR(VLOOKUP(K35,'[1]Sheet1'!$A$697:$I$738,4,FALSE),0)</f>
        <v>35</v>
      </c>
      <c r="F35" s="120">
        <f>_xlfn.IFERROR(VLOOKUP(K35,'[1]Sheet1'!$A$697:$I$738,5,FALSE)/100,0)</f>
        <v>0.021888680425265795</v>
      </c>
      <c r="G35" s="39">
        <f>_xlfn.IFERROR(VLOOKUP(K35,'[1]Sheet1'!$A$697:$I$738,6,FALSE),0)</f>
        <v>33</v>
      </c>
      <c r="H35" s="121">
        <f>_xlfn.IFERROR(VLOOKUP(K35,'[1]Sheet1'!$A$724:$I$783,7,FALSE)/100,0)</f>
        <v>0.02606806661839247</v>
      </c>
      <c r="I35" s="38">
        <f>_xlfn.IFERROR(VLOOKUP(K35,'[1]Sheet1'!$A$697:$I$738,8,FALSE),0)</f>
        <v>72</v>
      </c>
      <c r="J35" s="121">
        <f>_xlfn.IFERROR(VLOOKUP(K35,'[1]Sheet1'!$A$697:$I$738,9,FALSE)/100,0)</f>
        <v>0.02606806661839247</v>
      </c>
      <c r="K35" s="256" t="s">
        <v>548</v>
      </c>
    </row>
    <row r="36" spans="1:11" ht="15">
      <c r="A36" s="190">
        <v>55</v>
      </c>
      <c r="B36" s="215" t="s">
        <v>348</v>
      </c>
      <c r="C36" s="18">
        <f>_xlfn.IFERROR(VLOOKUP(K36,'[1]Sheet1'!$A$697:$I$738,2,FALSE),0)</f>
        <v>19</v>
      </c>
      <c r="D36" s="120">
        <f>_xlfn.IFERROR(VLOOKUP(K36,'[1]Sheet1'!$A$697:$I$738,3,FALSE)/100,0)</f>
        <v>0.07818930041152264</v>
      </c>
      <c r="E36" s="18">
        <f>_xlfn.IFERROR(VLOOKUP(K36,'[1]Sheet1'!$A$697:$I$738,4,FALSE),0)</f>
        <v>108</v>
      </c>
      <c r="F36" s="120">
        <f>_xlfn.IFERROR(VLOOKUP(K36,'[1]Sheet1'!$A$697:$I$738,5,FALSE)/100,0)</f>
        <v>0.0675422138836773</v>
      </c>
      <c r="G36" s="39">
        <f>_xlfn.IFERROR(VLOOKUP(K36,'[1]Sheet1'!$A$697:$I$738,6,FALSE),0)</f>
        <v>65</v>
      </c>
      <c r="H36" s="121">
        <f>_xlfn.IFERROR(VLOOKUP(K36,'[1]Sheet1'!$A$724:$I$783,7,FALSE)/100,0)</f>
        <v>0.06951484431571325</v>
      </c>
      <c r="I36" s="38">
        <f>_xlfn.IFERROR(VLOOKUP(K36,'[1]Sheet1'!$A$697:$I$738,8,FALSE),0)</f>
        <v>192</v>
      </c>
      <c r="J36" s="121">
        <f>_xlfn.IFERROR(VLOOKUP(K36,'[1]Sheet1'!$A$697:$I$738,9,FALSE)/100,0)</f>
        <v>0.06951484431571325</v>
      </c>
      <c r="K36" s="256" t="s">
        <v>549</v>
      </c>
    </row>
    <row r="37" spans="1:11" ht="15">
      <c r="A37" s="241" t="s">
        <v>349</v>
      </c>
      <c r="B37" s="215" t="s">
        <v>350</v>
      </c>
      <c r="C37" s="18">
        <f>_xlfn.IFERROR(VLOOKUP(K37,'[1]Sheet1'!$A$697:$I$738,2,FALSE),0)</f>
        <v>3</v>
      </c>
      <c r="D37" s="120">
        <f>_xlfn.IFERROR(VLOOKUP(K37,'[1]Sheet1'!$A$697:$I$738,3,FALSE)/100,0)</f>
        <v>0.012345679012345678</v>
      </c>
      <c r="E37" s="18">
        <f>_xlfn.IFERROR(VLOOKUP(K37,'[1]Sheet1'!$A$697:$I$738,4,FALSE),0)</f>
        <v>19</v>
      </c>
      <c r="F37" s="120">
        <f>_xlfn.IFERROR(VLOOKUP(K37,'[1]Sheet1'!$A$697:$I$738,5,FALSE)/100,0)</f>
        <v>0.011882426516572859</v>
      </c>
      <c r="G37" s="39">
        <f>_xlfn.IFERROR(VLOOKUP(K37,'[1]Sheet1'!$A$697:$I$738,6,FALSE),0)</f>
        <v>7</v>
      </c>
      <c r="H37" s="121">
        <f>_xlfn.IFERROR(VLOOKUP(K37,'[1]Sheet1'!$A$724:$I$783,7,FALSE)/100,0)</f>
        <v>0.007608695652173913</v>
      </c>
      <c r="I37" s="38">
        <f>_xlfn.IFERROR(VLOOKUP(K37,'[1]Sheet1'!$A$697:$I$738,8,FALSE),0)</f>
        <v>29</v>
      </c>
      <c r="J37" s="121">
        <f>_xlfn.IFERROR(VLOOKUP(K37,'[1]Sheet1'!$A$697:$I$738,9,FALSE)/100,0)</f>
        <v>0.010499637943519189</v>
      </c>
      <c r="K37" s="256" t="s">
        <v>550</v>
      </c>
    </row>
    <row r="38" spans="1:11" ht="15.75" thickBot="1">
      <c r="A38" s="242" t="s">
        <v>351</v>
      </c>
      <c r="B38" s="216" t="s">
        <v>352</v>
      </c>
      <c r="C38" s="19">
        <f>_xlfn.IFERROR(VLOOKUP(K38,'[1]Sheet1'!$A$697:$I$738,2,FALSE),0)</f>
        <v>0</v>
      </c>
      <c r="D38" s="141">
        <f>_xlfn.IFERROR(VLOOKUP(K38,'[1]Sheet1'!$A$697:$I$738,3,FALSE)/100,0)</f>
        <v>0</v>
      </c>
      <c r="E38" s="19">
        <f>_xlfn.IFERROR(VLOOKUP(K38,'[1]Sheet1'!$A$697:$I$738,4,FALSE),0)</f>
        <v>3</v>
      </c>
      <c r="F38" s="141">
        <f>_xlfn.IFERROR(VLOOKUP(K38,'[1]Sheet1'!$A$697:$I$738,5,FALSE)/100,0)</f>
        <v>0.001876172607879925</v>
      </c>
      <c r="G38" s="40">
        <f>_xlfn.IFERROR(VLOOKUP(K38,'[1]Sheet1'!$A$697:$I$738,6,FALSE),0)</f>
        <v>2</v>
      </c>
      <c r="H38" s="142">
        <f>_xlfn.IFERROR(VLOOKUP(K38,'[1]Sheet1'!$A$724:$I$783,7,FALSE)/100,0)</f>
        <v>0.002173913043478261</v>
      </c>
      <c r="I38" s="101">
        <f>_xlfn.IFERROR(VLOOKUP(K38,'[1]Sheet1'!$A$697:$I$738,8,FALSE),0)</f>
        <v>5</v>
      </c>
      <c r="J38" s="142">
        <f>_xlfn.IFERROR(VLOOKUP(K38,'[1]Sheet1'!$A$697:$I$738,9,FALSE)/100,0)</f>
        <v>0.0018102824040550326</v>
      </c>
      <c r="K38" s="256" t="s">
        <v>551</v>
      </c>
    </row>
    <row r="39" spans="1:11" ht="15.75" thickBot="1">
      <c r="A39" s="252" t="s">
        <v>76</v>
      </c>
      <c r="B39" s="226" t="s">
        <v>353</v>
      </c>
      <c r="C39" s="116">
        <f>SUM(C40:C47)</f>
        <v>56</v>
      </c>
      <c r="D39" s="117">
        <f aca="true" t="shared" si="5" ref="D39:J39">SUM(D40:D47)</f>
        <v>0.23045267489711935</v>
      </c>
      <c r="E39" s="116">
        <f t="shared" si="5"/>
        <v>408</v>
      </c>
      <c r="F39" s="117">
        <f t="shared" si="5"/>
        <v>0.2551594746716698</v>
      </c>
      <c r="G39" s="119">
        <f t="shared" si="5"/>
        <v>259</v>
      </c>
      <c r="H39" s="118">
        <f t="shared" si="5"/>
        <v>0.2815217391304348</v>
      </c>
      <c r="I39" s="116">
        <f t="shared" si="5"/>
        <v>723</v>
      </c>
      <c r="J39" s="118">
        <f t="shared" si="5"/>
        <v>0.2617668356263578</v>
      </c>
      <c r="K39" s="256"/>
    </row>
    <row r="40" spans="1:11" ht="15">
      <c r="A40" s="244" t="s">
        <v>354</v>
      </c>
      <c r="B40" s="219" t="s">
        <v>355</v>
      </c>
      <c r="C40" s="57">
        <f>_xlfn.IFERROR(VLOOKUP(K40,'[1]Sheet1'!$A$697:$I$738,2,FALSE),0)</f>
        <v>0</v>
      </c>
      <c r="D40" s="143">
        <f>_xlfn.IFERROR(VLOOKUP(K40,'[1]Sheet1'!$A$697:$I$738,3,FALSE)/100,0)</f>
        <v>0</v>
      </c>
      <c r="E40" s="57">
        <f>_xlfn.IFERROR(VLOOKUP(K40,'[1]Sheet1'!$A$697:$I$738,4,FALSE),0)</f>
        <v>12</v>
      </c>
      <c r="F40" s="143">
        <f>_xlfn.IFERROR(VLOOKUP(K40,'[1]Sheet1'!$A$697:$I$738,5,FALSE)/100,0)</f>
        <v>0.0075046904315197</v>
      </c>
      <c r="G40" s="144">
        <f>_xlfn.IFERROR(VLOOKUP(K40,'[1]Sheet1'!$A$697:$I$738,6,FALSE),0)</f>
        <v>5</v>
      </c>
      <c r="H40" s="145">
        <f>_xlfn.IFERROR(VLOOKUP(K40,'[1]Sheet1'!$A$724:$I$783,7,FALSE)/100,0)</f>
        <v>0.005434782608695652</v>
      </c>
      <c r="I40" s="57">
        <f>_xlfn.IFERROR(VLOOKUP(K40,'[1]Sheet1'!$A$697:$I$738,8,FALSE),0)</f>
        <v>17</v>
      </c>
      <c r="J40" s="145">
        <f>_xlfn.IFERROR(VLOOKUP(K40,'[1]Sheet1'!$A$697:$I$738,9,FALSE)/100,0)</f>
        <v>0.006154960173787111</v>
      </c>
      <c r="K40" s="256" t="s">
        <v>552</v>
      </c>
    </row>
    <row r="41" spans="1:11" ht="15">
      <c r="A41" s="241" t="s">
        <v>356</v>
      </c>
      <c r="B41" s="215" t="s">
        <v>357</v>
      </c>
      <c r="C41" s="18">
        <f>_xlfn.IFERROR(VLOOKUP(K41,'[1]Sheet1'!$A$697:$I$738,2,FALSE),0)</f>
        <v>3</v>
      </c>
      <c r="D41" s="120">
        <f>_xlfn.IFERROR(VLOOKUP(K41,'[1]Sheet1'!$A$697:$I$738,3,FALSE)/100,0)</f>
        <v>0.012345679012345678</v>
      </c>
      <c r="E41" s="18">
        <f>_xlfn.IFERROR(VLOOKUP(K41,'[1]Sheet1'!$A$697:$I$738,4,FALSE),0)</f>
        <v>22</v>
      </c>
      <c r="F41" s="120">
        <f>_xlfn.IFERROR(VLOOKUP(K41,'[1]Sheet1'!$A$697:$I$738,5,FALSE)/100,0)</f>
        <v>0.013758599124452785</v>
      </c>
      <c r="G41" s="39">
        <f>_xlfn.IFERROR(VLOOKUP(K41,'[1]Sheet1'!$A$697:$I$738,6,FALSE),0)</f>
        <v>22</v>
      </c>
      <c r="H41" s="121">
        <f>_xlfn.IFERROR(VLOOKUP(K41,'[1]Sheet1'!$A$724:$I$783,7,FALSE)/100,0)</f>
        <v>0.02391304347826087</v>
      </c>
      <c r="I41" s="38">
        <f>_xlfn.IFERROR(VLOOKUP(K41,'[1]Sheet1'!$A$697:$I$738,8,FALSE),0)</f>
        <v>47</v>
      </c>
      <c r="J41" s="121">
        <f>_xlfn.IFERROR(VLOOKUP(K41,'[1]Sheet1'!$A$697:$I$738,9,FALSE)/100,0)</f>
        <v>0.017016654598117305</v>
      </c>
      <c r="K41" s="256" t="s">
        <v>553</v>
      </c>
    </row>
    <row r="42" spans="1:11" ht="15">
      <c r="A42" s="241" t="s">
        <v>358</v>
      </c>
      <c r="B42" s="215" t="s">
        <v>359</v>
      </c>
      <c r="C42" s="18">
        <f>_xlfn.IFERROR(VLOOKUP(K42,'[1]Sheet1'!$A$697:$I$738,2,FALSE),0)</f>
        <v>29</v>
      </c>
      <c r="D42" s="120">
        <f>_xlfn.IFERROR(VLOOKUP(K42,'[1]Sheet1'!$A$697:$I$738,3,FALSE)/100,0)</f>
        <v>0.11934156378600823</v>
      </c>
      <c r="E42" s="18">
        <f>_xlfn.IFERROR(VLOOKUP(K42,'[1]Sheet1'!$A$697:$I$738,4,FALSE),0)</f>
        <v>174</v>
      </c>
      <c r="F42" s="120">
        <f>_xlfn.IFERROR(VLOOKUP(K42,'[1]Sheet1'!$A$697:$I$738,5,FALSE)/100,0)</f>
        <v>0.10881801125703565</v>
      </c>
      <c r="G42" s="39">
        <f>_xlfn.IFERROR(VLOOKUP(K42,'[1]Sheet1'!$A$697:$I$738,6,FALSE),0)</f>
        <v>101</v>
      </c>
      <c r="H42" s="121">
        <f>_xlfn.IFERROR(VLOOKUP(K42,'[1]Sheet1'!$A$724:$I$783,7,FALSE)/100,0)</f>
        <v>0.1097826086956522</v>
      </c>
      <c r="I42" s="38">
        <f>_xlfn.IFERROR(VLOOKUP(K42,'[1]Sheet1'!$A$697:$I$738,8,FALSE),0)</f>
        <v>304</v>
      </c>
      <c r="J42" s="121">
        <f>_xlfn.IFERROR(VLOOKUP(K42,'[1]Sheet1'!$A$697:$I$738,9,FALSE)/100,0)</f>
        <v>0.11006517016654599</v>
      </c>
      <c r="K42" s="256" t="s">
        <v>554</v>
      </c>
    </row>
    <row r="43" spans="1:11" ht="15">
      <c r="A43" s="241" t="s">
        <v>360</v>
      </c>
      <c r="B43" s="215" t="s">
        <v>361</v>
      </c>
      <c r="C43" s="18">
        <f>_xlfn.IFERROR(VLOOKUP(K43,'[1]Sheet1'!$A$697:$I$738,2,FALSE),0)</f>
        <v>13</v>
      </c>
      <c r="D43" s="120">
        <f>_xlfn.IFERROR(VLOOKUP(K43,'[1]Sheet1'!$A$697:$I$738,3,FALSE)/100,0)</f>
        <v>0.053497942386831275</v>
      </c>
      <c r="E43" s="18">
        <f>_xlfn.IFERROR(VLOOKUP(K43,'[1]Sheet1'!$A$697:$I$738,4,FALSE),0)</f>
        <v>114</v>
      </c>
      <c r="F43" s="120">
        <f>_xlfn.IFERROR(VLOOKUP(K43,'[1]Sheet1'!$A$697:$I$738,5,FALSE)/100,0)</f>
        <v>0.07129455909943715</v>
      </c>
      <c r="G43" s="39">
        <f>_xlfn.IFERROR(VLOOKUP(K43,'[1]Sheet1'!$A$697:$I$738,6,FALSE),0)</f>
        <v>55</v>
      </c>
      <c r="H43" s="121">
        <f>_xlfn.IFERROR(VLOOKUP(K43,'[1]Sheet1'!$A$724:$I$783,7,FALSE)/100,0)</f>
        <v>0.059782608695652176</v>
      </c>
      <c r="I43" s="38">
        <f>_xlfn.IFERROR(VLOOKUP(K43,'[1]Sheet1'!$A$697:$I$738,8,FALSE),0)</f>
        <v>182</v>
      </c>
      <c r="J43" s="121">
        <f>_xlfn.IFERROR(VLOOKUP(K43,'[1]Sheet1'!$A$697:$I$738,9,FALSE)/100,0)</f>
        <v>0.0658942795076032</v>
      </c>
      <c r="K43" s="256" t="s">
        <v>555</v>
      </c>
    </row>
    <row r="44" spans="1:11" ht="15">
      <c r="A44" s="241" t="s">
        <v>362</v>
      </c>
      <c r="B44" s="215" t="s">
        <v>363</v>
      </c>
      <c r="C44" s="18">
        <f>_xlfn.IFERROR(VLOOKUP(K44,'[1]Sheet1'!$A$697:$I$738,2,FALSE),0)</f>
        <v>8</v>
      </c>
      <c r="D44" s="120">
        <f>_xlfn.IFERROR(VLOOKUP(K44,'[1]Sheet1'!$A$697:$I$738,3,FALSE)/100,0)</f>
        <v>0.03292181069958848</v>
      </c>
      <c r="E44" s="18">
        <f>_xlfn.IFERROR(VLOOKUP(K44,'[1]Sheet1'!$A$697:$I$738,4,FALSE),0)</f>
        <v>69</v>
      </c>
      <c r="F44" s="120">
        <f>_xlfn.IFERROR(VLOOKUP(K44,'[1]Sheet1'!$A$697:$I$738,5,FALSE)/100,0)</f>
        <v>0.043151969981238276</v>
      </c>
      <c r="G44" s="39">
        <f>_xlfn.IFERROR(VLOOKUP(K44,'[1]Sheet1'!$A$697:$I$738,6,FALSE),0)</f>
        <v>57</v>
      </c>
      <c r="H44" s="121">
        <f>_xlfn.IFERROR(VLOOKUP(K44,'[1]Sheet1'!$A$724:$I$783,7,FALSE)/100,0)</f>
        <v>0.06195652173913044</v>
      </c>
      <c r="I44" s="38">
        <f>_xlfn.IFERROR(VLOOKUP(K44,'[1]Sheet1'!$A$697:$I$738,8,FALSE),0)</f>
        <v>134</v>
      </c>
      <c r="J44" s="121">
        <f>_xlfn.IFERROR(VLOOKUP(K44,'[1]Sheet1'!$A$697:$I$738,9,FALSE)/100,0)</f>
        <v>0.048515568428674875</v>
      </c>
      <c r="K44" s="256" t="s">
        <v>556</v>
      </c>
    </row>
    <row r="45" spans="1:11" ht="15">
      <c r="A45" s="241" t="s">
        <v>364</v>
      </c>
      <c r="B45" s="215" t="s">
        <v>365</v>
      </c>
      <c r="C45" s="18">
        <f>_xlfn.IFERROR(VLOOKUP(K45,'[1]Sheet1'!$A$697:$I$738,2,FALSE),0)</f>
        <v>1</v>
      </c>
      <c r="D45" s="120">
        <f>_xlfn.IFERROR(VLOOKUP(K45,'[1]Sheet1'!$A$697:$I$738,3,FALSE)/100,0)</f>
        <v>0.00411522633744856</v>
      </c>
      <c r="E45" s="18">
        <f>_xlfn.IFERROR(VLOOKUP(K45,'[1]Sheet1'!$A$697:$I$738,4,FALSE),0)</f>
        <v>6</v>
      </c>
      <c r="F45" s="120">
        <f>_xlfn.IFERROR(VLOOKUP(K45,'[1]Sheet1'!$A$697:$I$738,5,FALSE)/100,0)</f>
        <v>0.00375234521575985</v>
      </c>
      <c r="G45" s="39">
        <f>_xlfn.IFERROR(VLOOKUP(K45,'[1]Sheet1'!$A$697:$I$738,6,FALSE),0)</f>
        <v>4</v>
      </c>
      <c r="H45" s="121">
        <f>_xlfn.IFERROR(VLOOKUP(K45,'[1]Sheet1'!$A$724:$I$783,7,FALSE)/100,0)</f>
        <v>0.004347826086956522</v>
      </c>
      <c r="I45" s="38">
        <f>_xlfn.IFERROR(VLOOKUP(K45,'[1]Sheet1'!$A$697:$I$738,8,FALSE),0)</f>
        <v>11</v>
      </c>
      <c r="J45" s="121">
        <f>_xlfn.IFERROR(VLOOKUP(K45,'[1]Sheet1'!$A$697:$I$738,9,FALSE)/100,0)</f>
        <v>0.0039826212889210715</v>
      </c>
      <c r="K45" s="256" t="s">
        <v>557</v>
      </c>
    </row>
    <row r="46" spans="1:11" ht="15">
      <c r="A46" s="241" t="s">
        <v>366</v>
      </c>
      <c r="B46" s="215" t="s">
        <v>367</v>
      </c>
      <c r="C46" s="18">
        <f>_xlfn.IFERROR(VLOOKUP(K46,'[1]Sheet1'!$A$697:$I$738,2,FALSE),0)</f>
        <v>2</v>
      </c>
      <c r="D46" s="120">
        <f>_xlfn.IFERROR(VLOOKUP(K46,'[1]Sheet1'!$A$697:$I$738,3,FALSE)/100,0)</f>
        <v>0.00823045267489712</v>
      </c>
      <c r="E46" s="18">
        <f>_xlfn.IFERROR(VLOOKUP(K46,'[1]Sheet1'!$A$697:$I$738,4,FALSE),0)</f>
        <v>10</v>
      </c>
      <c r="F46" s="120">
        <f>_xlfn.IFERROR(VLOOKUP(K46,'[1]Sheet1'!$A$697:$I$738,5,FALSE)/100,0)</f>
        <v>0.006253908692933083</v>
      </c>
      <c r="G46" s="39">
        <f>_xlfn.IFERROR(VLOOKUP(K46,'[1]Sheet1'!$A$697:$I$738,6,FALSE),0)</f>
        <v>10</v>
      </c>
      <c r="H46" s="121">
        <f>_xlfn.IFERROR(VLOOKUP(K46,'[1]Sheet1'!$A$724:$I$783,7,FALSE)/100,0)</f>
        <v>0.010869565217391304</v>
      </c>
      <c r="I46" s="38">
        <f>_xlfn.IFERROR(VLOOKUP(K46,'[1]Sheet1'!$A$697:$I$738,8,FALSE),0)</f>
        <v>22</v>
      </c>
      <c r="J46" s="121">
        <f>_xlfn.IFERROR(VLOOKUP(K46,'[1]Sheet1'!$A$697:$I$738,9,FALSE)/100,0)</f>
        <v>0.007965242577842143</v>
      </c>
      <c r="K46" s="256" t="s">
        <v>558</v>
      </c>
    </row>
    <row r="47" spans="1:11" ht="15.75" thickBot="1">
      <c r="A47" s="245" t="s">
        <v>368</v>
      </c>
      <c r="B47" s="217" t="s">
        <v>369</v>
      </c>
      <c r="C47" s="32">
        <f>_xlfn.IFERROR(VLOOKUP(K47,'[1]Sheet1'!$A$697:$I$738,2,FALSE),0)</f>
        <v>0</v>
      </c>
      <c r="D47" s="146">
        <f>_xlfn.IFERROR(VLOOKUP(K47,'[1]Sheet1'!$A$697:$I$738,3,FALSE)/100,0)</f>
        <v>0</v>
      </c>
      <c r="E47" s="32">
        <f>_xlfn.IFERROR(VLOOKUP(K47,'[1]Sheet1'!$A$697:$I$738,4,FALSE),0)</f>
        <v>1</v>
      </c>
      <c r="F47" s="146">
        <f>_xlfn.IFERROR(VLOOKUP(K47,'[1]Sheet1'!$A$697:$I$738,5,FALSE)/100,0)</f>
        <v>0.0006253908692933083</v>
      </c>
      <c r="G47" s="41">
        <f>_xlfn.IFERROR(VLOOKUP(K47,'[1]Sheet1'!$A$697:$I$738,6,FALSE),0)</f>
        <v>5</v>
      </c>
      <c r="H47" s="147">
        <f>_xlfn.IFERROR(VLOOKUP(K47,'[1]Sheet1'!$A$724:$I$783,7,FALSE)/100,0)</f>
        <v>0.005434782608695652</v>
      </c>
      <c r="I47" s="148">
        <f>_xlfn.IFERROR(VLOOKUP(K47,'[1]Sheet1'!$A$697:$I$738,8,FALSE),0)</f>
        <v>6</v>
      </c>
      <c r="J47" s="147">
        <f>_xlfn.IFERROR(VLOOKUP(K47,'[1]Sheet1'!$A$697:$I$738,9,FALSE)/100,0)</f>
        <v>0.002172338884866039</v>
      </c>
      <c r="K47" s="256" t="s">
        <v>559</v>
      </c>
    </row>
    <row r="48" spans="1:11" ht="15.75" thickBot="1">
      <c r="A48" s="252" t="s">
        <v>84</v>
      </c>
      <c r="B48" s="226" t="s">
        <v>370</v>
      </c>
      <c r="C48" s="116">
        <f>SUM(C49:C51)</f>
        <v>47</v>
      </c>
      <c r="D48" s="117">
        <f aca="true" t="shared" si="6" ref="D48:J48">SUM(D49:D51)</f>
        <v>0.19341563786008234</v>
      </c>
      <c r="E48" s="116">
        <f t="shared" si="6"/>
        <v>271</v>
      </c>
      <c r="F48" s="117">
        <f t="shared" si="6"/>
        <v>0.16948092557848654</v>
      </c>
      <c r="G48" s="119">
        <f t="shared" si="6"/>
        <v>146</v>
      </c>
      <c r="H48" s="118">
        <f t="shared" si="6"/>
        <v>0.15869565217391307</v>
      </c>
      <c r="I48" s="116">
        <f t="shared" si="6"/>
        <v>464</v>
      </c>
      <c r="J48" s="118">
        <f t="shared" si="6"/>
        <v>0.16799420709630702</v>
      </c>
      <c r="K48" s="256"/>
    </row>
    <row r="49" spans="1:11" ht="28.5">
      <c r="A49" s="239" t="s">
        <v>371</v>
      </c>
      <c r="B49" s="240" t="s">
        <v>372</v>
      </c>
      <c r="C49" s="137">
        <f>_xlfn.IFERROR(VLOOKUP(K49,'[1]Sheet1'!$A$697:$I$738,2,FALSE),0)</f>
        <v>3</v>
      </c>
      <c r="D49" s="138">
        <f>_xlfn.IFERROR(VLOOKUP(K49,'[1]Sheet1'!$A$697:$I$738,3,FALSE)/100,0)</f>
        <v>0.012345679012345678</v>
      </c>
      <c r="E49" s="137">
        <f>_xlfn.IFERROR(VLOOKUP(K49,'[1]Sheet1'!$A$697:$I$738,4,FALSE),0)</f>
        <v>25</v>
      </c>
      <c r="F49" s="138">
        <f>_xlfn.IFERROR(VLOOKUP(K49,'[1]Sheet1'!$A$697:$I$738,5,FALSE)/100,0)</f>
        <v>0.015634771732332707</v>
      </c>
      <c r="G49" s="139">
        <f>_xlfn.IFERROR(VLOOKUP(K49,'[1]Sheet1'!$A$697:$I$738,6,FALSE),0)</f>
        <v>8</v>
      </c>
      <c r="H49" s="140">
        <f>_xlfn.IFERROR(VLOOKUP(K49,'[1]Sheet1'!$A$724:$I$783,7,FALSE)/100,0)</f>
        <v>0.008695652173913044</v>
      </c>
      <c r="I49" s="137">
        <f>_xlfn.IFERROR(VLOOKUP(K49,'[1]Sheet1'!$A$697:$I$738,8,FALSE),0)</f>
        <v>36</v>
      </c>
      <c r="J49" s="140">
        <f>_xlfn.IFERROR(VLOOKUP(K49,'[1]Sheet1'!$A$697:$I$738,9,FALSE)/100,0)</f>
        <v>0.013034033309196235</v>
      </c>
      <c r="K49" s="256" t="s">
        <v>560</v>
      </c>
    </row>
    <row r="50" spans="1:11" ht="15">
      <c r="A50" s="241" t="s">
        <v>373</v>
      </c>
      <c r="B50" s="215" t="s">
        <v>374</v>
      </c>
      <c r="C50" s="18">
        <f>_xlfn.IFERROR(VLOOKUP(K50,'[1]Sheet1'!$A$697:$I$738,2,FALSE),0)</f>
        <v>1</v>
      </c>
      <c r="D50" s="120">
        <f>_xlfn.IFERROR(VLOOKUP(K50,'[1]Sheet1'!$A$697:$I$738,3,FALSE)/100,0)</f>
        <v>0.00411522633744856</v>
      </c>
      <c r="E50" s="18">
        <f>_xlfn.IFERROR(VLOOKUP(K50,'[1]Sheet1'!$A$697:$I$738,4,FALSE),0)</f>
        <v>7</v>
      </c>
      <c r="F50" s="120">
        <f>_xlfn.IFERROR(VLOOKUP(K50,'[1]Sheet1'!$A$697:$I$738,5,FALSE)/100,0)</f>
        <v>0.004377736085053157</v>
      </c>
      <c r="G50" s="39">
        <f>_xlfn.IFERROR(VLOOKUP(K50,'[1]Sheet1'!$A$697:$I$738,6,FALSE),0)</f>
        <v>3</v>
      </c>
      <c r="H50" s="121">
        <f>_xlfn.IFERROR(VLOOKUP(K50,'[1]Sheet1'!$A$724:$I$783,7,FALSE)/100,0)</f>
        <v>0.0032608695652173916</v>
      </c>
      <c r="I50" s="38">
        <f>_xlfn.IFERROR(VLOOKUP(K50,'[1]Sheet1'!$A$697:$I$738,8,FALSE),0)</f>
        <v>11</v>
      </c>
      <c r="J50" s="121">
        <f>_xlfn.IFERROR(VLOOKUP(K50,'[1]Sheet1'!$A$697:$I$738,9,FALSE)/100,0)</f>
        <v>0.0039826212889210715</v>
      </c>
      <c r="K50" s="256" t="s">
        <v>561</v>
      </c>
    </row>
    <row r="51" spans="1:11" ht="15.75" thickBot="1">
      <c r="A51" s="242" t="s">
        <v>375</v>
      </c>
      <c r="B51" s="216" t="s">
        <v>376</v>
      </c>
      <c r="C51" s="19">
        <f>_xlfn.IFERROR(VLOOKUP(K51,'[1]Sheet1'!$A$697:$I$738,2,FALSE),0)</f>
        <v>43</v>
      </c>
      <c r="D51" s="141">
        <f>_xlfn.IFERROR(VLOOKUP(K51,'[1]Sheet1'!$A$697:$I$738,3,FALSE)/100,0)</f>
        <v>0.1769547325102881</v>
      </c>
      <c r="E51" s="19">
        <f>_xlfn.IFERROR(VLOOKUP(K51,'[1]Sheet1'!$A$697:$I$738,4,FALSE),0)</f>
        <v>239</v>
      </c>
      <c r="F51" s="141">
        <f>_xlfn.IFERROR(VLOOKUP(K51,'[1]Sheet1'!$A$697:$I$738,5,FALSE)/100,0)</f>
        <v>0.14946841776110067</v>
      </c>
      <c r="G51" s="40">
        <f>_xlfn.IFERROR(VLOOKUP(K51,'[1]Sheet1'!$A$697:$I$738,6,FALSE),0)</f>
        <v>135</v>
      </c>
      <c r="H51" s="142">
        <f>_xlfn.IFERROR(VLOOKUP(K51,'[1]Sheet1'!$A$724:$I$783,7,FALSE)/100,0)</f>
        <v>0.14673913043478262</v>
      </c>
      <c r="I51" s="101">
        <f>_xlfn.IFERROR(VLOOKUP(K51,'[1]Sheet1'!$A$697:$I$738,8,FALSE),0)</f>
        <v>417</v>
      </c>
      <c r="J51" s="142">
        <f>_xlfn.IFERROR(VLOOKUP(K51,'[1]Sheet1'!$A$697:$I$738,9,FALSE)/100,0)</f>
        <v>0.15097755249818973</v>
      </c>
      <c r="K51" s="256" t="s">
        <v>562</v>
      </c>
    </row>
    <row r="52" spans="1:11" ht="15.75" thickBot="1">
      <c r="A52" s="252" t="s">
        <v>377</v>
      </c>
      <c r="B52" s="226" t="s">
        <v>378</v>
      </c>
      <c r="C52" s="116">
        <f>_xlfn.IFERROR(VLOOKUP(K52,'[1]Sheet1'!$A$697:$I$738,2,FALSE),0)</f>
        <v>10</v>
      </c>
      <c r="D52" s="117">
        <f>_xlfn.IFERROR(VLOOKUP(K52,'[1]Sheet1'!$A$697:$I$738,3,FALSE)/100,0)</f>
        <v>0.0411522633744856</v>
      </c>
      <c r="E52" s="116">
        <f>_xlfn.IFERROR(VLOOKUP(K52,'[1]Sheet1'!$A$697:$I$738,4,FALSE),0)</f>
        <v>35</v>
      </c>
      <c r="F52" s="117">
        <f>_xlfn.IFERROR(VLOOKUP(K52,'[1]Sheet1'!$A$697:$I$738,5,FALSE)/100,0)</f>
        <v>0.021888680425265795</v>
      </c>
      <c r="G52" s="119">
        <f>_xlfn.IFERROR(VLOOKUP(K52,'[1]Sheet1'!$A$697:$I$738,6,FALSE),0)</f>
        <v>16</v>
      </c>
      <c r="H52" s="118">
        <f>_xlfn.IFERROR(VLOOKUP(K52,'[1]Sheet1'!$A$724:$I$783,7,FALSE)/100,0)</f>
        <v>0.017391304347826087</v>
      </c>
      <c r="I52" s="116">
        <f>_xlfn.IFERROR(VLOOKUP(K52,'[1]Sheet1'!$A$697:$I$738,8,FALSE),0)</f>
        <v>61</v>
      </c>
      <c r="J52" s="118">
        <f>_xlfn.IFERROR(VLOOKUP(K52,'[1]Sheet1'!$A$697:$I$738,9,FALSE)/100,0)</f>
        <v>0.022085445329471397</v>
      </c>
      <c r="K52" s="256" t="s">
        <v>563</v>
      </c>
    </row>
    <row r="53" spans="1:11" ht="15.75" thickBot="1">
      <c r="A53" s="277" t="s">
        <v>103</v>
      </c>
      <c r="B53" s="355"/>
      <c r="C53" s="28">
        <f>_xlfn.IFERROR(VLOOKUP(K53,'[1]Sheet1'!$A$697:$I$738,2,FALSE),0)</f>
        <v>243</v>
      </c>
      <c r="D53" s="227">
        <f>_xlfn.IFERROR(VLOOKUP(K53,'[1]Sheet1'!$A$697:$I$738,3,FALSE)/100,0)</f>
        <v>1</v>
      </c>
      <c r="E53" s="28">
        <f>_xlfn.IFERROR(VLOOKUP(K53,'[1]Sheet1'!$A$697:$I$738,4,FALSE),0)</f>
        <v>1599</v>
      </c>
      <c r="F53" s="227">
        <f>_xlfn.IFERROR(VLOOKUP(K53,'[1]Sheet1'!$A$697:$I$738,5,FALSE)/100,0)</f>
        <v>1</v>
      </c>
      <c r="G53" s="46">
        <f>_xlfn.IFERROR(VLOOKUP(K53,'[1]Sheet1'!$A$697:$I$738,6,FALSE),0)</f>
        <v>920</v>
      </c>
      <c r="H53" s="228">
        <f>_xlfn.IFERROR(VLOOKUP(K53,'[1]Sheet1'!$A$724:$I$783,7,FALSE)/100,0)</f>
        <v>1</v>
      </c>
      <c r="I53" s="28">
        <f>_xlfn.IFERROR(VLOOKUP(K53,'[1]Sheet1'!$A$697:$I$738,8,FALSE),0)</f>
        <v>2762</v>
      </c>
      <c r="J53" s="228">
        <f>_xlfn.IFERROR(VLOOKUP(K53,'[1]Sheet1'!$A$697:$I$738,9,FALSE)/100,0)</f>
        <v>1</v>
      </c>
      <c r="K53" s="256" t="s">
        <v>435</v>
      </c>
    </row>
    <row r="55" ht="15">
      <c r="I55" s="167">
        <f>I52+I48+I39+I30+I23+I19+I15+I6+I5</f>
        <v>2762</v>
      </c>
    </row>
  </sheetData>
  <sheetProtection/>
  <mergeCells count="9">
    <mergeCell ref="A53:B53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2"/>
  <sheetViews>
    <sheetView zoomScalePageLayoutView="0" workbookViewId="0" topLeftCell="A38">
      <selection activeCell="G64" sqref="G64"/>
    </sheetView>
  </sheetViews>
  <sheetFormatPr defaultColWidth="11.421875" defaultRowHeight="15"/>
  <cols>
    <col min="1" max="1" width="10.7109375" style="167" customWidth="1"/>
    <col min="2" max="2" width="60.28125" style="167" bestFit="1" customWidth="1"/>
    <col min="3" max="8" width="19.57421875" style="167" customWidth="1"/>
    <col min="9" max="9" width="11.421875" style="256" customWidth="1"/>
    <col min="10" max="16384" width="11.421875" style="167" customWidth="1"/>
  </cols>
  <sheetData>
    <row r="1" spans="1:8" ht="24.75" customHeight="1" thickBot="1" thickTop="1">
      <c r="A1" s="306" t="s">
        <v>618</v>
      </c>
      <c r="B1" s="307"/>
      <c r="C1" s="307"/>
      <c r="D1" s="307"/>
      <c r="E1" s="307"/>
      <c r="F1" s="307"/>
      <c r="G1" s="308"/>
      <c r="H1" s="321"/>
    </row>
    <row r="2" spans="1:8" ht="19.5" customHeight="1" thickBot="1" thickTop="1">
      <c r="A2" s="356" t="s">
        <v>226</v>
      </c>
      <c r="B2" s="359" t="s">
        <v>292</v>
      </c>
      <c r="C2" s="297" t="s">
        <v>111</v>
      </c>
      <c r="D2" s="300"/>
      <c r="E2" s="300"/>
      <c r="F2" s="299"/>
      <c r="G2" s="322" t="s">
        <v>103</v>
      </c>
      <c r="H2" s="323"/>
    </row>
    <row r="3" spans="1:8" ht="19.5" customHeight="1">
      <c r="A3" s="357"/>
      <c r="B3" s="360"/>
      <c r="C3" s="303" t="s">
        <v>112</v>
      </c>
      <c r="D3" s="304"/>
      <c r="E3" s="275" t="s">
        <v>113</v>
      </c>
      <c r="F3" s="276"/>
      <c r="G3" s="324"/>
      <c r="H3" s="325"/>
    </row>
    <row r="4" spans="1:8" ht="19.5" customHeight="1" thickBot="1">
      <c r="A4" s="358"/>
      <c r="B4" s="361"/>
      <c r="C4" s="149" t="s">
        <v>33</v>
      </c>
      <c r="D4" s="60" t="s">
        <v>34</v>
      </c>
      <c r="E4" s="35" t="s">
        <v>33</v>
      </c>
      <c r="F4" s="36" t="s">
        <v>34</v>
      </c>
      <c r="G4" s="14" t="s">
        <v>33</v>
      </c>
      <c r="H4" s="68" t="s">
        <v>34</v>
      </c>
    </row>
    <row r="5" spans="1:9" ht="15.75" thickBot="1">
      <c r="A5" s="252" t="s">
        <v>35</v>
      </c>
      <c r="B5" s="226" t="s">
        <v>293</v>
      </c>
      <c r="C5" s="116">
        <f>_xlfn.IFERROR(VLOOKUP(I5,'[1]Sheet1'!$A$743:$I$784,4,FALSE),0)</f>
        <v>40</v>
      </c>
      <c r="D5" s="117">
        <f>_xlfn.IFERROR(VLOOKUP(I5,'[1]Sheet1'!$A$743:$I$784,5,FALSE)/100,0)</f>
        <v>0.02726653033401499</v>
      </c>
      <c r="E5" s="116">
        <f>_xlfn.IFERROR(VLOOKUP(I5,'[1]Sheet1'!$A$743:$I$784,2,FALSE),0)</f>
        <v>31</v>
      </c>
      <c r="F5" s="118">
        <f>_xlfn.IFERROR(VLOOKUP(I5,'[1]Sheet1'!$A$743:$I$784,3,FALSE)/100,0)</f>
        <v>0.023938223938223938</v>
      </c>
      <c r="G5" s="116">
        <f>_xlfn.IFERROR(VLOOKUP(I5,'[1]Sheet1'!$A$743:$I$784,6,FALSE),0)</f>
        <v>71</v>
      </c>
      <c r="H5" s="118">
        <f>_xlfn.IFERROR(VLOOKUP(I5,'[1]Sheet1'!$A$743:$I$784,7,FALSE)/100,0)</f>
        <v>0.02570601013758146</v>
      </c>
      <c r="I5" s="256" t="s">
        <v>523</v>
      </c>
    </row>
    <row r="6" spans="1:8" ht="15.75" thickBot="1">
      <c r="A6" s="252" t="s">
        <v>37</v>
      </c>
      <c r="B6" s="226" t="s">
        <v>294</v>
      </c>
      <c r="C6" s="116">
        <f aca="true" t="shared" si="0" ref="C6:H6">SUM(C7:C14)</f>
        <v>79</v>
      </c>
      <c r="D6" s="117">
        <f t="shared" si="0"/>
        <v>0.05385139740967962</v>
      </c>
      <c r="E6" s="116">
        <f t="shared" si="0"/>
        <v>73</v>
      </c>
      <c r="F6" s="118">
        <f t="shared" si="0"/>
        <v>0.056370656370656365</v>
      </c>
      <c r="G6" s="116">
        <f t="shared" si="0"/>
        <v>152</v>
      </c>
      <c r="H6" s="118">
        <f t="shared" si="0"/>
        <v>0.05503258508327299</v>
      </c>
    </row>
    <row r="7" spans="1:9" ht="15">
      <c r="A7" s="254" t="s">
        <v>295</v>
      </c>
      <c r="B7" s="255" t="s">
        <v>296</v>
      </c>
      <c r="C7" s="137">
        <f>_xlfn.IFERROR(VLOOKUP(I7,'[1]Sheet1'!$A$743:$I$784,4,FALSE),0)</f>
        <v>25</v>
      </c>
      <c r="D7" s="138">
        <f>_xlfn.IFERROR(VLOOKUP(I7,'[1]Sheet1'!$A$743:$I$784,5,FALSE)/100,0)</f>
        <v>0.017041581458759374</v>
      </c>
      <c r="E7" s="137">
        <f>_xlfn.IFERROR(VLOOKUP(I7,'[1]Sheet1'!$A$743:$I$784,2,FALSE),0)</f>
        <v>18</v>
      </c>
      <c r="F7" s="140">
        <f>_xlfn.IFERROR(VLOOKUP(I7,'[1]Sheet1'!$A$743:$I$784,3,FALSE)/100,0)</f>
        <v>0.013899613899613899</v>
      </c>
      <c r="G7" s="137">
        <f>_xlfn.IFERROR(VLOOKUP(I7,'[1]Sheet1'!$A$743:$I$784,6,FALSE),0)</f>
        <v>43</v>
      </c>
      <c r="H7" s="140">
        <f>_xlfn.IFERROR(VLOOKUP(I7,'[1]Sheet1'!$A$743:$I$784,7,FALSE)/100,0)</f>
        <v>0.015568428674873281</v>
      </c>
      <c r="I7" s="256" t="s">
        <v>524</v>
      </c>
    </row>
    <row r="8" spans="1:9" ht="15">
      <c r="A8" s="241" t="s">
        <v>297</v>
      </c>
      <c r="B8" s="215" t="s">
        <v>298</v>
      </c>
      <c r="C8" s="38">
        <f>_xlfn.IFERROR(VLOOKUP(I8,'[1]Sheet1'!$A$743:$I$784,4,FALSE),0)</f>
        <v>16</v>
      </c>
      <c r="D8" s="120">
        <f>_xlfn.IFERROR(VLOOKUP(I8,'[1]Sheet1'!$A$743:$I$784,5,FALSE)/100,0)</f>
        <v>0.010906612133605999</v>
      </c>
      <c r="E8" s="38">
        <f>_xlfn.IFERROR(VLOOKUP(I8,'[1]Sheet1'!$A$743:$I$784,2,FALSE),0)</f>
        <v>20</v>
      </c>
      <c r="F8" s="121">
        <f>_xlfn.IFERROR(VLOOKUP(I8,'[1]Sheet1'!$A$743:$I$784,3,FALSE)/100,0)</f>
        <v>0.015444015444015443</v>
      </c>
      <c r="G8" s="38">
        <f>_xlfn.IFERROR(VLOOKUP(I8,'[1]Sheet1'!$A$743:$I$784,6,FALSE),0)</f>
        <v>36</v>
      </c>
      <c r="H8" s="121">
        <f>_xlfn.IFERROR(VLOOKUP(I8,'[1]Sheet1'!$A$743:$I$784,7,FALSE)/100,0)</f>
        <v>0.013034033309196235</v>
      </c>
      <c r="I8" s="256" t="s">
        <v>525</v>
      </c>
    </row>
    <row r="9" spans="1:9" ht="15">
      <c r="A9" s="241" t="s">
        <v>299</v>
      </c>
      <c r="B9" s="215" t="s">
        <v>300</v>
      </c>
      <c r="C9" s="18">
        <f>_xlfn.IFERROR(VLOOKUP(I9,'[1]Sheet1'!$A$743:$I$784,4,FALSE),0)</f>
        <v>19</v>
      </c>
      <c r="D9" s="120">
        <f>_xlfn.IFERROR(VLOOKUP(I9,'[1]Sheet1'!$A$743:$I$784,5,FALSE)/100,0)</f>
        <v>0.012951601908657124</v>
      </c>
      <c r="E9" s="18">
        <f>_xlfn.IFERROR(VLOOKUP(I9,'[1]Sheet1'!$A$743:$I$784,2,FALSE),0)</f>
        <v>14</v>
      </c>
      <c r="F9" s="121">
        <f>_xlfn.IFERROR(VLOOKUP(I9,'[1]Sheet1'!$A$743:$I$784,3,FALSE)/100,0)</f>
        <v>0.010810810810810811</v>
      </c>
      <c r="G9" s="18">
        <f>_xlfn.IFERROR(VLOOKUP(I9,'[1]Sheet1'!$A$743:$I$784,6,FALSE),0)</f>
        <v>33</v>
      </c>
      <c r="H9" s="121">
        <f>_xlfn.IFERROR(VLOOKUP(I9,'[1]Sheet1'!$A$743:$I$784,7,FALSE)/100,0)</f>
        <v>0.011947863866763215</v>
      </c>
      <c r="I9" s="256" t="s">
        <v>526</v>
      </c>
    </row>
    <row r="10" spans="1:9" ht="15">
      <c r="A10" s="241" t="s">
        <v>301</v>
      </c>
      <c r="B10" s="215" t="s">
        <v>302</v>
      </c>
      <c r="C10" s="18">
        <f>_xlfn.IFERROR(VLOOKUP(I10,'[1]Sheet1'!$A$743:$I$784,4,FALSE),0)</f>
        <v>3</v>
      </c>
      <c r="D10" s="120">
        <f>_xlfn.IFERROR(VLOOKUP(I10,'[1]Sheet1'!$A$743:$I$784,5,FALSE)/100,0)</f>
        <v>0.002044989775051125</v>
      </c>
      <c r="E10" s="18">
        <f>_xlfn.IFERROR(VLOOKUP(I10,'[1]Sheet1'!$A$743:$I$784,2,FALSE),0)</f>
        <v>1</v>
      </c>
      <c r="F10" s="121">
        <f>_xlfn.IFERROR(VLOOKUP(I10,'[1]Sheet1'!$A$743:$I$784,3,FALSE)/100,0)</f>
        <v>0.0007722007722007722</v>
      </c>
      <c r="G10" s="18">
        <f>_xlfn.IFERROR(VLOOKUP(I10,'[1]Sheet1'!$A$743:$I$784,6,FALSE),0)</f>
        <v>4</v>
      </c>
      <c r="H10" s="121">
        <f>_xlfn.IFERROR(VLOOKUP(I10,'[1]Sheet1'!$A$743:$I$784,7,FALSE)/100,0)</f>
        <v>0.001448225923244026</v>
      </c>
      <c r="I10" s="256" t="s">
        <v>527</v>
      </c>
    </row>
    <row r="11" spans="1:9" ht="15">
      <c r="A11" s="241" t="s">
        <v>303</v>
      </c>
      <c r="B11" s="215" t="s">
        <v>304</v>
      </c>
      <c r="C11" s="18">
        <f>_xlfn.IFERROR(VLOOKUP(I11,'[1]Sheet1'!$A$743:$I$784,4,FALSE),0)</f>
        <v>1</v>
      </c>
      <c r="D11" s="120">
        <f>_xlfn.IFERROR(VLOOKUP(I11,'[1]Sheet1'!$A$743:$I$784,5,FALSE)/100,0)</f>
        <v>0.0006816632583503749</v>
      </c>
      <c r="E11" s="18">
        <f>_xlfn.IFERROR(VLOOKUP(I11,'[1]Sheet1'!$A$743:$I$784,2,FALSE),0)</f>
        <v>2</v>
      </c>
      <c r="F11" s="121">
        <f>_xlfn.IFERROR(VLOOKUP(I11,'[1]Sheet1'!$A$743:$I$784,3,FALSE)/100,0)</f>
        <v>0.0015444015444015444</v>
      </c>
      <c r="G11" s="18">
        <f>_xlfn.IFERROR(VLOOKUP(I11,'[1]Sheet1'!$A$743:$I$784,6,FALSE),0)</f>
        <v>3</v>
      </c>
      <c r="H11" s="121">
        <f>_xlfn.IFERROR(VLOOKUP(I11,'[1]Sheet1'!$A$743:$I$784,7,FALSE)/100,0)</f>
        <v>0.0010861694424330196</v>
      </c>
      <c r="I11" s="256" t="s">
        <v>528</v>
      </c>
    </row>
    <row r="12" spans="1:9" ht="15">
      <c r="A12" s="241" t="s">
        <v>305</v>
      </c>
      <c r="B12" s="215" t="s">
        <v>306</v>
      </c>
      <c r="C12" s="18">
        <f>_xlfn.IFERROR(VLOOKUP(I12,'[1]Sheet1'!$A$743:$I$784,4,FALSE),0)</f>
        <v>0</v>
      </c>
      <c r="D12" s="120">
        <f>_xlfn.IFERROR(VLOOKUP(I12,'[1]Sheet1'!$A$743:$I$784,5,FALSE)/100,0)</f>
        <v>0</v>
      </c>
      <c r="E12" s="18">
        <f>_xlfn.IFERROR(VLOOKUP(I12,'[1]Sheet1'!$A$743:$I$784,2,FALSE),0)</f>
        <v>1</v>
      </c>
      <c r="F12" s="121">
        <f>_xlfn.IFERROR(VLOOKUP(I12,'[1]Sheet1'!$A$743:$I$784,3,FALSE)/100,0)</f>
        <v>0.0007722007722007722</v>
      </c>
      <c r="G12" s="18">
        <f>_xlfn.IFERROR(VLOOKUP(I12,'[1]Sheet1'!$A$743:$I$784,6,FALSE),0)</f>
        <v>1</v>
      </c>
      <c r="H12" s="121">
        <f>_xlfn.IFERROR(VLOOKUP(I12,'[1]Sheet1'!$A$743:$I$784,7,FALSE)/100,0)</f>
        <v>0.0003620564808110065</v>
      </c>
      <c r="I12" s="256" t="s">
        <v>529</v>
      </c>
    </row>
    <row r="13" spans="1:9" ht="15">
      <c r="A13" s="241" t="s">
        <v>307</v>
      </c>
      <c r="B13" s="215" t="s">
        <v>308</v>
      </c>
      <c r="C13" s="18">
        <f>_xlfn.IFERROR(VLOOKUP(I13,'[1]Sheet1'!$A$743:$I$784,4,FALSE),0)</f>
        <v>12</v>
      </c>
      <c r="D13" s="120">
        <f>_xlfn.IFERROR(VLOOKUP(I13,'[1]Sheet1'!$A$743:$I$784,5,FALSE)/100,0)</f>
        <v>0.0081799591002045</v>
      </c>
      <c r="E13" s="18">
        <f>_xlfn.IFERROR(VLOOKUP(I13,'[1]Sheet1'!$A$743:$I$784,2,FALSE),0)</f>
        <v>10</v>
      </c>
      <c r="F13" s="121">
        <f>_xlfn.IFERROR(VLOOKUP(I13,'[1]Sheet1'!$A$743:$I$784,3,FALSE)/100,0)</f>
        <v>0.007722007722007721</v>
      </c>
      <c r="G13" s="18">
        <f>_xlfn.IFERROR(VLOOKUP(I13,'[1]Sheet1'!$A$743:$I$784,6,FALSE),0)</f>
        <v>22</v>
      </c>
      <c r="H13" s="121">
        <f>_xlfn.IFERROR(VLOOKUP(I13,'[1]Sheet1'!$A$743:$I$784,7,FALSE)/100,0)</f>
        <v>0.007965242577842143</v>
      </c>
      <c r="I13" s="256" t="s">
        <v>530</v>
      </c>
    </row>
    <row r="14" spans="1:9" ht="15.75" thickBot="1">
      <c r="A14" s="242" t="s">
        <v>309</v>
      </c>
      <c r="B14" s="216" t="s">
        <v>310</v>
      </c>
      <c r="C14" s="19">
        <f>_xlfn.IFERROR(VLOOKUP(I14,'[1]Sheet1'!$A$743:$I$784,4,FALSE),0)</f>
        <v>3</v>
      </c>
      <c r="D14" s="141">
        <f>_xlfn.IFERROR(VLOOKUP(I14,'[1]Sheet1'!$A$743:$I$784,5,FALSE)/100,0)</f>
        <v>0.002044989775051125</v>
      </c>
      <c r="E14" s="19">
        <f>_xlfn.IFERROR(VLOOKUP(I14,'[1]Sheet1'!$A$743:$I$784,2,FALSE),0)</f>
        <v>7</v>
      </c>
      <c r="F14" s="142">
        <f>_xlfn.IFERROR(VLOOKUP(I14,'[1]Sheet1'!$A$743:$I$784,3,FALSE)/100,0)</f>
        <v>0.005405405405405406</v>
      </c>
      <c r="G14" s="19">
        <f>_xlfn.IFERROR(VLOOKUP(I14,'[1]Sheet1'!$A$743:$I$784,6,FALSE),0)</f>
        <v>10</v>
      </c>
      <c r="H14" s="142">
        <f>_xlfn.IFERROR(VLOOKUP(I14,'[1]Sheet1'!$A$743:$I$784,7,FALSE)/100,0)</f>
        <v>0.003620564808110065</v>
      </c>
      <c r="I14" s="256" t="s">
        <v>531</v>
      </c>
    </row>
    <row r="15" spans="1:8" ht="15.75" thickBot="1">
      <c r="A15" s="252" t="s">
        <v>45</v>
      </c>
      <c r="B15" s="226" t="s">
        <v>311</v>
      </c>
      <c r="C15" s="116">
        <f aca="true" t="shared" si="1" ref="C15:H15">SUM(C16:C18)</f>
        <v>72</v>
      </c>
      <c r="D15" s="117">
        <f t="shared" si="1"/>
        <v>0.04907975460122699</v>
      </c>
      <c r="E15" s="116">
        <f t="shared" si="1"/>
        <v>95</v>
      </c>
      <c r="F15" s="118">
        <f t="shared" si="1"/>
        <v>0.07335907335907335</v>
      </c>
      <c r="G15" s="116">
        <f t="shared" si="1"/>
        <v>167</v>
      </c>
      <c r="H15" s="118">
        <f t="shared" si="1"/>
        <v>0.06046343229543809</v>
      </c>
    </row>
    <row r="16" spans="1:9" ht="28.5">
      <c r="A16" s="254" t="s">
        <v>312</v>
      </c>
      <c r="B16" s="255" t="s">
        <v>380</v>
      </c>
      <c r="C16" s="137">
        <f>_xlfn.IFERROR(VLOOKUP(I16,'[1]Sheet1'!$A$743:$I$784,4,FALSE),0)</f>
        <v>32</v>
      </c>
      <c r="D16" s="138">
        <f>_xlfn.IFERROR(VLOOKUP(I16,'[1]Sheet1'!$A$743:$I$784,5,FALSE)/100,0)</f>
        <v>0.021813224267211998</v>
      </c>
      <c r="E16" s="137">
        <f>_xlfn.IFERROR(VLOOKUP(I16,'[1]Sheet1'!$A$743:$I$784,2,FALSE),0)</f>
        <v>52</v>
      </c>
      <c r="F16" s="140">
        <f>_xlfn.IFERROR(VLOOKUP(I16,'[1]Sheet1'!$A$743:$I$784,3,FALSE)/100,0)</f>
        <v>0.040154440154440155</v>
      </c>
      <c r="G16" s="137">
        <f>_xlfn.IFERROR(VLOOKUP(I16,'[1]Sheet1'!$A$743:$I$784,6,FALSE),0)</f>
        <v>84</v>
      </c>
      <c r="H16" s="140">
        <f>_xlfn.IFERROR(VLOOKUP(I16,'[1]Sheet1'!$A$743:$I$784,7,FALSE)/100,0)</f>
        <v>0.03041274438812455</v>
      </c>
      <c r="I16" s="256" t="s">
        <v>532</v>
      </c>
    </row>
    <row r="17" spans="1:9" ht="15">
      <c r="A17" s="241" t="s">
        <v>314</v>
      </c>
      <c r="B17" s="215" t="s">
        <v>313</v>
      </c>
      <c r="C17" s="38">
        <f>_xlfn.IFERROR(VLOOKUP(I17,'[1]Sheet1'!$A$743:$I$784,4,FALSE),0)</f>
        <v>34</v>
      </c>
      <c r="D17" s="120">
        <f>_xlfn.IFERROR(VLOOKUP(I17,'[1]Sheet1'!$A$743:$I$784,5,FALSE)/100,0)</f>
        <v>0.023176550783912744</v>
      </c>
      <c r="E17" s="38">
        <f>_xlfn.IFERROR(VLOOKUP(I17,'[1]Sheet1'!$A$743:$I$784,2,FALSE),0)</f>
        <v>34</v>
      </c>
      <c r="F17" s="121">
        <f>_xlfn.IFERROR(VLOOKUP(I17,'[1]Sheet1'!$A$743:$I$784,3,FALSE)/100,0)</f>
        <v>0.026254826254826252</v>
      </c>
      <c r="G17" s="38">
        <f>_xlfn.IFERROR(VLOOKUP(I17,'[1]Sheet1'!$A$743:$I$784,6,FALSE),0)</f>
        <v>68</v>
      </c>
      <c r="H17" s="121">
        <f>_xlfn.IFERROR(VLOOKUP(I17,'[1]Sheet1'!$A$743:$I$784,7,FALSE)/100,0)</f>
        <v>0.024619840695148443</v>
      </c>
      <c r="I17" s="256" t="s">
        <v>533</v>
      </c>
    </row>
    <row r="18" spans="1:9" ht="15.75" thickBot="1">
      <c r="A18" s="245" t="s">
        <v>315</v>
      </c>
      <c r="B18" s="217" t="s">
        <v>316</v>
      </c>
      <c r="C18" s="32">
        <f>_xlfn.IFERROR(VLOOKUP(I18,'[1]Sheet1'!$A$743:$I$784,4,FALSE),0)</f>
        <v>6</v>
      </c>
      <c r="D18" s="146">
        <f>_xlfn.IFERROR(VLOOKUP(I18,'[1]Sheet1'!$A$743:$I$784,5,FALSE)/100,0)</f>
        <v>0.00408997955010225</v>
      </c>
      <c r="E18" s="32">
        <f>_xlfn.IFERROR(VLOOKUP(I18,'[1]Sheet1'!$A$743:$I$784,2,FALSE),0)</f>
        <v>9</v>
      </c>
      <c r="F18" s="147">
        <f>_xlfn.IFERROR(VLOOKUP(I18,'[1]Sheet1'!$A$743:$I$784,3,FALSE)/100,0)</f>
        <v>0.0069498069498069494</v>
      </c>
      <c r="G18" s="32">
        <f>_xlfn.IFERROR(VLOOKUP(I18,'[1]Sheet1'!$A$743:$I$784,6,FALSE),0)</f>
        <v>15</v>
      </c>
      <c r="H18" s="147">
        <f>_xlfn.IFERROR(VLOOKUP(I18,'[1]Sheet1'!$A$743:$I$784,7,FALSE)/100,0)</f>
        <v>0.005430847212165097</v>
      </c>
      <c r="I18" s="256" t="s">
        <v>534</v>
      </c>
    </row>
    <row r="19" spans="1:8" ht="15.75" thickBot="1">
      <c r="A19" s="252" t="s">
        <v>53</v>
      </c>
      <c r="B19" s="226" t="s">
        <v>317</v>
      </c>
      <c r="C19" s="116">
        <f aca="true" t="shared" si="2" ref="C19:H19">SUM(C20:C22)</f>
        <v>67</v>
      </c>
      <c r="D19" s="117">
        <f t="shared" si="2"/>
        <v>0.045671438309475114</v>
      </c>
      <c r="E19" s="116">
        <f t="shared" si="2"/>
        <v>54</v>
      </c>
      <c r="F19" s="118">
        <f t="shared" si="2"/>
        <v>0.04169884169884171</v>
      </c>
      <c r="G19" s="116">
        <f t="shared" si="2"/>
        <v>121</v>
      </c>
      <c r="H19" s="118">
        <f t="shared" si="2"/>
        <v>0.04380883417813179</v>
      </c>
    </row>
    <row r="20" spans="1:9" ht="15">
      <c r="A20" s="254" t="s">
        <v>318</v>
      </c>
      <c r="B20" s="255" t="s">
        <v>319</v>
      </c>
      <c r="C20" s="137">
        <f>_xlfn.IFERROR(VLOOKUP(I20,'[1]Sheet1'!$A$743:$I$784,4,FALSE),0)</f>
        <v>23</v>
      </c>
      <c r="D20" s="138">
        <f>_xlfn.IFERROR(VLOOKUP(I20,'[1]Sheet1'!$A$743:$I$784,5,FALSE)/100,0)</f>
        <v>0.01567825494205862</v>
      </c>
      <c r="E20" s="137">
        <f>_xlfn.IFERROR(VLOOKUP(I20,'[1]Sheet1'!$A$743:$I$784,2,FALSE),0)</f>
        <v>27</v>
      </c>
      <c r="F20" s="140">
        <f>_xlfn.IFERROR(VLOOKUP(I20,'[1]Sheet1'!$A$743:$I$784,3,FALSE)/100,0)</f>
        <v>0.020849420849420854</v>
      </c>
      <c r="G20" s="137">
        <f>_xlfn.IFERROR(VLOOKUP(I20,'[1]Sheet1'!$A$743:$I$784,6,FALSE),0)</f>
        <v>50</v>
      </c>
      <c r="H20" s="140">
        <f>_xlfn.IFERROR(VLOOKUP(I20,'[1]Sheet1'!$A$743:$I$784,7,FALSE)/100,0)</f>
        <v>0.01810282404055033</v>
      </c>
      <c r="I20" s="256" t="s">
        <v>535</v>
      </c>
    </row>
    <row r="21" spans="1:9" ht="15">
      <c r="A21" s="241" t="s">
        <v>320</v>
      </c>
      <c r="B21" s="215" t="s">
        <v>319</v>
      </c>
      <c r="C21" s="38">
        <f>_xlfn.IFERROR(VLOOKUP(I21,'[1]Sheet1'!$A$743:$I$784,4,FALSE),0)</f>
        <v>37</v>
      </c>
      <c r="D21" s="120">
        <f>_xlfn.IFERROR(VLOOKUP(I21,'[1]Sheet1'!$A$743:$I$784,5,FALSE)/100,0)</f>
        <v>0.025221540558963872</v>
      </c>
      <c r="E21" s="38">
        <f>_xlfn.IFERROR(VLOOKUP(I21,'[1]Sheet1'!$A$743:$I$784,2,FALSE),0)</f>
        <v>21</v>
      </c>
      <c r="F21" s="121">
        <f>_xlfn.IFERROR(VLOOKUP(I21,'[1]Sheet1'!$A$743:$I$784,3,FALSE)/100,0)</f>
        <v>0.016216216216216217</v>
      </c>
      <c r="G21" s="38">
        <f>_xlfn.IFERROR(VLOOKUP(I21,'[1]Sheet1'!$A$743:$I$784,6,FALSE),0)</f>
        <v>58</v>
      </c>
      <c r="H21" s="121">
        <f>_xlfn.IFERROR(VLOOKUP(I21,'[1]Sheet1'!$A$743:$I$784,7,FALSE)/100,0)</f>
        <v>0.020999275887038378</v>
      </c>
      <c r="I21" s="256" t="s">
        <v>536</v>
      </c>
    </row>
    <row r="22" spans="1:9" ht="15.75" thickBot="1">
      <c r="A22" s="242" t="s">
        <v>321</v>
      </c>
      <c r="B22" s="216" t="s">
        <v>322</v>
      </c>
      <c r="C22" s="19">
        <f>_xlfn.IFERROR(VLOOKUP(I22,'[1]Sheet1'!$A$743:$I$784,4,FALSE),0)</f>
        <v>7</v>
      </c>
      <c r="D22" s="141">
        <f>_xlfn.IFERROR(VLOOKUP(I22,'[1]Sheet1'!$A$743:$I$784,5,FALSE)/100,0)</f>
        <v>0.004771642808452626</v>
      </c>
      <c r="E22" s="19">
        <f>_xlfn.IFERROR(VLOOKUP(I22,'[1]Sheet1'!$A$743:$I$784,2,FALSE),0)</f>
        <v>6</v>
      </c>
      <c r="F22" s="142">
        <f>_xlfn.IFERROR(VLOOKUP(I22,'[1]Sheet1'!$A$743:$I$784,3,FALSE)/100,0)</f>
        <v>0.004633204633204633</v>
      </c>
      <c r="G22" s="19">
        <f>_xlfn.IFERROR(VLOOKUP(I22,'[1]Sheet1'!$A$743:$I$784,6,FALSE),0)</f>
        <v>13</v>
      </c>
      <c r="H22" s="142">
        <f>_xlfn.IFERROR(VLOOKUP(I22,'[1]Sheet1'!$A$743:$I$784,7,FALSE)/100,0)</f>
        <v>0.004706734250543085</v>
      </c>
      <c r="I22" s="256" t="s">
        <v>537</v>
      </c>
    </row>
    <row r="23" spans="1:8" ht="15.75" thickBot="1">
      <c r="A23" s="252" t="s">
        <v>62</v>
      </c>
      <c r="B23" s="226" t="s">
        <v>323</v>
      </c>
      <c r="C23" s="116">
        <f aca="true" t="shared" si="3" ref="C23:H23">SUM(C24:C29)</f>
        <v>62</v>
      </c>
      <c r="D23" s="117">
        <f t="shared" si="3"/>
        <v>0.04226312201772325</v>
      </c>
      <c r="E23" s="116">
        <f t="shared" si="3"/>
        <v>51</v>
      </c>
      <c r="F23" s="118">
        <f t="shared" si="3"/>
        <v>0.03938223938223938</v>
      </c>
      <c r="G23" s="116">
        <f t="shared" si="3"/>
        <v>113</v>
      </c>
      <c r="H23" s="118">
        <f t="shared" si="3"/>
        <v>0.04091238233164374</v>
      </c>
    </row>
    <row r="24" spans="1:9" ht="15">
      <c r="A24" s="254" t="s">
        <v>324</v>
      </c>
      <c r="B24" s="255" t="s">
        <v>381</v>
      </c>
      <c r="C24" s="137">
        <f>_xlfn.IFERROR(VLOOKUP(I24,'[1]Sheet1'!$A$743:$I$784,4,FALSE),0)</f>
        <v>2</v>
      </c>
      <c r="D24" s="138">
        <f>_xlfn.IFERROR(VLOOKUP(I24,'[1]Sheet1'!$A$743:$I$784,5,FALSE)/100,0)</f>
        <v>0.0013633265167007499</v>
      </c>
      <c r="E24" s="137">
        <f>_xlfn.IFERROR(VLOOKUP(I24,'[1]Sheet1'!$A$743:$I$784,2,FALSE),0)</f>
        <v>1</v>
      </c>
      <c r="F24" s="140">
        <f>_xlfn.IFERROR(VLOOKUP(I24,'[1]Sheet1'!$A$743:$I$784,3,FALSE)/100,0)</f>
        <v>0.0007722007722007722</v>
      </c>
      <c r="G24" s="137">
        <f>_xlfn.IFERROR(VLOOKUP(I24,'[1]Sheet1'!$A$743:$I$784,6,FALSE),0)</f>
        <v>3</v>
      </c>
      <c r="H24" s="140">
        <f>_xlfn.IFERROR(VLOOKUP(I24,'[1]Sheet1'!$A$743:$I$784,7,FALSE)/100,0)</f>
        <v>0.0010861694424330196</v>
      </c>
      <c r="I24" s="256" t="s">
        <v>538</v>
      </c>
    </row>
    <row r="25" spans="1:9" ht="15">
      <c r="A25" s="241" t="s">
        <v>326</v>
      </c>
      <c r="B25" s="215" t="s">
        <v>327</v>
      </c>
      <c r="C25" s="38">
        <f>_xlfn.IFERROR(VLOOKUP(I25,'[1]Sheet1'!$A$743:$I$784,4,FALSE),0)</f>
        <v>48</v>
      </c>
      <c r="D25" s="120">
        <f>_xlfn.IFERROR(VLOOKUP(I25,'[1]Sheet1'!$A$743:$I$784,5,FALSE)/100,0)</f>
        <v>0.032719836400818</v>
      </c>
      <c r="E25" s="38">
        <f>_xlfn.IFERROR(VLOOKUP(I25,'[1]Sheet1'!$A$743:$I$784,2,FALSE),0)</f>
        <v>37</v>
      </c>
      <c r="F25" s="121">
        <f>_xlfn.IFERROR(VLOOKUP(I25,'[1]Sheet1'!$A$743:$I$784,3,FALSE)/100,0)</f>
        <v>0.02857142857142857</v>
      </c>
      <c r="G25" s="38">
        <f>_xlfn.IFERROR(VLOOKUP(I25,'[1]Sheet1'!$A$743:$I$784,6,FALSE),0)</f>
        <v>85</v>
      </c>
      <c r="H25" s="121">
        <f>_xlfn.IFERROR(VLOOKUP(I25,'[1]Sheet1'!$A$743:$I$784,7,FALSE)/100,0)</f>
        <v>0.03077480086893556</v>
      </c>
      <c r="I25" s="256" t="s">
        <v>539</v>
      </c>
    </row>
    <row r="26" spans="1:9" ht="15">
      <c r="A26" s="241" t="s">
        <v>328</v>
      </c>
      <c r="B26" s="215" t="s">
        <v>329</v>
      </c>
      <c r="C26" s="18">
        <f>_xlfn.IFERROR(VLOOKUP(I26,'[1]Sheet1'!$A$743:$I$784,4,FALSE),0)</f>
        <v>1</v>
      </c>
      <c r="D26" s="120">
        <f>_xlfn.IFERROR(VLOOKUP(I26,'[1]Sheet1'!$A$743:$I$784,5,FALSE)/100,0)</f>
        <v>0.0006816632583503749</v>
      </c>
      <c r="E26" s="18">
        <f>_xlfn.IFERROR(VLOOKUP(I26,'[1]Sheet1'!$A$743:$I$784,2,FALSE),0)</f>
        <v>2</v>
      </c>
      <c r="F26" s="121">
        <f>_xlfn.IFERROR(VLOOKUP(I26,'[1]Sheet1'!$A$743:$I$784,3,FALSE)/100,0)</f>
        <v>0.0015444015444015444</v>
      </c>
      <c r="G26" s="18">
        <f>_xlfn.IFERROR(VLOOKUP(I26,'[1]Sheet1'!$A$743:$I$784,6,FALSE),0)</f>
        <v>3</v>
      </c>
      <c r="H26" s="121">
        <f>_xlfn.IFERROR(VLOOKUP(I26,'[1]Sheet1'!$A$743:$I$784,7,FALSE)/100,0)</f>
        <v>0.0010861694424330196</v>
      </c>
      <c r="I26" s="256" t="s">
        <v>540</v>
      </c>
    </row>
    <row r="27" spans="1:9" ht="15">
      <c r="A27" s="241" t="s">
        <v>330</v>
      </c>
      <c r="B27" s="253" t="s">
        <v>331</v>
      </c>
      <c r="C27" s="18">
        <f>_xlfn.IFERROR(VLOOKUP(I27,'[1]Sheet1'!$A$743:$I$784,4,FALSE),0)</f>
        <v>5</v>
      </c>
      <c r="D27" s="120">
        <f>_xlfn.IFERROR(VLOOKUP(I27,'[1]Sheet1'!$A$743:$I$784,5,FALSE)/100,0)</f>
        <v>0.0034083162917518737</v>
      </c>
      <c r="E27" s="18">
        <f>_xlfn.IFERROR(VLOOKUP(I27,'[1]Sheet1'!$A$743:$I$784,2,FALSE),0)</f>
        <v>9</v>
      </c>
      <c r="F27" s="121">
        <f>_xlfn.IFERROR(VLOOKUP(I27,'[1]Sheet1'!$A$743:$I$784,3,FALSE)/100,0)</f>
        <v>0.0069498069498069494</v>
      </c>
      <c r="G27" s="18">
        <f>_xlfn.IFERROR(VLOOKUP(I27,'[1]Sheet1'!$A$743:$I$784,6,FALSE),0)</f>
        <v>14</v>
      </c>
      <c r="H27" s="121">
        <f>_xlfn.IFERROR(VLOOKUP(I27,'[1]Sheet1'!$A$743:$I$784,7,FALSE)/100,0)</f>
        <v>0.005068790731354091</v>
      </c>
      <c r="I27" s="256" t="s">
        <v>541</v>
      </c>
    </row>
    <row r="28" spans="1:9" ht="15">
      <c r="A28" s="241" t="s">
        <v>332</v>
      </c>
      <c r="B28" s="215" t="s">
        <v>333</v>
      </c>
      <c r="C28" s="18">
        <f>_xlfn.IFERROR(VLOOKUP(I28,'[1]Sheet1'!$A$743:$I$784,4,FALSE),0)</f>
        <v>5</v>
      </c>
      <c r="D28" s="120">
        <f>_xlfn.IFERROR(VLOOKUP(I28,'[1]Sheet1'!$A$743:$I$784,5,FALSE)/100,0)</f>
        <v>0.0034083162917518737</v>
      </c>
      <c r="E28" s="18">
        <f>_xlfn.IFERROR(VLOOKUP(I28,'[1]Sheet1'!$A$743:$I$784,2,FALSE),0)</f>
        <v>1</v>
      </c>
      <c r="F28" s="121">
        <f>_xlfn.IFERROR(VLOOKUP(I28,'[1]Sheet1'!$A$743:$I$784,3,FALSE)/100,0)</f>
        <v>0.0007722007722007722</v>
      </c>
      <c r="G28" s="18">
        <f>_xlfn.IFERROR(VLOOKUP(I28,'[1]Sheet1'!$A$743:$I$784,6,FALSE),0)</f>
        <v>6</v>
      </c>
      <c r="H28" s="121">
        <f>_xlfn.IFERROR(VLOOKUP(I28,'[1]Sheet1'!$A$743:$I$784,7,FALSE)/100,0)</f>
        <v>0.002172338884866039</v>
      </c>
      <c r="I28" s="256" t="s">
        <v>542</v>
      </c>
    </row>
    <row r="29" spans="1:9" ht="15.75" thickBot="1">
      <c r="A29" s="245" t="s">
        <v>334</v>
      </c>
      <c r="B29" s="217" t="s">
        <v>335</v>
      </c>
      <c r="C29" s="32">
        <f>_xlfn.IFERROR(VLOOKUP(I29,'[1]Sheet1'!$A$743:$I$784,4,FALSE),0)</f>
        <v>1</v>
      </c>
      <c r="D29" s="146">
        <f>_xlfn.IFERROR(VLOOKUP(I29,'[1]Sheet1'!$A$743:$I$784,5,FALSE)/100,0)</f>
        <v>0.0006816632583503749</v>
      </c>
      <c r="E29" s="32">
        <f>_xlfn.IFERROR(VLOOKUP(I29,'[1]Sheet1'!$A$743:$I$784,2,FALSE),0)</f>
        <v>1</v>
      </c>
      <c r="F29" s="147">
        <f>_xlfn.IFERROR(VLOOKUP(I29,'[1]Sheet1'!$A$743:$I$784,3,FALSE)/100,0)</f>
        <v>0.0007722007722007722</v>
      </c>
      <c r="G29" s="32">
        <f>_xlfn.IFERROR(VLOOKUP(I29,'[1]Sheet1'!$A$743:$I$784,6,FALSE),0)</f>
        <v>2</v>
      </c>
      <c r="H29" s="147">
        <f>_xlfn.IFERROR(VLOOKUP(I29,'[1]Sheet1'!$A$743:$I$784,7,FALSE)/100,0)</f>
        <v>0.000724112961622013</v>
      </c>
      <c r="I29" s="256" t="s">
        <v>543</v>
      </c>
    </row>
    <row r="30" spans="1:8" ht="15.75" thickBot="1">
      <c r="A30" s="252" t="s">
        <v>336</v>
      </c>
      <c r="B30" s="226" t="s">
        <v>337</v>
      </c>
      <c r="C30" s="116">
        <f aca="true" t="shared" si="4" ref="C30:H30">SUM(C31:C38)</f>
        <v>485</v>
      </c>
      <c r="D30" s="117">
        <f t="shared" si="4"/>
        <v>0.33060668029993184</v>
      </c>
      <c r="E30" s="116">
        <f t="shared" si="4"/>
        <v>405</v>
      </c>
      <c r="F30" s="118">
        <f t="shared" si="4"/>
        <v>0.3127413127413128</v>
      </c>
      <c r="G30" s="116">
        <f t="shared" si="4"/>
        <v>890</v>
      </c>
      <c r="H30" s="118">
        <f t="shared" si="4"/>
        <v>0.3222302679217958</v>
      </c>
    </row>
    <row r="31" spans="1:9" ht="15">
      <c r="A31" s="254" t="s">
        <v>338</v>
      </c>
      <c r="B31" s="255" t="s">
        <v>382</v>
      </c>
      <c r="C31" s="137">
        <f>_xlfn.IFERROR(VLOOKUP(I31,'[1]Sheet1'!$A$743:$I$784,4,FALSE),0)</f>
        <v>14</v>
      </c>
      <c r="D31" s="138">
        <f>_xlfn.IFERROR(VLOOKUP(I31,'[1]Sheet1'!$A$743:$I$784,5,FALSE)/100,0)</f>
        <v>0.009543285616905251</v>
      </c>
      <c r="E31" s="137">
        <f>_xlfn.IFERROR(VLOOKUP(I31,'[1]Sheet1'!$A$743:$I$784,2,FALSE),0)</f>
        <v>6</v>
      </c>
      <c r="F31" s="140">
        <f>_xlfn.IFERROR(VLOOKUP(I31,'[1]Sheet1'!$A$743:$I$784,3,FALSE)/100,0)</f>
        <v>0.004633204633204633</v>
      </c>
      <c r="G31" s="137">
        <f>_xlfn.IFERROR(VLOOKUP(I31,'[1]Sheet1'!$A$743:$I$784,6,FALSE),0)</f>
        <v>20</v>
      </c>
      <c r="H31" s="140">
        <f>_xlfn.IFERROR(VLOOKUP(I31,'[1]Sheet1'!$A$743:$I$784,7,FALSE)/100,0)</f>
        <v>0.00724112961622013</v>
      </c>
      <c r="I31" s="256" t="s">
        <v>544</v>
      </c>
    </row>
    <row r="32" spans="1:9" ht="15">
      <c r="A32" s="241" t="s">
        <v>340</v>
      </c>
      <c r="B32" s="215" t="s">
        <v>341</v>
      </c>
      <c r="C32" s="38">
        <f>_xlfn.IFERROR(VLOOKUP(I32,'[1]Sheet1'!$A$743:$I$784,4,FALSE),0)</f>
        <v>155</v>
      </c>
      <c r="D32" s="120">
        <f>_xlfn.IFERROR(VLOOKUP(I32,'[1]Sheet1'!$A$743:$I$784,5,FALSE)/100,0)</f>
        <v>0.10565780504430812</v>
      </c>
      <c r="E32" s="38">
        <f>_xlfn.IFERROR(VLOOKUP(I32,'[1]Sheet1'!$A$743:$I$784,2,FALSE),0)</f>
        <v>125</v>
      </c>
      <c r="F32" s="121">
        <f>_xlfn.IFERROR(VLOOKUP(I32,'[1]Sheet1'!$A$743:$I$784,3,FALSE)/100,0)</f>
        <v>0.09652509652509651</v>
      </c>
      <c r="G32" s="38">
        <f>_xlfn.IFERROR(VLOOKUP(I32,'[1]Sheet1'!$A$743:$I$784,6,FALSE),0)</f>
        <v>280</v>
      </c>
      <c r="H32" s="121">
        <f>_xlfn.IFERROR(VLOOKUP(I32,'[1]Sheet1'!$A$743:$I$784,7,FALSE)/100,0)</f>
        <v>0.10137581462708183</v>
      </c>
      <c r="I32" s="256" t="s">
        <v>545</v>
      </c>
    </row>
    <row r="33" spans="1:9" ht="15">
      <c r="A33" s="241" t="s">
        <v>342</v>
      </c>
      <c r="B33" s="215" t="s">
        <v>343</v>
      </c>
      <c r="C33" s="18">
        <f>_xlfn.IFERROR(VLOOKUP(I33,'[1]Sheet1'!$A$743:$I$784,4,FALSE),0)</f>
        <v>104</v>
      </c>
      <c r="D33" s="120">
        <f>_xlfn.IFERROR(VLOOKUP(I33,'[1]Sheet1'!$A$743:$I$784,5,FALSE)/100,0)</f>
        <v>0.070892978868439</v>
      </c>
      <c r="E33" s="18">
        <f>_xlfn.IFERROR(VLOOKUP(I33,'[1]Sheet1'!$A$743:$I$784,2,FALSE),0)</f>
        <v>113</v>
      </c>
      <c r="F33" s="121">
        <f>_xlfn.IFERROR(VLOOKUP(I33,'[1]Sheet1'!$A$743:$I$784,3,FALSE)/100,0)</f>
        <v>0.08725868725868725</v>
      </c>
      <c r="G33" s="18">
        <f>_xlfn.IFERROR(VLOOKUP(I33,'[1]Sheet1'!$A$743:$I$784,6,FALSE),0)</f>
        <v>217</v>
      </c>
      <c r="H33" s="121">
        <f>_xlfn.IFERROR(VLOOKUP(I33,'[1]Sheet1'!$A$743:$I$784,7,FALSE)/100,0)</f>
        <v>0.07856625633598842</v>
      </c>
      <c r="I33" s="256" t="s">
        <v>546</v>
      </c>
    </row>
    <row r="34" spans="1:9" ht="15">
      <c r="A34" s="241" t="s">
        <v>344</v>
      </c>
      <c r="B34" s="215" t="s">
        <v>345</v>
      </c>
      <c r="C34" s="18">
        <f>_xlfn.IFERROR(VLOOKUP(I34,'[1]Sheet1'!$A$743:$I$784,4,FALSE),0)</f>
        <v>47</v>
      </c>
      <c r="D34" s="120">
        <f>_xlfn.IFERROR(VLOOKUP(I34,'[1]Sheet1'!$A$743:$I$784,5,FALSE)/100,0)</f>
        <v>0.032038173142467624</v>
      </c>
      <c r="E34" s="18">
        <f>_xlfn.IFERROR(VLOOKUP(I34,'[1]Sheet1'!$A$743:$I$784,2,FALSE),0)</f>
        <v>28</v>
      </c>
      <c r="F34" s="121">
        <f>_xlfn.IFERROR(VLOOKUP(I34,'[1]Sheet1'!$A$743:$I$784,3,FALSE)/100,0)</f>
        <v>0.021621621621621623</v>
      </c>
      <c r="G34" s="18">
        <f>_xlfn.IFERROR(VLOOKUP(I34,'[1]Sheet1'!$A$743:$I$784,6,FALSE),0)</f>
        <v>75</v>
      </c>
      <c r="H34" s="121">
        <f>_xlfn.IFERROR(VLOOKUP(I34,'[1]Sheet1'!$A$743:$I$784,7,FALSE)/100,0)</f>
        <v>0.02715423606082549</v>
      </c>
      <c r="I34" s="256" t="s">
        <v>547</v>
      </c>
    </row>
    <row r="35" spans="1:9" ht="15">
      <c r="A35" s="241" t="s">
        <v>346</v>
      </c>
      <c r="B35" s="215" t="s">
        <v>347</v>
      </c>
      <c r="C35" s="18">
        <f>_xlfn.IFERROR(VLOOKUP(I35,'[1]Sheet1'!$A$743:$I$784,4,FALSE),0)</f>
        <v>35</v>
      </c>
      <c r="D35" s="120">
        <f>_xlfn.IFERROR(VLOOKUP(I35,'[1]Sheet1'!$A$743:$I$784,5,FALSE)/100,0)</f>
        <v>0.023858214042263123</v>
      </c>
      <c r="E35" s="18">
        <f>_xlfn.IFERROR(VLOOKUP(I35,'[1]Sheet1'!$A$743:$I$784,2,FALSE),0)</f>
        <v>37</v>
      </c>
      <c r="F35" s="121">
        <f>_xlfn.IFERROR(VLOOKUP(I35,'[1]Sheet1'!$A$743:$I$784,3,FALSE)/100,0)</f>
        <v>0.02857142857142857</v>
      </c>
      <c r="G35" s="18">
        <f>_xlfn.IFERROR(VLOOKUP(I35,'[1]Sheet1'!$A$743:$I$784,6,FALSE),0)</f>
        <v>72</v>
      </c>
      <c r="H35" s="121">
        <f>_xlfn.IFERROR(VLOOKUP(I35,'[1]Sheet1'!$A$743:$I$784,7,FALSE)/100,0)</f>
        <v>0.02606806661839247</v>
      </c>
      <c r="I35" s="256" t="s">
        <v>548</v>
      </c>
    </row>
    <row r="36" spans="1:9" ht="15">
      <c r="A36" s="190">
        <v>55</v>
      </c>
      <c r="B36" s="215" t="s">
        <v>348</v>
      </c>
      <c r="C36" s="18">
        <f>_xlfn.IFERROR(VLOOKUP(I36,'[1]Sheet1'!$A$743:$I$784,4,FALSE),0)</f>
        <v>109</v>
      </c>
      <c r="D36" s="120">
        <f>_xlfn.IFERROR(VLOOKUP(I36,'[1]Sheet1'!$A$743:$I$784,5,FALSE)/100,0)</f>
        <v>0.07430129516019086</v>
      </c>
      <c r="E36" s="18">
        <f>_xlfn.IFERROR(VLOOKUP(I36,'[1]Sheet1'!$A$743:$I$784,2,FALSE),0)</f>
        <v>83</v>
      </c>
      <c r="F36" s="121">
        <f>_xlfn.IFERROR(VLOOKUP(I36,'[1]Sheet1'!$A$743:$I$784,3,FALSE)/100,0)</f>
        <v>0.06409266409266409</v>
      </c>
      <c r="G36" s="18">
        <f>_xlfn.IFERROR(VLOOKUP(I36,'[1]Sheet1'!$A$743:$I$784,6,FALSE),0)</f>
        <v>192</v>
      </c>
      <c r="H36" s="121">
        <f>_xlfn.IFERROR(VLOOKUP(I36,'[1]Sheet1'!$A$743:$I$784,7,FALSE)/100,0)</f>
        <v>0.06951484431571325</v>
      </c>
      <c r="I36" s="256" t="s">
        <v>549</v>
      </c>
    </row>
    <row r="37" spans="1:9" ht="15">
      <c r="A37" s="241" t="s">
        <v>349</v>
      </c>
      <c r="B37" s="215" t="s">
        <v>350</v>
      </c>
      <c r="C37" s="18">
        <f>_xlfn.IFERROR(VLOOKUP(I37,'[1]Sheet1'!$A$743:$I$784,4,FALSE),0)</f>
        <v>16</v>
      </c>
      <c r="D37" s="120">
        <f>_xlfn.IFERROR(VLOOKUP(I37,'[1]Sheet1'!$A$743:$I$784,5,FALSE)/100,0)</f>
        <v>0.010906612133605999</v>
      </c>
      <c r="E37" s="18">
        <f>_xlfn.IFERROR(VLOOKUP(I37,'[1]Sheet1'!$A$743:$I$784,2,FALSE),0)</f>
        <v>13</v>
      </c>
      <c r="F37" s="121">
        <f>_xlfn.IFERROR(VLOOKUP(I37,'[1]Sheet1'!$A$743:$I$784,3,FALSE)/100,0)</f>
        <v>0.010038610038610039</v>
      </c>
      <c r="G37" s="18">
        <f>_xlfn.IFERROR(VLOOKUP(I37,'[1]Sheet1'!$A$743:$I$784,6,FALSE),0)</f>
        <v>29</v>
      </c>
      <c r="H37" s="121">
        <f>_xlfn.IFERROR(VLOOKUP(I37,'[1]Sheet1'!$A$743:$I$784,7,FALSE)/100,0)</f>
        <v>0.010499637943519189</v>
      </c>
      <c r="I37" s="256" t="s">
        <v>550</v>
      </c>
    </row>
    <row r="38" spans="1:9" ht="15.75" thickBot="1">
      <c r="A38" s="242" t="s">
        <v>351</v>
      </c>
      <c r="B38" s="216" t="s">
        <v>352</v>
      </c>
      <c r="C38" s="19">
        <f>_xlfn.IFERROR(VLOOKUP(I38,'[1]Sheet1'!$A$743:$I$784,4,FALSE),0)</f>
        <v>5</v>
      </c>
      <c r="D38" s="141">
        <f>_xlfn.IFERROR(VLOOKUP(I38,'[1]Sheet1'!$A$743:$I$784,5,FALSE)/100,0)</f>
        <v>0.0034083162917518737</v>
      </c>
      <c r="E38" s="19">
        <f>_xlfn.IFERROR(VLOOKUP(I38,'[1]Sheet1'!$A$743:$I$784,2,FALSE),0)</f>
        <v>0</v>
      </c>
      <c r="F38" s="142">
        <f>_xlfn.IFERROR(VLOOKUP(I38,'[1]Sheet1'!$A$743:$I$784,3,FALSE)/100,0)</f>
        <v>0</v>
      </c>
      <c r="G38" s="19">
        <f>_xlfn.IFERROR(VLOOKUP(I38,'[1]Sheet1'!$A$743:$I$784,6,FALSE),0)</f>
        <v>5</v>
      </c>
      <c r="H38" s="142">
        <f>_xlfn.IFERROR(VLOOKUP(I38,'[1]Sheet1'!$A$743:$I$784,7,FALSE)/100,0)</f>
        <v>0.0018102824040550326</v>
      </c>
      <c r="I38" s="256" t="s">
        <v>551</v>
      </c>
    </row>
    <row r="39" spans="1:8" ht="15.75" thickBot="1">
      <c r="A39" s="252" t="s">
        <v>76</v>
      </c>
      <c r="B39" s="226" t="s">
        <v>353</v>
      </c>
      <c r="C39" s="116">
        <f aca="true" t="shared" si="5" ref="C39:H39">SUM(C40:C47)</f>
        <v>391</v>
      </c>
      <c r="D39" s="117">
        <f t="shared" si="5"/>
        <v>0.2665303340149966</v>
      </c>
      <c r="E39" s="116">
        <f t="shared" si="5"/>
        <v>332</v>
      </c>
      <c r="F39" s="118">
        <f t="shared" si="5"/>
        <v>0.25637065637065637</v>
      </c>
      <c r="G39" s="116">
        <f t="shared" si="5"/>
        <v>723</v>
      </c>
      <c r="H39" s="118">
        <f t="shared" si="5"/>
        <v>0.2617668356263578</v>
      </c>
    </row>
    <row r="40" spans="1:9" ht="15">
      <c r="A40" s="254" t="s">
        <v>354</v>
      </c>
      <c r="B40" s="255" t="s">
        <v>383</v>
      </c>
      <c r="C40" s="137">
        <f>_xlfn.IFERROR(VLOOKUP(I40,'[1]Sheet1'!$A$743:$I$784,4,FALSE),0)</f>
        <v>6</v>
      </c>
      <c r="D40" s="138">
        <f>_xlfn.IFERROR(VLOOKUP(I40,'[1]Sheet1'!$A$743:$I$784,5,FALSE)/100,0)</f>
        <v>0.00408997955010225</v>
      </c>
      <c r="E40" s="137">
        <f>_xlfn.IFERROR(VLOOKUP(I40,'[1]Sheet1'!$A$743:$I$784,2,FALSE),0)</f>
        <v>11</v>
      </c>
      <c r="F40" s="140">
        <f>_xlfn.IFERROR(VLOOKUP(I40,'[1]Sheet1'!$A$743:$I$784,3,FALSE)/100,0)</f>
        <v>0.008494208494208495</v>
      </c>
      <c r="G40" s="137">
        <f>_xlfn.IFERROR(VLOOKUP(I40,'[1]Sheet1'!$A$743:$I$784,6,FALSE),0)</f>
        <v>17</v>
      </c>
      <c r="H40" s="140">
        <f>_xlfn.IFERROR(VLOOKUP(I40,'[1]Sheet1'!$A$743:$I$784,7,FALSE)/100,0)</f>
        <v>0.006154960173787111</v>
      </c>
      <c r="I40" s="256" t="s">
        <v>552</v>
      </c>
    </row>
    <row r="41" spans="1:9" ht="15">
      <c r="A41" s="241" t="s">
        <v>356</v>
      </c>
      <c r="B41" s="215" t="s">
        <v>357</v>
      </c>
      <c r="C41" s="38">
        <f>_xlfn.IFERROR(VLOOKUP(I41,'[1]Sheet1'!$A$743:$I$784,4,FALSE),0)</f>
        <v>28</v>
      </c>
      <c r="D41" s="120">
        <f>_xlfn.IFERROR(VLOOKUP(I41,'[1]Sheet1'!$A$743:$I$784,5,FALSE)/100,0)</f>
        <v>0.019086571233810502</v>
      </c>
      <c r="E41" s="38">
        <f>_xlfn.IFERROR(VLOOKUP(I41,'[1]Sheet1'!$A$743:$I$784,2,FALSE),0)</f>
        <v>19</v>
      </c>
      <c r="F41" s="121">
        <f>_xlfn.IFERROR(VLOOKUP(I41,'[1]Sheet1'!$A$743:$I$784,3,FALSE)/100,0)</f>
        <v>0.014671814671814673</v>
      </c>
      <c r="G41" s="38">
        <f>_xlfn.IFERROR(VLOOKUP(I41,'[1]Sheet1'!$A$743:$I$784,6,FALSE),0)</f>
        <v>47</v>
      </c>
      <c r="H41" s="121">
        <f>_xlfn.IFERROR(VLOOKUP(I41,'[1]Sheet1'!$A$743:$I$784,7,FALSE)/100,0)</f>
        <v>0.017016654598117305</v>
      </c>
      <c r="I41" s="256" t="s">
        <v>553</v>
      </c>
    </row>
    <row r="42" spans="1:9" ht="15">
      <c r="A42" s="241" t="s">
        <v>358</v>
      </c>
      <c r="B42" s="215" t="s">
        <v>359</v>
      </c>
      <c r="C42" s="18">
        <f>_xlfn.IFERROR(VLOOKUP(I42,'[1]Sheet1'!$A$743:$I$784,4,FALSE),0)</f>
        <v>181</v>
      </c>
      <c r="D42" s="120">
        <f>_xlfn.IFERROR(VLOOKUP(I42,'[1]Sheet1'!$A$743:$I$784,5,FALSE)/100,0)</f>
        <v>0.12338104976141788</v>
      </c>
      <c r="E42" s="18">
        <f>_xlfn.IFERROR(VLOOKUP(I42,'[1]Sheet1'!$A$743:$I$784,2,FALSE),0)</f>
        <v>123</v>
      </c>
      <c r="F42" s="121">
        <f>_xlfn.IFERROR(VLOOKUP(I42,'[1]Sheet1'!$A$743:$I$784,3,FALSE)/100,0)</f>
        <v>0.09498069498069497</v>
      </c>
      <c r="G42" s="18">
        <f>_xlfn.IFERROR(VLOOKUP(I42,'[1]Sheet1'!$A$743:$I$784,6,FALSE),0)</f>
        <v>304</v>
      </c>
      <c r="H42" s="121">
        <f>_xlfn.IFERROR(VLOOKUP(I42,'[1]Sheet1'!$A$743:$I$784,7,FALSE)/100,0)</f>
        <v>0.11006517016654599</v>
      </c>
      <c r="I42" s="256" t="s">
        <v>554</v>
      </c>
    </row>
    <row r="43" spans="1:9" ht="15">
      <c r="A43" s="241" t="s">
        <v>360</v>
      </c>
      <c r="B43" s="215" t="s">
        <v>361</v>
      </c>
      <c r="C43" s="18">
        <f>_xlfn.IFERROR(VLOOKUP(I43,'[1]Sheet1'!$A$743:$I$784,4,FALSE),0)</f>
        <v>91</v>
      </c>
      <c r="D43" s="120">
        <f>_xlfn.IFERROR(VLOOKUP(I43,'[1]Sheet1'!$A$743:$I$784,5,FALSE)/100,0)</f>
        <v>0.06203135650988411</v>
      </c>
      <c r="E43" s="18">
        <f>_xlfn.IFERROR(VLOOKUP(I43,'[1]Sheet1'!$A$743:$I$784,2,FALSE),0)</f>
        <v>91</v>
      </c>
      <c r="F43" s="121">
        <f>_xlfn.IFERROR(VLOOKUP(I43,'[1]Sheet1'!$A$743:$I$784,3,FALSE)/100,0)</f>
        <v>0.07027027027027027</v>
      </c>
      <c r="G43" s="18">
        <f>_xlfn.IFERROR(VLOOKUP(I43,'[1]Sheet1'!$A$743:$I$784,6,FALSE),0)</f>
        <v>182</v>
      </c>
      <c r="H43" s="121">
        <f>_xlfn.IFERROR(VLOOKUP(I43,'[1]Sheet1'!$A$743:$I$784,7,FALSE)/100,0)</f>
        <v>0.0658942795076032</v>
      </c>
      <c r="I43" s="256" t="s">
        <v>555</v>
      </c>
    </row>
    <row r="44" spans="1:9" ht="15">
      <c r="A44" s="241" t="s">
        <v>362</v>
      </c>
      <c r="B44" s="215" t="s">
        <v>363</v>
      </c>
      <c r="C44" s="18">
        <f>_xlfn.IFERROR(VLOOKUP(I44,'[1]Sheet1'!$A$743:$I$784,4,FALSE),0)</f>
        <v>69</v>
      </c>
      <c r="D44" s="120">
        <f>_xlfn.IFERROR(VLOOKUP(I44,'[1]Sheet1'!$A$743:$I$784,5,FALSE)/100,0)</f>
        <v>0.04703476482617587</v>
      </c>
      <c r="E44" s="18">
        <f>_xlfn.IFERROR(VLOOKUP(I44,'[1]Sheet1'!$A$743:$I$784,2,FALSE),0)</f>
        <v>65</v>
      </c>
      <c r="F44" s="121">
        <f>_xlfn.IFERROR(VLOOKUP(I44,'[1]Sheet1'!$A$743:$I$784,3,FALSE)/100,0)</f>
        <v>0.05019305019305019</v>
      </c>
      <c r="G44" s="18">
        <f>_xlfn.IFERROR(VLOOKUP(I44,'[1]Sheet1'!$A$743:$I$784,6,FALSE),0)</f>
        <v>134</v>
      </c>
      <c r="H44" s="121">
        <f>_xlfn.IFERROR(VLOOKUP(I44,'[1]Sheet1'!$A$743:$I$784,7,FALSE)/100,0)</f>
        <v>0.048515568428674875</v>
      </c>
      <c r="I44" s="256" t="s">
        <v>556</v>
      </c>
    </row>
    <row r="45" spans="1:9" ht="15">
      <c r="A45" s="241" t="s">
        <v>364</v>
      </c>
      <c r="B45" s="215" t="s">
        <v>365</v>
      </c>
      <c r="C45" s="18">
        <f>_xlfn.IFERROR(VLOOKUP(I45,'[1]Sheet1'!$A$743:$I$784,4,FALSE),0)</f>
        <v>3</v>
      </c>
      <c r="D45" s="120">
        <f>_xlfn.IFERROR(VLOOKUP(I45,'[1]Sheet1'!$A$743:$I$784,5,FALSE)/100,0)</f>
        <v>0.002044989775051125</v>
      </c>
      <c r="E45" s="18">
        <f>_xlfn.IFERROR(VLOOKUP(I45,'[1]Sheet1'!$A$743:$I$784,2,FALSE),0)</f>
        <v>8</v>
      </c>
      <c r="F45" s="121">
        <f>_xlfn.IFERROR(VLOOKUP(I45,'[1]Sheet1'!$A$743:$I$784,3,FALSE)/100,0)</f>
        <v>0.006177606177606178</v>
      </c>
      <c r="G45" s="18">
        <f>_xlfn.IFERROR(VLOOKUP(I45,'[1]Sheet1'!$A$743:$I$784,6,FALSE),0)</f>
        <v>11</v>
      </c>
      <c r="H45" s="121">
        <f>_xlfn.IFERROR(VLOOKUP(I45,'[1]Sheet1'!$A$743:$I$784,7,FALSE)/100,0)</f>
        <v>0.0039826212889210715</v>
      </c>
      <c r="I45" s="256" t="s">
        <v>557</v>
      </c>
    </row>
    <row r="46" spans="1:9" ht="15">
      <c r="A46" s="241" t="s">
        <v>366</v>
      </c>
      <c r="B46" s="215" t="s">
        <v>367</v>
      </c>
      <c r="C46" s="18">
        <f>_xlfn.IFERROR(VLOOKUP(I46,'[1]Sheet1'!$A$743:$I$784,4,FALSE),0)</f>
        <v>11</v>
      </c>
      <c r="D46" s="120">
        <f>_xlfn.IFERROR(VLOOKUP(I46,'[1]Sheet1'!$A$743:$I$784,5,FALSE)/100,0)</f>
        <v>0.007498295841854125</v>
      </c>
      <c r="E46" s="18">
        <f>_xlfn.IFERROR(VLOOKUP(I46,'[1]Sheet1'!$A$743:$I$784,2,FALSE),0)</f>
        <v>11</v>
      </c>
      <c r="F46" s="121">
        <f>_xlfn.IFERROR(VLOOKUP(I46,'[1]Sheet1'!$A$743:$I$784,3,FALSE)/100,0)</f>
        <v>0.008494208494208495</v>
      </c>
      <c r="G46" s="18">
        <f>_xlfn.IFERROR(VLOOKUP(I46,'[1]Sheet1'!$A$743:$I$784,6,FALSE),0)</f>
        <v>22</v>
      </c>
      <c r="H46" s="121">
        <f>_xlfn.IFERROR(VLOOKUP(I46,'[1]Sheet1'!$A$743:$I$784,7,FALSE)/100,0)</f>
        <v>0.007965242577842143</v>
      </c>
      <c r="I46" s="256" t="s">
        <v>558</v>
      </c>
    </row>
    <row r="47" spans="1:9" ht="15.75" thickBot="1">
      <c r="A47" s="242" t="s">
        <v>368</v>
      </c>
      <c r="B47" s="216" t="s">
        <v>369</v>
      </c>
      <c r="C47" s="32">
        <f>_xlfn.IFERROR(VLOOKUP(I47,'[1]Sheet1'!$A$743:$I$784,4,FALSE),0)</f>
        <v>2</v>
      </c>
      <c r="D47" s="146">
        <f>_xlfn.IFERROR(VLOOKUP(I47,'[1]Sheet1'!$A$743:$I$784,5,FALSE)/100,0)</f>
        <v>0.0013633265167007499</v>
      </c>
      <c r="E47" s="32">
        <f>_xlfn.IFERROR(VLOOKUP(I47,'[1]Sheet1'!$A$743:$I$784,2,FALSE),0)</f>
        <v>4</v>
      </c>
      <c r="F47" s="147">
        <f>_xlfn.IFERROR(VLOOKUP(I47,'[1]Sheet1'!$A$743:$I$784,3,FALSE)/100,0)</f>
        <v>0.003088803088803089</v>
      </c>
      <c r="G47" s="32">
        <f>_xlfn.IFERROR(VLOOKUP(I47,'[1]Sheet1'!$A$743:$I$784,6,FALSE),0)</f>
        <v>6</v>
      </c>
      <c r="H47" s="147">
        <f>_xlfn.IFERROR(VLOOKUP(I47,'[1]Sheet1'!$A$743:$I$784,7,FALSE)/100,0)</f>
        <v>0.002172338884866039</v>
      </c>
      <c r="I47" s="256" t="s">
        <v>559</v>
      </c>
    </row>
    <row r="48" spans="1:8" ht="15.75" thickBot="1">
      <c r="A48" s="252" t="s">
        <v>84</v>
      </c>
      <c r="B48" s="226" t="s">
        <v>370</v>
      </c>
      <c r="C48" s="116">
        <f aca="true" t="shared" si="6" ref="C48:H48">SUM(C49:C51)</f>
        <v>236</v>
      </c>
      <c r="D48" s="117">
        <f t="shared" si="6"/>
        <v>0.16087252897068846</v>
      </c>
      <c r="E48" s="116">
        <f t="shared" si="6"/>
        <v>228</v>
      </c>
      <c r="F48" s="118">
        <f t="shared" si="6"/>
        <v>0.17606177606177606</v>
      </c>
      <c r="G48" s="116">
        <f t="shared" si="6"/>
        <v>464</v>
      </c>
      <c r="H48" s="118">
        <f t="shared" si="6"/>
        <v>0.16799420709630702</v>
      </c>
    </row>
    <row r="49" spans="1:9" ht="28.5">
      <c r="A49" s="254" t="s">
        <v>371</v>
      </c>
      <c r="B49" s="255" t="s">
        <v>384</v>
      </c>
      <c r="C49" s="137">
        <f>_xlfn.IFERROR(VLOOKUP(I49,'[1]Sheet1'!$A$743:$I$784,4,FALSE),0)</f>
        <v>18</v>
      </c>
      <c r="D49" s="138">
        <f>_xlfn.IFERROR(VLOOKUP(I49,'[1]Sheet1'!$A$743:$I$784,5,FALSE)/100,0)</f>
        <v>0.012269938650306749</v>
      </c>
      <c r="E49" s="137">
        <f>_xlfn.IFERROR(VLOOKUP(I49,'[1]Sheet1'!$A$743:$I$784,2,FALSE),0)</f>
        <v>18</v>
      </c>
      <c r="F49" s="140">
        <f>_xlfn.IFERROR(VLOOKUP(I49,'[1]Sheet1'!$A$743:$I$784,3,FALSE)/100,0)</f>
        <v>0.013899613899613899</v>
      </c>
      <c r="G49" s="137">
        <f>_xlfn.IFERROR(VLOOKUP(I49,'[1]Sheet1'!$A$743:$I$784,6,FALSE),0)</f>
        <v>36</v>
      </c>
      <c r="H49" s="140">
        <f>_xlfn.IFERROR(VLOOKUP(I49,'[1]Sheet1'!$A$743:$I$784,7,FALSE)/100,0)</f>
        <v>0.013034033309196235</v>
      </c>
      <c r="I49" s="256" t="s">
        <v>560</v>
      </c>
    </row>
    <row r="50" spans="1:9" ht="15">
      <c r="A50" s="241" t="s">
        <v>373</v>
      </c>
      <c r="B50" s="215" t="s">
        <v>374</v>
      </c>
      <c r="C50" s="38">
        <f>_xlfn.IFERROR(VLOOKUP(I50,'[1]Sheet1'!$A$743:$I$784,4,FALSE),0)</f>
        <v>7</v>
      </c>
      <c r="D50" s="120">
        <f>_xlfn.IFERROR(VLOOKUP(I50,'[1]Sheet1'!$A$743:$I$784,5,FALSE)/100,0)</f>
        <v>0.004771642808452626</v>
      </c>
      <c r="E50" s="38">
        <f>_xlfn.IFERROR(VLOOKUP(I50,'[1]Sheet1'!$A$743:$I$784,2,FALSE),0)</f>
        <v>4</v>
      </c>
      <c r="F50" s="121">
        <f>_xlfn.IFERROR(VLOOKUP(I50,'[1]Sheet1'!$A$743:$I$784,3,FALSE)/100,0)</f>
        <v>0.003088803088803089</v>
      </c>
      <c r="G50" s="38">
        <f>_xlfn.IFERROR(VLOOKUP(I50,'[1]Sheet1'!$A$743:$I$784,6,FALSE),0)</f>
        <v>11</v>
      </c>
      <c r="H50" s="121">
        <f>_xlfn.IFERROR(VLOOKUP(I50,'[1]Sheet1'!$A$743:$I$784,7,FALSE)/100,0)</f>
        <v>0.0039826212889210715</v>
      </c>
      <c r="I50" s="256" t="s">
        <v>561</v>
      </c>
    </row>
    <row r="51" spans="1:9" ht="15.75" thickBot="1">
      <c r="A51" s="242" t="s">
        <v>375</v>
      </c>
      <c r="B51" s="216" t="s">
        <v>376</v>
      </c>
      <c r="C51" s="19">
        <f>_xlfn.IFERROR(VLOOKUP(I51,'[1]Sheet1'!$A$743:$I$784,4,FALSE),0)</f>
        <v>211</v>
      </c>
      <c r="D51" s="141">
        <f>_xlfn.IFERROR(VLOOKUP(I51,'[1]Sheet1'!$A$743:$I$784,5,FALSE)/100,0)</f>
        <v>0.1438309475119291</v>
      </c>
      <c r="E51" s="19">
        <f>_xlfn.IFERROR(VLOOKUP(I51,'[1]Sheet1'!$A$743:$I$784,2,FALSE),0)</f>
        <v>206</v>
      </c>
      <c r="F51" s="142">
        <f>_xlfn.IFERROR(VLOOKUP(I51,'[1]Sheet1'!$A$743:$I$784,3,FALSE)/100,0)</f>
        <v>0.15907335907335907</v>
      </c>
      <c r="G51" s="19">
        <f>_xlfn.IFERROR(VLOOKUP(I51,'[1]Sheet1'!$A$743:$I$784,6,FALSE),0)</f>
        <v>417</v>
      </c>
      <c r="H51" s="142">
        <f>_xlfn.IFERROR(VLOOKUP(I51,'[1]Sheet1'!$A$743:$I$784,7,FALSE)/100,0)</f>
        <v>0.15097755249818973</v>
      </c>
      <c r="I51" s="256" t="s">
        <v>562</v>
      </c>
    </row>
    <row r="52" spans="1:9" ht="15.75" thickBot="1">
      <c r="A52" s="252" t="s">
        <v>377</v>
      </c>
      <c r="B52" s="226" t="s">
        <v>378</v>
      </c>
      <c r="C52" s="116">
        <f>_xlfn.IFERROR(VLOOKUP(I52,'[1]Sheet1'!$A$743:$I$784,4,FALSE),0)</f>
        <v>35</v>
      </c>
      <c r="D52" s="117">
        <f>_xlfn.IFERROR(VLOOKUP(I52,'[1]Sheet1'!$A$743:$I$784,5,FALSE)/100,0)</f>
        <v>0.023858214042263123</v>
      </c>
      <c r="E52" s="116">
        <f>_xlfn.IFERROR(VLOOKUP(I52,'[1]Sheet1'!$A$743:$I$784,2,FALSE),0)</f>
        <v>26</v>
      </c>
      <c r="F52" s="118">
        <f>_xlfn.IFERROR(VLOOKUP(I52,'[1]Sheet1'!$A$743:$I$784,3,FALSE)/100,0)</f>
        <v>0.020077220077220077</v>
      </c>
      <c r="G52" s="116">
        <f>_xlfn.IFERROR(VLOOKUP(I52,'[1]Sheet1'!$A$743:$I$784,6,FALSE),0)</f>
        <v>61</v>
      </c>
      <c r="H52" s="118">
        <f>_xlfn.IFERROR(VLOOKUP(I52,'[1]Sheet1'!$A$743:$I$784,7,FALSE)/100,0)</f>
        <v>0.022085445329471397</v>
      </c>
      <c r="I52" s="256" t="s">
        <v>563</v>
      </c>
    </row>
    <row r="53" spans="1:9" ht="15.75" thickBot="1">
      <c r="A53" s="277" t="s">
        <v>103</v>
      </c>
      <c r="B53" s="355"/>
      <c r="C53" s="28">
        <f>_xlfn.IFERROR(VLOOKUP(I53,'[1]Sheet1'!$A$743:$I$784,4,FALSE),0)</f>
        <v>1467</v>
      </c>
      <c r="D53" s="227">
        <f>_xlfn.IFERROR(VLOOKUP(I53,'[1]Sheet1'!$A$743:$I$784,5,FALSE)/100,0)</f>
        <v>1</v>
      </c>
      <c r="E53" s="28">
        <f>_xlfn.IFERROR(VLOOKUP(I53,'[1]Sheet1'!$A$743:$I$784,2,FALSE),0)</f>
        <v>1295</v>
      </c>
      <c r="F53" s="228">
        <f>_xlfn.IFERROR(VLOOKUP(I53,'[1]Sheet1'!$A$743:$I$784,3,FALSE)/100,0)</f>
        <v>1</v>
      </c>
      <c r="G53" s="28">
        <f>_xlfn.IFERROR(VLOOKUP(I53,'[1]Sheet1'!$A$743:$I$784,6,FALSE),0)</f>
        <v>2762</v>
      </c>
      <c r="H53" s="228">
        <f>_xlfn.IFERROR(VLOOKUP(I53,'[1]Sheet1'!$A$743:$I$784,7,FALSE)/100,0)</f>
        <v>1</v>
      </c>
      <c r="I53" s="256" t="s">
        <v>435</v>
      </c>
    </row>
    <row r="54" spans="1:8" ht="15">
      <c r="A54" s="106"/>
      <c r="B54" s="106"/>
      <c r="C54" s="107"/>
      <c r="D54" s="150"/>
      <c r="E54" s="107"/>
      <c r="F54" s="150"/>
      <c r="G54" s="107"/>
      <c r="H54" s="150"/>
    </row>
    <row r="55" spans="1:8" ht="15">
      <c r="A55" s="10" t="s">
        <v>114</v>
      </c>
      <c r="B55" s="151"/>
      <c r="C55" s="11"/>
      <c r="D55" s="11"/>
      <c r="E55" s="11"/>
      <c r="F55" s="11"/>
      <c r="G55" s="273">
        <f>G52+G48+G39+G30+G23+G19+G15+G6+G5</f>
        <v>2762</v>
      </c>
      <c r="H55" s="11"/>
    </row>
    <row r="56" spans="1:8" ht="27.75" customHeight="1">
      <c r="A56" s="362" t="s">
        <v>385</v>
      </c>
      <c r="B56" s="362"/>
      <c r="C56" s="362"/>
      <c r="D56" s="362"/>
      <c r="E56" s="362"/>
      <c r="F56" s="362"/>
      <c r="G56" s="362"/>
      <c r="H56" s="362"/>
    </row>
    <row r="57" spans="1:8" ht="15">
      <c r="A57" s="362" t="s">
        <v>386</v>
      </c>
      <c r="B57" s="362"/>
      <c r="C57" s="362"/>
      <c r="D57" s="362"/>
      <c r="E57" s="362"/>
      <c r="F57" s="362"/>
      <c r="G57" s="362"/>
      <c r="H57" s="362"/>
    </row>
    <row r="58" spans="1:8" ht="15">
      <c r="A58" s="9"/>
      <c r="B58" s="152"/>
      <c r="C58" s="9"/>
      <c r="D58" s="9"/>
      <c r="E58" s="9"/>
      <c r="F58" s="9"/>
      <c r="G58" s="9"/>
      <c r="H58" s="9"/>
    </row>
    <row r="59" spans="1:8" ht="15">
      <c r="A59" s="152"/>
      <c r="B59" s="152"/>
      <c r="C59" s="9"/>
      <c r="D59" s="9"/>
      <c r="E59" s="9"/>
      <c r="F59" s="9"/>
      <c r="G59" s="9"/>
      <c r="H59" s="9"/>
    </row>
    <row r="60" spans="1:8" ht="15">
      <c r="A60" s="152"/>
      <c r="B60" s="152"/>
      <c r="C60" s="9"/>
      <c r="D60" s="9"/>
      <c r="E60" s="9"/>
      <c r="F60" s="9"/>
      <c r="G60" s="9"/>
      <c r="H60" s="9"/>
    </row>
    <row r="61" spans="1:8" ht="15">
      <c r="A61" s="152"/>
      <c r="B61" s="152"/>
      <c r="C61" s="9"/>
      <c r="D61" s="9"/>
      <c r="E61" s="9"/>
      <c r="F61" s="9"/>
      <c r="G61" s="9"/>
      <c r="H61" s="9"/>
    </row>
    <row r="62" spans="1:8" ht="15">
      <c r="A62" s="152"/>
      <c r="B62" s="152"/>
      <c r="C62" s="9"/>
      <c r="D62" s="9"/>
      <c r="E62" s="9"/>
      <c r="F62" s="9"/>
      <c r="G62" s="9"/>
      <c r="H62" s="9"/>
    </row>
  </sheetData>
  <sheetProtection/>
  <mergeCells count="10">
    <mergeCell ref="A53:B53"/>
    <mergeCell ref="A56:H56"/>
    <mergeCell ref="A57:H57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8"/>
  <sheetViews>
    <sheetView zoomScale="80" zoomScaleNormal="80" zoomScalePageLayoutView="0" workbookViewId="0" topLeftCell="A44">
      <selection activeCell="G53" sqref="G53"/>
    </sheetView>
  </sheetViews>
  <sheetFormatPr defaultColWidth="11.421875" defaultRowHeight="15"/>
  <cols>
    <col min="1" max="1" width="10.7109375" style="167" customWidth="1"/>
    <col min="2" max="2" width="100.7109375" style="167" customWidth="1"/>
    <col min="3" max="8" width="13.7109375" style="167" customWidth="1"/>
    <col min="9" max="9" width="11.421875" style="256" customWidth="1"/>
    <col min="10" max="16384" width="11.421875" style="167" customWidth="1"/>
  </cols>
  <sheetData>
    <row r="1" spans="1:8" ht="24.75" customHeight="1" thickBot="1" thickTop="1">
      <c r="A1" s="293" t="s">
        <v>599</v>
      </c>
      <c r="B1" s="294"/>
      <c r="C1" s="294"/>
      <c r="D1" s="294"/>
      <c r="E1" s="294"/>
      <c r="F1" s="294"/>
      <c r="G1" s="294"/>
      <c r="H1" s="295"/>
    </row>
    <row r="2" spans="1:8" ht="19.5" customHeight="1" thickBot="1" thickTop="1">
      <c r="A2" s="296" t="s">
        <v>30</v>
      </c>
      <c r="B2" s="298" t="s">
        <v>31</v>
      </c>
      <c r="C2" s="297" t="s">
        <v>104</v>
      </c>
      <c r="D2" s="300"/>
      <c r="E2" s="300"/>
      <c r="F2" s="299"/>
      <c r="G2" s="282" t="s">
        <v>103</v>
      </c>
      <c r="H2" s="301"/>
    </row>
    <row r="3" spans="1:8" ht="19.5" customHeight="1">
      <c r="A3" s="296"/>
      <c r="B3" s="298"/>
      <c r="C3" s="303" t="s">
        <v>105</v>
      </c>
      <c r="D3" s="304"/>
      <c r="E3" s="275" t="s">
        <v>106</v>
      </c>
      <c r="F3" s="276"/>
      <c r="G3" s="283"/>
      <c r="H3" s="302"/>
    </row>
    <row r="4" spans="1:8" ht="19.5" customHeight="1" thickBot="1">
      <c r="A4" s="297"/>
      <c r="B4" s="299"/>
      <c r="C4" s="22" t="s">
        <v>33</v>
      </c>
      <c r="D4" s="23" t="s">
        <v>34</v>
      </c>
      <c r="E4" s="24" t="s">
        <v>33</v>
      </c>
      <c r="F4" s="25" t="s">
        <v>34</v>
      </c>
      <c r="G4" s="26" t="s">
        <v>33</v>
      </c>
      <c r="H4" s="27" t="s">
        <v>34</v>
      </c>
    </row>
    <row r="5" spans="1:10" ht="15.75" thickBot="1">
      <c r="A5" s="155" t="s">
        <v>35</v>
      </c>
      <c r="B5" s="156" t="s">
        <v>36</v>
      </c>
      <c r="C5" s="75">
        <f>_xlfn.IFERROR(VLOOKUP(I5,'[1]Sheet1'!$A$53:$G$98,2,FALSE),0)</f>
        <v>82</v>
      </c>
      <c r="D5" s="70">
        <f>_xlfn.IFERROR(VLOOKUP(I5,'[1]Sheet1'!$A$53:$G$98,3,FALSE)/100,0)</f>
        <v>0.061239731142643763</v>
      </c>
      <c r="E5" s="76">
        <f>_xlfn.IFERROR(VLOOKUP(I5,'[1]Sheet1'!$A$53:$G$98,4,FALSE),0)</f>
        <v>112</v>
      </c>
      <c r="F5" s="70">
        <f>_xlfn.IFERROR(VLOOKUP(I5,'[1]Sheet1'!$A$53:$G$98,5,FALSE)/100,0)</f>
        <v>0.078706957132818</v>
      </c>
      <c r="G5" s="75">
        <f>_xlfn.IFERROR(VLOOKUP(I5,'[1]Sheet1'!$A$53:$G$98,6,FALSE),0)</f>
        <v>194</v>
      </c>
      <c r="H5" s="70">
        <f>_xlfn.IFERROR(VLOOKUP(I5,'[1]Sheet1'!$A$53:$G$98,7,FALSE)/100,0)</f>
        <v>0.07023895727733527</v>
      </c>
      <c r="I5" s="257" t="s">
        <v>392</v>
      </c>
      <c r="J5" s="264" t="s">
        <v>392</v>
      </c>
    </row>
    <row r="6" spans="1:10" ht="15.75" thickBot="1">
      <c r="A6" s="155" t="s">
        <v>37</v>
      </c>
      <c r="B6" s="156" t="s">
        <v>38</v>
      </c>
      <c r="C6" s="75">
        <f aca="true" t="shared" si="0" ref="C6:H6">SUM(C7:C12)</f>
        <v>2</v>
      </c>
      <c r="D6" s="70">
        <f t="shared" si="0"/>
        <v>0.0014936519790888724</v>
      </c>
      <c r="E6" s="76">
        <f t="shared" si="0"/>
        <v>2</v>
      </c>
      <c r="F6" s="70">
        <f t="shared" si="0"/>
        <v>0.0014054813773717498</v>
      </c>
      <c r="G6" s="75">
        <f t="shared" si="0"/>
        <v>4</v>
      </c>
      <c r="H6" s="70">
        <f t="shared" si="0"/>
        <v>0.001448225923244026</v>
      </c>
      <c r="J6" s="264" t="s">
        <v>566</v>
      </c>
    </row>
    <row r="7" spans="1:10" ht="15">
      <c r="A7" s="164">
        <v>10</v>
      </c>
      <c r="B7" s="165" t="s">
        <v>39</v>
      </c>
      <c r="C7" s="77">
        <f>_xlfn.IFERROR(VLOOKUP(I7,'[1]Sheet1'!$A$53:$G$98,2,FALSE),0)</f>
        <v>0</v>
      </c>
      <c r="D7" s="71">
        <f>_xlfn.IFERROR(VLOOKUP(I7,'[1]Sheet1'!$A$53:$G$98,3,FALSE)/100,0)</f>
        <v>0</v>
      </c>
      <c r="E7" s="78">
        <f>_xlfn.IFERROR(VLOOKUP(I7,'[1]Sheet1'!$A$53:$G$98,4,FALSE),0)</f>
        <v>0</v>
      </c>
      <c r="F7" s="71">
        <f>_xlfn.IFERROR(VLOOKUP(I7,'[1]Sheet1'!$A$53:$G$98,5,FALSE)/100,0)</f>
        <v>0</v>
      </c>
      <c r="G7" s="77">
        <f>_xlfn.IFERROR(VLOOKUP(I7,'[1]Sheet1'!$A$53:$G$98,6,FALSE),0)</f>
        <v>0</v>
      </c>
      <c r="H7" s="71">
        <f>_xlfn.IFERROR(VLOOKUP(I7,'[1]Sheet1'!$A$53:$G$98,7,FALSE)/100,0)</f>
        <v>0</v>
      </c>
      <c r="I7" s="257" t="s">
        <v>393</v>
      </c>
      <c r="J7" s="264" t="s">
        <v>567</v>
      </c>
    </row>
    <row r="8" spans="1:10" ht="15">
      <c r="A8" s="157">
        <v>11</v>
      </c>
      <c r="B8" s="158" t="s">
        <v>40</v>
      </c>
      <c r="C8" s="79">
        <f>_xlfn.IFERROR(VLOOKUP(I8,'[1]Sheet1'!$A$53:$G$98,2,FALSE),0)</f>
        <v>0</v>
      </c>
      <c r="D8" s="80">
        <f>_xlfn.IFERROR(VLOOKUP(I8,'[1]Sheet1'!$A$53:$G$98,3,FALSE)/100,0)</f>
        <v>0</v>
      </c>
      <c r="E8" s="81">
        <f>_xlfn.IFERROR(VLOOKUP(I8,'[1]Sheet1'!$A$53:$G$98,4,FALSE),0)</f>
        <v>0</v>
      </c>
      <c r="F8" s="80">
        <f>_xlfn.IFERROR(VLOOKUP(I8,'[1]Sheet1'!$A$53:$G$98,5,FALSE)/100,0)</f>
        <v>0</v>
      </c>
      <c r="G8" s="79">
        <f>_xlfn.IFERROR(VLOOKUP(I8,'[1]Sheet1'!$A$53:$G$98,6,FALSE),0)</f>
        <v>0</v>
      </c>
      <c r="H8" s="80">
        <f>_xlfn.IFERROR(VLOOKUP(I8,'[1]Sheet1'!$A$53:$G$98,7,FALSE)/100,0)</f>
        <v>0</v>
      </c>
      <c r="I8" s="256" t="s">
        <v>566</v>
      </c>
      <c r="J8" s="264" t="s">
        <v>394</v>
      </c>
    </row>
    <row r="9" spans="1:10" ht="15">
      <c r="A9" s="157">
        <v>12</v>
      </c>
      <c r="B9" s="158" t="s">
        <v>41</v>
      </c>
      <c r="C9" s="79">
        <f>_xlfn.IFERROR(VLOOKUP(I9,'[1]Sheet1'!$A$53:$G$98,2,FALSE),0)</f>
        <v>0</v>
      </c>
      <c r="D9" s="80">
        <f>_xlfn.IFERROR(VLOOKUP(I9,'[1]Sheet1'!$A$53:$G$98,3,FALSE)/100,0)</f>
        <v>0</v>
      </c>
      <c r="E9" s="81">
        <f>_xlfn.IFERROR(VLOOKUP(I9,'[1]Sheet1'!$A$53:$G$98,4,FALSE),0)</f>
        <v>0</v>
      </c>
      <c r="F9" s="80">
        <f>_xlfn.IFERROR(VLOOKUP(I9,'[1]Sheet1'!$A$53:$G$98,5,FALSE)/100,0)</f>
        <v>0</v>
      </c>
      <c r="G9" s="79">
        <f>_xlfn.IFERROR(VLOOKUP(I9,'[1]Sheet1'!$A$53:$G$98,6,FALSE),0)</f>
        <v>0</v>
      </c>
      <c r="H9" s="80">
        <f>_xlfn.IFERROR(VLOOKUP(I9,'[1]Sheet1'!$A$53:$G$98,7,FALSE)/100,0)</f>
        <v>0</v>
      </c>
      <c r="I9" s="256" t="s">
        <v>567</v>
      </c>
      <c r="J9" s="264" t="s">
        <v>395</v>
      </c>
    </row>
    <row r="10" spans="1:10" ht="15">
      <c r="A10" s="157">
        <v>13</v>
      </c>
      <c r="B10" s="158" t="s">
        <v>42</v>
      </c>
      <c r="C10" s="79">
        <f>_xlfn.IFERROR(VLOOKUP(I10,'[1]Sheet1'!$A$53:$G$98,2,FALSE),0)</f>
        <v>0</v>
      </c>
      <c r="D10" s="80">
        <f>_xlfn.IFERROR(VLOOKUP(I10,'[1]Sheet1'!$A$53:$G$98,3,FALSE)/100,0)</f>
        <v>0</v>
      </c>
      <c r="E10" s="81">
        <f>_xlfn.IFERROR(VLOOKUP(I10,'[1]Sheet1'!$A$53:$G$98,4,FALSE),0)</f>
        <v>0</v>
      </c>
      <c r="F10" s="80">
        <f>_xlfn.IFERROR(VLOOKUP(I10,'[1]Sheet1'!$A$53:$G$98,5,FALSE)/100,0)</f>
        <v>0</v>
      </c>
      <c r="G10" s="79">
        <f>_xlfn.IFERROR(VLOOKUP(I10,'[1]Sheet1'!$A$53:$G$98,6,FALSE),0)</f>
        <v>0</v>
      </c>
      <c r="H10" s="80">
        <f>_xlfn.IFERROR(VLOOKUP(I10,'[1]Sheet1'!$A$53:$G$98,7,FALSE)/100,0)</f>
        <v>0</v>
      </c>
      <c r="I10" s="257" t="s">
        <v>394</v>
      </c>
      <c r="J10" s="264" t="s">
        <v>397</v>
      </c>
    </row>
    <row r="11" spans="1:10" ht="15">
      <c r="A11" s="157">
        <v>14</v>
      </c>
      <c r="B11" s="158" t="s">
        <v>43</v>
      </c>
      <c r="C11" s="79">
        <f>_xlfn.IFERROR(VLOOKUP(I11,'[1]Sheet1'!$A$53:$G$98,2,FALSE),0)</f>
        <v>0</v>
      </c>
      <c r="D11" s="80">
        <f>_xlfn.IFERROR(VLOOKUP(I11,'[1]Sheet1'!$A$53:$G$98,3,FALSE)/100,0)</f>
        <v>0</v>
      </c>
      <c r="E11" s="81">
        <f>_xlfn.IFERROR(VLOOKUP(I11,'[1]Sheet1'!$A$53:$G$98,4,FALSE),0)</f>
        <v>0</v>
      </c>
      <c r="F11" s="80">
        <f>_xlfn.IFERROR(VLOOKUP(I11,'[1]Sheet1'!$A$53:$G$98,5,FALSE)/100,0)</f>
        <v>0</v>
      </c>
      <c r="G11" s="79">
        <f>_xlfn.IFERROR(VLOOKUP(I11,'[1]Sheet1'!$A$53:$G$98,6,FALSE),0)</f>
        <v>0</v>
      </c>
      <c r="H11" s="80">
        <f>_xlfn.IFERROR(VLOOKUP(I11,'[1]Sheet1'!$A$53:$G$98,7,FALSE)/100,0)</f>
        <v>0</v>
      </c>
      <c r="J11" s="264" t="s">
        <v>568</v>
      </c>
    </row>
    <row r="12" spans="1:10" ht="15.75" thickBot="1">
      <c r="A12" s="154">
        <v>19</v>
      </c>
      <c r="B12" s="159" t="s">
        <v>44</v>
      </c>
      <c r="C12" s="82">
        <f>_xlfn.IFERROR(VLOOKUP(I12,'[1]Sheet1'!$A$53:$G$98,2,FALSE),0)</f>
        <v>2</v>
      </c>
      <c r="D12" s="83">
        <f>_xlfn.IFERROR(VLOOKUP(I12,'[1]Sheet1'!$A$53:$G$98,3,FALSE)/100,0)</f>
        <v>0.0014936519790888724</v>
      </c>
      <c r="E12" s="84">
        <f>_xlfn.IFERROR(VLOOKUP(I12,'[1]Sheet1'!$A$53:$G$98,4,FALSE),0)</f>
        <v>2</v>
      </c>
      <c r="F12" s="83">
        <f>_xlfn.IFERROR(VLOOKUP(I12,'[1]Sheet1'!$A$53:$G$98,5,FALSE)/100,0)</f>
        <v>0.0014054813773717498</v>
      </c>
      <c r="G12" s="82">
        <f>_xlfn.IFERROR(VLOOKUP(I12,'[1]Sheet1'!$A$53:$G$98,6,FALSE),0)</f>
        <v>4</v>
      </c>
      <c r="H12" s="83">
        <f>_xlfn.IFERROR(VLOOKUP(I12,'[1]Sheet1'!$A$53:$G$98,7,FALSE)/100,0)</f>
        <v>0.001448225923244026</v>
      </c>
      <c r="I12" s="257" t="s">
        <v>395</v>
      </c>
      <c r="J12" s="264" t="s">
        <v>569</v>
      </c>
    </row>
    <row r="13" spans="1:10" ht="15.75" thickBot="1">
      <c r="A13" s="155" t="s">
        <v>45</v>
      </c>
      <c r="B13" s="156" t="s">
        <v>46</v>
      </c>
      <c r="C13" s="75">
        <f aca="true" t="shared" si="1" ref="C13:H13">SUM(C14:C19)</f>
        <v>2</v>
      </c>
      <c r="D13" s="70">
        <f t="shared" si="1"/>
        <v>0.0014936519790888724</v>
      </c>
      <c r="E13" s="76">
        <f t="shared" si="1"/>
        <v>1</v>
      </c>
      <c r="F13" s="70">
        <f t="shared" si="1"/>
        <v>0.0007027406886858749</v>
      </c>
      <c r="G13" s="75">
        <f t="shared" si="1"/>
        <v>3</v>
      </c>
      <c r="H13" s="70">
        <f t="shared" si="1"/>
        <v>0.0010861694424330196</v>
      </c>
      <c r="J13" s="264" t="s">
        <v>570</v>
      </c>
    </row>
    <row r="14" spans="1:10" ht="15">
      <c r="A14" s="164">
        <v>20</v>
      </c>
      <c r="B14" s="165" t="s">
        <v>47</v>
      </c>
      <c r="C14" s="77">
        <f>_xlfn.IFERROR(VLOOKUP(I14,'[1]Sheet1'!$A$53:$G$98,2,FALSE),0)</f>
        <v>1</v>
      </c>
      <c r="D14" s="71">
        <f>_xlfn.IFERROR(VLOOKUP(I14,'[1]Sheet1'!$A$53:$G$98,3,FALSE)/100,0)</f>
        <v>0.0007468259895444362</v>
      </c>
      <c r="E14" s="78">
        <f>_xlfn.IFERROR(VLOOKUP(I14,'[1]Sheet1'!$A$53:$G$98,4,FALSE),0)</f>
        <v>1</v>
      </c>
      <c r="F14" s="71">
        <f>_xlfn.IFERROR(VLOOKUP(I14,'[1]Sheet1'!$A$53:$G$98,5,FALSE)/100,0)</f>
        <v>0.0007027406886858749</v>
      </c>
      <c r="G14" s="77">
        <f>_xlfn.IFERROR(VLOOKUP(I14,'[1]Sheet1'!$A$53:$G$98,6,FALSE),0)</f>
        <v>2</v>
      </c>
      <c r="H14" s="71">
        <f>_xlfn.IFERROR(VLOOKUP(I14,'[1]Sheet1'!$A$53:$G$98,7,FALSE)/100,0)</f>
        <v>0.000724112961622013</v>
      </c>
      <c r="I14" s="257" t="s">
        <v>396</v>
      </c>
      <c r="J14" s="264" t="s">
        <v>398</v>
      </c>
    </row>
    <row r="15" spans="1:10" ht="15">
      <c r="A15" s="157">
        <v>21</v>
      </c>
      <c r="B15" s="158" t="s">
        <v>48</v>
      </c>
      <c r="C15" s="79">
        <f>_xlfn.IFERROR(VLOOKUP(I15,'[1]Sheet1'!$A$53:$G$98,2,FALSE),0)</f>
        <v>1</v>
      </c>
      <c r="D15" s="80">
        <f>_xlfn.IFERROR(VLOOKUP(I15,'[1]Sheet1'!$A$53:$G$98,3,FALSE)/100,0)</f>
        <v>0.0007468259895444362</v>
      </c>
      <c r="E15" s="81">
        <f>_xlfn.IFERROR(VLOOKUP(I15,'[1]Sheet1'!$A$53:$G$98,4,FALSE),0)</f>
        <v>0</v>
      </c>
      <c r="F15" s="80">
        <f>_xlfn.IFERROR(VLOOKUP(I15,'[1]Sheet1'!$A$53:$G$98,5,FALSE)/100,0)</f>
        <v>0</v>
      </c>
      <c r="G15" s="79">
        <f>_xlfn.IFERROR(VLOOKUP(I15,'[1]Sheet1'!$A$53:$G$98,6,FALSE),0)</f>
        <v>1</v>
      </c>
      <c r="H15" s="80">
        <f>_xlfn.IFERROR(VLOOKUP(I15,'[1]Sheet1'!$A$53:$G$98,7,FALSE)/100,0)</f>
        <v>0.0003620564808110065</v>
      </c>
      <c r="I15" s="257" t="s">
        <v>397</v>
      </c>
      <c r="J15" s="264" t="s">
        <v>399</v>
      </c>
    </row>
    <row r="16" spans="1:10" ht="15">
      <c r="A16" s="157">
        <v>22</v>
      </c>
      <c r="B16" s="158" t="s">
        <v>49</v>
      </c>
      <c r="C16" s="79">
        <f>_xlfn.IFERROR(VLOOKUP(I16,'[1]Sheet1'!$A$53:$G$98,2,FALSE),0)</f>
        <v>0</v>
      </c>
      <c r="D16" s="80">
        <f>_xlfn.IFERROR(VLOOKUP(I16,'[1]Sheet1'!$A$53:$G$98,3,FALSE)/100,0)</f>
        <v>0</v>
      </c>
      <c r="E16" s="81">
        <f>_xlfn.IFERROR(VLOOKUP(I16,'[1]Sheet1'!$A$53:$G$98,4,FALSE),0)</f>
        <v>0</v>
      </c>
      <c r="F16" s="80">
        <f>_xlfn.IFERROR(VLOOKUP(I16,'[1]Sheet1'!$A$53:$G$98,5,FALSE)/100,0)</f>
        <v>0</v>
      </c>
      <c r="G16" s="79">
        <f>_xlfn.IFERROR(VLOOKUP(I16,'[1]Sheet1'!$A$53:$G$98,6,FALSE),0)</f>
        <v>0</v>
      </c>
      <c r="H16" s="80">
        <f>_xlfn.IFERROR(VLOOKUP(I16,'[1]Sheet1'!$A$53:$G$98,7,FALSE)/100,0)</f>
        <v>0</v>
      </c>
      <c r="J16" s="264" t="s">
        <v>400</v>
      </c>
    </row>
    <row r="17" spans="1:10" ht="15">
      <c r="A17" s="157">
        <v>23</v>
      </c>
      <c r="B17" s="158" t="s">
        <v>50</v>
      </c>
      <c r="C17" s="79">
        <f>_xlfn.IFERROR(VLOOKUP(I17,'[1]Sheet1'!$A$53:$G$98,2,FALSE),0)</f>
        <v>0</v>
      </c>
      <c r="D17" s="80">
        <f>_xlfn.IFERROR(VLOOKUP(I17,'[1]Sheet1'!$A$53:$G$98,3,FALSE)/100,0)</f>
        <v>0</v>
      </c>
      <c r="E17" s="81">
        <f>_xlfn.IFERROR(VLOOKUP(I17,'[1]Sheet1'!$A$53:$G$98,4,FALSE),0)</f>
        <v>0</v>
      </c>
      <c r="F17" s="80">
        <f>_xlfn.IFERROR(VLOOKUP(I17,'[1]Sheet1'!$A$53:$G$98,5,FALSE)/100,0)</f>
        <v>0</v>
      </c>
      <c r="G17" s="79">
        <f>_xlfn.IFERROR(VLOOKUP(I17,'[1]Sheet1'!$A$53:$G$98,6,FALSE),0)</f>
        <v>0</v>
      </c>
      <c r="H17" s="80">
        <f>_xlfn.IFERROR(VLOOKUP(I17,'[1]Sheet1'!$A$53:$G$98,7,FALSE)/100,0)</f>
        <v>0</v>
      </c>
      <c r="I17" s="256" t="s">
        <v>568</v>
      </c>
      <c r="J17" s="264" t="s">
        <v>401</v>
      </c>
    </row>
    <row r="18" spans="1:10" ht="15">
      <c r="A18" s="157">
        <v>24</v>
      </c>
      <c r="B18" s="158" t="s">
        <v>51</v>
      </c>
      <c r="C18" s="79">
        <f>_xlfn.IFERROR(VLOOKUP(I18,'[1]Sheet1'!$A$53:$G$98,2,FALSE),0)</f>
        <v>0</v>
      </c>
      <c r="D18" s="80">
        <f>_xlfn.IFERROR(VLOOKUP(I18,'[1]Sheet1'!$A$53:$G$98,3,FALSE)/100,0)</f>
        <v>0</v>
      </c>
      <c r="E18" s="81">
        <f>_xlfn.IFERROR(VLOOKUP(I18,'[1]Sheet1'!$A$53:$G$98,4,FALSE),0)</f>
        <v>0</v>
      </c>
      <c r="F18" s="80">
        <f>_xlfn.IFERROR(VLOOKUP(I18,'[1]Sheet1'!$A$53:$G$98,5,FALSE)/100,0)</f>
        <v>0</v>
      </c>
      <c r="G18" s="79">
        <f>_xlfn.IFERROR(VLOOKUP(I18,'[1]Sheet1'!$A$53:$G$98,6,FALSE),0)</f>
        <v>0</v>
      </c>
      <c r="H18" s="80">
        <f>_xlfn.IFERROR(VLOOKUP(I18,'[1]Sheet1'!$A$53:$G$98,7,FALSE)/100,0)</f>
        <v>0</v>
      </c>
      <c r="I18" s="256" t="s">
        <v>569</v>
      </c>
      <c r="J18" s="264" t="s">
        <v>402</v>
      </c>
    </row>
    <row r="19" spans="1:10" ht="15.75" thickBot="1">
      <c r="A19" s="160">
        <v>29</v>
      </c>
      <c r="B19" s="161" t="s">
        <v>52</v>
      </c>
      <c r="C19" s="85">
        <f>_xlfn.IFERROR(VLOOKUP(I19,'[1]Sheet1'!$A$53:$G$98,2,FALSE),0)</f>
        <v>0</v>
      </c>
      <c r="D19" s="86">
        <f>_xlfn.IFERROR(VLOOKUP(I19,'[1]Sheet1'!$A$53:$G$98,3,FALSE)/100,0)</f>
        <v>0</v>
      </c>
      <c r="E19" s="87">
        <f>_xlfn.IFERROR(VLOOKUP(I19,'[1]Sheet1'!$A$53:$G$98,4,FALSE),0)</f>
        <v>0</v>
      </c>
      <c r="F19" s="86">
        <f>_xlfn.IFERROR(VLOOKUP(I19,'[1]Sheet1'!$A$53:$G$98,5,FALSE)/100,0)</f>
        <v>0</v>
      </c>
      <c r="G19" s="85">
        <f>_xlfn.IFERROR(VLOOKUP(I19,'[1]Sheet1'!$A$53:$G$98,6,FALSE),0)</f>
        <v>0</v>
      </c>
      <c r="H19" s="86">
        <f>_xlfn.IFERROR(VLOOKUP(I19,'[1]Sheet1'!$A$53:$G$98,7,FALSE)/100,0)</f>
        <v>0</v>
      </c>
      <c r="I19" s="256" t="s">
        <v>570</v>
      </c>
      <c r="J19" s="264" t="s">
        <v>403</v>
      </c>
    </row>
    <row r="20" spans="1:10" ht="15.75" thickBot="1">
      <c r="A20" s="155" t="s">
        <v>53</v>
      </c>
      <c r="B20" s="156" t="s">
        <v>54</v>
      </c>
      <c r="C20" s="75">
        <f aca="true" t="shared" si="2" ref="C20:H20">SUM(C21:C27)</f>
        <v>65</v>
      </c>
      <c r="D20" s="70">
        <f t="shared" si="2"/>
        <v>0.04854368932038835</v>
      </c>
      <c r="E20" s="76">
        <f t="shared" si="2"/>
        <v>47</v>
      </c>
      <c r="F20" s="70">
        <f t="shared" si="2"/>
        <v>0.03302881236823613</v>
      </c>
      <c r="G20" s="75">
        <f t="shared" si="2"/>
        <v>112</v>
      </c>
      <c r="H20" s="70">
        <f t="shared" si="2"/>
        <v>0.04055032585083273</v>
      </c>
      <c r="J20" s="264" t="s">
        <v>404</v>
      </c>
    </row>
    <row r="21" spans="1:10" ht="15">
      <c r="A21" s="164">
        <v>30</v>
      </c>
      <c r="B21" s="165" t="s">
        <v>55</v>
      </c>
      <c r="C21" s="77">
        <f>_xlfn.IFERROR(VLOOKUP(I21,'[1]Sheet1'!$A$53:$G$98,2,FALSE),0)</f>
        <v>4</v>
      </c>
      <c r="D21" s="71">
        <f>_xlfn.IFERROR(VLOOKUP(I21,'[1]Sheet1'!$A$53:$G$98,3,FALSE)/100,0)</f>
        <v>0.002987303958177745</v>
      </c>
      <c r="E21" s="78">
        <f>_xlfn.IFERROR(VLOOKUP(I21,'[1]Sheet1'!$A$53:$G$98,4,FALSE),0)</f>
        <v>10</v>
      </c>
      <c r="F21" s="71">
        <f>_xlfn.IFERROR(VLOOKUP(I21,'[1]Sheet1'!$A$53:$G$98,5,FALSE)/100,0)</f>
        <v>0.0070274068868587496</v>
      </c>
      <c r="G21" s="77">
        <f>_xlfn.IFERROR(VLOOKUP(I21,'[1]Sheet1'!$A$53:$G$98,6,FALSE),0)</f>
        <v>14</v>
      </c>
      <c r="H21" s="71">
        <f>_xlfn.IFERROR(VLOOKUP(I21,'[1]Sheet1'!$A$53:$G$98,7,FALSE)/100,0)</f>
        <v>0.005068790731354091</v>
      </c>
      <c r="I21" s="257" t="s">
        <v>398</v>
      </c>
      <c r="J21" s="264" t="s">
        <v>405</v>
      </c>
    </row>
    <row r="22" spans="1:10" ht="15">
      <c r="A22" s="157">
        <v>31</v>
      </c>
      <c r="B22" s="158" t="s">
        <v>56</v>
      </c>
      <c r="C22" s="79">
        <f>_xlfn.IFERROR(VLOOKUP(I22,'[1]Sheet1'!$A$53:$G$98,2,FALSE),0)</f>
        <v>2</v>
      </c>
      <c r="D22" s="80">
        <f>_xlfn.IFERROR(VLOOKUP(I22,'[1]Sheet1'!$A$53:$G$98,3,FALSE)/100,0)</f>
        <v>0.0014936519790888724</v>
      </c>
      <c r="E22" s="81">
        <f>_xlfn.IFERROR(VLOOKUP(I22,'[1]Sheet1'!$A$53:$G$98,4,FALSE),0)</f>
        <v>1</v>
      </c>
      <c r="F22" s="80">
        <f>_xlfn.IFERROR(VLOOKUP(I22,'[1]Sheet1'!$A$53:$G$98,5,FALSE)/100,0)</f>
        <v>0.0007027406886858749</v>
      </c>
      <c r="G22" s="79">
        <f>_xlfn.IFERROR(VLOOKUP(I22,'[1]Sheet1'!$A$53:$G$98,6,FALSE),0)</f>
        <v>3</v>
      </c>
      <c r="H22" s="80">
        <f>_xlfn.IFERROR(VLOOKUP(I22,'[1]Sheet1'!$A$53:$G$98,7,FALSE)/100,0)</f>
        <v>0.0010861694424330196</v>
      </c>
      <c r="I22" s="257" t="s">
        <v>399</v>
      </c>
      <c r="J22" s="264" t="s">
        <v>406</v>
      </c>
    </row>
    <row r="23" spans="1:10" ht="15">
      <c r="A23" s="157">
        <v>32</v>
      </c>
      <c r="B23" s="158" t="s">
        <v>57</v>
      </c>
      <c r="C23" s="79">
        <f>_xlfn.IFERROR(VLOOKUP(I23,'[1]Sheet1'!$A$53:$G$98,2,FALSE),0)</f>
        <v>0</v>
      </c>
      <c r="D23" s="80">
        <f>_xlfn.IFERROR(VLOOKUP(I23,'[1]Sheet1'!$A$53:$G$98,3,FALSE)/100,0)</f>
        <v>0</v>
      </c>
      <c r="E23" s="81">
        <f>_xlfn.IFERROR(VLOOKUP(I23,'[1]Sheet1'!$A$53:$G$98,4,FALSE),0)</f>
        <v>0</v>
      </c>
      <c r="F23" s="80">
        <f>_xlfn.IFERROR(VLOOKUP(I23,'[1]Sheet1'!$A$53:$G$98,5,FALSE)/100,0)</f>
        <v>0</v>
      </c>
      <c r="G23" s="79">
        <f>_xlfn.IFERROR(VLOOKUP(I23,'[1]Sheet1'!$A$53:$G$98,6,FALSE),0)</f>
        <v>0</v>
      </c>
      <c r="H23" s="80">
        <f>_xlfn.IFERROR(VLOOKUP(I23,'[1]Sheet1'!$A$53:$G$98,7,FALSE)/100,0)</f>
        <v>0</v>
      </c>
      <c r="J23" s="264" t="s">
        <v>407</v>
      </c>
    </row>
    <row r="24" spans="1:10" ht="15">
      <c r="A24" s="157">
        <v>33</v>
      </c>
      <c r="B24" s="158" t="s">
        <v>58</v>
      </c>
      <c r="C24" s="79">
        <f>_xlfn.IFERROR(VLOOKUP(I24,'[1]Sheet1'!$A$53:$G$98,2,FALSE),0)</f>
        <v>13</v>
      </c>
      <c r="D24" s="80">
        <f>_xlfn.IFERROR(VLOOKUP(I24,'[1]Sheet1'!$A$53:$G$98,3,FALSE)/100,0)</f>
        <v>0.009708737864077669</v>
      </c>
      <c r="E24" s="81">
        <f>_xlfn.IFERROR(VLOOKUP(I24,'[1]Sheet1'!$A$53:$G$98,4,FALSE),0)</f>
        <v>3</v>
      </c>
      <c r="F24" s="80">
        <f>_xlfn.IFERROR(VLOOKUP(I24,'[1]Sheet1'!$A$53:$G$98,5,FALSE)/100,0)</f>
        <v>0.0021082220660576245</v>
      </c>
      <c r="G24" s="79">
        <f>_xlfn.IFERROR(VLOOKUP(I24,'[1]Sheet1'!$A$53:$G$98,6,FALSE),0)</f>
        <v>16</v>
      </c>
      <c r="H24" s="80">
        <f>_xlfn.IFERROR(VLOOKUP(I24,'[1]Sheet1'!$A$53:$G$98,7,FALSE)/100,0)</f>
        <v>0.005792903692976104</v>
      </c>
      <c r="I24" s="257" t="s">
        <v>400</v>
      </c>
      <c r="J24" s="264" t="s">
        <v>408</v>
      </c>
    </row>
    <row r="25" spans="1:10" ht="15">
      <c r="A25" s="157">
        <v>34</v>
      </c>
      <c r="B25" s="158" t="s">
        <v>59</v>
      </c>
      <c r="C25" s="79">
        <f>_xlfn.IFERROR(VLOOKUP(I25,'[1]Sheet1'!$A$53:$G$98,2,FALSE),0)</f>
        <v>10</v>
      </c>
      <c r="D25" s="80">
        <f>_xlfn.IFERROR(VLOOKUP(I25,'[1]Sheet1'!$A$53:$G$98,3,FALSE)/100,0)</f>
        <v>0.007468259895444362</v>
      </c>
      <c r="E25" s="81">
        <f>_xlfn.IFERROR(VLOOKUP(I25,'[1]Sheet1'!$A$53:$G$98,4,FALSE),0)</f>
        <v>11</v>
      </c>
      <c r="F25" s="80">
        <f>_xlfn.IFERROR(VLOOKUP(I25,'[1]Sheet1'!$A$53:$G$98,5,FALSE)/100,0)</f>
        <v>0.007730147575544624</v>
      </c>
      <c r="G25" s="79">
        <f>_xlfn.IFERROR(VLOOKUP(I25,'[1]Sheet1'!$A$53:$G$98,6,FALSE),0)</f>
        <v>21</v>
      </c>
      <c r="H25" s="80">
        <f>_xlfn.IFERROR(VLOOKUP(I25,'[1]Sheet1'!$A$53:$G$98,7,FALSE)/100,0)</f>
        <v>0.007603186097031137</v>
      </c>
      <c r="I25" s="257" t="s">
        <v>401</v>
      </c>
      <c r="J25" s="264" t="s">
        <v>409</v>
      </c>
    </row>
    <row r="26" spans="1:10" ht="15">
      <c r="A26" s="157">
        <v>35</v>
      </c>
      <c r="B26" s="158" t="s">
        <v>60</v>
      </c>
      <c r="C26" s="79">
        <f>_xlfn.IFERROR(VLOOKUP(I26,'[1]Sheet1'!$A$53:$G$98,2,FALSE),0)</f>
        <v>34</v>
      </c>
      <c r="D26" s="80">
        <f>_xlfn.IFERROR(VLOOKUP(I26,'[1]Sheet1'!$A$53:$G$98,3,FALSE)/100,0)</f>
        <v>0.02539208364451083</v>
      </c>
      <c r="E26" s="81">
        <f>_xlfn.IFERROR(VLOOKUP(I26,'[1]Sheet1'!$A$53:$G$98,4,FALSE),0)</f>
        <v>22</v>
      </c>
      <c r="F26" s="80">
        <f>_xlfn.IFERROR(VLOOKUP(I26,'[1]Sheet1'!$A$53:$G$98,5,FALSE)/100,0)</f>
        <v>0.015460295151089248</v>
      </c>
      <c r="G26" s="79">
        <f>_xlfn.IFERROR(VLOOKUP(I26,'[1]Sheet1'!$A$53:$G$98,6,FALSE),0)</f>
        <v>56</v>
      </c>
      <c r="H26" s="80">
        <f>_xlfn.IFERROR(VLOOKUP(I26,'[1]Sheet1'!$A$53:$G$98,7,FALSE)/100,0)</f>
        <v>0.020275162925416364</v>
      </c>
      <c r="I26" s="257" t="s">
        <v>402</v>
      </c>
      <c r="J26" s="264" t="s">
        <v>410</v>
      </c>
    </row>
    <row r="27" spans="1:10" ht="15.75" thickBot="1">
      <c r="A27" s="154">
        <v>39</v>
      </c>
      <c r="B27" s="159" t="s">
        <v>61</v>
      </c>
      <c r="C27" s="82">
        <f>_xlfn.IFERROR(VLOOKUP(I27,'[1]Sheet1'!$A$53:$G$98,2,FALSE),0)</f>
        <v>2</v>
      </c>
      <c r="D27" s="83">
        <f>_xlfn.IFERROR(VLOOKUP(I27,'[1]Sheet1'!$A$53:$G$98,3,FALSE)/100,0)</f>
        <v>0.0014936519790888724</v>
      </c>
      <c r="E27" s="84">
        <f>_xlfn.IFERROR(VLOOKUP(I27,'[1]Sheet1'!$A$53:$G$98,4,FALSE),0)</f>
        <v>0</v>
      </c>
      <c r="F27" s="83">
        <f>_xlfn.IFERROR(VLOOKUP(I27,'[1]Sheet1'!$A$53:$G$98,5,FALSE)/100,0)</f>
        <v>0</v>
      </c>
      <c r="G27" s="82">
        <f>_xlfn.IFERROR(VLOOKUP(I27,'[1]Sheet1'!$A$53:$G$98,6,FALSE),0)</f>
        <v>2</v>
      </c>
      <c r="H27" s="83">
        <f>_xlfn.IFERROR(VLOOKUP(I27,'[1]Sheet1'!$A$53:$G$98,7,FALSE)/100,0)</f>
        <v>0.000724112961622013</v>
      </c>
      <c r="I27" s="257" t="s">
        <v>403</v>
      </c>
      <c r="J27" s="264" t="s">
        <v>411</v>
      </c>
    </row>
    <row r="28" spans="1:10" ht="29.25" thickBot="1">
      <c r="A28" s="155" t="s">
        <v>62</v>
      </c>
      <c r="B28" s="156" t="s">
        <v>63</v>
      </c>
      <c r="C28" s="75">
        <f aca="true" t="shared" si="3" ref="C28:H28">SUM(C29:C35)</f>
        <v>523</v>
      </c>
      <c r="D28" s="70">
        <f t="shared" si="3"/>
        <v>0.3905899925317401</v>
      </c>
      <c r="E28" s="76">
        <f t="shared" si="3"/>
        <v>738</v>
      </c>
      <c r="F28" s="70">
        <f t="shared" si="3"/>
        <v>0.5186226282501757</v>
      </c>
      <c r="G28" s="75">
        <f t="shared" si="3"/>
        <v>1261</v>
      </c>
      <c r="H28" s="70">
        <f t="shared" si="3"/>
        <v>0.45655322230267925</v>
      </c>
      <c r="J28" s="264" t="s">
        <v>412</v>
      </c>
    </row>
    <row r="29" spans="1:10" ht="28.5">
      <c r="A29" s="164">
        <v>40</v>
      </c>
      <c r="B29" s="165" t="s">
        <v>64</v>
      </c>
      <c r="C29" s="77">
        <f>_xlfn.IFERROR(VLOOKUP(I29,'[1]Sheet1'!$A$53:$G$98,2,FALSE),0)</f>
        <v>46</v>
      </c>
      <c r="D29" s="71">
        <f>_xlfn.IFERROR(VLOOKUP(I29,'[1]Sheet1'!$A$53:$G$98,3,FALSE)/100,0)</f>
        <v>0.03435399551904406</v>
      </c>
      <c r="E29" s="78">
        <f>_xlfn.IFERROR(VLOOKUP(I29,'[1]Sheet1'!$A$53:$G$98,4,FALSE),0)</f>
        <v>79</v>
      </c>
      <c r="F29" s="71">
        <f>_xlfn.IFERROR(VLOOKUP(I29,'[1]Sheet1'!$A$53:$G$98,5,FALSE)/100,0)</f>
        <v>0.05551651440618412</v>
      </c>
      <c r="G29" s="77">
        <f>_xlfn.IFERROR(VLOOKUP(I29,'[1]Sheet1'!$A$53:$G$98,6,FALSE),0)</f>
        <v>125</v>
      </c>
      <c r="H29" s="71">
        <f>_xlfn.IFERROR(VLOOKUP(I29,'[1]Sheet1'!$A$53:$G$98,7,FALSE)/100,0)</f>
        <v>0.04525706010137581</v>
      </c>
      <c r="I29" s="257" t="s">
        <v>404</v>
      </c>
      <c r="J29" s="264" t="s">
        <v>413</v>
      </c>
    </row>
    <row r="30" spans="1:10" ht="28.5">
      <c r="A30" s="157">
        <v>41</v>
      </c>
      <c r="B30" s="158" t="s">
        <v>65</v>
      </c>
      <c r="C30" s="79">
        <f>_xlfn.IFERROR(VLOOKUP(I30,'[1]Sheet1'!$A$53:$G$98,2,FALSE),0)</f>
        <v>3</v>
      </c>
      <c r="D30" s="80">
        <f>_xlfn.IFERROR(VLOOKUP(I30,'[1]Sheet1'!$A$53:$G$98,3,FALSE)/100,0)</f>
        <v>0.002240477968633309</v>
      </c>
      <c r="E30" s="81">
        <f>_xlfn.IFERROR(VLOOKUP(I30,'[1]Sheet1'!$A$53:$G$98,4,FALSE),0)</f>
        <v>3</v>
      </c>
      <c r="F30" s="80">
        <f>_xlfn.IFERROR(VLOOKUP(I30,'[1]Sheet1'!$A$53:$G$98,5,FALSE)/100,0)</f>
        <v>0.0021082220660576245</v>
      </c>
      <c r="G30" s="79">
        <f>_xlfn.IFERROR(VLOOKUP(I30,'[1]Sheet1'!$A$53:$G$98,6,FALSE),0)</f>
        <v>6</v>
      </c>
      <c r="H30" s="80">
        <f>_xlfn.IFERROR(VLOOKUP(I30,'[1]Sheet1'!$A$53:$G$98,7,FALSE)/100,0)</f>
        <v>0.002172338884866039</v>
      </c>
      <c r="I30" s="257" t="s">
        <v>405</v>
      </c>
      <c r="J30" s="264" t="s">
        <v>414</v>
      </c>
    </row>
    <row r="31" spans="1:10" ht="28.5">
      <c r="A31" s="157">
        <v>42</v>
      </c>
      <c r="B31" s="158" t="s">
        <v>66</v>
      </c>
      <c r="C31" s="79">
        <f>_xlfn.IFERROR(VLOOKUP(I31,'[1]Sheet1'!$A$53:$G$98,2,FALSE),0)</f>
        <v>461</v>
      </c>
      <c r="D31" s="80">
        <f>_xlfn.IFERROR(VLOOKUP(I31,'[1]Sheet1'!$A$53:$G$98,3,FALSE)/100,0)</f>
        <v>0.34428678117998507</v>
      </c>
      <c r="E31" s="81">
        <f>_xlfn.IFERROR(VLOOKUP(I31,'[1]Sheet1'!$A$53:$G$98,4,FALSE),0)</f>
        <v>633</v>
      </c>
      <c r="F31" s="80">
        <f>_xlfn.IFERROR(VLOOKUP(I31,'[1]Sheet1'!$A$53:$G$98,5,FALSE)/100,0)</f>
        <v>0.4448348559381588</v>
      </c>
      <c r="G31" s="79">
        <f>_xlfn.IFERROR(VLOOKUP(I31,'[1]Sheet1'!$A$53:$G$98,6,FALSE),0)</f>
        <v>1094</v>
      </c>
      <c r="H31" s="80">
        <f>_xlfn.IFERROR(VLOOKUP(I31,'[1]Sheet1'!$A$53:$G$98,7,FALSE)/100,0)</f>
        <v>0.3960897900072411</v>
      </c>
      <c r="I31" s="257" t="s">
        <v>406</v>
      </c>
      <c r="J31" s="264" t="s">
        <v>415</v>
      </c>
    </row>
    <row r="32" spans="1:10" ht="28.5">
      <c r="A32" s="157">
        <v>43</v>
      </c>
      <c r="B32" s="158" t="s">
        <v>67</v>
      </c>
      <c r="C32" s="79">
        <f>_xlfn.IFERROR(VLOOKUP(I32,'[1]Sheet1'!$A$53:$G$98,2,FALSE),0)</f>
        <v>1</v>
      </c>
      <c r="D32" s="80">
        <f>_xlfn.IFERROR(VLOOKUP(I32,'[1]Sheet1'!$A$53:$G$98,3,FALSE)/100,0)</f>
        <v>0.0007468259895444362</v>
      </c>
      <c r="E32" s="81">
        <f>_xlfn.IFERROR(VLOOKUP(I32,'[1]Sheet1'!$A$53:$G$98,4,FALSE),0)</f>
        <v>7</v>
      </c>
      <c r="F32" s="80">
        <f>_xlfn.IFERROR(VLOOKUP(I32,'[1]Sheet1'!$A$53:$G$98,5,FALSE)/100,0)</f>
        <v>0.004919184820801125</v>
      </c>
      <c r="G32" s="79">
        <f>_xlfn.IFERROR(VLOOKUP(I32,'[1]Sheet1'!$A$53:$G$98,6,FALSE),0)</f>
        <v>8</v>
      </c>
      <c r="H32" s="80">
        <f>_xlfn.IFERROR(VLOOKUP(I32,'[1]Sheet1'!$A$53:$G$98,7,FALSE)/100,0)</f>
        <v>0.002896451846488052</v>
      </c>
      <c r="I32" s="257" t="s">
        <v>407</v>
      </c>
      <c r="J32" s="264" t="s">
        <v>417</v>
      </c>
    </row>
    <row r="33" spans="1:10" ht="15">
      <c r="A33" s="157">
        <v>44</v>
      </c>
      <c r="B33" s="158" t="s">
        <v>68</v>
      </c>
      <c r="C33" s="79">
        <f>_xlfn.IFERROR(VLOOKUP(I33,'[1]Sheet1'!$A$53:$G$98,2,FALSE),0)</f>
        <v>3</v>
      </c>
      <c r="D33" s="80">
        <f>_xlfn.IFERROR(VLOOKUP(I33,'[1]Sheet1'!$A$53:$G$98,3,FALSE)/100,0)</f>
        <v>0.002240477968633309</v>
      </c>
      <c r="E33" s="81">
        <f>_xlfn.IFERROR(VLOOKUP(I33,'[1]Sheet1'!$A$53:$G$98,4,FALSE),0)</f>
        <v>8</v>
      </c>
      <c r="F33" s="80">
        <f>_xlfn.IFERROR(VLOOKUP(I33,'[1]Sheet1'!$A$53:$G$98,5,FALSE)/100,0)</f>
        <v>0.005621925509486999</v>
      </c>
      <c r="G33" s="79">
        <f>_xlfn.IFERROR(VLOOKUP(I33,'[1]Sheet1'!$A$53:$G$98,6,FALSE),0)</f>
        <v>11</v>
      </c>
      <c r="H33" s="80">
        <f>_xlfn.IFERROR(VLOOKUP(I33,'[1]Sheet1'!$A$53:$G$98,7,FALSE)/100,0)</f>
        <v>0.0039826212889210715</v>
      </c>
      <c r="I33" s="257" t="s">
        <v>408</v>
      </c>
      <c r="J33" s="264" t="s">
        <v>418</v>
      </c>
    </row>
    <row r="34" spans="1:10" ht="15">
      <c r="A34" s="157">
        <v>45</v>
      </c>
      <c r="B34" s="158" t="s">
        <v>69</v>
      </c>
      <c r="C34" s="79">
        <f>_xlfn.IFERROR(VLOOKUP(I34,'[1]Sheet1'!$A$53:$G$98,2,FALSE),0)</f>
        <v>0</v>
      </c>
      <c r="D34" s="80">
        <f>_xlfn.IFERROR(VLOOKUP(I34,'[1]Sheet1'!$A$53:$G$98,3,FALSE)/100,0)</f>
        <v>0</v>
      </c>
      <c r="E34" s="81">
        <f>_xlfn.IFERROR(VLOOKUP(I34,'[1]Sheet1'!$A$53:$G$98,4,FALSE),0)</f>
        <v>0</v>
      </c>
      <c r="F34" s="80">
        <f>_xlfn.IFERROR(VLOOKUP(I34,'[1]Sheet1'!$A$53:$G$98,5,FALSE)/100,0)</f>
        <v>0</v>
      </c>
      <c r="G34" s="79">
        <f>_xlfn.IFERROR(VLOOKUP(I34,'[1]Sheet1'!$A$53:$G$98,6,FALSE),0)</f>
        <v>0</v>
      </c>
      <c r="H34" s="80">
        <f>_xlfn.IFERROR(VLOOKUP(I34,'[1]Sheet1'!$A$53:$G$98,7,FALSE)/100,0)</f>
        <v>0</v>
      </c>
      <c r="I34" s="257" t="s">
        <v>409</v>
      </c>
      <c r="J34" s="264" t="s">
        <v>419</v>
      </c>
    </row>
    <row r="35" spans="1:10" ht="15.75" thickBot="1">
      <c r="A35" s="160">
        <v>49</v>
      </c>
      <c r="B35" s="161" t="s">
        <v>70</v>
      </c>
      <c r="C35" s="85">
        <f>_xlfn.IFERROR(VLOOKUP(I35,'[1]Sheet1'!$A$53:$G$98,2,FALSE),0)</f>
        <v>9</v>
      </c>
      <c r="D35" s="86">
        <f>_xlfn.IFERROR(VLOOKUP(I35,'[1]Sheet1'!$A$53:$G$98,3,FALSE)/100,0)</f>
        <v>0.006721433905899926</v>
      </c>
      <c r="E35" s="87">
        <f>_xlfn.IFERROR(VLOOKUP(I35,'[1]Sheet1'!$A$53:$G$98,4,FALSE),0)</f>
        <v>8</v>
      </c>
      <c r="F35" s="86">
        <f>_xlfn.IFERROR(VLOOKUP(I35,'[1]Sheet1'!$A$53:$G$98,5,FALSE)/100,0)</f>
        <v>0.005621925509486999</v>
      </c>
      <c r="G35" s="85">
        <f>_xlfn.IFERROR(VLOOKUP(I35,'[1]Sheet1'!$A$53:$G$98,6,FALSE),0)</f>
        <v>17</v>
      </c>
      <c r="H35" s="86">
        <f>_xlfn.IFERROR(VLOOKUP(I35,'[1]Sheet1'!$A$53:$G$98,7,FALSE)/100,0)</f>
        <v>0.006154960173787111</v>
      </c>
      <c r="I35" s="257" t="s">
        <v>410</v>
      </c>
      <c r="J35" s="264" t="s">
        <v>420</v>
      </c>
    </row>
    <row r="36" spans="1:10" ht="15.75" thickBot="1">
      <c r="A36" s="155">
        <v>5</v>
      </c>
      <c r="B36" s="156" t="s">
        <v>71</v>
      </c>
      <c r="C36" s="75">
        <f aca="true" t="shared" si="4" ref="C36:H36">SUM(C37:C40)</f>
        <v>344</v>
      </c>
      <c r="D36" s="70">
        <f t="shared" si="4"/>
        <v>0.256908140403286</v>
      </c>
      <c r="E36" s="76">
        <f t="shared" si="4"/>
        <v>211</v>
      </c>
      <c r="F36" s="70">
        <f t="shared" si="4"/>
        <v>0.14827828531271958</v>
      </c>
      <c r="G36" s="75">
        <f t="shared" si="4"/>
        <v>555</v>
      </c>
      <c r="H36" s="70">
        <f t="shared" si="4"/>
        <v>0.20094134685010864</v>
      </c>
      <c r="J36" s="264" t="s">
        <v>421</v>
      </c>
    </row>
    <row r="37" spans="1:10" ht="15">
      <c r="A37" s="164">
        <v>50</v>
      </c>
      <c r="B37" s="165" t="s">
        <v>72</v>
      </c>
      <c r="C37" s="77">
        <f>_xlfn.IFERROR(VLOOKUP(I37,'[1]Sheet1'!$A$53:$G$98,2,FALSE),0)</f>
        <v>71</v>
      </c>
      <c r="D37" s="71">
        <f>_xlfn.IFERROR(VLOOKUP(I37,'[1]Sheet1'!$A$53:$G$98,3,FALSE)/100,0)</f>
        <v>0.053024645257654976</v>
      </c>
      <c r="E37" s="78">
        <f>_xlfn.IFERROR(VLOOKUP(I37,'[1]Sheet1'!$A$53:$G$98,4,FALSE),0)</f>
        <v>53</v>
      </c>
      <c r="F37" s="71">
        <f>_xlfn.IFERROR(VLOOKUP(I37,'[1]Sheet1'!$A$53:$G$98,5,FALSE)/100,0)</f>
        <v>0.03724525650035137</v>
      </c>
      <c r="G37" s="77">
        <f>_xlfn.IFERROR(VLOOKUP(I37,'[1]Sheet1'!$A$53:$G$98,6,FALSE),0)</f>
        <v>124</v>
      </c>
      <c r="H37" s="71">
        <f>_xlfn.IFERROR(VLOOKUP(I37,'[1]Sheet1'!$A$53:$G$98,7,FALSE)/100,0)</f>
        <v>0.04489500362056481</v>
      </c>
      <c r="I37" s="257" t="s">
        <v>411</v>
      </c>
      <c r="J37" s="264" t="s">
        <v>422</v>
      </c>
    </row>
    <row r="38" spans="1:10" ht="15">
      <c r="A38" s="157">
        <v>51</v>
      </c>
      <c r="B38" s="158" t="s">
        <v>73</v>
      </c>
      <c r="C38" s="79">
        <f>_xlfn.IFERROR(VLOOKUP(I38,'[1]Sheet1'!$A$53:$G$98,2,FALSE),0)</f>
        <v>30</v>
      </c>
      <c r="D38" s="80">
        <f>_xlfn.IFERROR(VLOOKUP(I38,'[1]Sheet1'!$A$53:$G$98,3,FALSE)/100,0)</f>
        <v>0.022404779686333084</v>
      </c>
      <c r="E38" s="81">
        <f>_xlfn.IFERROR(VLOOKUP(I38,'[1]Sheet1'!$A$53:$G$98,4,FALSE),0)</f>
        <v>24</v>
      </c>
      <c r="F38" s="80">
        <f>_xlfn.IFERROR(VLOOKUP(I38,'[1]Sheet1'!$A$53:$G$98,5,FALSE)/100,0)</f>
        <v>0.016865776528460996</v>
      </c>
      <c r="G38" s="79">
        <f>_xlfn.IFERROR(VLOOKUP(I38,'[1]Sheet1'!$A$53:$G$98,6,FALSE),0)</f>
        <v>54</v>
      </c>
      <c r="H38" s="80">
        <f>_xlfn.IFERROR(VLOOKUP(I38,'[1]Sheet1'!$A$53:$G$98,7,FALSE)/100,0)</f>
        <v>0.019551049963794354</v>
      </c>
      <c r="I38" s="257" t="s">
        <v>412</v>
      </c>
      <c r="J38" s="264" t="s">
        <v>423</v>
      </c>
    </row>
    <row r="39" spans="1:10" ht="15">
      <c r="A39" s="157">
        <v>52</v>
      </c>
      <c r="B39" s="158" t="s">
        <v>74</v>
      </c>
      <c r="C39" s="79">
        <f>_xlfn.IFERROR(VLOOKUP(I39,'[1]Sheet1'!$A$53:$G$98,2,FALSE),0)</f>
        <v>231</v>
      </c>
      <c r="D39" s="80">
        <f>_xlfn.IFERROR(VLOOKUP(I39,'[1]Sheet1'!$A$53:$G$98,3,FALSE)/100,0)</f>
        <v>0.17251680358476476</v>
      </c>
      <c r="E39" s="81">
        <f>_xlfn.IFERROR(VLOOKUP(I39,'[1]Sheet1'!$A$53:$G$98,4,FALSE),0)</f>
        <v>130</v>
      </c>
      <c r="F39" s="80">
        <f>_xlfn.IFERROR(VLOOKUP(I39,'[1]Sheet1'!$A$53:$G$98,5,FALSE)/100,0)</f>
        <v>0.09135628952916373</v>
      </c>
      <c r="G39" s="79">
        <f>_xlfn.IFERROR(VLOOKUP(I39,'[1]Sheet1'!$A$53:$G$98,6,FALSE),0)</f>
        <v>361</v>
      </c>
      <c r="H39" s="80">
        <f>_xlfn.IFERROR(VLOOKUP(I39,'[1]Sheet1'!$A$53:$G$98,7,FALSE)/100,0)</f>
        <v>0.13070238957277336</v>
      </c>
      <c r="I39" s="257" t="s">
        <v>413</v>
      </c>
      <c r="J39" s="264" t="s">
        <v>424</v>
      </c>
    </row>
    <row r="40" spans="1:10" ht="15.75" thickBot="1">
      <c r="A40" s="154">
        <v>59</v>
      </c>
      <c r="B40" s="159" t="s">
        <v>75</v>
      </c>
      <c r="C40" s="82">
        <f>_xlfn.IFERROR(VLOOKUP(I40,'[1]Sheet1'!$A$53:$G$98,2,FALSE),0)</f>
        <v>12</v>
      </c>
      <c r="D40" s="83">
        <f>_xlfn.IFERROR(VLOOKUP(I40,'[1]Sheet1'!$A$53:$G$98,3,FALSE)/100,0)</f>
        <v>0.008961911874533235</v>
      </c>
      <c r="E40" s="84">
        <f>_xlfn.IFERROR(VLOOKUP(I40,'[1]Sheet1'!$A$53:$G$98,4,FALSE),0)</f>
        <v>4</v>
      </c>
      <c r="F40" s="83">
        <f>_xlfn.IFERROR(VLOOKUP(I40,'[1]Sheet1'!$A$53:$G$98,5,FALSE)/100,0)</f>
        <v>0.0028109627547434997</v>
      </c>
      <c r="G40" s="82">
        <f>_xlfn.IFERROR(VLOOKUP(I40,'[1]Sheet1'!$A$53:$G$98,6,FALSE),0)</f>
        <v>16</v>
      </c>
      <c r="H40" s="83">
        <f>_xlfn.IFERROR(VLOOKUP(I40,'[1]Sheet1'!$A$53:$G$98,7,FALSE)/100,0)</f>
        <v>0.005792903692976104</v>
      </c>
      <c r="I40" s="257" t="s">
        <v>414</v>
      </c>
      <c r="J40" s="264" t="s">
        <v>425</v>
      </c>
    </row>
    <row r="41" spans="1:10" ht="29.25" thickBot="1">
      <c r="A41" s="155" t="s">
        <v>76</v>
      </c>
      <c r="B41" s="156" t="s">
        <v>77</v>
      </c>
      <c r="C41" s="75">
        <f aca="true" t="shared" si="5" ref="C41:H41">SUM(C42:C47)</f>
        <v>160</v>
      </c>
      <c r="D41" s="70">
        <f t="shared" si="5"/>
        <v>0.11949215832710978</v>
      </c>
      <c r="E41" s="76">
        <f t="shared" si="5"/>
        <v>160</v>
      </c>
      <c r="F41" s="70">
        <f t="shared" si="5"/>
        <v>0.11243851018973998</v>
      </c>
      <c r="G41" s="75">
        <f t="shared" si="5"/>
        <v>320</v>
      </c>
      <c r="H41" s="70">
        <f t="shared" si="5"/>
        <v>0.11585807385952207</v>
      </c>
      <c r="J41" s="264" t="s">
        <v>426</v>
      </c>
    </row>
    <row r="42" spans="1:10" ht="28.5">
      <c r="A42" s="164">
        <v>60</v>
      </c>
      <c r="B42" s="165" t="s">
        <v>78</v>
      </c>
      <c r="C42" s="77">
        <f>_xlfn.IFERROR(VLOOKUP(I42,'[1]Sheet1'!$A$53:$G$98,2,FALSE),0)</f>
        <v>5</v>
      </c>
      <c r="D42" s="71">
        <f>_xlfn.IFERROR(VLOOKUP(I42,'[1]Sheet1'!$A$53:$G$98,3,FALSE)/100,0)</f>
        <v>0.003734129947722181</v>
      </c>
      <c r="E42" s="78">
        <f>_xlfn.IFERROR(VLOOKUP(I42,'[1]Sheet1'!$A$53:$G$98,4,FALSE),0)</f>
        <v>1</v>
      </c>
      <c r="F42" s="71">
        <f>_xlfn.IFERROR(VLOOKUP(I42,'[1]Sheet1'!$A$53:$G$98,5,FALSE)/100,0)</f>
        <v>0.0007027406886858749</v>
      </c>
      <c r="G42" s="77">
        <f>_xlfn.IFERROR(VLOOKUP(I42,'[1]Sheet1'!$A$53:$G$98,6,FALSE),0)</f>
        <v>6</v>
      </c>
      <c r="H42" s="71">
        <f>_xlfn.IFERROR(VLOOKUP(I42,'[1]Sheet1'!$A$53:$G$98,7,FALSE)/100,0)</f>
        <v>0.002172338884866039</v>
      </c>
      <c r="I42" s="257" t="s">
        <v>415</v>
      </c>
      <c r="J42" s="264" t="s">
        <v>427</v>
      </c>
    </row>
    <row r="43" spans="1:10" ht="15">
      <c r="A43" s="157">
        <v>61</v>
      </c>
      <c r="B43" s="158" t="s">
        <v>79</v>
      </c>
      <c r="C43" s="79">
        <f>_xlfn.IFERROR(VLOOKUP(I43,'[1]Sheet1'!$A$53:$G$98,2,FALSE),0)</f>
        <v>0</v>
      </c>
      <c r="D43" s="80">
        <f>_xlfn.IFERROR(VLOOKUP(I43,'[1]Sheet1'!$A$53:$G$98,3,FALSE)/100,0)</f>
        <v>0</v>
      </c>
      <c r="E43" s="81">
        <f>_xlfn.IFERROR(VLOOKUP(I43,'[1]Sheet1'!$A$53:$G$98,4,FALSE),0)</f>
        <v>0</v>
      </c>
      <c r="F43" s="80">
        <f>_xlfn.IFERROR(VLOOKUP(I43,'[1]Sheet1'!$A$53:$G$98,5,FALSE)/100,0)</f>
        <v>0</v>
      </c>
      <c r="G43" s="79">
        <f>_xlfn.IFERROR(VLOOKUP(I43,'[1]Sheet1'!$A$53:$G$98,6,FALSE),0)</f>
        <v>0</v>
      </c>
      <c r="H43" s="80">
        <f>_xlfn.IFERROR(VLOOKUP(I43,'[1]Sheet1'!$A$53:$G$98,7,FALSE)/100,0)</f>
        <v>0</v>
      </c>
      <c r="J43" s="264" t="s">
        <v>428</v>
      </c>
    </row>
    <row r="44" spans="1:10" ht="15">
      <c r="A44" s="157">
        <v>62</v>
      </c>
      <c r="B44" s="158" t="s">
        <v>80</v>
      </c>
      <c r="C44" s="79">
        <f>_xlfn.IFERROR(VLOOKUP(I44,'[1]Sheet1'!$A$53:$G$98,2,FALSE),0)</f>
        <v>0</v>
      </c>
      <c r="D44" s="80">
        <f>_xlfn.IFERROR(VLOOKUP(I44,'[1]Sheet1'!$A$53:$G$98,3,FALSE)/100,0)</f>
        <v>0</v>
      </c>
      <c r="E44" s="81">
        <f>_xlfn.IFERROR(VLOOKUP(I44,'[1]Sheet1'!$A$53:$G$98,4,FALSE),0)</f>
        <v>0</v>
      </c>
      <c r="F44" s="80">
        <f>_xlfn.IFERROR(VLOOKUP(I44,'[1]Sheet1'!$A$53:$G$98,5,FALSE)/100,0)</f>
        <v>0</v>
      </c>
      <c r="G44" s="79">
        <f>_xlfn.IFERROR(VLOOKUP(I44,'[1]Sheet1'!$A$53:$G$98,6,FALSE),0)</f>
        <v>0</v>
      </c>
      <c r="H44" s="80">
        <f>_xlfn.IFERROR(VLOOKUP(I44,'[1]Sheet1'!$A$53:$G$98,7,FALSE)/100,0)</f>
        <v>0</v>
      </c>
      <c r="I44" s="257" t="s">
        <v>416</v>
      </c>
      <c r="J44" s="264" t="s">
        <v>429</v>
      </c>
    </row>
    <row r="45" spans="1:10" ht="15">
      <c r="A45" s="157">
        <v>63</v>
      </c>
      <c r="B45" s="158" t="s">
        <v>81</v>
      </c>
      <c r="C45" s="79">
        <f>_xlfn.IFERROR(VLOOKUP(I45,'[1]Sheet1'!$A$53:$G$98,2,FALSE),0)</f>
        <v>108</v>
      </c>
      <c r="D45" s="80">
        <f>_xlfn.IFERROR(VLOOKUP(I45,'[1]Sheet1'!$A$53:$G$98,3,FALSE)/100,0)</f>
        <v>0.0806572068707991</v>
      </c>
      <c r="E45" s="81">
        <f>_xlfn.IFERROR(VLOOKUP(I45,'[1]Sheet1'!$A$53:$G$98,4,FALSE),0)</f>
        <v>138</v>
      </c>
      <c r="F45" s="80">
        <f>_xlfn.IFERROR(VLOOKUP(I45,'[1]Sheet1'!$A$53:$G$98,5,FALSE)/100,0)</f>
        <v>0.09697821503865073</v>
      </c>
      <c r="G45" s="79">
        <f>_xlfn.IFERROR(VLOOKUP(I45,'[1]Sheet1'!$A$53:$G$98,6,FALSE),0)</f>
        <v>246</v>
      </c>
      <c r="H45" s="80">
        <f>_xlfn.IFERROR(VLOOKUP(I45,'[1]Sheet1'!$A$53:$G$98,7,FALSE)/100,0)</f>
        <v>0.08906589427950759</v>
      </c>
      <c r="I45" s="257" t="s">
        <v>417</v>
      </c>
      <c r="J45" s="264" t="s">
        <v>430</v>
      </c>
    </row>
    <row r="46" spans="1:10" ht="15">
      <c r="A46" s="157">
        <v>64</v>
      </c>
      <c r="B46" s="158" t="s">
        <v>82</v>
      </c>
      <c r="C46" s="79">
        <f>_xlfn.IFERROR(VLOOKUP(I46,'[1]Sheet1'!$A$53:$G$98,2,FALSE),0)</f>
        <v>41</v>
      </c>
      <c r="D46" s="80">
        <f>_xlfn.IFERROR(VLOOKUP(I46,'[1]Sheet1'!$A$53:$G$98,3,FALSE)/100,0)</f>
        <v>0.030619865571321882</v>
      </c>
      <c r="E46" s="81">
        <f>_xlfn.IFERROR(VLOOKUP(I46,'[1]Sheet1'!$A$53:$G$98,4,FALSE),0)</f>
        <v>17</v>
      </c>
      <c r="F46" s="80">
        <f>_xlfn.IFERROR(VLOOKUP(I46,'[1]Sheet1'!$A$53:$G$98,5,FALSE)/100,0)</f>
        <v>0.011946591707659873</v>
      </c>
      <c r="G46" s="79">
        <f>_xlfn.IFERROR(VLOOKUP(I46,'[1]Sheet1'!$A$53:$G$98,6,FALSE),0)</f>
        <v>58</v>
      </c>
      <c r="H46" s="80">
        <f>_xlfn.IFERROR(VLOOKUP(I46,'[1]Sheet1'!$A$53:$G$98,7,FALSE)/100,0)</f>
        <v>0.020999275887038378</v>
      </c>
      <c r="I46" s="257" t="s">
        <v>418</v>
      </c>
      <c r="J46" s="264" t="s">
        <v>431</v>
      </c>
    </row>
    <row r="47" spans="1:10" ht="15.75" thickBot="1">
      <c r="A47" s="160">
        <v>69</v>
      </c>
      <c r="B47" s="161" t="s">
        <v>83</v>
      </c>
      <c r="C47" s="85">
        <f>_xlfn.IFERROR(VLOOKUP(I47,'[1]Sheet1'!$A$53:$G$98,2,FALSE),0)</f>
        <v>6</v>
      </c>
      <c r="D47" s="86">
        <f>_xlfn.IFERROR(VLOOKUP(I47,'[1]Sheet1'!$A$53:$G$98,3,FALSE)/100,0)</f>
        <v>0.004480955937266618</v>
      </c>
      <c r="E47" s="87">
        <f>_xlfn.IFERROR(VLOOKUP(I47,'[1]Sheet1'!$A$53:$G$98,4,FALSE),0)</f>
        <v>4</v>
      </c>
      <c r="F47" s="86">
        <f>_xlfn.IFERROR(VLOOKUP(I47,'[1]Sheet1'!$A$53:$G$98,5,FALSE)/100,0)</f>
        <v>0.0028109627547434997</v>
      </c>
      <c r="G47" s="85">
        <f>_xlfn.IFERROR(VLOOKUP(I47,'[1]Sheet1'!$A$53:$G$98,6,FALSE),0)</f>
        <v>10</v>
      </c>
      <c r="H47" s="86">
        <f>_xlfn.IFERROR(VLOOKUP(I47,'[1]Sheet1'!$A$53:$G$98,7,FALSE)/100,0)</f>
        <v>0.003620564808110065</v>
      </c>
      <c r="I47" s="257" t="s">
        <v>419</v>
      </c>
      <c r="J47" s="264" t="s">
        <v>432</v>
      </c>
    </row>
    <row r="48" spans="1:10" ht="29.25" thickBot="1">
      <c r="A48" s="155" t="s">
        <v>84</v>
      </c>
      <c r="B48" s="156" t="s">
        <v>85</v>
      </c>
      <c r="C48" s="75">
        <f aca="true" t="shared" si="6" ref="C48:H48">SUM(C49:C55)</f>
        <v>38</v>
      </c>
      <c r="D48" s="70">
        <f t="shared" si="6"/>
        <v>0.02837938760268858</v>
      </c>
      <c r="E48" s="76">
        <f t="shared" si="6"/>
        <v>25</v>
      </c>
      <c r="F48" s="70">
        <f t="shared" si="6"/>
        <v>0.017568517217146872</v>
      </c>
      <c r="G48" s="75">
        <f t="shared" si="6"/>
        <v>63</v>
      </c>
      <c r="H48" s="70">
        <f t="shared" si="6"/>
        <v>0.02280955829109341</v>
      </c>
      <c r="J48" s="264" t="s">
        <v>433</v>
      </c>
    </row>
    <row r="49" spans="1:10" ht="28.5">
      <c r="A49" s="164">
        <v>70</v>
      </c>
      <c r="B49" s="165" t="s">
        <v>86</v>
      </c>
      <c r="C49" s="77">
        <f>_xlfn.IFERROR(VLOOKUP(I49,'[1]Sheet1'!$A$53:$G$98,2,FALSE),0)</f>
        <v>4</v>
      </c>
      <c r="D49" s="71">
        <f>_xlfn.IFERROR(VLOOKUP(I49,'[1]Sheet1'!$A$53:$G$98,3,FALSE)/100,0)</f>
        <v>0.002987303958177745</v>
      </c>
      <c r="E49" s="78">
        <f>_xlfn.IFERROR(VLOOKUP(I49,'[1]Sheet1'!$A$53:$G$98,4,FALSE),0)</f>
        <v>8</v>
      </c>
      <c r="F49" s="71">
        <f>_xlfn.IFERROR(VLOOKUP(I49,'[1]Sheet1'!$A$53:$G$98,5,FALSE)/100,0)</f>
        <v>0.005621925509486999</v>
      </c>
      <c r="G49" s="77">
        <f>_xlfn.IFERROR(VLOOKUP(I49,'[1]Sheet1'!$A$53:$G$98,6,FALSE),0)</f>
        <v>12</v>
      </c>
      <c r="H49" s="71">
        <f>_xlfn.IFERROR(VLOOKUP(I49,'[1]Sheet1'!$A$53:$G$98,7,FALSE)/100,0)</f>
        <v>0.004344677769732078</v>
      </c>
      <c r="I49" s="257" t="s">
        <v>420</v>
      </c>
      <c r="J49" s="264" t="s">
        <v>434</v>
      </c>
    </row>
    <row r="50" spans="1:9" ht="15">
      <c r="A50" s="157">
        <v>71</v>
      </c>
      <c r="B50" s="158" t="s">
        <v>87</v>
      </c>
      <c r="C50" s="79">
        <f>_xlfn.IFERROR(VLOOKUP(I50,'[1]Sheet1'!$A$53:$G$98,2,FALSE),0)</f>
        <v>2</v>
      </c>
      <c r="D50" s="80">
        <f>_xlfn.IFERROR(VLOOKUP(I50,'[1]Sheet1'!$A$53:$G$98,3,FALSE)/100,0)</f>
        <v>0.0014936519790888724</v>
      </c>
      <c r="E50" s="81">
        <f>_xlfn.IFERROR(VLOOKUP(I50,'[1]Sheet1'!$A$53:$G$98,4,FALSE),0)</f>
        <v>1</v>
      </c>
      <c r="F50" s="80">
        <f>_xlfn.IFERROR(VLOOKUP(I50,'[1]Sheet1'!$A$53:$G$98,5,FALSE)/100,0)</f>
        <v>0.0007027406886858749</v>
      </c>
      <c r="G50" s="79">
        <f>_xlfn.IFERROR(VLOOKUP(I50,'[1]Sheet1'!$A$53:$G$98,6,FALSE),0)</f>
        <v>3</v>
      </c>
      <c r="H50" s="80">
        <f>_xlfn.IFERROR(VLOOKUP(I50,'[1]Sheet1'!$A$53:$G$98,7,FALSE)/100,0)</f>
        <v>0.0010861694424330196</v>
      </c>
      <c r="I50" s="257" t="s">
        <v>421</v>
      </c>
    </row>
    <row r="51" spans="1:9" ht="15">
      <c r="A51" s="157">
        <v>72</v>
      </c>
      <c r="B51" s="158" t="s">
        <v>88</v>
      </c>
      <c r="C51" s="79">
        <f>_xlfn.IFERROR(VLOOKUP(I51,'[1]Sheet1'!$A$53:$G$98,2,FALSE),0)</f>
        <v>1</v>
      </c>
      <c r="D51" s="80">
        <f>_xlfn.IFERROR(VLOOKUP(I51,'[1]Sheet1'!$A$53:$G$98,3,FALSE)/100,0)</f>
        <v>0.0007468259895444362</v>
      </c>
      <c r="E51" s="81">
        <f>_xlfn.IFERROR(VLOOKUP(I51,'[1]Sheet1'!$A$53:$G$98,4,FALSE),0)</f>
        <v>3</v>
      </c>
      <c r="F51" s="80">
        <f>_xlfn.IFERROR(VLOOKUP(I51,'[1]Sheet1'!$A$53:$G$98,5,FALSE)/100,0)</f>
        <v>0.0021082220660576245</v>
      </c>
      <c r="G51" s="79">
        <f>_xlfn.IFERROR(VLOOKUP(I51,'[1]Sheet1'!$A$53:$G$98,6,FALSE),0)</f>
        <v>4</v>
      </c>
      <c r="H51" s="80">
        <f>_xlfn.IFERROR(VLOOKUP(I51,'[1]Sheet1'!$A$53:$G$98,7,FALSE)/100,0)</f>
        <v>0.001448225923244026</v>
      </c>
      <c r="I51" s="257" t="s">
        <v>422</v>
      </c>
    </row>
    <row r="52" spans="1:9" ht="15">
      <c r="A52" s="157">
        <v>73</v>
      </c>
      <c r="B52" s="158" t="s">
        <v>89</v>
      </c>
      <c r="C52" s="79">
        <f>_xlfn.IFERROR(VLOOKUP(I52,'[1]Sheet1'!$A$53:$G$98,2,FALSE),0)</f>
        <v>0</v>
      </c>
      <c r="D52" s="80">
        <f>_xlfn.IFERROR(VLOOKUP(I52,'[1]Sheet1'!$A$53:$G$98,3,FALSE)/100,0)</f>
        <v>0</v>
      </c>
      <c r="E52" s="81">
        <f>_xlfn.IFERROR(VLOOKUP(I52,'[1]Sheet1'!$A$53:$G$98,4,FALSE),0)</f>
        <v>0</v>
      </c>
      <c r="F52" s="80">
        <f>_xlfn.IFERROR(VLOOKUP(I52,'[1]Sheet1'!$A$53:$G$98,5,FALSE)/100,0)</f>
        <v>0</v>
      </c>
      <c r="G52" s="79">
        <f>_xlfn.IFERROR(VLOOKUP(I52,'[1]Sheet1'!$A$53:$G$98,6,FALSE),0)</f>
        <v>0</v>
      </c>
      <c r="H52" s="80">
        <f>_xlfn.IFERROR(VLOOKUP(I52,'[1]Sheet1'!$A$53:$G$98,7,FALSE)/100,0)</f>
        <v>0</v>
      </c>
      <c r="I52" s="257" t="s">
        <v>423</v>
      </c>
    </row>
    <row r="53" spans="1:9" ht="15">
      <c r="A53" s="157">
        <v>74</v>
      </c>
      <c r="B53" s="158" t="s">
        <v>90</v>
      </c>
      <c r="C53" s="79">
        <f>_xlfn.IFERROR(VLOOKUP(I53,'[1]Sheet1'!$A$53:$G$98,2,FALSE),0)</f>
        <v>0</v>
      </c>
      <c r="D53" s="80">
        <f>_xlfn.IFERROR(VLOOKUP(I53,'[1]Sheet1'!$A$53:$G$98,3,FALSE)/100,0)</f>
        <v>0</v>
      </c>
      <c r="E53" s="81">
        <f>_xlfn.IFERROR(VLOOKUP(I53,'[1]Sheet1'!$A$53:$G$98,4,FALSE),0)</f>
        <v>1</v>
      </c>
      <c r="F53" s="80">
        <f>_xlfn.IFERROR(VLOOKUP(I53,'[1]Sheet1'!$A$53:$G$98,5,FALSE)/100,0)</f>
        <v>0.0007027406886858749</v>
      </c>
      <c r="G53" s="79">
        <f>_xlfn.IFERROR(VLOOKUP(I53,'[1]Sheet1'!$A$53:$G$98,6,FALSE),0)</f>
        <v>1</v>
      </c>
      <c r="H53" s="80">
        <f>_xlfn.IFERROR(VLOOKUP(I53,'[1]Sheet1'!$A$53:$G$98,7,FALSE)/100,0)</f>
        <v>0.0003620564808110065</v>
      </c>
      <c r="I53" s="257" t="s">
        <v>424</v>
      </c>
    </row>
    <row r="54" spans="1:9" ht="15">
      <c r="A54" s="157">
        <v>75</v>
      </c>
      <c r="B54" s="158" t="s">
        <v>91</v>
      </c>
      <c r="C54" s="79">
        <f>_xlfn.IFERROR(VLOOKUP(I54,'[1]Sheet1'!$A$53:$G$98,2,FALSE),0)</f>
        <v>28</v>
      </c>
      <c r="D54" s="80">
        <f>_xlfn.IFERROR(VLOOKUP(I54,'[1]Sheet1'!$A$53:$G$98,3,FALSE)/100,0)</f>
        <v>0.020911127707244216</v>
      </c>
      <c r="E54" s="81">
        <f>_xlfn.IFERROR(VLOOKUP(I54,'[1]Sheet1'!$A$53:$G$98,4,FALSE),0)</f>
        <v>10</v>
      </c>
      <c r="F54" s="80">
        <f>_xlfn.IFERROR(VLOOKUP(I54,'[1]Sheet1'!$A$53:$G$98,5,FALSE)/100,0)</f>
        <v>0.0070274068868587496</v>
      </c>
      <c r="G54" s="79">
        <f>_xlfn.IFERROR(VLOOKUP(I54,'[1]Sheet1'!$A$53:$G$98,6,FALSE),0)</f>
        <v>38</v>
      </c>
      <c r="H54" s="80">
        <f>_xlfn.IFERROR(VLOOKUP(I54,'[1]Sheet1'!$A$53:$G$98,7,FALSE)/100,0)</f>
        <v>0.013758146270818249</v>
      </c>
      <c r="I54" s="257" t="s">
        <v>425</v>
      </c>
    </row>
    <row r="55" spans="1:9" ht="15.75" thickBot="1">
      <c r="A55" s="154">
        <v>79</v>
      </c>
      <c r="B55" s="159" t="s">
        <v>92</v>
      </c>
      <c r="C55" s="82">
        <f>_xlfn.IFERROR(VLOOKUP(I55,'[1]Sheet1'!$A$53:$G$98,2,FALSE),0)</f>
        <v>3</v>
      </c>
      <c r="D55" s="83">
        <f>_xlfn.IFERROR(VLOOKUP(I55,'[1]Sheet1'!$A$53:$G$98,3,FALSE)/100,0)</f>
        <v>0.002240477968633309</v>
      </c>
      <c r="E55" s="84">
        <f>_xlfn.IFERROR(VLOOKUP(I55,'[1]Sheet1'!$A$53:$G$98,4,FALSE),0)</f>
        <v>2</v>
      </c>
      <c r="F55" s="83">
        <f>_xlfn.IFERROR(VLOOKUP(I55,'[1]Sheet1'!$A$53:$G$98,5,FALSE)/100,0)</f>
        <v>0.0014054813773717498</v>
      </c>
      <c r="G55" s="82">
        <f>_xlfn.IFERROR(VLOOKUP(I55,'[1]Sheet1'!$A$53:$G$98,6,FALSE),0)</f>
        <v>5</v>
      </c>
      <c r="H55" s="83">
        <f>_xlfn.IFERROR(VLOOKUP(I55,'[1]Sheet1'!$A$53:$G$98,7,FALSE)/100,0)</f>
        <v>0.0018102824040550326</v>
      </c>
      <c r="I55" s="257" t="s">
        <v>426</v>
      </c>
    </row>
    <row r="56" spans="1:8" ht="15.75" thickBot="1">
      <c r="A56" s="155" t="s">
        <v>93</v>
      </c>
      <c r="B56" s="156" t="s">
        <v>94</v>
      </c>
      <c r="C56" s="75">
        <f aca="true" t="shared" si="7" ref="C56:H56">SUM(C57:C63)</f>
        <v>47</v>
      </c>
      <c r="D56" s="70">
        <f t="shared" si="7"/>
        <v>0.0351008215085885</v>
      </c>
      <c r="E56" s="76">
        <f t="shared" si="7"/>
        <v>39</v>
      </c>
      <c r="F56" s="70">
        <f t="shared" si="7"/>
        <v>0.02740688685874912</v>
      </c>
      <c r="G56" s="75">
        <f t="shared" si="7"/>
        <v>86</v>
      </c>
      <c r="H56" s="70">
        <f t="shared" si="7"/>
        <v>0.031136857349746562</v>
      </c>
    </row>
    <row r="57" spans="1:9" ht="15">
      <c r="A57" s="164">
        <v>80</v>
      </c>
      <c r="B57" s="165" t="s">
        <v>95</v>
      </c>
      <c r="C57" s="77">
        <f>_xlfn.IFERROR(VLOOKUP(I57,'[1]Sheet1'!$A$53:$G$98,2,FALSE),0)</f>
        <v>6</v>
      </c>
      <c r="D57" s="71">
        <f>_xlfn.IFERROR(VLOOKUP(I57,'[1]Sheet1'!$A$53:$G$98,3,FALSE)/100,0)</f>
        <v>0.004480955937266618</v>
      </c>
      <c r="E57" s="78">
        <f>_xlfn.IFERROR(VLOOKUP(I57,'[1]Sheet1'!$A$53:$G$98,4,FALSE),0)</f>
        <v>3</v>
      </c>
      <c r="F57" s="71">
        <f>_xlfn.IFERROR(VLOOKUP(I57,'[1]Sheet1'!$A$53:$G$98,5,FALSE)/100,0)</f>
        <v>0.0021082220660576245</v>
      </c>
      <c r="G57" s="77">
        <f>_xlfn.IFERROR(VLOOKUP(I57,'[1]Sheet1'!$A$53:$G$98,6,FALSE),0)</f>
        <v>9</v>
      </c>
      <c r="H57" s="71">
        <f>_xlfn.IFERROR(VLOOKUP(I57,'[1]Sheet1'!$A$53:$G$98,7,FALSE)/100,0)</f>
        <v>0.0032585083272990588</v>
      </c>
      <c r="I57" s="257" t="s">
        <v>427</v>
      </c>
    </row>
    <row r="58" spans="1:9" ht="15">
      <c r="A58" s="157">
        <v>81</v>
      </c>
      <c r="B58" s="158" t="s">
        <v>96</v>
      </c>
      <c r="C58" s="79">
        <f>_xlfn.IFERROR(VLOOKUP(I58,'[1]Sheet1'!$A$53:$G$98,2,FALSE),0)</f>
        <v>9</v>
      </c>
      <c r="D58" s="80">
        <f>_xlfn.IFERROR(VLOOKUP(I58,'[1]Sheet1'!$A$53:$G$98,3,FALSE)/100,0)</f>
        <v>0.006721433905899926</v>
      </c>
      <c r="E58" s="81">
        <f>_xlfn.IFERROR(VLOOKUP(I58,'[1]Sheet1'!$A$53:$G$98,4,FALSE),0)</f>
        <v>12</v>
      </c>
      <c r="F58" s="80">
        <f>_xlfn.IFERROR(VLOOKUP(I58,'[1]Sheet1'!$A$53:$G$98,5,FALSE)/100,0)</f>
        <v>0.008432888264230498</v>
      </c>
      <c r="G58" s="79">
        <f>_xlfn.IFERROR(VLOOKUP(I58,'[1]Sheet1'!$A$53:$G$98,6,FALSE),0)</f>
        <v>21</v>
      </c>
      <c r="H58" s="80">
        <f>_xlfn.IFERROR(VLOOKUP(I58,'[1]Sheet1'!$A$53:$G$98,7,FALSE)/100,0)</f>
        <v>0.007603186097031137</v>
      </c>
      <c r="I58" s="257" t="s">
        <v>428</v>
      </c>
    </row>
    <row r="59" spans="1:9" ht="15">
      <c r="A59" s="157">
        <v>82</v>
      </c>
      <c r="B59" s="158" t="s">
        <v>97</v>
      </c>
      <c r="C59" s="79">
        <f>_xlfn.IFERROR(VLOOKUP(I59,'[1]Sheet1'!$A$53:$G$98,2,FALSE),0)</f>
        <v>1</v>
      </c>
      <c r="D59" s="80">
        <f>_xlfn.IFERROR(VLOOKUP(I59,'[1]Sheet1'!$A$53:$G$98,3,FALSE)/100,0)</f>
        <v>0.0007468259895444362</v>
      </c>
      <c r="E59" s="81">
        <f>_xlfn.IFERROR(VLOOKUP(I59,'[1]Sheet1'!$A$53:$G$98,4,FALSE),0)</f>
        <v>2</v>
      </c>
      <c r="F59" s="80">
        <f>_xlfn.IFERROR(VLOOKUP(I59,'[1]Sheet1'!$A$53:$G$98,5,FALSE)/100,0)</f>
        <v>0.0014054813773717498</v>
      </c>
      <c r="G59" s="79">
        <f>_xlfn.IFERROR(VLOOKUP(I59,'[1]Sheet1'!$A$53:$G$98,6,FALSE),0)</f>
        <v>3</v>
      </c>
      <c r="H59" s="80">
        <f>_xlfn.IFERROR(VLOOKUP(I59,'[1]Sheet1'!$A$53:$G$98,7,FALSE)/100,0)</f>
        <v>0.0010861694424330196</v>
      </c>
      <c r="I59" s="257" t="s">
        <v>429</v>
      </c>
    </row>
    <row r="60" spans="1:9" ht="28.5">
      <c r="A60" s="157">
        <v>83</v>
      </c>
      <c r="B60" s="158" t="s">
        <v>98</v>
      </c>
      <c r="C60" s="79">
        <f>_xlfn.IFERROR(VLOOKUP(I60,'[1]Sheet1'!$A$53:$G$98,2,FALSE),0)</f>
        <v>12</v>
      </c>
      <c r="D60" s="80">
        <f>_xlfn.IFERROR(VLOOKUP(I60,'[1]Sheet1'!$A$53:$G$98,3,FALSE)/100,0)</f>
        <v>0.008961911874533235</v>
      </c>
      <c r="E60" s="81">
        <f>_xlfn.IFERROR(VLOOKUP(I60,'[1]Sheet1'!$A$53:$G$98,4,FALSE),0)</f>
        <v>7</v>
      </c>
      <c r="F60" s="80">
        <f>_xlfn.IFERROR(VLOOKUP(I60,'[1]Sheet1'!$A$53:$G$98,5,FALSE)/100,0)</f>
        <v>0.004919184820801125</v>
      </c>
      <c r="G60" s="79">
        <f>_xlfn.IFERROR(VLOOKUP(I60,'[1]Sheet1'!$A$53:$G$98,6,FALSE),0)</f>
        <v>19</v>
      </c>
      <c r="H60" s="80">
        <f>_xlfn.IFERROR(VLOOKUP(I60,'[1]Sheet1'!$A$53:$G$98,7,FALSE)/100,0)</f>
        <v>0.006879073135409124</v>
      </c>
      <c r="I60" s="257" t="s">
        <v>430</v>
      </c>
    </row>
    <row r="61" spans="1:9" ht="15">
      <c r="A61" s="157">
        <v>84</v>
      </c>
      <c r="B61" s="158" t="s">
        <v>99</v>
      </c>
      <c r="C61" s="79">
        <f>_xlfn.IFERROR(VLOOKUP(I61,'[1]Sheet1'!$A$53:$G$98,2,FALSE),0)</f>
        <v>2</v>
      </c>
      <c r="D61" s="80">
        <f>_xlfn.IFERROR(VLOOKUP(I61,'[1]Sheet1'!$A$53:$G$98,3,FALSE)/100,0)</f>
        <v>0.0014936519790888724</v>
      </c>
      <c r="E61" s="81">
        <f>_xlfn.IFERROR(VLOOKUP(I61,'[1]Sheet1'!$A$53:$G$98,4,FALSE),0)</f>
        <v>1</v>
      </c>
      <c r="F61" s="80">
        <f>_xlfn.IFERROR(VLOOKUP(I61,'[1]Sheet1'!$A$53:$G$98,5,FALSE)/100,0)</f>
        <v>0.0007027406886858749</v>
      </c>
      <c r="G61" s="79">
        <f>_xlfn.IFERROR(VLOOKUP(I61,'[1]Sheet1'!$A$53:$G$98,6,FALSE),0)</f>
        <v>3</v>
      </c>
      <c r="H61" s="80">
        <f>_xlfn.IFERROR(VLOOKUP(I61,'[1]Sheet1'!$A$53:$G$98,7,FALSE)/100,0)</f>
        <v>0.0010861694424330196</v>
      </c>
      <c r="I61" s="257" t="s">
        <v>431</v>
      </c>
    </row>
    <row r="62" spans="1:9" ht="28.5">
      <c r="A62" s="157">
        <v>85</v>
      </c>
      <c r="B62" s="158" t="s">
        <v>100</v>
      </c>
      <c r="C62" s="79">
        <f>_xlfn.IFERROR(VLOOKUP(I62,'[1]Sheet1'!$A$53:$G$98,2,FALSE),0)</f>
        <v>11</v>
      </c>
      <c r="D62" s="80">
        <f>_xlfn.IFERROR(VLOOKUP(I62,'[1]Sheet1'!$A$53:$G$98,3,FALSE)/100,0)</f>
        <v>0.008215085884988798</v>
      </c>
      <c r="E62" s="81">
        <f>_xlfn.IFERROR(VLOOKUP(I62,'[1]Sheet1'!$A$53:$G$98,4,FALSE),0)</f>
        <v>8</v>
      </c>
      <c r="F62" s="80">
        <f>_xlfn.IFERROR(VLOOKUP(I62,'[1]Sheet1'!$A$53:$G$98,5,FALSE)/100,0)</f>
        <v>0.005621925509486999</v>
      </c>
      <c r="G62" s="79">
        <f>_xlfn.IFERROR(VLOOKUP(I62,'[1]Sheet1'!$A$53:$G$98,6,FALSE),0)</f>
        <v>19</v>
      </c>
      <c r="H62" s="80">
        <f>_xlfn.IFERROR(VLOOKUP(I62,'[1]Sheet1'!$A$53:$G$98,7,FALSE)/100,0)</f>
        <v>0.006879073135409124</v>
      </c>
      <c r="I62" s="257" t="s">
        <v>432</v>
      </c>
    </row>
    <row r="63" spans="1:9" ht="15.75" thickBot="1">
      <c r="A63" s="160">
        <v>89</v>
      </c>
      <c r="B63" s="161" t="s">
        <v>101</v>
      </c>
      <c r="C63" s="85">
        <f>_xlfn.IFERROR(VLOOKUP(I63,'[1]Sheet1'!$A$53:$G$98,2,FALSE),0)</f>
        <v>6</v>
      </c>
      <c r="D63" s="86">
        <f>_xlfn.IFERROR(VLOOKUP(I63,'[1]Sheet1'!$A$53:$G$98,3,FALSE)/100,0)</f>
        <v>0.004480955937266618</v>
      </c>
      <c r="E63" s="87">
        <f>_xlfn.IFERROR(VLOOKUP(I63,'[1]Sheet1'!$A$53:$G$98,4,FALSE),0)</f>
        <v>6</v>
      </c>
      <c r="F63" s="86">
        <f>_xlfn.IFERROR(VLOOKUP(I63,'[1]Sheet1'!$A$53:$G$98,5,FALSE)/100,0)</f>
        <v>0.004216444132115249</v>
      </c>
      <c r="G63" s="85">
        <f>_xlfn.IFERROR(VLOOKUP(I63,'[1]Sheet1'!$A$53:$G$98,6,FALSE),0)</f>
        <v>12</v>
      </c>
      <c r="H63" s="86">
        <f>_xlfn.IFERROR(VLOOKUP(I63,'[1]Sheet1'!$A$53:$G$98,7,FALSE)/100,0)</f>
        <v>0.004344677769732078</v>
      </c>
      <c r="I63" s="257" t="s">
        <v>433</v>
      </c>
    </row>
    <row r="64" spans="1:9" ht="15.75" thickBot="1">
      <c r="A64" s="155">
        <v>99</v>
      </c>
      <c r="B64" s="156" t="s">
        <v>102</v>
      </c>
      <c r="C64" s="75">
        <f>_xlfn.IFERROR(VLOOKUP(I64,'[1]Sheet1'!$A$53:$G$98,2,FALSE),0)</f>
        <v>76</v>
      </c>
      <c r="D64" s="70">
        <f>_xlfn.IFERROR(VLOOKUP(I64,'[1]Sheet1'!$A$53:$G$98,3,FALSE)/100,0)</f>
        <v>0.05675877520537715</v>
      </c>
      <c r="E64" s="76">
        <f>_xlfn.IFERROR(VLOOKUP(I64,'[1]Sheet1'!$A$53:$G$98,4,FALSE),0)</f>
        <v>88</v>
      </c>
      <c r="F64" s="70">
        <f>_xlfn.IFERROR(VLOOKUP(I64,'[1]Sheet1'!$A$53:$G$98,5,FALSE)/100,0)</f>
        <v>0.06184118060435699</v>
      </c>
      <c r="G64" s="75">
        <f>_xlfn.IFERROR(VLOOKUP(I64,'[1]Sheet1'!$A$53:$G$98,6,FALSE),0)</f>
        <v>164</v>
      </c>
      <c r="H64" s="70">
        <f>_xlfn.IFERROR(VLOOKUP(I64,'[1]Sheet1'!$A$53:$G$98,7,FALSE)/100,0)</f>
        <v>0.05937726285300507</v>
      </c>
      <c r="I64" s="257" t="s">
        <v>434</v>
      </c>
    </row>
    <row r="65" spans="1:9" ht="15.75" thickBot="1">
      <c r="A65" s="291" t="s">
        <v>103</v>
      </c>
      <c r="B65" s="292"/>
      <c r="C65" s="168">
        <f>_xlfn.IFERROR(VLOOKUP(I65,'[1]Sheet1'!$A$53:$G$98,2,FALSE),0)</f>
        <v>1339</v>
      </c>
      <c r="D65" s="21">
        <f>_xlfn.IFERROR(VLOOKUP(I65,'[1]Sheet1'!$A$53:$G$98,3,FALSE)/100,0)</f>
        <v>1</v>
      </c>
      <c r="E65" s="169">
        <f>_xlfn.IFERROR(VLOOKUP(I65,'[1]Sheet1'!$A$53:$G$98,4,FALSE),0)</f>
        <v>1423</v>
      </c>
      <c r="F65" s="21">
        <f>_xlfn.IFERROR(VLOOKUP(I65,'[1]Sheet1'!$A$53:$G$98,5,FALSE)/100,0)</f>
        <v>1</v>
      </c>
      <c r="G65" s="168">
        <f>_xlfn.IFERROR(VLOOKUP(I65,'[1]Sheet1'!$A$53:$G$98,6,FALSE),0)</f>
        <v>2762</v>
      </c>
      <c r="H65" s="21">
        <f>_xlfn.IFERROR(VLOOKUP(I65,'[1]Sheet1'!$A$53:$G$98,7,FALSE)/100,0)</f>
        <v>1</v>
      </c>
      <c r="I65" s="258" t="s">
        <v>435</v>
      </c>
    </row>
    <row r="67" ht="15">
      <c r="G67" s="263"/>
    </row>
    <row r="68" ht="15">
      <c r="G68" s="263"/>
    </row>
  </sheetData>
  <sheetProtection/>
  <mergeCells count="8">
    <mergeCell ref="A65:B65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7"/>
  <sheetViews>
    <sheetView zoomScale="80" zoomScaleNormal="80" zoomScalePageLayoutView="0" workbookViewId="0" topLeftCell="A44">
      <selection activeCell="I10" sqref="I10"/>
    </sheetView>
  </sheetViews>
  <sheetFormatPr defaultColWidth="11.421875" defaultRowHeight="15"/>
  <cols>
    <col min="1" max="1" width="10.7109375" style="167" customWidth="1"/>
    <col min="2" max="2" width="100.7109375" style="167" customWidth="1"/>
    <col min="3" max="10" width="12.421875" style="167" customWidth="1"/>
    <col min="11" max="16384" width="11.421875" style="167" customWidth="1"/>
  </cols>
  <sheetData>
    <row r="1" spans="1:10" ht="24.75" customHeight="1" thickBot="1" thickTop="1">
      <c r="A1" s="306" t="s">
        <v>600</v>
      </c>
      <c r="B1" s="307"/>
      <c r="C1" s="307"/>
      <c r="D1" s="307"/>
      <c r="E1" s="307"/>
      <c r="F1" s="307"/>
      <c r="G1" s="308"/>
      <c r="H1" s="308"/>
      <c r="I1" s="309"/>
      <c r="J1" s="310"/>
    </row>
    <row r="2" spans="1:10" ht="19.5" customHeight="1" thickBot="1" thickTop="1">
      <c r="A2" s="282" t="s">
        <v>30</v>
      </c>
      <c r="B2" s="285" t="s">
        <v>31</v>
      </c>
      <c r="C2" s="311" t="s">
        <v>107</v>
      </c>
      <c r="D2" s="312"/>
      <c r="E2" s="312"/>
      <c r="F2" s="312"/>
      <c r="G2" s="312"/>
      <c r="H2" s="312"/>
      <c r="I2" s="313" t="s">
        <v>103</v>
      </c>
      <c r="J2" s="314"/>
    </row>
    <row r="3" spans="1:10" ht="19.5" customHeight="1" thickBot="1">
      <c r="A3" s="283"/>
      <c r="B3" s="286"/>
      <c r="C3" s="317" t="s">
        <v>108</v>
      </c>
      <c r="D3" s="304"/>
      <c r="E3" s="318" t="s">
        <v>109</v>
      </c>
      <c r="F3" s="319"/>
      <c r="G3" s="318" t="s">
        <v>110</v>
      </c>
      <c r="H3" s="320"/>
      <c r="I3" s="315"/>
      <c r="J3" s="316"/>
    </row>
    <row r="4" spans="1:10" ht="19.5" customHeight="1" thickBot="1">
      <c r="A4" s="284"/>
      <c r="B4" s="287"/>
      <c r="C4" s="34" t="s">
        <v>33</v>
      </c>
      <c r="D4" s="31" t="s">
        <v>34</v>
      </c>
      <c r="E4" s="15" t="s">
        <v>33</v>
      </c>
      <c r="F4" s="16" t="s">
        <v>34</v>
      </c>
      <c r="G4" s="15" t="s">
        <v>33</v>
      </c>
      <c r="H4" s="16" t="s">
        <v>34</v>
      </c>
      <c r="I4" s="37" t="s">
        <v>33</v>
      </c>
      <c r="J4" s="13" t="s">
        <v>34</v>
      </c>
    </row>
    <row r="5" spans="1:11" ht="15.75" thickBot="1">
      <c r="A5" s="155" t="s">
        <v>35</v>
      </c>
      <c r="B5" s="156" t="s">
        <v>36</v>
      </c>
      <c r="C5" s="88">
        <f>_xlfn.IFERROR(VLOOKUP(K5,'[1]Sheet1'!$A$103:$I$148,2,FALSE),0)</f>
        <v>16</v>
      </c>
      <c r="D5" s="89">
        <f>_xlfn.IFERROR(VLOOKUP(K5,'[1]Sheet1'!$A$103:$I$148,3,FALSE)/100,0)</f>
        <v>0.06584362139917696</v>
      </c>
      <c r="E5" s="90">
        <f>_xlfn.IFERROR(VLOOKUP(K5,'[1]Sheet1'!$A$103:$I$148,4,FALSE),0)</f>
        <v>111</v>
      </c>
      <c r="F5" s="70">
        <f>_xlfn.IFERROR(VLOOKUP(K5,'[1]Sheet1'!$A$103:$I$148,5,FALSE)/100,0)</f>
        <v>0.06941838649155722</v>
      </c>
      <c r="G5" s="90">
        <f>_xlfn.IFERROR(VLOOKUP(K5,'[1]Sheet1'!$A$103:$I$148,6,FALSE),0)</f>
        <v>67</v>
      </c>
      <c r="H5" s="70">
        <f>_xlfn.IFERROR(VLOOKUP(K5,'[1]Sheet1'!$A$103:$I$148,7,FALSE)/100,0)</f>
        <v>0.07282608695652174</v>
      </c>
      <c r="I5" s="91">
        <f>_xlfn.IFERROR(VLOOKUP(K5,'[1]Sheet1'!$A$103:$I$148,8,FALSE),0)</f>
        <v>194</v>
      </c>
      <c r="J5" s="70">
        <f>_xlfn.IFERROR(VLOOKUP(K5,'[1]Sheet1'!$A$103:$I$148,9,FALSE)/100,0)</f>
        <v>0.07023895727733527</v>
      </c>
      <c r="K5" s="256" t="s">
        <v>392</v>
      </c>
    </row>
    <row r="6" spans="1:11" ht="15.75" thickBot="1">
      <c r="A6" s="155" t="s">
        <v>37</v>
      </c>
      <c r="B6" s="156" t="s">
        <v>38</v>
      </c>
      <c r="C6" s="88">
        <f>SUM(C7:C12)</f>
        <v>0</v>
      </c>
      <c r="D6" s="89">
        <f aca="true" t="shared" si="0" ref="D6:J6">SUM(D7:D12)</f>
        <v>0</v>
      </c>
      <c r="E6" s="90">
        <f t="shared" si="0"/>
        <v>2</v>
      </c>
      <c r="F6" s="70">
        <f t="shared" si="0"/>
        <v>0.0012507817385866166</v>
      </c>
      <c r="G6" s="90">
        <f t="shared" si="0"/>
        <v>2</v>
      </c>
      <c r="H6" s="70">
        <f t="shared" si="0"/>
        <v>0.002173913043478261</v>
      </c>
      <c r="I6" s="91">
        <f t="shared" si="0"/>
        <v>4</v>
      </c>
      <c r="J6" s="70">
        <f t="shared" si="0"/>
        <v>0.001448225923244026</v>
      </c>
      <c r="K6" s="256"/>
    </row>
    <row r="7" spans="1:11" ht="15">
      <c r="A7" s="164">
        <v>10</v>
      </c>
      <c r="B7" s="165" t="s">
        <v>39</v>
      </c>
      <c r="C7" s="42">
        <f>_xlfn.IFERROR(VLOOKUP(K7,'[1]Sheet1'!$A$103:$I$148,2,FALSE),0)</f>
        <v>0</v>
      </c>
      <c r="D7" s="92">
        <f>_xlfn.IFERROR(VLOOKUP(K7,'[1]Sheet1'!$A$103:$I$148,3,FALSE)/100,0)</f>
        <v>0</v>
      </c>
      <c r="E7" s="42">
        <f>_xlfn.IFERROR(VLOOKUP(K7,'[1]Sheet1'!$A$103:$I$148,4,FALSE),0)</f>
        <v>0</v>
      </c>
      <c r="F7" s="71">
        <f>_xlfn.IFERROR(VLOOKUP(K7,'[1]Sheet1'!$A$103:$I$148,5,FALSE)/100,0)</f>
        <v>0</v>
      </c>
      <c r="G7" s="42">
        <f>_xlfn.IFERROR(VLOOKUP(K7,'[1]Sheet1'!$A$103:$I$148,6,FALSE),0)</f>
        <v>0</v>
      </c>
      <c r="H7" s="71">
        <f>_xlfn.IFERROR(VLOOKUP(K7,'[1]Sheet1'!$A$103:$I$148,7,FALSE)/100,0)</f>
        <v>0</v>
      </c>
      <c r="I7" s="93">
        <f>_xlfn.IFERROR(VLOOKUP(K7,'[1]Sheet1'!$A$103:$I$148,8,FALSE),0)</f>
        <v>0</v>
      </c>
      <c r="J7" s="71">
        <f>_xlfn.IFERROR(VLOOKUP(K7,'[1]Sheet1'!$A$103:$I$148,9,FALSE)/100,0)</f>
        <v>0</v>
      </c>
      <c r="K7" s="256" t="s">
        <v>393</v>
      </c>
    </row>
    <row r="8" spans="1:11" ht="15">
      <c r="A8" s="157">
        <v>11</v>
      </c>
      <c r="B8" s="158" t="s">
        <v>40</v>
      </c>
      <c r="C8" s="39">
        <f>_xlfn.IFERROR(VLOOKUP(K8,'[1]Sheet1'!$A$103:$I$148,2,FALSE),0)</f>
        <v>0</v>
      </c>
      <c r="D8" s="94">
        <f>_xlfn.IFERROR(VLOOKUP(K8,'[1]Sheet1'!$A$103:$I$148,3,FALSE)/100,0)</f>
        <v>0</v>
      </c>
      <c r="E8" s="39">
        <f>_xlfn.IFERROR(VLOOKUP(K8,'[1]Sheet1'!$A$103:$I$148,4,FALSE),0)</f>
        <v>0</v>
      </c>
      <c r="F8" s="80">
        <f>_xlfn.IFERROR(VLOOKUP(K8,'[1]Sheet1'!$A$103:$I$148,5,FALSE)/100,0)</f>
        <v>0</v>
      </c>
      <c r="G8" s="39">
        <f>_xlfn.IFERROR(VLOOKUP(K8,'[1]Sheet1'!$A$103:$I$148,6,FALSE),0)</f>
        <v>0</v>
      </c>
      <c r="H8" s="80">
        <f>_xlfn.IFERROR(VLOOKUP(K8,'[1]Sheet1'!$A$103:$I$148,7,FALSE)/100,0)</f>
        <v>0</v>
      </c>
      <c r="I8" s="95">
        <f>_xlfn.IFERROR(VLOOKUP(K8,'[1]Sheet1'!$A$103:$I$148,8,FALSE),0)</f>
        <v>0</v>
      </c>
      <c r="J8" s="80">
        <f>_xlfn.IFERROR(VLOOKUP(K8,'[1]Sheet1'!$A$103:$I$148,9,FALSE)/100,0)</f>
        <v>0</v>
      </c>
      <c r="K8" s="256" t="s">
        <v>566</v>
      </c>
    </row>
    <row r="9" spans="1:11" ht="15">
      <c r="A9" s="157">
        <v>12</v>
      </c>
      <c r="B9" s="158" t="s">
        <v>41</v>
      </c>
      <c r="C9" s="39">
        <f>_xlfn.IFERROR(VLOOKUP(K9,'[1]Sheet1'!$A$103:$I$148,2,FALSE),0)</f>
        <v>0</v>
      </c>
      <c r="D9" s="94">
        <f>_xlfn.IFERROR(VLOOKUP(K9,'[1]Sheet1'!$A$103:$I$148,3,FALSE)/100,0)</f>
        <v>0</v>
      </c>
      <c r="E9" s="39">
        <f>_xlfn.IFERROR(VLOOKUP(K9,'[1]Sheet1'!$A$103:$I$148,4,FALSE),0)</f>
        <v>0</v>
      </c>
      <c r="F9" s="80">
        <f>_xlfn.IFERROR(VLOOKUP(K9,'[1]Sheet1'!$A$103:$I$148,5,FALSE)/100,0)</f>
        <v>0</v>
      </c>
      <c r="G9" s="39">
        <f>_xlfn.IFERROR(VLOOKUP(K9,'[1]Sheet1'!$A$103:$I$148,6,FALSE),0)</f>
        <v>0</v>
      </c>
      <c r="H9" s="80">
        <f>_xlfn.IFERROR(VLOOKUP(K9,'[1]Sheet1'!$A$103:$I$148,7,FALSE)/100,0)</f>
        <v>0</v>
      </c>
      <c r="I9" s="95">
        <f>_xlfn.IFERROR(VLOOKUP(K9,'[1]Sheet1'!$A$103:$I$148,8,FALSE),0)</f>
        <v>0</v>
      </c>
      <c r="J9" s="80">
        <f>_xlfn.IFERROR(VLOOKUP(K9,'[1]Sheet1'!$A$103:$I$148,9,FALSE)/100,0)</f>
        <v>0</v>
      </c>
      <c r="K9" s="256" t="s">
        <v>567</v>
      </c>
    </row>
    <row r="10" spans="1:11" ht="15">
      <c r="A10" s="157">
        <v>13</v>
      </c>
      <c r="B10" s="158" t="s">
        <v>42</v>
      </c>
      <c r="C10" s="39">
        <f>_xlfn.IFERROR(VLOOKUP(K10,'[1]Sheet1'!$A$103:$I$148,2,FALSE),0)</f>
        <v>0</v>
      </c>
      <c r="D10" s="94">
        <f>_xlfn.IFERROR(VLOOKUP(K10,'[1]Sheet1'!$A$103:$I$148,3,FALSE)/100,0)</f>
        <v>0</v>
      </c>
      <c r="E10" s="39">
        <f>_xlfn.IFERROR(VLOOKUP(K10,'[1]Sheet1'!$A$103:$I$148,4,FALSE),0)</f>
        <v>0</v>
      </c>
      <c r="F10" s="80">
        <f>_xlfn.IFERROR(VLOOKUP(K10,'[1]Sheet1'!$A$103:$I$148,5,FALSE)/100,0)</f>
        <v>0</v>
      </c>
      <c r="G10" s="39">
        <f>_xlfn.IFERROR(VLOOKUP(K10,'[1]Sheet1'!$A$103:$I$148,6,FALSE),0)</f>
        <v>0</v>
      </c>
      <c r="H10" s="80">
        <f>_xlfn.IFERROR(VLOOKUP(K10,'[1]Sheet1'!$A$103:$I$148,7,FALSE)/100,0)</f>
        <v>0</v>
      </c>
      <c r="I10" s="95">
        <f>_xlfn.IFERROR(VLOOKUP(K10,'[1]Sheet1'!$A$103:$I$148,8,FALSE),0)</f>
        <v>0</v>
      </c>
      <c r="J10" s="80">
        <f>_xlfn.IFERROR(VLOOKUP(K10,'[1]Sheet1'!$A$103:$I$148,9,FALSE)/100,0)</f>
        <v>0</v>
      </c>
      <c r="K10" s="256" t="s">
        <v>394</v>
      </c>
    </row>
    <row r="11" spans="1:11" ht="15">
      <c r="A11" s="157">
        <v>14</v>
      </c>
      <c r="B11" s="158" t="s">
        <v>43</v>
      </c>
      <c r="C11" s="43">
        <f>_xlfn.IFERROR(VLOOKUP(K11,'[1]Sheet1'!$A$103:$I$148,2,FALSE),0)</f>
        <v>0</v>
      </c>
      <c r="D11" s="94">
        <f>_xlfn.IFERROR(VLOOKUP(K11,'[1]Sheet1'!$A$103:$I$148,3,FALSE)/100,0)</f>
        <v>0</v>
      </c>
      <c r="E11" s="43">
        <f>_xlfn.IFERROR(VLOOKUP(K11,'[1]Sheet1'!$A$103:$I$148,4,FALSE),0)</f>
        <v>0</v>
      </c>
      <c r="F11" s="80">
        <f>_xlfn.IFERROR(VLOOKUP(K11,'[1]Sheet1'!$A$103:$I$148,5,FALSE)/100,0)</f>
        <v>0</v>
      </c>
      <c r="G11" s="43">
        <f>_xlfn.IFERROR(VLOOKUP(K11,'[1]Sheet1'!$A$103:$I$148,6,FALSE),0)</f>
        <v>0</v>
      </c>
      <c r="H11" s="80">
        <f>_xlfn.IFERROR(VLOOKUP(K11,'[1]Sheet1'!$A$103:$I$148,7,FALSE)/100,0)</f>
        <v>0</v>
      </c>
      <c r="I11" s="96">
        <f>_xlfn.IFERROR(VLOOKUP(K11,'[1]Sheet1'!$A$103:$I$148,8,FALSE),0)</f>
        <v>0</v>
      </c>
      <c r="J11" s="80">
        <f>_xlfn.IFERROR(VLOOKUP(K11,'[1]Sheet1'!$A$103:$I$148,9,FALSE)/100,0)</f>
        <v>0</v>
      </c>
      <c r="K11" s="256"/>
    </row>
    <row r="12" spans="1:11" ht="15.75" thickBot="1">
      <c r="A12" s="154">
        <v>19</v>
      </c>
      <c r="B12" s="159" t="s">
        <v>44</v>
      </c>
      <c r="C12" s="44">
        <f>_xlfn.IFERROR(VLOOKUP(K12,'[1]Sheet1'!$A$103:$I$148,2,FALSE),0)</f>
        <v>0</v>
      </c>
      <c r="D12" s="97">
        <f>_xlfn.IFERROR(VLOOKUP(K12,'[1]Sheet1'!$A$103:$I$148,3,FALSE)/100,0)</f>
        <v>0</v>
      </c>
      <c r="E12" s="44">
        <f>_xlfn.IFERROR(VLOOKUP(K12,'[1]Sheet1'!$A$103:$I$148,4,FALSE),0)</f>
        <v>2</v>
      </c>
      <c r="F12" s="83">
        <f>_xlfn.IFERROR(VLOOKUP(K12,'[1]Sheet1'!$A$103:$I$148,5,FALSE)/100,0)</f>
        <v>0.0012507817385866166</v>
      </c>
      <c r="G12" s="44">
        <f>_xlfn.IFERROR(VLOOKUP(K12,'[1]Sheet1'!$A$103:$I$148,6,FALSE),0)</f>
        <v>2</v>
      </c>
      <c r="H12" s="83">
        <f>_xlfn.IFERROR(VLOOKUP(K12,'[1]Sheet1'!$A$103:$I$148,7,FALSE)/100,0)</f>
        <v>0.002173913043478261</v>
      </c>
      <c r="I12" s="98">
        <f>_xlfn.IFERROR(VLOOKUP(K12,'[1]Sheet1'!$A$103:$I$148,8,FALSE),0)</f>
        <v>4</v>
      </c>
      <c r="J12" s="83">
        <f>_xlfn.IFERROR(VLOOKUP(K12,'[1]Sheet1'!$A$103:$I$148,9,FALSE)/100,0)</f>
        <v>0.001448225923244026</v>
      </c>
      <c r="K12" s="256" t="s">
        <v>395</v>
      </c>
    </row>
    <row r="13" spans="1:11" ht="15.75" thickBot="1">
      <c r="A13" s="155" t="s">
        <v>45</v>
      </c>
      <c r="B13" s="156" t="s">
        <v>46</v>
      </c>
      <c r="C13" s="88">
        <f>SUM(C14:C19)</f>
        <v>0</v>
      </c>
      <c r="D13" s="89">
        <f aca="true" t="shared" si="1" ref="D13:J13">SUM(D14:D19)</f>
        <v>0</v>
      </c>
      <c r="E13" s="90">
        <f t="shared" si="1"/>
        <v>3</v>
      </c>
      <c r="F13" s="70">
        <f t="shared" si="1"/>
        <v>0.001876172607879925</v>
      </c>
      <c r="G13" s="90">
        <f t="shared" si="1"/>
        <v>0</v>
      </c>
      <c r="H13" s="70">
        <f t="shared" si="1"/>
        <v>0</v>
      </c>
      <c r="I13" s="91">
        <f t="shared" si="1"/>
        <v>3</v>
      </c>
      <c r="J13" s="70">
        <f t="shared" si="1"/>
        <v>0.0010861694424330196</v>
      </c>
      <c r="K13" s="256"/>
    </row>
    <row r="14" spans="1:11" ht="15">
      <c r="A14" s="164">
        <v>20</v>
      </c>
      <c r="B14" s="165" t="s">
        <v>47</v>
      </c>
      <c r="C14" s="42">
        <f>_xlfn.IFERROR(VLOOKUP(K14,'[1]Sheet1'!$A$103:$I$148,2,FALSE),0)</f>
        <v>0</v>
      </c>
      <c r="D14" s="92">
        <f>_xlfn.IFERROR(VLOOKUP(K14,'[1]Sheet1'!$A$103:$I$148,3,FALSE)/100,0)</f>
        <v>0</v>
      </c>
      <c r="E14" s="42">
        <f>_xlfn.IFERROR(VLOOKUP(K14,'[1]Sheet1'!$A$103:$I$148,4,FALSE),0)</f>
        <v>2</v>
      </c>
      <c r="F14" s="71">
        <f>_xlfn.IFERROR(VLOOKUP(K14,'[1]Sheet1'!$A$103:$I$148,5,FALSE)/100,0)</f>
        <v>0.0012507817385866166</v>
      </c>
      <c r="G14" s="42">
        <f>_xlfn.IFERROR(VLOOKUP(K14,'[1]Sheet1'!$A$103:$I$148,6,FALSE),0)</f>
        <v>0</v>
      </c>
      <c r="H14" s="71">
        <f>_xlfn.IFERROR(VLOOKUP(K14,'[1]Sheet1'!$A$103:$I$148,7,FALSE)/100,0)</f>
        <v>0</v>
      </c>
      <c r="I14" s="93">
        <f>_xlfn.IFERROR(VLOOKUP(K14,'[1]Sheet1'!$A$103:$I$148,8,FALSE),0)</f>
        <v>2</v>
      </c>
      <c r="J14" s="71">
        <f>_xlfn.IFERROR(VLOOKUP(K14,'[1]Sheet1'!$A$103:$I$148,9,FALSE)/100,0)</f>
        <v>0.000724112961622013</v>
      </c>
      <c r="K14" s="256" t="s">
        <v>396</v>
      </c>
    </row>
    <row r="15" spans="1:11" ht="15">
      <c r="A15" s="157">
        <v>21</v>
      </c>
      <c r="B15" s="158" t="s">
        <v>48</v>
      </c>
      <c r="C15" s="39">
        <f>_xlfn.IFERROR(VLOOKUP(K15,'[1]Sheet1'!$A$103:$I$148,2,FALSE),0)</f>
        <v>0</v>
      </c>
      <c r="D15" s="94">
        <f>_xlfn.IFERROR(VLOOKUP(K15,'[1]Sheet1'!$A$103:$I$148,3,FALSE)/100,0)</f>
        <v>0</v>
      </c>
      <c r="E15" s="39">
        <f>_xlfn.IFERROR(VLOOKUP(K15,'[1]Sheet1'!$A$103:$I$148,4,FALSE),0)</f>
        <v>1</v>
      </c>
      <c r="F15" s="80">
        <f>_xlfn.IFERROR(VLOOKUP(K15,'[1]Sheet1'!$A$103:$I$148,5,FALSE)/100,0)</f>
        <v>0.0006253908692933083</v>
      </c>
      <c r="G15" s="39">
        <f>_xlfn.IFERROR(VLOOKUP(K15,'[1]Sheet1'!$A$103:$I$148,6,FALSE),0)</f>
        <v>0</v>
      </c>
      <c r="H15" s="80">
        <f>_xlfn.IFERROR(VLOOKUP(K15,'[1]Sheet1'!$A$103:$I$148,7,FALSE)/100,0)</f>
        <v>0</v>
      </c>
      <c r="I15" s="95">
        <f>_xlfn.IFERROR(VLOOKUP(K15,'[1]Sheet1'!$A$103:$I$148,8,FALSE),0)</f>
        <v>1</v>
      </c>
      <c r="J15" s="80">
        <f>_xlfn.IFERROR(VLOOKUP(K15,'[1]Sheet1'!$A$103:$I$148,9,FALSE)/100,0)</f>
        <v>0.0003620564808110065</v>
      </c>
      <c r="K15" s="256" t="s">
        <v>397</v>
      </c>
    </row>
    <row r="16" spans="1:11" ht="15">
      <c r="A16" s="157">
        <v>22</v>
      </c>
      <c r="B16" s="158" t="s">
        <v>49</v>
      </c>
      <c r="C16" s="39">
        <f>_xlfn.IFERROR(VLOOKUP(K16,'[1]Sheet1'!$A$103:$I$148,2,FALSE),0)</f>
        <v>0</v>
      </c>
      <c r="D16" s="94">
        <f>_xlfn.IFERROR(VLOOKUP(K16,'[1]Sheet1'!$A$103:$I$148,3,FALSE)/100,0)</f>
        <v>0</v>
      </c>
      <c r="E16" s="39">
        <f>_xlfn.IFERROR(VLOOKUP(K16,'[1]Sheet1'!$A$103:$I$148,4,FALSE),0)</f>
        <v>0</v>
      </c>
      <c r="F16" s="80">
        <f>_xlfn.IFERROR(VLOOKUP(K16,'[1]Sheet1'!$A$103:$I$148,5,FALSE)/100,0)</f>
        <v>0</v>
      </c>
      <c r="G16" s="39">
        <f>_xlfn.IFERROR(VLOOKUP(K16,'[1]Sheet1'!$A$103:$I$148,6,FALSE),0)</f>
        <v>0</v>
      </c>
      <c r="H16" s="80">
        <f>_xlfn.IFERROR(VLOOKUP(K16,'[1]Sheet1'!$A$103:$I$148,7,FALSE)/100,0)</f>
        <v>0</v>
      </c>
      <c r="I16" s="95">
        <f>_xlfn.IFERROR(VLOOKUP(K16,'[1]Sheet1'!$A$103:$I$148,8,FALSE),0)</f>
        <v>0</v>
      </c>
      <c r="J16" s="80">
        <f>_xlfn.IFERROR(VLOOKUP(K16,'[1]Sheet1'!$A$103:$I$148,9,FALSE)/100,0)</f>
        <v>0</v>
      </c>
      <c r="K16" s="256"/>
    </row>
    <row r="17" spans="1:11" ht="15">
      <c r="A17" s="157">
        <v>23</v>
      </c>
      <c r="B17" s="158" t="s">
        <v>50</v>
      </c>
      <c r="C17" s="39">
        <f>_xlfn.IFERROR(VLOOKUP(K17,'[1]Sheet1'!$A$103:$I$148,2,FALSE),0)</f>
        <v>0</v>
      </c>
      <c r="D17" s="94">
        <f>_xlfn.IFERROR(VLOOKUP(K17,'[1]Sheet1'!$A$103:$I$148,3,FALSE)/100,0)</f>
        <v>0</v>
      </c>
      <c r="E17" s="39">
        <f>_xlfn.IFERROR(VLOOKUP(K17,'[1]Sheet1'!$A$103:$I$148,4,FALSE),0)</f>
        <v>0</v>
      </c>
      <c r="F17" s="80">
        <f>_xlfn.IFERROR(VLOOKUP(K17,'[1]Sheet1'!$A$103:$I$148,5,FALSE)/100,0)</f>
        <v>0</v>
      </c>
      <c r="G17" s="39">
        <f>_xlfn.IFERROR(VLOOKUP(K17,'[1]Sheet1'!$A$103:$I$148,6,FALSE),0)</f>
        <v>0</v>
      </c>
      <c r="H17" s="80">
        <f>_xlfn.IFERROR(VLOOKUP(K17,'[1]Sheet1'!$A$103:$I$148,7,FALSE)/100,0)</f>
        <v>0</v>
      </c>
      <c r="I17" s="95">
        <f>_xlfn.IFERROR(VLOOKUP(K17,'[1]Sheet1'!$A$103:$I$148,8,FALSE),0)</f>
        <v>0</v>
      </c>
      <c r="J17" s="80">
        <f>_xlfn.IFERROR(VLOOKUP(K17,'[1]Sheet1'!$A$103:$I$148,9,FALSE)/100,0)</f>
        <v>0</v>
      </c>
      <c r="K17" s="256" t="s">
        <v>568</v>
      </c>
    </row>
    <row r="18" spans="1:11" ht="15">
      <c r="A18" s="157">
        <v>24</v>
      </c>
      <c r="B18" s="158" t="s">
        <v>51</v>
      </c>
      <c r="C18" s="43">
        <f>_xlfn.IFERROR(VLOOKUP(K18,'[1]Sheet1'!$A$103:$I$148,2,FALSE),0)</f>
        <v>0</v>
      </c>
      <c r="D18" s="94">
        <f>_xlfn.IFERROR(VLOOKUP(K18,'[1]Sheet1'!$A$103:$I$148,3,FALSE)/100,0)</f>
        <v>0</v>
      </c>
      <c r="E18" s="43">
        <f>_xlfn.IFERROR(VLOOKUP(K18,'[1]Sheet1'!$A$103:$I$148,4,FALSE),0)</f>
        <v>0</v>
      </c>
      <c r="F18" s="80">
        <f>_xlfn.IFERROR(VLOOKUP(K18,'[1]Sheet1'!$A$103:$I$148,5,FALSE)/100,0)</f>
        <v>0</v>
      </c>
      <c r="G18" s="43">
        <f>_xlfn.IFERROR(VLOOKUP(K18,'[1]Sheet1'!$A$103:$I$148,6,FALSE),0)</f>
        <v>0</v>
      </c>
      <c r="H18" s="80">
        <f>_xlfn.IFERROR(VLOOKUP(K18,'[1]Sheet1'!$A$103:$I$148,7,FALSE)/100,0)</f>
        <v>0</v>
      </c>
      <c r="I18" s="96">
        <f>_xlfn.IFERROR(VLOOKUP(K18,'[1]Sheet1'!$A$103:$I$148,8,FALSE),0)</f>
        <v>0</v>
      </c>
      <c r="J18" s="80">
        <f>_xlfn.IFERROR(VLOOKUP(K18,'[1]Sheet1'!$A$103:$I$148,9,FALSE)/100,0)</f>
        <v>0</v>
      </c>
      <c r="K18" s="256" t="s">
        <v>569</v>
      </c>
    </row>
    <row r="19" spans="1:11" ht="15.75" thickBot="1">
      <c r="A19" s="160">
        <v>29</v>
      </c>
      <c r="B19" s="161" t="s">
        <v>52</v>
      </c>
      <c r="C19" s="45">
        <f>_xlfn.IFERROR(VLOOKUP(K19,'[1]Sheet1'!$A$103:$I$148,2,FALSE),0)</f>
        <v>0</v>
      </c>
      <c r="D19" s="99">
        <f>_xlfn.IFERROR(VLOOKUP(K19,'[1]Sheet1'!$A$103:$I$148,3,FALSE)/100,0)</f>
        <v>0</v>
      </c>
      <c r="E19" s="45">
        <f>_xlfn.IFERROR(VLOOKUP(K19,'[1]Sheet1'!$A$103:$I$148,4,FALSE),0)</f>
        <v>0</v>
      </c>
      <c r="F19" s="86">
        <f>_xlfn.IFERROR(VLOOKUP(K19,'[1]Sheet1'!$A$103:$I$148,5,FALSE)/100,0)</f>
        <v>0</v>
      </c>
      <c r="G19" s="45">
        <f>_xlfn.IFERROR(VLOOKUP(K19,'[1]Sheet1'!$A$103:$I$148,6,FALSE),0)</f>
        <v>0</v>
      </c>
      <c r="H19" s="86">
        <f>_xlfn.IFERROR(VLOOKUP(K19,'[1]Sheet1'!$A$103:$I$148,7,FALSE)/100,0)</f>
        <v>0</v>
      </c>
      <c r="I19" s="100">
        <f>_xlfn.IFERROR(VLOOKUP(K19,'[1]Sheet1'!$A$103:$I$148,8,FALSE),0)</f>
        <v>0</v>
      </c>
      <c r="J19" s="86">
        <f>_xlfn.IFERROR(VLOOKUP(K19,'[1]Sheet1'!$A$103:$I$148,9,FALSE)/100,0)</f>
        <v>0</v>
      </c>
      <c r="K19" s="256" t="s">
        <v>570</v>
      </c>
    </row>
    <row r="20" spans="1:11" ht="15.75" thickBot="1">
      <c r="A20" s="155" t="s">
        <v>53</v>
      </c>
      <c r="B20" s="156" t="s">
        <v>54</v>
      </c>
      <c r="C20" s="88">
        <f>SUM(C21:C27)</f>
        <v>10</v>
      </c>
      <c r="D20" s="89">
        <f aca="true" t="shared" si="2" ref="D20:J20">SUM(D21:D27)</f>
        <v>0.0411522633744856</v>
      </c>
      <c r="E20" s="90">
        <f t="shared" si="2"/>
        <v>64</v>
      </c>
      <c r="F20" s="70">
        <f t="shared" si="2"/>
        <v>0.040025015634771725</v>
      </c>
      <c r="G20" s="90">
        <f t="shared" si="2"/>
        <v>38</v>
      </c>
      <c r="H20" s="70">
        <f t="shared" si="2"/>
        <v>0.04130434782608696</v>
      </c>
      <c r="I20" s="91">
        <f t="shared" si="2"/>
        <v>112</v>
      </c>
      <c r="J20" s="70">
        <f t="shared" si="2"/>
        <v>0.04055032585083273</v>
      </c>
      <c r="K20" s="256"/>
    </row>
    <row r="21" spans="1:11" ht="15">
      <c r="A21" s="164">
        <v>30</v>
      </c>
      <c r="B21" s="165" t="s">
        <v>55</v>
      </c>
      <c r="C21" s="42">
        <f>_xlfn.IFERROR(VLOOKUP(K21,'[1]Sheet1'!$A$103:$I$148,2,FALSE),0)</f>
        <v>2</v>
      </c>
      <c r="D21" s="92">
        <f>_xlfn.IFERROR(VLOOKUP(K21,'[1]Sheet1'!$A$103:$I$148,3,FALSE)/100,0)</f>
        <v>0.00823045267489712</v>
      </c>
      <c r="E21" s="42">
        <f>_xlfn.IFERROR(VLOOKUP(K21,'[1]Sheet1'!$A$103:$I$148,4,FALSE),0)</f>
        <v>8</v>
      </c>
      <c r="F21" s="71">
        <f>_xlfn.IFERROR(VLOOKUP(K21,'[1]Sheet1'!$A$103:$I$148,5,FALSE)/100,0)</f>
        <v>0.0050031269543464665</v>
      </c>
      <c r="G21" s="42">
        <f>_xlfn.IFERROR(VLOOKUP(K21,'[1]Sheet1'!$A$103:$I$148,6,FALSE),0)</f>
        <v>4</v>
      </c>
      <c r="H21" s="71">
        <f>_xlfn.IFERROR(VLOOKUP(K21,'[1]Sheet1'!$A$103:$I$148,7,FALSE)/100,0)</f>
        <v>0.004347826086956522</v>
      </c>
      <c r="I21" s="93">
        <f>_xlfn.IFERROR(VLOOKUP(K21,'[1]Sheet1'!$A$103:$I$148,8,FALSE),0)</f>
        <v>14</v>
      </c>
      <c r="J21" s="71">
        <f>_xlfn.IFERROR(VLOOKUP(K21,'[1]Sheet1'!$A$103:$I$148,9,FALSE)/100,0)</f>
        <v>0.005068790731354091</v>
      </c>
      <c r="K21" s="256" t="s">
        <v>398</v>
      </c>
    </row>
    <row r="22" spans="1:11" ht="15">
      <c r="A22" s="157">
        <v>31</v>
      </c>
      <c r="B22" s="158" t="s">
        <v>56</v>
      </c>
      <c r="C22" s="43">
        <f>_xlfn.IFERROR(VLOOKUP(K22,'[1]Sheet1'!$A$103:$I$148,2,FALSE),0)</f>
        <v>0</v>
      </c>
      <c r="D22" s="94">
        <f>_xlfn.IFERROR(VLOOKUP(K22,'[1]Sheet1'!$A$103:$I$148,3,FALSE)/100,0)</f>
        <v>0</v>
      </c>
      <c r="E22" s="43">
        <f>_xlfn.IFERROR(VLOOKUP(K22,'[1]Sheet1'!$A$103:$I$148,4,FALSE),0)</f>
        <v>2</v>
      </c>
      <c r="F22" s="80">
        <f>_xlfn.IFERROR(VLOOKUP(K22,'[1]Sheet1'!$A$103:$I$148,5,FALSE)/100,0)</f>
        <v>0.0012507817385866166</v>
      </c>
      <c r="G22" s="43">
        <f>_xlfn.IFERROR(VLOOKUP(K22,'[1]Sheet1'!$A$103:$I$148,6,FALSE),0)</f>
        <v>1</v>
      </c>
      <c r="H22" s="80">
        <f>_xlfn.IFERROR(VLOOKUP(K22,'[1]Sheet1'!$A$103:$I$148,7,FALSE)/100,0)</f>
        <v>0.0010869565217391304</v>
      </c>
      <c r="I22" s="96">
        <f>_xlfn.IFERROR(VLOOKUP(K22,'[1]Sheet1'!$A$103:$I$148,8,FALSE),0)</f>
        <v>3</v>
      </c>
      <c r="J22" s="80">
        <f>_xlfn.IFERROR(VLOOKUP(K22,'[1]Sheet1'!$A$103:$I$148,9,FALSE)/100,0)</f>
        <v>0.0010861694424330196</v>
      </c>
      <c r="K22" s="256" t="s">
        <v>399</v>
      </c>
    </row>
    <row r="23" spans="1:11" ht="15">
      <c r="A23" s="157">
        <v>32</v>
      </c>
      <c r="B23" s="158" t="s">
        <v>57</v>
      </c>
      <c r="C23" s="43">
        <f>_xlfn.IFERROR(VLOOKUP(K23,'[1]Sheet1'!$A$103:$I$148,2,FALSE),0)</f>
        <v>0</v>
      </c>
      <c r="D23" s="94">
        <f>_xlfn.IFERROR(VLOOKUP(K23,'[1]Sheet1'!$A$103:$I$148,3,FALSE)/100,0)</f>
        <v>0</v>
      </c>
      <c r="E23" s="43">
        <f>_xlfn.IFERROR(VLOOKUP(K23,'[1]Sheet1'!$A$103:$I$148,4,FALSE),0)</f>
        <v>0</v>
      </c>
      <c r="F23" s="80">
        <f>_xlfn.IFERROR(VLOOKUP(K23,'[1]Sheet1'!$A$103:$I$148,5,FALSE)/100,0)</f>
        <v>0</v>
      </c>
      <c r="G23" s="43">
        <f>_xlfn.IFERROR(VLOOKUP(K23,'[1]Sheet1'!$A$103:$I$148,6,FALSE),0)</f>
        <v>0</v>
      </c>
      <c r="H23" s="80">
        <f>_xlfn.IFERROR(VLOOKUP(K23,'[1]Sheet1'!$A$103:$I$148,7,FALSE)/100,0)</f>
        <v>0</v>
      </c>
      <c r="I23" s="96">
        <f>_xlfn.IFERROR(VLOOKUP(K23,'[1]Sheet1'!$A$103:$I$148,8,FALSE),0)</f>
        <v>0</v>
      </c>
      <c r="J23" s="80">
        <f>_xlfn.IFERROR(VLOOKUP(K23,'[1]Sheet1'!$A$103:$I$148,9,FALSE)/100,0)</f>
        <v>0</v>
      </c>
      <c r="K23" s="256"/>
    </row>
    <row r="24" spans="1:11" ht="15">
      <c r="A24" s="157">
        <v>33</v>
      </c>
      <c r="B24" s="158" t="s">
        <v>58</v>
      </c>
      <c r="C24" s="39">
        <f>_xlfn.IFERROR(VLOOKUP(K24,'[1]Sheet1'!$A$103:$I$148,2,FALSE),0)</f>
        <v>0</v>
      </c>
      <c r="D24" s="94">
        <f>_xlfn.IFERROR(VLOOKUP(K24,'[1]Sheet1'!$A$103:$I$148,3,FALSE)/100,0)</f>
        <v>0</v>
      </c>
      <c r="E24" s="43">
        <f>_xlfn.IFERROR(VLOOKUP(K24,'[1]Sheet1'!$A$103:$I$148,4,FALSE),0)</f>
        <v>11</v>
      </c>
      <c r="F24" s="80">
        <f>_xlfn.IFERROR(VLOOKUP(K24,'[1]Sheet1'!$A$103:$I$148,5,FALSE)/100,0)</f>
        <v>0.006879299562226392</v>
      </c>
      <c r="G24" s="43">
        <f>_xlfn.IFERROR(VLOOKUP(K24,'[1]Sheet1'!$A$103:$I$148,6,FALSE),0)</f>
        <v>5</v>
      </c>
      <c r="H24" s="80">
        <f>_xlfn.IFERROR(VLOOKUP(K24,'[1]Sheet1'!$A$103:$I$148,7,FALSE)/100,0)</f>
        <v>0.005434782608695652</v>
      </c>
      <c r="I24" s="96">
        <f>_xlfn.IFERROR(VLOOKUP(K24,'[1]Sheet1'!$A$103:$I$148,8,FALSE),0)</f>
        <v>16</v>
      </c>
      <c r="J24" s="80">
        <f>_xlfn.IFERROR(VLOOKUP(K24,'[1]Sheet1'!$A$103:$I$148,9,FALSE)/100,0)</f>
        <v>0.005792903692976104</v>
      </c>
      <c r="K24" s="256" t="s">
        <v>400</v>
      </c>
    </row>
    <row r="25" spans="1:11" ht="15">
      <c r="A25" s="157">
        <v>34</v>
      </c>
      <c r="B25" s="158" t="s">
        <v>59</v>
      </c>
      <c r="C25" s="39">
        <f>_xlfn.IFERROR(VLOOKUP(K25,'[1]Sheet1'!$A$103:$I$148,2,FALSE),0)</f>
        <v>3</v>
      </c>
      <c r="D25" s="94">
        <f>_xlfn.IFERROR(VLOOKUP(K25,'[1]Sheet1'!$A$103:$I$148,3,FALSE)/100,0)</f>
        <v>0.012345679012345678</v>
      </c>
      <c r="E25" s="43">
        <f>_xlfn.IFERROR(VLOOKUP(K25,'[1]Sheet1'!$A$103:$I$148,4,FALSE),0)</f>
        <v>14</v>
      </c>
      <c r="F25" s="80">
        <f>_xlfn.IFERROR(VLOOKUP(K25,'[1]Sheet1'!$A$103:$I$148,5,FALSE)/100,0)</f>
        <v>0.008755472170106315</v>
      </c>
      <c r="G25" s="43">
        <f>_xlfn.IFERROR(VLOOKUP(K25,'[1]Sheet1'!$A$103:$I$148,6,FALSE),0)</f>
        <v>4</v>
      </c>
      <c r="H25" s="80">
        <f>_xlfn.IFERROR(VLOOKUP(K25,'[1]Sheet1'!$A$103:$I$148,7,FALSE)/100,0)</f>
        <v>0.004347826086956522</v>
      </c>
      <c r="I25" s="96">
        <f>_xlfn.IFERROR(VLOOKUP(K25,'[1]Sheet1'!$A$103:$I$148,8,FALSE),0)</f>
        <v>21</v>
      </c>
      <c r="J25" s="80">
        <f>_xlfn.IFERROR(VLOOKUP(K25,'[1]Sheet1'!$A$103:$I$148,9,FALSE)/100,0)</f>
        <v>0.007603186097031137</v>
      </c>
      <c r="K25" s="256" t="s">
        <v>401</v>
      </c>
    </row>
    <row r="26" spans="1:11" ht="15">
      <c r="A26" s="157">
        <v>35</v>
      </c>
      <c r="B26" s="158" t="s">
        <v>60</v>
      </c>
      <c r="C26" s="39">
        <f>_xlfn.IFERROR(VLOOKUP(K26,'[1]Sheet1'!$A$103:$I$148,2,FALSE),0)</f>
        <v>5</v>
      </c>
      <c r="D26" s="94">
        <f>_xlfn.IFERROR(VLOOKUP(K26,'[1]Sheet1'!$A$103:$I$148,3,FALSE)/100,0)</f>
        <v>0.0205761316872428</v>
      </c>
      <c r="E26" s="43">
        <f>_xlfn.IFERROR(VLOOKUP(K26,'[1]Sheet1'!$A$103:$I$148,4,FALSE),0)</f>
        <v>28</v>
      </c>
      <c r="F26" s="80">
        <f>_xlfn.IFERROR(VLOOKUP(K26,'[1]Sheet1'!$A$103:$I$148,5,FALSE)/100,0)</f>
        <v>0.01751094434021263</v>
      </c>
      <c r="G26" s="43">
        <f>_xlfn.IFERROR(VLOOKUP(K26,'[1]Sheet1'!$A$103:$I$148,6,FALSE),0)</f>
        <v>23</v>
      </c>
      <c r="H26" s="80">
        <f>_xlfn.IFERROR(VLOOKUP(K26,'[1]Sheet1'!$A$103:$I$148,7,FALSE)/100,0)</f>
        <v>0.025</v>
      </c>
      <c r="I26" s="96">
        <f>_xlfn.IFERROR(VLOOKUP(K26,'[1]Sheet1'!$A$103:$I$148,8,FALSE),0)</f>
        <v>56</v>
      </c>
      <c r="J26" s="80">
        <f>_xlfn.IFERROR(VLOOKUP(K26,'[1]Sheet1'!$A$103:$I$148,9,FALSE)/100,0)</f>
        <v>0.020275162925416364</v>
      </c>
      <c r="K26" s="256" t="s">
        <v>402</v>
      </c>
    </row>
    <row r="27" spans="1:11" ht="15.75" thickBot="1">
      <c r="A27" s="154">
        <v>39</v>
      </c>
      <c r="B27" s="159" t="s">
        <v>61</v>
      </c>
      <c r="C27" s="44">
        <f>_xlfn.IFERROR(VLOOKUP(K27,'[1]Sheet1'!$A$103:$I$148,2,FALSE),0)</f>
        <v>0</v>
      </c>
      <c r="D27" s="97">
        <f>_xlfn.IFERROR(VLOOKUP(K27,'[1]Sheet1'!$A$103:$I$148,3,FALSE)/100,0)</f>
        <v>0</v>
      </c>
      <c r="E27" s="44">
        <f>_xlfn.IFERROR(VLOOKUP(K27,'[1]Sheet1'!$A$103:$I$148,4,FALSE),0)</f>
        <v>1</v>
      </c>
      <c r="F27" s="83">
        <f>_xlfn.IFERROR(VLOOKUP(K27,'[1]Sheet1'!$A$103:$I$148,5,FALSE)/100,0)</f>
        <v>0.0006253908692933083</v>
      </c>
      <c r="G27" s="44">
        <f>_xlfn.IFERROR(VLOOKUP(K27,'[1]Sheet1'!$A$103:$I$148,6,FALSE),0)</f>
        <v>1</v>
      </c>
      <c r="H27" s="83">
        <f>_xlfn.IFERROR(VLOOKUP(K27,'[1]Sheet1'!$A$103:$I$148,7,FALSE)/100,0)</f>
        <v>0.0010869565217391304</v>
      </c>
      <c r="I27" s="98">
        <f>_xlfn.IFERROR(VLOOKUP(K27,'[1]Sheet1'!$A$103:$I$148,8,FALSE),0)</f>
        <v>2</v>
      </c>
      <c r="J27" s="83">
        <f>_xlfn.IFERROR(VLOOKUP(K27,'[1]Sheet1'!$A$103:$I$148,9,FALSE)/100,0)</f>
        <v>0.000724112961622013</v>
      </c>
      <c r="K27" s="256" t="s">
        <v>403</v>
      </c>
    </row>
    <row r="28" spans="1:11" ht="29.25" thickBot="1">
      <c r="A28" s="155" t="s">
        <v>62</v>
      </c>
      <c r="B28" s="156" t="s">
        <v>63</v>
      </c>
      <c r="C28" s="88">
        <f>SUM(C29:C35)</f>
        <v>120</v>
      </c>
      <c r="D28" s="89">
        <f aca="true" t="shared" si="3" ref="D28:J28">SUM(D29:D35)</f>
        <v>0.4938271604938271</v>
      </c>
      <c r="E28" s="90">
        <f t="shared" si="3"/>
        <v>765</v>
      </c>
      <c r="F28" s="70">
        <f t="shared" si="3"/>
        <v>0.47842401500938087</v>
      </c>
      <c r="G28" s="90">
        <f t="shared" si="3"/>
        <v>376</v>
      </c>
      <c r="H28" s="70">
        <f t="shared" si="3"/>
        <v>0.408695652173913</v>
      </c>
      <c r="I28" s="91">
        <f t="shared" si="3"/>
        <v>1261</v>
      </c>
      <c r="J28" s="70">
        <f t="shared" si="3"/>
        <v>0.45655322230267925</v>
      </c>
      <c r="K28" s="256"/>
    </row>
    <row r="29" spans="1:11" ht="28.5">
      <c r="A29" s="164">
        <v>40</v>
      </c>
      <c r="B29" s="165" t="s">
        <v>64</v>
      </c>
      <c r="C29" s="42">
        <f>_xlfn.IFERROR(VLOOKUP(K29,'[1]Sheet1'!$A$103:$I$148,2,FALSE),0)</f>
        <v>16</v>
      </c>
      <c r="D29" s="92">
        <f>_xlfn.IFERROR(VLOOKUP(K29,'[1]Sheet1'!$A$103:$I$148,3,FALSE)/100,0)</f>
        <v>0.06584362139917696</v>
      </c>
      <c r="E29" s="42">
        <f>_xlfn.IFERROR(VLOOKUP(K29,'[1]Sheet1'!$A$103:$I$148,4,FALSE),0)</f>
        <v>79</v>
      </c>
      <c r="F29" s="71">
        <f>_xlfn.IFERROR(VLOOKUP(K29,'[1]Sheet1'!$A$103:$I$148,5,FALSE)/100,0)</f>
        <v>0.049405878674171365</v>
      </c>
      <c r="G29" s="42">
        <f>_xlfn.IFERROR(VLOOKUP(K29,'[1]Sheet1'!$A$103:$I$148,6,FALSE),0)</f>
        <v>30</v>
      </c>
      <c r="H29" s="71">
        <f>_xlfn.IFERROR(VLOOKUP(K29,'[1]Sheet1'!$A$103:$I$148,7,FALSE)/100,0)</f>
        <v>0.03260869565217391</v>
      </c>
      <c r="I29" s="93">
        <f>_xlfn.IFERROR(VLOOKUP(K29,'[1]Sheet1'!$A$103:$I$148,8,FALSE),0)</f>
        <v>125</v>
      </c>
      <c r="J29" s="71">
        <f>_xlfn.IFERROR(VLOOKUP(K29,'[1]Sheet1'!$A$103:$I$148,9,FALSE)/100,0)</f>
        <v>0.04525706010137581</v>
      </c>
      <c r="K29" s="256" t="s">
        <v>404</v>
      </c>
    </row>
    <row r="30" spans="1:11" ht="28.5">
      <c r="A30" s="157">
        <v>41</v>
      </c>
      <c r="B30" s="158" t="s">
        <v>65</v>
      </c>
      <c r="C30" s="39">
        <f>_xlfn.IFERROR(VLOOKUP(K30,'[1]Sheet1'!$A$103:$I$148,2,FALSE),0)</f>
        <v>0</v>
      </c>
      <c r="D30" s="94">
        <f>_xlfn.IFERROR(VLOOKUP(K30,'[1]Sheet1'!$A$103:$I$148,3,FALSE)/100,0)</f>
        <v>0</v>
      </c>
      <c r="E30" s="43">
        <f>_xlfn.IFERROR(VLOOKUP(K30,'[1]Sheet1'!$A$103:$I$148,4,FALSE),0)</f>
        <v>6</v>
      </c>
      <c r="F30" s="80">
        <f>_xlfn.IFERROR(VLOOKUP(K30,'[1]Sheet1'!$A$103:$I$148,5,FALSE)/100,0)</f>
        <v>0.00375234521575985</v>
      </c>
      <c r="G30" s="43">
        <f>_xlfn.IFERROR(VLOOKUP(K30,'[1]Sheet1'!$A$103:$I$148,6,FALSE),0)</f>
        <v>0</v>
      </c>
      <c r="H30" s="80">
        <f>_xlfn.IFERROR(VLOOKUP(K30,'[1]Sheet1'!$A$103:$I$148,7,FALSE)/100,0)</f>
        <v>0</v>
      </c>
      <c r="I30" s="96">
        <f>_xlfn.IFERROR(VLOOKUP(K30,'[1]Sheet1'!$A$103:$I$148,8,FALSE),0)</f>
        <v>6</v>
      </c>
      <c r="J30" s="80">
        <f>_xlfn.IFERROR(VLOOKUP(K30,'[1]Sheet1'!$A$103:$I$148,9,FALSE)/100,0)</f>
        <v>0.002172338884866039</v>
      </c>
      <c r="K30" s="256" t="s">
        <v>405</v>
      </c>
    </row>
    <row r="31" spans="1:11" ht="28.5">
      <c r="A31" s="157">
        <v>42</v>
      </c>
      <c r="B31" s="158" t="s">
        <v>66</v>
      </c>
      <c r="C31" s="39">
        <f>_xlfn.IFERROR(VLOOKUP(K31,'[1]Sheet1'!$A$103:$I$148,2,FALSE),0)</f>
        <v>99</v>
      </c>
      <c r="D31" s="94">
        <f>_xlfn.IFERROR(VLOOKUP(K31,'[1]Sheet1'!$A$103:$I$148,3,FALSE)/100,0)</f>
        <v>0.4074074074074074</v>
      </c>
      <c r="E31" s="43">
        <f>_xlfn.IFERROR(VLOOKUP(K31,'[1]Sheet1'!$A$103:$I$148,4,FALSE),0)</f>
        <v>661</v>
      </c>
      <c r="F31" s="80">
        <f>_xlfn.IFERROR(VLOOKUP(K31,'[1]Sheet1'!$A$103:$I$148,5,FALSE)/100,0)</f>
        <v>0.41338336460287683</v>
      </c>
      <c r="G31" s="43">
        <f>_xlfn.IFERROR(VLOOKUP(K31,'[1]Sheet1'!$A$103:$I$148,6,FALSE),0)</f>
        <v>334</v>
      </c>
      <c r="H31" s="80">
        <f>_xlfn.IFERROR(VLOOKUP(K31,'[1]Sheet1'!$A$103:$I$148,7,FALSE)/100,0)</f>
        <v>0.3630434782608696</v>
      </c>
      <c r="I31" s="96">
        <f>_xlfn.IFERROR(VLOOKUP(K31,'[1]Sheet1'!$A$103:$I$148,8,FALSE),0)</f>
        <v>1094</v>
      </c>
      <c r="J31" s="80">
        <f>_xlfn.IFERROR(VLOOKUP(K31,'[1]Sheet1'!$A$103:$I$148,9,FALSE)/100,0)</f>
        <v>0.3960897900072411</v>
      </c>
      <c r="K31" s="256" t="s">
        <v>406</v>
      </c>
    </row>
    <row r="32" spans="1:11" ht="28.5">
      <c r="A32" s="157">
        <v>43</v>
      </c>
      <c r="B32" s="158" t="s">
        <v>67</v>
      </c>
      <c r="C32" s="43">
        <f>_xlfn.IFERROR(VLOOKUP(K32,'[1]Sheet1'!$A$103:$I$148,2,FALSE),0)</f>
        <v>1</v>
      </c>
      <c r="D32" s="94">
        <f>_xlfn.IFERROR(VLOOKUP(K32,'[1]Sheet1'!$A$103:$I$148,3,FALSE)/100,0)</f>
        <v>0.00411522633744856</v>
      </c>
      <c r="E32" s="43">
        <f>_xlfn.IFERROR(VLOOKUP(K32,'[1]Sheet1'!$A$103:$I$148,4,FALSE),0)</f>
        <v>6</v>
      </c>
      <c r="F32" s="80">
        <f>_xlfn.IFERROR(VLOOKUP(K32,'[1]Sheet1'!$A$103:$I$148,5,FALSE)/100,0)</f>
        <v>0.00375234521575985</v>
      </c>
      <c r="G32" s="43">
        <f>_xlfn.IFERROR(VLOOKUP(K32,'[1]Sheet1'!$A$103:$I$148,6,FALSE),0)</f>
        <v>1</v>
      </c>
      <c r="H32" s="80">
        <f>_xlfn.IFERROR(VLOOKUP(K32,'[1]Sheet1'!$A$103:$I$148,7,FALSE)/100,0)</f>
        <v>0.0010869565217391304</v>
      </c>
      <c r="I32" s="96">
        <f>_xlfn.IFERROR(VLOOKUP(K32,'[1]Sheet1'!$A$103:$I$148,8,FALSE),0)</f>
        <v>8</v>
      </c>
      <c r="J32" s="80">
        <f>_xlfn.IFERROR(VLOOKUP(K32,'[1]Sheet1'!$A$103:$I$148,9,FALSE)/100,0)</f>
        <v>0.002896451846488052</v>
      </c>
      <c r="K32" s="256" t="s">
        <v>407</v>
      </c>
    </row>
    <row r="33" spans="1:11" ht="15">
      <c r="A33" s="157">
        <v>44</v>
      </c>
      <c r="B33" s="158" t="s">
        <v>68</v>
      </c>
      <c r="C33" s="39">
        <f>_xlfn.IFERROR(VLOOKUP(K33,'[1]Sheet1'!$A$103:$I$148,2,FALSE),0)</f>
        <v>3</v>
      </c>
      <c r="D33" s="94">
        <f>_xlfn.IFERROR(VLOOKUP(K33,'[1]Sheet1'!$A$103:$I$148,3,FALSE)/100,0)</f>
        <v>0.012345679012345678</v>
      </c>
      <c r="E33" s="43">
        <f>_xlfn.IFERROR(VLOOKUP(K33,'[1]Sheet1'!$A$103:$I$148,4,FALSE),0)</f>
        <v>7</v>
      </c>
      <c r="F33" s="80">
        <f>_xlfn.IFERROR(VLOOKUP(K33,'[1]Sheet1'!$A$103:$I$148,5,FALSE)/100,0)</f>
        <v>0.004377736085053157</v>
      </c>
      <c r="G33" s="43">
        <f>_xlfn.IFERROR(VLOOKUP(K33,'[1]Sheet1'!$A$103:$I$148,6,FALSE),0)</f>
        <v>1</v>
      </c>
      <c r="H33" s="80">
        <f>_xlfn.IFERROR(VLOOKUP(K33,'[1]Sheet1'!$A$103:$I$148,7,FALSE)/100,0)</f>
        <v>0.0010869565217391304</v>
      </c>
      <c r="I33" s="96">
        <f>_xlfn.IFERROR(VLOOKUP(K33,'[1]Sheet1'!$A$103:$I$148,8,FALSE),0)</f>
        <v>11</v>
      </c>
      <c r="J33" s="80">
        <f>_xlfn.IFERROR(VLOOKUP(K33,'[1]Sheet1'!$A$103:$I$148,9,FALSE)/100,0)</f>
        <v>0.0039826212889210715</v>
      </c>
      <c r="K33" s="256" t="s">
        <v>408</v>
      </c>
    </row>
    <row r="34" spans="1:11" ht="15">
      <c r="A34" s="157">
        <v>45</v>
      </c>
      <c r="B34" s="158" t="s">
        <v>69</v>
      </c>
      <c r="C34" s="43">
        <f>_xlfn.IFERROR(VLOOKUP(K34,'[1]Sheet1'!$A$103:$I$148,2,FALSE),0)</f>
        <v>0</v>
      </c>
      <c r="D34" s="94">
        <f>_xlfn.IFERROR(VLOOKUP(K34,'[1]Sheet1'!$A$103:$I$148,3,FALSE)/100,0)</f>
        <v>0</v>
      </c>
      <c r="E34" s="43">
        <f>_xlfn.IFERROR(VLOOKUP(K34,'[1]Sheet1'!$A$103:$I$148,4,FALSE),0)</f>
        <v>0</v>
      </c>
      <c r="F34" s="80">
        <f>_xlfn.IFERROR(VLOOKUP(K34,'[1]Sheet1'!$A$103:$I$148,5,FALSE)/100,0)</f>
        <v>0</v>
      </c>
      <c r="G34" s="43">
        <f>_xlfn.IFERROR(VLOOKUP(K34,'[1]Sheet1'!$A$103:$I$148,6,FALSE),0)</f>
        <v>0</v>
      </c>
      <c r="H34" s="80">
        <f>_xlfn.IFERROR(VLOOKUP(K34,'[1]Sheet1'!$A$103:$I$148,7,FALSE)/100,0)</f>
        <v>0</v>
      </c>
      <c r="I34" s="96">
        <f>_xlfn.IFERROR(VLOOKUP(K34,'[1]Sheet1'!$A$103:$I$148,8,FALSE),0)</f>
        <v>0</v>
      </c>
      <c r="J34" s="80">
        <f>_xlfn.IFERROR(VLOOKUP(K34,'[1]Sheet1'!$A$103:$I$148,9,FALSE)/100,0)</f>
        <v>0</v>
      </c>
      <c r="K34" s="256" t="s">
        <v>409</v>
      </c>
    </row>
    <row r="35" spans="1:11" ht="15.75" thickBot="1">
      <c r="A35" s="160">
        <v>49</v>
      </c>
      <c r="B35" s="161" t="s">
        <v>70</v>
      </c>
      <c r="C35" s="41">
        <f>_xlfn.IFERROR(VLOOKUP(K35,'[1]Sheet1'!$A$103:$I$148,2,FALSE),0)</f>
        <v>1</v>
      </c>
      <c r="D35" s="99">
        <f>_xlfn.IFERROR(VLOOKUP(K35,'[1]Sheet1'!$A$103:$I$148,3,FALSE)/100,0)</f>
        <v>0.00411522633744856</v>
      </c>
      <c r="E35" s="45">
        <f>_xlfn.IFERROR(VLOOKUP(K35,'[1]Sheet1'!$A$103:$I$148,4,FALSE),0)</f>
        <v>6</v>
      </c>
      <c r="F35" s="86">
        <f>_xlfn.IFERROR(VLOOKUP(K35,'[1]Sheet1'!$A$103:$I$148,5,FALSE)/100,0)</f>
        <v>0.00375234521575985</v>
      </c>
      <c r="G35" s="45">
        <f>_xlfn.IFERROR(VLOOKUP(K35,'[1]Sheet1'!$A$103:$I$148,6,FALSE),0)</f>
        <v>10</v>
      </c>
      <c r="H35" s="86">
        <f>_xlfn.IFERROR(VLOOKUP(K35,'[1]Sheet1'!$A$103:$I$148,7,FALSE)/100,0)</f>
        <v>0.010869565217391304</v>
      </c>
      <c r="I35" s="100">
        <f>_xlfn.IFERROR(VLOOKUP(K35,'[1]Sheet1'!$A$103:$I$148,8,FALSE),0)</f>
        <v>17</v>
      </c>
      <c r="J35" s="86">
        <f>_xlfn.IFERROR(VLOOKUP(K35,'[1]Sheet1'!$A$103:$I$148,9,FALSE)/100,0)</f>
        <v>0.006154960173787111</v>
      </c>
      <c r="K35" s="256" t="s">
        <v>410</v>
      </c>
    </row>
    <row r="36" spans="1:11" ht="15.75" thickBot="1">
      <c r="A36" s="155">
        <v>5</v>
      </c>
      <c r="B36" s="156" t="s">
        <v>71</v>
      </c>
      <c r="C36" s="88">
        <f>SUM(C37:C40)</f>
        <v>26</v>
      </c>
      <c r="D36" s="89">
        <f aca="true" t="shared" si="4" ref="D36:J36">SUM(D37:D40)</f>
        <v>0.10699588477366255</v>
      </c>
      <c r="E36" s="90">
        <f t="shared" si="4"/>
        <v>274</v>
      </c>
      <c r="F36" s="70">
        <f t="shared" si="4"/>
        <v>0.17135709818636646</v>
      </c>
      <c r="G36" s="90">
        <f t="shared" si="4"/>
        <v>255</v>
      </c>
      <c r="H36" s="70">
        <f t="shared" si="4"/>
        <v>0.27717391304347827</v>
      </c>
      <c r="I36" s="91">
        <f t="shared" si="4"/>
        <v>555</v>
      </c>
      <c r="J36" s="70">
        <f t="shared" si="4"/>
        <v>0.20094134685010864</v>
      </c>
      <c r="K36" s="256"/>
    </row>
    <row r="37" spans="1:11" ht="15">
      <c r="A37" s="164">
        <v>50</v>
      </c>
      <c r="B37" s="165" t="s">
        <v>72</v>
      </c>
      <c r="C37" s="42">
        <f>_xlfn.IFERROR(VLOOKUP(K37,'[1]Sheet1'!$A$103:$I$148,2,FALSE),0)</f>
        <v>9</v>
      </c>
      <c r="D37" s="92">
        <f>_xlfn.IFERROR(VLOOKUP(K37,'[1]Sheet1'!$A$103:$I$148,3,FALSE)/100,0)</f>
        <v>0.037037037037037035</v>
      </c>
      <c r="E37" s="42">
        <f>_xlfn.IFERROR(VLOOKUP(K37,'[1]Sheet1'!$A$103:$I$148,4,FALSE),0)</f>
        <v>58</v>
      </c>
      <c r="F37" s="71">
        <f>_xlfn.IFERROR(VLOOKUP(K37,'[1]Sheet1'!$A$103:$I$148,5,FALSE)/100,0)</f>
        <v>0.03627267041901188</v>
      </c>
      <c r="G37" s="42">
        <f>_xlfn.IFERROR(VLOOKUP(K37,'[1]Sheet1'!$A$103:$I$148,6,FALSE),0)</f>
        <v>57</v>
      </c>
      <c r="H37" s="71">
        <f>_xlfn.IFERROR(VLOOKUP(K37,'[1]Sheet1'!$A$103:$I$148,7,FALSE)/100,0)</f>
        <v>0.06195652173913044</v>
      </c>
      <c r="I37" s="93">
        <f>_xlfn.IFERROR(VLOOKUP(K37,'[1]Sheet1'!$A$103:$I$148,8,FALSE),0)</f>
        <v>124</v>
      </c>
      <c r="J37" s="71">
        <f>_xlfn.IFERROR(VLOOKUP(K37,'[1]Sheet1'!$A$103:$I$148,9,FALSE)/100,0)</f>
        <v>0.04489500362056481</v>
      </c>
      <c r="K37" s="256" t="s">
        <v>411</v>
      </c>
    </row>
    <row r="38" spans="1:11" ht="15">
      <c r="A38" s="157">
        <v>51</v>
      </c>
      <c r="B38" s="158" t="s">
        <v>73</v>
      </c>
      <c r="C38" s="39">
        <f>_xlfn.IFERROR(VLOOKUP(K38,'[1]Sheet1'!$A$103:$I$148,2,FALSE),0)</f>
        <v>3</v>
      </c>
      <c r="D38" s="94">
        <f>_xlfn.IFERROR(VLOOKUP(K38,'[1]Sheet1'!$A$103:$I$148,3,FALSE)/100,0)</f>
        <v>0.012345679012345678</v>
      </c>
      <c r="E38" s="43">
        <f>_xlfn.IFERROR(VLOOKUP(K38,'[1]Sheet1'!$A$103:$I$148,4,FALSE),0)</f>
        <v>29</v>
      </c>
      <c r="F38" s="80">
        <f>_xlfn.IFERROR(VLOOKUP(K38,'[1]Sheet1'!$A$103:$I$148,5,FALSE)/100,0)</f>
        <v>0.01813633520950594</v>
      </c>
      <c r="G38" s="43">
        <f>_xlfn.IFERROR(VLOOKUP(K38,'[1]Sheet1'!$A$103:$I$148,6,FALSE),0)</f>
        <v>22</v>
      </c>
      <c r="H38" s="80">
        <f>_xlfn.IFERROR(VLOOKUP(K38,'[1]Sheet1'!$A$103:$I$148,7,FALSE)/100,0)</f>
        <v>0.02391304347826087</v>
      </c>
      <c r="I38" s="96">
        <f>_xlfn.IFERROR(VLOOKUP(K38,'[1]Sheet1'!$A$103:$I$148,8,FALSE),0)</f>
        <v>54</v>
      </c>
      <c r="J38" s="80">
        <f>_xlfn.IFERROR(VLOOKUP(K38,'[1]Sheet1'!$A$103:$I$148,9,FALSE)/100,0)</f>
        <v>0.019551049963794354</v>
      </c>
      <c r="K38" s="256" t="s">
        <v>412</v>
      </c>
    </row>
    <row r="39" spans="1:11" ht="15">
      <c r="A39" s="157">
        <v>52</v>
      </c>
      <c r="B39" s="158" t="s">
        <v>74</v>
      </c>
      <c r="C39" s="39">
        <f>_xlfn.IFERROR(VLOOKUP(K39,'[1]Sheet1'!$A$103:$I$148,2,FALSE),0)</f>
        <v>14</v>
      </c>
      <c r="D39" s="94">
        <f>_xlfn.IFERROR(VLOOKUP(K39,'[1]Sheet1'!$A$103:$I$148,3,FALSE)/100,0)</f>
        <v>0.05761316872427984</v>
      </c>
      <c r="E39" s="43">
        <f>_xlfn.IFERROR(VLOOKUP(K39,'[1]Sheet1'!$A$103:$I$148,4,FALSE),0)</f>
        <v>178</v>
      </c>
      <c r="F39" s="80">
        <f>_xlfn.IFERROR(VLOOKUP(K39,'[1]Sheet1'!$A$103:$I$148,5,FALSE)/100,0)</f>
        <v>0.11131957473420889</v>
      </c>
      <c r="G39" s="43">
        <f>_xlfn.IFERROR(VLOOKUP(K39,'[1]Sheet1'!$A$103:$I$148,6,FALSE),0)</f>
        <v>169</v>
      </c>
      <c r="H39" s="80">
        <f>_xlfn.IFERROR(VLOOKUP(K39,'[1]Sheet1'!$A$103:$I$148,7,FALSE)/100,0)</f>
        <v>0.18369565217391304</v>
      </c>
      <c r="I39" s="96">
        <f>_xlfn.IFERROR(VLOOKUP(K39,'[1]Sheet1'!$A$103:$I$148,8,FALSE),0)</f>
        <v>361</v>
      </c>
      <c r="J39" s="80">
        <f>_xlfn.IFERROR(VLOOKUP(K39,'[1]Sheet1'!$A$103:$I$148,9,FALSE)/100,0)</f>
        <v>0.13070238957277336</v>
      </c>
      <c r="K39" s="256" t="s">
        <v>413</v>
      </c>
    </row>
    <row r="40" spans="1:11" ht="15.75" thickBot="1">
      <c r="A40" s="154">
        <v>59</v>
      </c>
      <c r="B40" s="159" t="s">
        <v>75</v>
      </c>
      <c r="C40" s="44">
        <f>_xlfn.IFERROR(VLOOKUP(K40,'[1]Sheet1'!$A$103:$I$148,2,FALSE),0)</f>
        <v>0</v>
      </c>
      <c r="D40" s="97">
        <f>_xlfn.IFERROR(VLOOKUP(K40,'[1]Sheet1'!$A$103:$I$148,3,FALSE)/100,0)</f>
        <v>0</v>
      </c>
      <c r="E40" s="44">
        <f>_xlfn.IFERROR(VLOOKUP(K40,'[1]Sheet1'!$A$103:$I$148,4,FALSE),0)</f>
        <v>9</v>
      </c>
      <c r="F40" s="83">
        <f>_xlfn.IFERROR(VLOOKUP(K40,'[1]Sheet1'!$A$103:$I$148,5,FALSE)/100,0)</f>
        <v>0.005628517823639775</v>
      </c>
      <c r="G40" s="44">
        <f>_xlfn.IFERROR(VLOOKUP(K40,'[1]Sheet1'!$A$103:$I$148,6,FALSE),0)</f>
        <v>7</v>
      </c>
      <c r="H40" s="83">
        <f>_xlfn.IFERROR(VLOOKUP(K40,'[1]Sheet1'!$A$103:$I$148,7,FALSE)/100,0)</f>
        <v>0.007608695652173913</v>
      </c>
      <c r="I40" s="98">
        <f>_xlfn.IFERROR(VLOOKUP(K40,'[1]Sheet1'!$A$103:$I$148,8,FALSE),0)</f>
        <v>16</v>
      </c>
      <c r="J40" s="83">
        <f>_xlfn.IFERROR(VLOOKUP(K40,'[1]Sheet1'!$A$103:$I$148,9,FALSE)/100,0)</f>
        <v>0.005792903692976104</v>
      </c>
      <c r="K40" s="256" t="s">
        <v>414</v>
      </c>
    </row>
    <row r="41" spans="1:11" ht="29.25" thickBot="1">
      <c r="A41" s="155" t="s">
        <v>76</v>
      </c>
      <c r="B41" s="156" t="s">
        <v>77</v>
      </c>
      <c r="C41" s="88">
        <f>SUM(C42:C47)</f>
        <v>47</v>
      </c>
      <c r="D41" s="89">
        <f aca="true" t="shared" si="5" ref="D41:J41">SUM(D42:D47)</f>
        <v>0.1934156378600823</v>
      </c>
      <c r="E41" s="90">
        <f t="shared" si="5"/>
        <v>189</v>
      </c>
      <c r="F41" s="70">
        <f t="shared" si="5"/>
        <v>0.11819887429643527</v>
      </c>
      <c r="G41" s="90">
        <f t="shared" si="5"/>
        <v>84</v>
      </c>
      <c r="H41" s="70">
        <f t="shared" si="5"/>
        <v>0.09130434782608696</v>
      </c>
      <c r="I41" s="91">
        <f t="shared" si="5"/>
        <v>320</v>
      </c>
      <c r="J41" s="70">
        <f t="shared" si="5"/>
        <v>0.11585807385952207</v>
      </c>
      <c r="K41" s="256"/>
    </row>
    <row r="42" spans="1:11" ht="28.5">
      <c r="A42" s="164">
        <v>60</v>
      </c>
      <c r="B42" s="165" t="s">
        <v>78</v>
      </c>
      <c r="C42" s="42">
        <f>_xlfn.IFERROR(VLOOKUP(K42,'[1]Sheet1'!$A$103:$I$148,2,FALSE),0)</f>
        <v>1</v>
      </c>
      <c r="D42" s="92">
        <f>_xlfn.IFERROR(VLOOKUP(K42,'[1]Sheet1'!$A$103:$I$148,3,FALSE)/100,0)</f>
        <v>0.00411522633744856</v>
      </c>
      <c r="E42" s="42">
        <f>_xlfn.IFERROR(VLOOKUP(K42,'[1]Sheet1'!$A$103:$I$148,4,FALSE),0)</f>
        <v>3</v>
      </c>
      <c r="F42" s="71">
        <f>_xlfn.IFERROR(VLOOKUP(K42,'[1]Sheet1'!$A$103:$I$148,5,FALSE)/100,0)</f>
        <v>0.001876172607879925</v>
      </c>
      <c r="G42" s="42">
        <f>_xlfn.IFERROR(VLOOKUP(K42,'[1]Sheet1'!$A$103:$I$148,6,FALSE),0)</f>
        <v>2</v>
      </c>
      <c r="H42" s="71">
        <f>_xlfn.IFERROR(VLOOKUP(K42,'[1]Sheet1'!$A$103:$I$148,7,FALSE)/100,0)</f>
        <v>0.002173913043478261</v>
      </c>
      <c r="I42" s="93">
        <f>_xlfn.IFERROR(VLOOKUP(K42,'[1]Sheet1'!$A$103:$I$148,8,FALSE),0)</f>
        <v>6</v>
      </c>
      <c r="J42" s="71">
        <f>_xlfn.IFERROR(VLOOKUP(K42,'[1]Sheet1'!$A$103:$I$148,9,FALSE)/100,0)</f>
        <v>0.002172338884866039</v>
      </c>
      <c r="K42" s="256" t="s">
        <v>415</v>
      </c>
    </row>
    <row r="43" spans="1:11" ht="15">
      <c r="A43" s="157">
        <v>61</v>
      </c>
      <c r="B43" s="158" t="s">
        <v>79</v>
      </c>
      <c r="C43" s="43">
        <f>_xlfn.IFERROR(VLOOKUP(K43,'[1]Sheet1'!$A$103:$I$148,2,FALSE),0)</f>
        <v>0</v>
      </c>
      <c r="D43" s="94">
        <f>_xlfn.IFERROR(VLOOKUP(K43,'[1]Sheet1'!$A$103:$I$148,3,FALSE)/100,0)</f>
        <v>0</v>
      </c>
      <c r="E43" s="43">
        <f>_xlfn.IFERROR(VLOOKUP(K43,'[1]Sheet1'!$A$103:$I$148,4,FALSE),0)</f>
        <v>0</v>
      </c>
      <c r="F43" s="80">
        <f>_xlfn.IFERROR(VLOOKUP(K43,'[1]Sheet1'!$A$103:$I$148,5,FALSE)/100,0)</f>
        <v>0</v>
      </c>
      <c r="G43" s="43">
        <f>_xlfn.IFERROR(VLOOKUP(K43,'[1]Sheet1'!$A$103:$I$148,6,FALSE),0)</f>
        <v>0</v>
      </c>
      <c r="H43" s="80">
        <f>_xlfn.IFERROR(VLOOKUP(K43,'[1]Sheet1'!$A$103:$I$148,7,FALSE)/100,0)</f>
        <v>0</v>
      </c>
      <c r="I43" s="96">
        <f>_xlfn.IFERROR(VLOOKUP(K43,'[1]Sheet1'!$A$103:$I$148,8,FALSE),0)</f>
        <v>0</v>
      </c>
      <c r="J43" s="80">
        <f>_xlfn.IFERROR(VLOOKUP(K43,'[1]Sheet1'!$A$103:$I$148,9,FALSE)/100,0)</f>
        <v>0</v>
      </c>
      <c r="K43" s="256"/>
    </row>
    <row r="44" spans="1:11" ht="15">
      <c r="A44" s="157">
        <v>62</v>
      </c>
      <c r="B44" s="158" t="s">
        <v>80</v>
      </c>
      <c r="C44" s="43">
        <f>_xlfn.IFERROR(VLOOKUP(K44,'[1]Sheet1'!$A$103:$I$148,2,FALSE),0)</f>
        <v>0</v>
      </c>
      <c r="D44" s="94">
        <f>_xlfn.IFERROR(VLOOKUP(K44,'[1]Sheet1'!$A$103:$I$148,3,FALSE)/100,0)</f>
        <v>0</v>
      </c>
      <c r="E44" s="43">
        <f>_xlfn.IFERROR(VLOOKUP(K44,'[1]Sheet1'!$A$103:$I$148,4,FALSE),0)</f>
        <v>0</v>
      </c>
      <c r="F44" s="80">
        <f>_xlfn.IFERROR(VLOOKUP(K44,'[1]Sheet1'!$A$103:$I$148,5,FALSE)/100,0)</f>
        <v>0</v>
      </c>
      <c r="G44" s="43">
        <f>_xlfn.IFERROR(VLOOKUP(K44,'[1]Sheet1'!$A$103:$I$148,6,FALSE),0)</f>
        <v>0</v>
      </c>
      <c r="H44" s="80">
        <f>_xlfn.IFERROR(VLOOKUP(K44,'[1]Sheet1'!$A$103:$I$148,7,FALSE)/100,0)</f>
        <v>0</v>
      </c>
      <c r="I44" s="96">
        <f>_xlfn.IFERROR(VLOOKUP(K44,'[1]Sheet1'!$A$103:$I$148,8,FALSE),0)</f>
        <v>0</v>
      </c>
      <c r="J44" s="80">
        <f>_xlfn.IFERROR(VLOOKUP(K44,'[1]Sheet1'!$A$103:$I$148,9,FALSE)/100,0)</f>
        <v>0</v>
      </c>
      <c r="K44" s="256" t="s">
        <v>416</v>
      </c>
    </row>
    <row r="45" spans="1:11" ht="15">
      <c r="A45" s="157">
        <v>63</v>
      </c>
      <c r="B45" s="158" t="s">
        <v>81</v>
      </c>
      <c r="C45" s="39">
        <f>_xlfn.IFERROR(VLOOKUP(K45,'[1]Sheet1'!$A$103:$I$148,2,FALSE),0)</f>
        <v>40</v>
      </c>
      <c r="D45" s="94">
        <f>_xlfn.IFERROR(VLOOKUP(K45,'[1]Sheet1'!$A$103:$I$148,3,FALSE)/100,0)</f>
        <v>0.1646090534979424</v>
      </c>
      <c r="E45" s="43">
        <f>_xlfn.IFERROR(VLOOKUP(K45,'[1]Sheet1'!$A$103:$I$148,4,FALSE),0)</f>
        <v>148</v>
      </c>
      <c r="F45" s="80">
        <f>_xlfn.IFERROR(VLOOKUP(K45,'[1]Sheet1'!$A$103:$I$148,5,FALSE)/100,0)</f>
        <v>0.09255784865540964</v>
      </c>
      <c r="G45" s="43">
        <f>_xlfn.IFERROR(VLOOKUP(K45,'[1]Sheet1'!$A$103:$I$148,6,FALSE),0)</f>
        <v>58</v>
      </c>
      <c r="H45" s="80">
        <f>_xlfn.IFERROR(VLOOKUP(K45,'[1]Sheet1'!$A$103:$I$148,7,FALSE)/100,0)</f>
        <v>0.06304347826086956</v>
      </c>
      <c r="I45" s="96">
        <f>_xlfn.IFERROR(VLOOKUP(K45,'[1]Sheet1'!$A$103:$I$148,8,FALSE),0)</f>
        <v>246</v>
      </c>
      <c r="J45" s="80">
        <f>_xlfn.IFERROR(VLOOKUP(K45,'[1]Sheet1'!$A$103:$I$148,9,FALSE)/100,0)</f>
        <v>0.08906589427950759</v>
      </c>
      <c r="K45" s="256" t="s">
        <v>417</v>
      </c>
    </row>
    <row r="46" spans="1:11" ht="15">
      <c r="A46" s="157">
        <v>64</v>
      </c>
      <c r="B46" s="158" t="s">
        <v>82</v>
      </c>
      <c r="C46" s="39">
        <f>_xlfn.IFERROR(VLOOKUP(K46,'[1]Sheet1'!$A$103:$I$148,2,FALSE),0)</f>
        <v>5</v>
      </c>
      <c r="D46" s="94">
        <f>_xlfn.IFERROR(VLOOKUP(K46,'[1]Sheet1'!$A$103:$I$148,3,FALSE)/100,0)</f>
        <v>0.0205761316872428</v>
      </c>
      <c r="E46" s="43">
        <f>_xlfn.IFERROR(VLOOKUP(K46,'[1]Sheet1'!$A$103:$I$148,4,FALSE),0)</f>
        <v>31</v>
      </c>
      <c r="F46" s="80">
        <f>_xlfn.IFERROR(VLOOKUP(K46,'[1]Sheet1'!$A$103:$I$148,5,FALSE)/100,0)</f>
        <v>0.01938711694809256</v>
      </c>
      <c r="G46" s="43">
        <f>_xlfn.IFERROR(VLOOKUP(K46,'[1]Sheet1'!$A$103:$I$148,6,FALSE),0)</f>
        <v>22</v>
      </c>
      <c r="H46" s="80">
        <f>_xlfn.IFERROR(VLOOKUP(K46,'[1]Sheet1'!$A$103:$I$148,7,FALSE)/100,0)</f>
        <v>0.02391304347826087</v>
      </c>
      <c r="I46" s="96">
        <f>_xlfn.IFERROR(VLOOKUP(K46,'[1]Sheet1'!$A$103:$I$148,8,FALSE),0)</f>
        <v>58</v>
      </c>
      <c r="J46" s="80">
        <f>_xlfn.IFERROR(VLOOKUP(K46,'[1]Sheet1'!$A$103:$I$148,9,FALSE)/100,0)</f>
        <v>0.020999275887038378</v>
      </c>
      <c r="K46" s="256" t="s">
        <v>418</v>
      </c>
    </row>
    <row r="47" spans="1:11" ht="15.75" thickBot="1">
      <c r="A47" s="160">
        <v>69</v>
      </c>
      <c r="B47" s="161" t="s">
        <v>83</v>
      </c>
      <c r="C47" s="45">
        <f>_xlfn.IFERROR(VLOOKUP(K47,'[1]Sheet1'!$A$103:$I$148,2,FALSE),0)</f>
        <v>1</v>
      </c>
      <c r="D47" s="99">
        <f>_xlfn.IFERROR(VLOOKUP(K47,'[1]Sheet1'!$A$103:$I$148,3,FALSE)/100,0)</f>
        <v>0.00411522633744856</v>
      </c>
      <c r="E47" s="45">
        <f>_xlfn.IFERROR(VLOOKUP(K47,'[1]Sheet1'!$A$103:$I$148,4,FALSE),0)</f>
        <v>7</v>
      </c>
      <c r="F47" s="86">
        <f>_xlfn.IFERROR(VLOOKUP(K47,'[1]Sheet1'!$A$103:$I$148,5,FALSE)/100,0)</f>
        <v>0.004377736085053157</v>
      </c>
      <c r="G47" s="45">
        <f>_xlfn.IFERROR(VLOOKUP(K47,'[1]Sheet1'!$A$103:$I$148,6,FALSE),0)</f>
        <v>2</v>
      </c>
      <c r="H47" s="86">
        <f>_xlfn.IFERROR(VLOOKUP(K47,'[1]Sheet1'!$A$103:$I$148,7,FALSE)/100,0)</f>
        <v>0.002173913043478261</v>
      </c>
      <c r="I47" s="100">
        <f>_xlfn.IFERROR(VLOOKUP(K47,'[1]Sheet1'!$A$103:$I$148,8,FALSE),0)</f>
        <v>10</v>
      </c>
      <c r="J47" s="86">
        <f>_xlfn.IFERROR(VLOOKUP(K47,'[1]Sheet1'!$A$103:$I$148,9,FALSE)/100,0)</f>
        <v>0.003620564808110065</v>
      </c>
      <c r="K47" s="256" t="s">
        <v>419</v>
      </c>
    </row>
    <row r="48" spans="1:11" ht="29.25" thickBot="1">
      <c r="A48" s="155" t="s">
        <v>84</v>
      </c>
      <c r="B48" s="156" t="s">
        <v>85</v>
      </c>
      <c r="C48" s="88">
        <f>SUM(C49:C55)</f>
        <v>4</v>
      </c>
      <c r="D48" s="89">
        <f aca="true" t="shared" si="6" ref="D48:J48">SUM(D49:D55)</f>
        <v>0.01646090534979424</v>
      </c>
      <c r="E48" s="90">
        <f t="shared" si="6"/>
        <v>39</v>
      </c>
      <c r="F48" s="70">
        <f t="shared" si="6"/>
        <v>0.024390243902439022</v>
      </c>
      <c r="G48" s="90">
        <f t="shared" si="6"/>
        <v>20</v>
      </c>
      <c r="H48" s="70">
        <f t="shared" si="6"/>
        <v>0.021739130434782608</v>
      </c>
      <c r="I48" s="91">
        <f t="shared" si="6"/>
        <v>63</v>
      </c>
      <c r="J48" s="70">
        <f t="shared" si="6"/>
        <v>0.02280955829109341</v>
      </c>
      <c r="K48" s="256"/>
    </row>
    <row r="49" spans="1:11" ht="28.5">
      <c r="A49" s="164">
        <v>70</v>
      </c>
      <c r="B49" s="165" t="s">
        <v>86</v>
      </c>
      <c r="C49" s="42">
        <f>_xlfn.IFERROR(VLOOKUP(K49,'[1]Sheet1'!$A$103:$I$148,2,FALSE),0)</f>
        <v>1</v>
      </c>
      <c r="D49" s="92">
        <f>_xlfn.IFERROR(VLOOKUP(K49,'[1]Sheet1'!$A$103:$I$148,3,FALSE)/100,0)</f>
        <v>0.00411522633744856</v>
      </c>
      <c r="E49" s="42">
        <f>_xlfn.IFERROR(VLOOKUP(K49,'[1]Sheet1'!$A$103:$I$148,4,FALSE),0)</f>
        <v>7</v>
      </c>
      <c r="F49" s="71">
        <f>_xlfn.IFERROR(VLOOKUP(K49,'[1]Sheet1'!$A$103:$I$148,5,FALSE)/100,0)</f>
        <v>0.004377736085053157</v>
      </c>
      <c r="G49" s="42">
        <f>_xlfn.IFERROR(VLOOKUP(K49,'[1]Sheet1'!$A$103:$I$148,6,FALSE),0)</f>
        <v>4</v>
      </c>
      <c r="H49" s="71">
        <f>_xlfn.IFERROR(VLOOKUP(K49,'[1]Sheet1'!$A$103:$I$148,7,FALSE)/100,0)</f>
        <v>0.004347826086956522</v>
      </c>
      <c r="I49" s="93">
        <f>_xlfn.IFERROR(VLOOKUP(K49,'[1]Sheet1'!$A$103:$I$148,8,FALSE),0)</f>
        <v>12</v>
      </c>
      <c r="J49" s="71">
        <f>_xlfn.IFERROR(VLOOKUP(K49,'[1]Sheet1'!$A$103:$I$148,9,FALSE)/100,0)</f>
        <v>0.004344677769732078</v>
      </c>
      <c r="K49" s="256" t="s">
        <v>420</v>
      </c>
    </row>
    <row r="50" spans="1:11" ht="15">
      <c r="A50" s="157">
        <v>71</v>
      </c>
      <c r="B50" s="158" t="s">
        <v>87</v>
      </c>
      <c r="C50" s="39">
        <f>_xlfn.IFERROR(VLOOKUP(K50,'[1]Sheet1'!$A$103:$I$148,2,FALSE),0)</f>
        <v>1</v>
      </c>
      <c r="D50" s="94">
        <f>_xlfn.IFERROR(VLOOKUP(K50,'[1]Sheet1'!$A$103:$I$148,3,FALSE)/100,0)</f>
        <v>0.00411522633744856</v>
      </c>
      <c r="E50" s="43">
        <f>_xlfn.IFERROR(VLOOKUP(K50,'[1]Sheet1'!$A$103:$I$148,4,FALSE),0)</f>
        <v>1</v>
      </c>
      <c r="F50" s="80">
        <f>_xlfn.IFERROR(VLOOKUP(K50,'[1]Sheet1'!$A$103:$I$148,5,FALSE)/100,0)</f>
        <v>0.0006253908692933083</v>
      </c>
      <c r="G50" s="43">
        <f>_xlfn.IFERROR(VLOOKUP(K50,'[1]Sheet1'!$A$103:$I$148,6,FALSE),0)</f>
        <v>1</v>
      </c>
      <c r="H50" s="80">
        <f>_xlfn.IFERROR(VLOOKUP(K50,'[1]Sheet1'!$A$103:$I$148,7,FALSE)/100,0)</f>
        <v>0.0010869565217391304</v>
      </c>
      <c r="I50" s="96">
        <f>_xlfn.IFERROR(VLOOKUP(K50,'[1]Sheet1'!$A$103:$I$148,8,FALSE),0)</f>
        <v>3</v>
      </c>
      <c r="J50" s="80">
        <f>_xlfn.IFERROR(VLOOKUP(K50,'[1]Sheet1'!$A$103:$I$148,9,FALSE)/100,0)</f>
        <v>0.0010861694424330196</v>
      </c>
      <c r="K50" s="256" t="s">
        <v>421</v>
      </c>
    </row>
    <row r="51" spans="1:11" ht="15">
      <c r="A51" s="157">
        <v>72</v>
      </c>
      <c r="B51" s="158" t="s">
        <v>88</v>
      </c>
      <c r="C51" s="39">
        <f>_xlfn.IFERROR(VLOOKUP(K51,'[1]Sheet1'!$A$103:$I$148,2,FALSE),0)</f>
        <v>1</v>
      </c>
      <c r="D51" s="94">
        <f>_xlfn.IFERROR(VLOOKUP(K51,'[1]Sheet1'!$A$103:$I$148,3,FALSE)/100,0)</f>
        <v>0.00411522633744856</v>
      </c>
      <c r="E51" s="43">
        <f>_xlfn.IFERROR(VLOOKUP(K51,'[1]Sheet1'!$A$103:$I$148,4,FALSE),0)</f>
        <v>3</v>
      </c>
      <c r="F51" s="80">
        <f>_xlfn.IFERROR(VLOOKUP(K51,'[1]Sheet1'!$A$103:$I$148,5,FALSE)/100,0)</f>
        <v>0.001876172607879925</v>
      </c>
      <c r="G51" s="43">
        <f>_xlfn.IFERROR(VLOOKUP(K51,'[1]Sheet1'!$A$103:$I$148,6,FALSE),0)</f>
        <v>0</v>
      </c>
      <c r="H51" s="80">
        <f>_xlfn.IFERROR(VLOOKUP(K51,'[1]Sheet1'!$A$103:$I$148,7,FALSE)/100,0)</f>
        <v>0</v>
      </c>
      <c r="I51" s="96">
        <f>_xlfn.IFERROR(VLOOKUP(K51,'[1]Sheet1'!$A$103:$I$148,8,FALSE),0)</f>
        <v>4</v>
      </c>
      <c r="J51" s="80">
        <f>_xlfn.IFERROR(VLOOKUP(K51,'[1]Sheet1'!$A$103:$I$148,9,FALSE)/100,0)</f>
        <v>0.001448225923244026</v>
      </c>
      <c r="K51" s="256" t="s">
        <v>422</v>
      </c>
    </row>
    <row r="52" spans="1:11" ht="15">
      <c r="A52" s="157">
        <v>73</v>
      </c>
      <c r="B52" s="158" t="s">
        <v>89</v>
      </c>
      <c r="C52" s="43">
        <f>_xlfn.IFERROR(VLOOKUP(K52,'[1]Sheet1'!$A$103:$I$148,2,FALSE),0)</f>
        <v>0</v>
      </c>
      <c r="D52" s="94">
        <f>_xlfn.IFERROR(VLOOKUP(K52,'[1]Sheet1'!$A$103:$I$148,3,FALSE)/100,0)</f>
        <v>0</v>
      </c>
      <c r="E52" s="43">
        <f>_xlfn.IFERROR(VLOOKUP(K52,'[1]Sheet1'!$A$103:$I$148,4,FALSE),0)</f>
        <v>0</v>
      </c>
      <c r="F52" s="80">
        <f>_xlfn.IFERROR(VLOOKUP(K52,'[1]Sheet1'!$A$103:$I$148,5,FALSE)/100,0)</f>
        <v>0</v>
      </c>
      <c r="G52" s="43">
        <f>_xlfn.IFERROR(VLOOKUP(K52,'[1]Sheet1'!$A$103:$I$148,6,FALSE),0)</f>
        <v>0</v>
      </c>
      <c r="H52" s="80">
        <f>_xlfn.IFERROR(VLOOKUP(K52,'[1]Sheet1'!$A$103:$I$148,7,FALSE)/100,0)</f>
        <v>0</v>
      </c>
      <c r="I52" s="96">
        <f>_xlfn.IFERROR(VLOOKUP(K52,'[1]Sheet1'!$A$103:$I$148,8,FALSE),0)</f>
        <v>0</v>
      </c>
      <c r="J52" s="80">
        <f>_xlfn.IFERROR(VLOOKUP(K52,'[1]Sheet1'!$A$103:$I$148,9,FALSE)/100,0)</f>
        <v>0</v>
      </c>
      <c r="K52" s="256" t="s">
        <v>423</v>
      </c>
    </row>
    <row r="53" spans="1:11" ht="15">
      <c r="A53" s="157">
        <v>74</v>
      </c>
      <c r="B53" s="158" t="s">
        <v>90</v>
      </c>
      <c r="C53" s="43">
        <f>_xlfn.IFERROR(VLOOKUP(K53,'[1]Sheet1'!$A$103:$I$148,2,FALSE),0)</f>
        <v>0</v>
      </c>
      <c r="D53" s="94">
        <f>_xlfn.IFERROR(VLOOKUP(K53,'[1]Sheet1'!$A$103:$I$148,3,FALSE)/100,0)</f>
        <v>0</v>
      </c>
      <c r="E53" s="43">
        <f>_xlfn.IFERROR(VLOOKUP(K53,'[1]Sheet1'!$A$103:$I$148,4,FALSE),0)</f>
        <v>0</v>
      </c>
      <c r="F53" s="80">
        <f>_xlfn.IFERROR(VLOOKUP(K53,'[1]Sheet1'!$A$103:$I$148,5,FALSE)/100,0)</f>
        <v>0</v>
      </c>
      <c r="G53" s="43">
        <f>_xlfn.IFERROR(VLOOKUP(K53,'[1]Sheet1'!$A$103:$I$148,6,FALSE),0)</f>
        <v>1</v>
      </c>
      <c r="H53" s="80">
        <f>_xlfn.IFERROR(VLOOKUP(K53,'[1]Sheet1'!$A$103:$I$148,7,FALSE)/100,0)</f>
        <v>0.0010869565217391304</v>
      </c>
      <c r="I53" s="96">
        <f>_xlfn.IFERROR(VLOOKUP(K53,'[1]Sheet1'!$A$103:$I$148,8,FALSE),0)</f>
        <v>1</v>
      </c>
      <c r="J53" s="80">
        <f>_xlfn.IFERROR(VLOOKUP(K53,'[1]Sheet1'!$A$103:$I$148,9,FALSE)/100,0)</f>
        <v>0.0003620564808110065</v>
      </c>
      <c r="K53" s="256" t="s">
        <v>424</v>
      </c>
    </row>
    <row r="54" spans="1:11" ht="15">
      <c r="A54" s="157">
        <v>75</v>
      </c>
      <c r="B54" s="158" t="s">
        <v>91</v>
      </c>
      <c r="C54" s="39">
        <f>_xlfn.IFERROR(VLOOKUP(K54,'[1]Sheet1'!$A$103:$I$148,2,FALSE),0)</f>
        <v>1</v>
      </c>
      <c r="D54" s="94">
        <f>_xlfn.IFERROR(VLOOKUP(K54,'[1]Sheet1'!$A$103:$I$148,3,FALSE)/100,0)</f>
        <v>0.00411522633744856</v>
      </c>
      <c r="E54" s="43">
        <f>_xlfn.IFERROR(VLOOKUP(K54,'[1]Sheet1'!$A$103:$I$148,4,FALSE),0)</f>
        <v>24</v>
      </c>
      <c r="F54" s="80">
        <f>_xlfn.IFERROR(VLOOKUP(K54,'[1]Sheet1'!$A$103:$I$148,5,FALSE)/100,0)</f>
        <v>0.0150093808630394</v>
      </c>
      <c r="G54" s="43">
        <f>_xlfn.IFERROR(VLOOKUP(K54,'[1]Sheet1'!$A$103:$I$148,6,FALSE),0)</f>
        <v>13</v>
      </c>
      <c r="H54" s="80">
        <f>_xlfn.IFERROR(VLOOKUP(K54,'[1]Sheet1'!$A$103:$I$148,7,FALSE)/100,0)</f>
        <v>0.014130434782608696</v>
      </c>
      <c r="I54" s="96">
        <f>_xlfn.IFERROR(VLOOKUP(K54,'[1]Sheet1'!$A$103:$I$148,8,FALSE),0)</f>
        <v>38</v>
      </c>
      <c r="J54" s="80">
        <f>_xlfn.IFERROR(VLOOKUP(K54,'[1]Sheet1'!$A$103:$I$148,9,FALSE)/100,0)</f>
        <v>0.013758146270818249</v>
      </c>
      <c r="K54" s="256" t="s">
        <v>425</v>
      </c>
    </row>
    <row r="55" spans="1:11" ht="15.75" thickBot="1">
      <c r="A55" s="154">
        <v>79</v>
      </c>
      <c r="B55" s="159" t="s">
        <v>92</v>
      </c>
      <c r="C55" s="40">
        <f>_xlfn.IFERROR(VLOOKUP(K55,'[1]Sheet1'!$A$103:$I$148,2,FALSE),0)</f>
        <v>0</v>
      </c>
      <c r="D55" s="97">
        <f>_xlfn.IFERROR(VLOOKUP(K55,'[1]Sheet1'!$A$103:$I$148,3,FALSE)/100,0)</f>
        <v>0</v>
      </c>
      <c r="E55" s="44">
        <f>_xlfn.IFERROR(VLOOKUP(K55,'[1]Sheet1'!$A$103:$I$148,4,FALSE),0)</f>
        <v>4</v>
      </c>
      <c r="F55" s="83">
        <f>_xlfn.IFERROR(VLOOKUP(K55,'[1]Sheet1'!$A$103:$I$148,5,FALSE)/100,0)</f>
        <v>0.0025015634771732333</v>
      </c>
      <c r="G55" s="44">
        <f>_xlfn.IFERROR(VLOOKUP(K55,'[1]Sheet1'!$A$103:$I$148,6,FALSE),0)</f>
        <v>1</v>
      </c>
      <c r="H55" s="83">
        <f>_xlfn.IFERROR(VLOOKUP(K55,'[1]Sheet1'!$A$103:$I$148,7,FALSE)/100,0)</f>
        <v>0.0010869565217391304</v>
      </c>
      <c r="I55" s="98">
        <f>_xlfn.IFERROR(VLOOKUP(K55,'[1]Sheet1'!$A$103:$I$148,8,FALSE),0)</f>
        <v>5</v>
      </c>
      <c r="J55" s="83">
        <f>_xlfn.IFERROR(VLOOKUP(K55,'[1]Sheet1'!$A$103:$I$148,9,FALSE)/100,0)</f>
        <v>0.0018102824040550326</v>
      </c>
      <c r="K55" s="256" t="s">
        <v>426</v>
      </c>
    </row>
    <row r="56" spans="1:11" ht="15.75" thickBot="1">
      <c r="A56" s="155" t="s">
        <v>93</v>
      </c>
      <c r="B56" s="156" t="s">
        <v>94</v>
      </c>
      <c r="C56" s="88">
        <f>SUM(C57:C63)</f>
        <v>9</v>
      </c>
      <c r="D56" s="89">
        <f aca="true" t="shared" si="7" ref="D56:J56">SUM(D57:D63)</f>
        <v>0.037037037037037035</v>
      </c>
      <c r="E56" s="90">
        <f t="shared" si="7"/>
        <v>57</v>
      </c>
      <c r="F56" s="70">
        <f t="shared" si="7"/>
        <v>0.03564727954971857</v>
      </c>
      <c r="G56" s="90">
        <f t="shared" si="7"/>
        <v>20</v>
      </c>
      <c r="H56" s="70">
        <f t="shared" si="7"/>
        <v>0.021739130434782608</v>
      </c>
      <c r="I56" s="91">
        <f t="shared" si="7"/>
        <v>86</v>
      </c>
      <c r="J56" s="70">
        <f t="shared" si="7"/>
        <v>0.031136857349746562</v>
      </c>
      <c r="K56" s="256"/>
    </row>
    <row r="57" spans="1:11" ht="15">
      <c r="A57" s="164">
        <v>80</v>
      </c>
      <c r="B57" s="165" t="s">
        <v>95</v>
      </c>
      <c r="C57" s="42">
        <f>_xlfn.IFERROR(VLOOKUP(K57,'[1]Sheet1'!$A$103:$I$148,2,FALSE),0)</f>
        <v>0</v>
      </c>
      <c r="D57" s="92">
        <f>_xlfn.IFERROR(VLOOKUP(K57,'[1]Sheet1'!$A$103:$I$148,3,FALSE)/100,0)</f>
        <v>0</v>
      </c>
      <c r="E57" s="42">
        <f>_xlfn.IFERROR(VLOOKUP(K57,'[1]Sheet1'!$A$103:$I$148,4,FALSE),0)</f>
        <v>8</v>
      </c>
      <c r="F57" s="71">
        <f>_xlfn.IFERROR(VLOOKUP(K57,'[1]Sheet1'!$A$103:$I$148,5,FALSE)/100,0)</f>
        <v>0.0050031269543464665</v>
      </c>
      <c r="G57" s="42">
        <f>_xlfn.IFERROR(VLOOKUP(K57,'[1]Sheet1'!$A$103:$I$148,6,FALSE),0)</f>
        <v>1</v>
      </c>
      <c r="H57" s="71">
        <f>_xlfn.IFERROR(VLOOKUP(K57,'[1]Sheet1'!$A$103:$I$148,7,FALSE)/100,0)</f>
        <v>0.0010869565217391304</v>
      </c>
      <c r="I57" s="93">
        <f>_xlfn.IFERROR(VLOOKUP(K57,'[1]Sheet1'!$A$103:$I$148,8,FALSE),0)</f>
        <v>9</v>
      </c>
      <c r="J57" s="71">
        <f>_xlfn.IFERROR(VLOOKUP(K57,'[1]Sheet1'!$A$103:$I$148,9,FALSE)/100,0)</f>
        <v>0.0032585083272990588</v>
      </c>
      <c r="K57" s="256" t="s">
        <v>427</v>
      </c>
    </row>
    <row r="58" spans="1:11" ht="15">
      <c r="A58" s="157">
        <v>81</v>
      </c>
      <c r="B58" s="158" t="s">
        <v>96</v>
      </c>
      <c r="C58" s="43">
        <f>_xlfn.IFERROR(VLOOKUP(K58,'[1]Sheet1'!$A$103:$I$148,2,FALSE),0)</f>
        <v>5</v>
      </c>
      <c r="D58" s="94">
        <f>_xlfn.IFERROR(VLOOKUP(K58,'[1]Sheet1'!$A$103:$I$148,3,FALSE)/100,0)</f>
        <v>0.0205761316872428</v>
      </c>
      <c r="E58" s="43">
        <f>_xlfn.IFERROR(VLOOKUP(K58,'[1]Sheet1'!$A$103:$I$148,4,FALSE),0)</f>
        <v>14</v>
      </c>
      <c r="F58" s="80">
        <f>_xlfn.IFERROR(VLOOKUP(K58,'[1]Sheet1'!$A$103:$I$148,5,FALSE)/100,0)</f>
        <v>0.008755472170106315</v>
      </c>
      <c r="G58" s="43">
        <f>_xlfn.IFERROR(VLOOKUP(K58,'[1]Sheet1'!$A$103:$I$148,6,FALSE),0)</f>
        <v>2</v>
      </c>
      <c r="H58" s="80">
        <f>_xlfn.IFERROR(VLOOKUP(K58,'[1]Sheet1'!$A$103:$I$148,7,FALSE)/100,0)</f>
        <v>0.002173913043478261</v>
      </c>
      <c r="I58" s="96">
        <f>_xlfn.IFERROR(VLOOKUP(K58,'[1]Sheet1'!$A$103:$I$148,8,FALSE),0)</f>
        <v>21</v>
      </c>
      <c r="J58" s="80">
        <f>_xlfn.IFERROR(VLOOKUP(K58,'[1]Sheet1'!$A$103:$I$148,9,FALSE)/100,0)</f>
        <v>0.007603186097031137</v>
      </c>
      <c r="K58" s="256" t="s">
        <v>428</v>
      </c>
    </row>
    <row r="59" spans="1:11" ht="15">
      <c r="A59" s="157">
        <v>82</v>
      </c>
      <c r="B59" s="158" t="s">
        <v>97</v>
      </c>
      <c r="C59" s="43">
        <f>_xlfn.IFERROR(VLOOKUP(K59,'[1]Sheet1'!$A$103:$I$148,2,FALSE),0)</f>
        <v>0</v>
      </c>
      <c r="D59" s="94">
        <f>_xlfn.IFERROR(VLOOKUP(K59,'[1]Sheet1'!$A$103:$I$148,3,FALSE)/100,0)</f>
        <v>0</v>
      </c>
      <c r="E59" s="43">
        <f>_xlfn.IFERROR(VLOOKUP(K59,'[1]Sheet1'!$A$103:$I$148,4,FALSE),0)</f>
        <v>2</v>
      </c>
      <c r="F59" s="80">
        <f>_xlfn.IFERROR(VLOOKUP(K59,'[1]Sheet1'!$A$103:$I$148,5,FALSE)/100,0)</f>
        <v>0.0012507817385866166</v>
      </c>
      <c r="G59" s="43">
        <f>_xlfn.IFERROR(VLOOKUP(K59,'[1]Sheet1'!$A$103:$I$148,6,FALSE),0)</f>
        <v>1</v>
      </c>
      <c r="H59" s="80">
        <f>_xlfn.IFERROR(VLOOKUP(K59,'[1]Sheet1'!$A$103:$I$148,7,FALSE)/100,0)</f>
        <v>0.0010869565217391304</v>
      </c>
      <c r="I59" s="96">
        <f>_xlfn.IFERROR(VLOOKUP(K59,'[1]Sheet1'!$A$103:$I$148,8,FALSE),0)</f>
        <v>3</v>
      </c>
      <c r="J59" s="80">
        <f>_xlfn.IFERROR(VLOOKUP(K59,'[1]Sheet1'!$A$103:$I$148,9,FALSE)/100,0)</f>
        <v>0.0010861694424330196</v>
      </c>
      <c r="K59" s="256" t="s">
        <v>429</v>
      </c>
    </row>
    <row r="60" spans="1:11" ht="28.5">
      <c r="A60" s="157">
        <v>83</v>
      </c>
      <c r="B60" s="158" t="s">
        <v>98</v>
      </c>
      <c r="C60" s="39">
        <f>_xlfn.IFERROR(VLOOKUP(K60,'[1]Sheet1'!$A$103:$I$148,2,FALSE),0)</f>
        <v>2</v>
      </c>
      <c r="D60" s="94">
        <f>_xlfn.IFERROR(VLOOKUP(K60,'[1]Sheet1'!$A$103:$I$148,3,FALSE)/100,0)</f>
        <v>0.00823045267489712</v>
      </c>
      <c r="E60" s="43">
        <f>_xlfn.IFERROR(VLOOKUP(K60,'[1]Sheet1'!$A$103:$I$148,4,FALSE),0)</f>
        <v>11</v>
      </c>
      <c r="F60" s="80">
        <f>_xlfn.IFERROR(VLOOKUP(K60,'[1]Sheet1'!$A$103:$I$148,5,FALSE)/100,0)</f>
        <v>0.006879299562226392</v>
      </c>
      <c r="G60" s="43">
        <f>_xlfn.IFERROR(VLOOKUP(K60,'[1]Sheet1'!$A$103:$I$148,6,FALSE),0)</f>
        <v>6</v>
      </c>
      <c r="H60" s="80">
        <f>_xlfn.IFERROR(VLOOKUP(K60,'[1]Sheet1'!$A$103:$I$148,7,FALSE)/100,0)</f>
        <v>0.006521739130434783</v>
      </c>
      <c r="I60" s="96">
        <f>_xlfn.IFERROR(VLOOKUP(K60,'[1]Sheet1'!$A$103:$I$148,8,FALSE),0)</f>
        <v>19</v>
      </c>
      <c r="J60" s="80">
        <f>_xlfn.IFERROR(VLOOKUP(K60,'[1]Sheet1'!$A$103:$I$148,9,FALSE)/100,0)</f>
        <v>0.006879073135409124</v>
      </c>
      <c r="K60" s="256" t="s">
        <v>430</v>
      </c>
    </row>
    <row r="61" spans="1:11" ht="15">
      <c r="A61" s="157">
        <v>84</v>
      </c>
      <c r="B61" s="158" t="s">
        <v>99</v>
      </c>
      <c r="C61" s="39">
        <f>_xlfn.IFERROR(VLOOKUP(K61,'[1]Sheet1'!$A$103:$I$148,2,FALSE),0)</f>
        <v>0</v>
      </c>
      <c r="D61" s="94">
        <f>_xlfn.IFERROR(VLOOKUP(K61,'[1]Sheet1'!$A$103:$I$148,3,FALSE)/100,0)</f>
        <v>0</v>
      </c>
      <c r="E61" s="43">
        <f>_xlfn.IFERROR(VLOOKUP(K61,'[1]Sheet1'!$A$103:$I$148,4,FALSE),0)</f>
        <v>3</v>
      </c>
      <c r="F61" s="80">
        <f>_xlfn.IFERROR(VLOOKUP(K61,'[1]Sheet1'!$A$103:$I$148,5,FALSE)/100,0)</f>
        <v>0.001876172607879925</v>
      </c>
      <c r="G61" s="43">
        <f>_xlfn.IFERROR(VLOOKUP(K61,'[1]Sheet1'!$A$103:$I$148,6,FALSE),0)</f>
        <v>0</v>
      </c>
      <c r="H61" s="80">
        <f>_xlfn.IFERROR(VLOOKUP(K61,'[1]Sheet1'!$A$103:$I$148,7,FALSE)/100,0)</f>
        <v>0</v>
      </c>
      <c r="I61" s="96">
        <f>_xlfn.IFERROR(VLOOKUP(K61,'[1]Sheet1'!$A$103:$I$148,8,FALSE),0)</f>
        <v>3</v>
      </c>
      <c r="J61" s="80">
        <f>_xlfn.IFERROR(VLOOKUP(K61,'[1]Sheet1'!$A$103:$I$148,9,FALSE)/100,0)</f>
        <v>0.0010861694424330196</v>
      </c>
      <c r="K61" s="256" t="s">
        <v>431</v>
      </c>
    </row>
    <row r="62" spans="1:11" ht="28.5">
      <c r="A62" s="157">
        <v>85</v>
      </c>
      <c r="B62" s="158" t="s">
        <v>100</v>
      </c>
      <c r="C62" s="39">
        <f>_xlfn.IFERROR(VLOOKUP(K62,'[1]Sheet1'!$A$103:$I$148,2,FALSE),0)</f>
        <v>0</v>
      </c>
      <c r="D62" s="94">
        <f>_xlfn.IFERROR(VLOOKUP(K62,'[1]Sheet1'!$A$103:$I$148,3,FALSE)/100,0)</f>
        <v>0</v>
      </c>
      <c r="E62" s="43">
        <f>_xlfn.IFERROR(VLOOKUP(K62,'[1]Sheet1'!$A$103:$I$148,4,FALSE),0)</f>
        <v>11</v>
      </c>
      <c r="F62" s="80">
        <f>_xlfn.IFERROR(VLOOKUP(K62,'[1]Sheet1'!$A$103:$I$148,5,FALSE)/100,0)</f>
        <v>0.006879299562226392</v>
      </c>
      <c r="G62" s="43">
        <f>_xlfn.IFERROR(VLOOKUP(K62,'[1]Sheet1'!$A$103:$I$148,6,FALSE),0)</f>
        <v>8</v>
      </c>
      <c r="H62" s="80">
        <f>_xlfn.IFERROR(VLOOKUP(K62,'[1]Sheet1'!$A$103:$I$148,7,FALSE)/100,0)</f>
        <v>0.008695652173913044</v>
      </c>
      <c r="I62" s="96">
        <f>_xlfn.IFERROR(VLOOKUP(K62,'[1]Sheet1'!$A$103:$I$148,8,FALSE),0)</f>
        <v>19</v>
      </c>
      <c r="J62" s="80">
        <f>_xlfn.IFERROR(VLOOKUP(K62,'[1]Sheet1'!$A$103:$I$148,9,FALSE)/100,0)</f>
        <v>0.006879073135409124</v>
      </c>
      <c r="K62" s="256" t="s">
        <v>432</v>
      </c>
    </row>
    <row r="63" spans="1:11" ht="15.75" thickBot="1">
      <c r="A63" s="160">
        <v>89</v>
      </c>
      <c r="B63" s="161" t="s">
        <v>101</v>
      </c>
      <c r="C63" s="41">
        <f>_xlfn.IFERROR(VLOOKUP(K63,'[1]Sheet1'!$A$103:$I$148,2,FALSE),0)</f>
        <v>2</v>
      </c>
      <c r="D63" s="99">
        <f>_xlfn.IFERROR(VLOOKUP(K63,'[1]Sheet1'!$A$103:$I$148,3,FALSE)/100,0)</f>
        <v>0.00823045267489712</v>
      </c>
      <c r="E63" s="45">
        <f>_xlfn.IFERROR(VLOOKUP(K63,'[1]Sheet1'!$A$103:$I$148,4,FALSE),0)</f>
        <v>8</v>
      </c>
      <c r="F63" s="86">
        <f>_xlfn.IFERROR(VLOOKUP(K63,'[1]Sheet1'!$A$103:$I$148,5,FALSE)/100,0)</f>
        <v>0.0050031269543464665</v>
      </c>
      <c r="G63" s="45">
        <f>_xlfn.IFERROR(VLOOKUP(K63,'[1]Sheet1'!$A$103:$I$148,6,FALSE),0)</f>
        <v>2</v>
      </c>
      <c r="H63" s="86">
        <f>_xlfn.IFERROR(VLOOKUP(K63,'[1]Sheet1'!$A$103:$I$148,7,FALSE)/100,0)</f>
        <v>0.002173913043478261</v>
      </c>
      <c r="I63" s="100">
        <f>_xlfn.IFERROR(VLOOKUP(K63,'[1]Sheet1'!$A$103:$I$148,8,FALSE),0)</f>
        <v>12</v>
      </c>
      <c r="J63" s="86">
        <f>_xlfn.IFERROR(VLOOKUP(K63,'[1]Sheet1'!$A$103:$I$148,9,FALSE)/100,0)</f>
        <v>0.004344677769732078</v>
      </c>
      <c r="K63" s="256" t="s">
        <v>433</v>
      </c>
    </row>
    <row r="64" spans="1:11" ht="15.75" thickBot="1">
      <c r="A64" s="155">
        <v>99</v>
      </c>
      <c r="B64" s="156" t="s">
        <v>102</v>
      </c>
      <c r="C64" s="88">
        <f>_xlfn.IFERROR(VLOOKUP(K64,'[1]Sheet1'!$A$103:$I$148,2,FALSE),0)</f>
        <v>11</v>
      </c>
      <c r="D64" s="89">
        <f>_xlfn.IFERROR(VLOOKUP(K64,'[1]Sheet1'!$A$103:$I$148,3,FALSE)/100,0)</f>
        <v>0.04526748971193416</v>
      </c>
      <c r="E64" s="90">
        <f>_xlfn.IFERROR(VLOOKUP(K64,'[1]Sheet1'!$A$103:$I$148,4,FALSE),0)</f>
        <v>95</v>
      </c>
      <c r="F64" s="70">
        <f>_xlfn.IFERROR(VLOOKUP(K64,'[1]Sheet1'!$A$103:$I$148,5,FALSE)/100,0)</f>
        <v>0.059412132582864284</v>
      </c>
      <c r="G64" s="90">
        <f>_xlfn.IFERROR(VLOOKUP(K64,'[1]Sheet1'!$A$103:$I$148,6,FALSE),0)</f>
        <v>58</v>
      </c>
      <c r="H64" s="70">
        <f>_xlfn.IFERROR(VLOOKUP(K64,'[1]Sheet1'!$A$103:$I$148,7,FALSE)/100,0)</f>
        <v>0.06304347826086956</v>
      </c>
      <c r="I64" s="91">
        <f>_xlfn.IFERROR(VLOOKUP(K64,'[1]Sheet1'!$A$103:$I$148,8,FALSE),0)</f>
        <v>164</v>
      </c>
      <c r="J64" s="70">
        <f>_xlfn.IFERROR(VLOOKUP(K64,'[1]Sheet1'!$A$103:$I$148,9,FALSE)/100,0)</f>
        <v>0.05937726285300507</v>
      </c>
      <c r="K64" s="256" t="s">
        <v>434</v>
      </c>
    </row>
    <row r="65" spans="1:11" ht="15.75" thickBot="1">
      <c r="A65" s="291" t="s">
        <v>103</v>
      </c>
      <c r="B65" s="305"/>
      <c r="C65" s="20">
        <f>_xlfn.IFERROR(VLOOKUP(K65,'[1]Sheet1'!$A$103:$I$148,2,FALSE),0)</f>
        <v>243</v>
      </c>
      <c r="D65" s="170">
        <f>_xlfn.IFERROR(VLOOKUP(K65,'[1]Sheet1'!$A$103:$I$148,3,FALSE)/100,0)</f>
        <v>1</v>
      </c>
      <c r="E65" s="20">
        <f>_xlfn.IFERROR(VLOOKUP(K65,'[1]Sheet1'!$A$103:$I$148,4,FALSE),0)</f>
        <v>1599</v>
      </c>
      <c r="F65" s="171">
        <f>_xlfn.IFERROR(VLOOKUP(K65,'[1]Sheet1'!$A$103:$I$148,5,FALSE)/100,0)</f>
        <v>1</v>
      </c>
      <c r="G65" s="20">
        <f>_xlfn.IFERROR(VLOOKUP(K65,'[1]Sheet1'!$A$103:$I$148,6,FALSE),0)</f>
        <v>920</v>
      </c>
      <c r="H65" s="171">
        <f>_xlfn.IFERROR(VLOOKUP(K65,'[1]Sheet1'!$A$103:$I$148,7,FALSE)/100,0)</f>
        <v>1</v>
      </c>
      <c r="I65" s="172">
        <f>_xlfn.IFERROR(VLOOKUP(K65,'[1]Sheet1'!$A$103:$I$148,8,FALSE),0)</f>
        <v>2762</v>
      </c>
      <c r="J65" s="171">
        <f>_xlfn.IFERROR(VLOOKUP(K65,'[1]Sheet1'!$A$103:$I$148,9,FALSE)/100,0)</f>
        <v>1</v>
      </c>
      <c r="K65" s="256" t="s">
        <v>435</v>
      </c>
    </row>
    <row r="67" ht="15">
      <c r="I67" s="263"/>
    </row>
  </sheetData>
  <sheetProtection/>
  <mergeCells count="9">
    <mergeCell ref="A65:B65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9"/>
  <sheetViews>
    <sheetView zoomScale="80" zoomScaleNormal="80" zoomScalePageLayoutView="0" workbookViewId="0" topLeftCell="A28">
      <selection activeCell="G67" sqref="G67"/>
    </sheetView>
  </sheetViews>
  <sheetFormatPr defaultColWidth="11.421875" defaultRowHeight="15"/>
  <cols>
    <col min="1" max="1" width="10.7109375" style="167" customWidth="1"/>
    <col min="2" max="2" width="100.7109375" style="167" customWidth="1"/>
    <col min="3" max="8" width="14.140625" style="167" customWidth="1"/>
    <col min="9" max="9" width="11.421875" style="256" customWidth="1"/>
    <col min="10" max="16384" width="11.421875" style="167" customWidth="1"/>
  </cols>
  <sheetData>
    <row r="1" spans="1:8" ht="24.75" customHeight="1" thickBot="1" thickTop="1">
      <c r="A1" s="306" t="s">
        <v>601</v>
      </c>
      <c r="B1" s="307"/>
      <c r="C1" s="307"/>
      <c r="D1" s="307"/>
      <c r="E1" s="307"/>
      <c r="F1" s="307"/>
      <c r="G1" s="308"/>
      <c r="H1" s="321"/>
    </row>
    <row r="2" spans="1:8" ht="19.5" customHeight="1" thickBot="1" thickTop="1">
      <c r="A2" s="282" t="s">
        <v>30</v>
      </c>
      <c r="B2" s="285" t="s">
        <v>31</v>
      </c>
      <c r="C2" s="311" t="s">
        <v>111</v>
      </c>
      <c r="D2" s="312"/>
      <c r="E2" s="312"/>
      <c r="F2" s="312"/>
      <c r="G2" s="322" t="s">
        <v>103</v>
      </c>
      <c r="H2" s="323"/>
    </row>
    <row r="3" spans="1:8" ht="19.5" customHeight="1">
      <c r="A3" s="283"/>
      <c r="B3" s="286"/>
      <c r="C3" s="326" t="s">
        <v>112</v>
      </c>
      <c r="D3" s="326"/>
      <c r="E3" s="326" t="s">
        <v>113</v>
      </c>
      <c r="F3" s="326"/>
      <c r="G3" s="324"/>
      <c r="H3" s="325"/>
    </row>
    <row r="4" spans="1:8" ht="19.5" customHeight="1" thickBot="1">
      <c r="A4" s="284"/>
      <c r="B4" s="287"/>
      <c r="C4" s="34" t="s">
        <v>33</v>
      </c>
      <c r="D4" s="31" t="s">
        <v>34</v>
      </c>
      <c r="E4" s="15" t="s">
        <v>33</v>
      </c>
      <c r="F4" s="16" t="s">
        <v>34</v>
      </c>
      <c r="G4" s="30" t="s">
        <v>33</v>
      </c>
      <c r="H4" s="16" t="s">
        <v>34</v>
      </c>
    </row>
    <row r="5" spans="1:9" ht="15.75" thickBot="1">
      <c r="A5" s="155" t="s">
        <v>35</v>
      </c>
      <c r="B5" s="156" t="s">
        <v>36</v>
      </c>
      <c r="C5" s="88">
        <f>_xlfn.IFERROR(VLOOKUP(I5,'[1]Sheet1'!$A$153:$I$198,4,FALSE),0)</f>
        <v>110</v>
      </c>
      <c r="D5" s="89">
        <f>_xlfn.IFERROR(VLOOKUP(I5,'[1]Sheet1'!$A$153:$I$198,5,FALSE)/100,0)</f>
        <v>0.07498295841854125</v>
      </c>
      <c r="E5" s="90">
        <f>_xlfn.IFERROR(VLOOKUP(I5,'[1]Sheet1'!$A$153:$I$198,2,FALSE),0)</f>
        <v>84</v>
      </c>
      <c r="F5" s="70">
        <f>_xlfn.IFERROR(VLOOKUP(I5,'[1]Sheet1'!$A$153:$I$198,3,FALSE)/100,0)</f>
        <v>0.06486486486486487</v>
      </c>
      <c r="G5" s="102">
        <f>_xlfn.IFERROR(VLOOKUP(I5,'[1]Sheet1'!$A$153:$I$198,6,FALSE),0)</f>
        <v>194</v>
      </c>
      <c r="H5" s="70">
        <f>_xlfn.IFERROR(VLOOKUP(I5,'[1]Sheet1'!$A$153:$I$198,7,FALSE)/100,0)</f>
        <v>0.07023895727733527</v>
      </c>
      <c r="I5" s="256" t="s">
        <v>392</v>
      </c>
    </row>
    <row r="6" spans="1:8" ht="15.75" thickBot="1">
      <c r="A6" s="155" t="s">
        <v>37</v>
      </c>
      <c r="B6" s="156" t="s">
        <v>38</v>
      </c>
      <c r="C6" s="88">
        <f aca="true" t="shared" si="0" ref="C6:H6">SUM(C7:C12)</f>
        <v>3</v>
      </c>
      <c r="D6" s="89">
        <f t="shared" si="0"/>
        <v>0.002044989775051125</v>
      </c>
      <c r="E6" s="90">
        <f t="shared" si="0"/>
        <v>1</v>
      </c>
      <c r="F6" s="70">
        <f t="shared" si="0"/>
        <v>0.0007722007722007722</v>
      </c>
      <c r="G6" s="102">
        <f t="shared" si="0"/>
        <v>4</v>
      </c>
      <c r="H6" s="70">
        <f t="shared" si="0"/>
        <v>0.001448225923244026</v>
      </c>
    </row>
    <row r="7" spans="1:9" ht="15">
      <c r="A7" s="164">
        <v>10</v>
      </c>
      <c r="B7" s="165" t="s">
        <v>39</v>
      </c>
      <c r="C7" s="42">
        <f>_xlfn.IFERROR(VLOOKUP(I7,'[1]Sheet1'!$A$153:$I$198,4,FALSE),0)</f>
        <v>0</v>
      </c>
      <c r="D7" s="92">
        <f>_xlfn.IFERROR(VLOOKUP(I7,'[1]Sheet1'!$A$153:$I$198,5,FALSE)/100,0)</f>
        <v>0</v>
      </c>
      <c r="E7" s="42">
        <f>_xlfn.IFERROR(VLOOKUP(I7,'[1]Sheet1'!$A$153:$I$198,2,FALSE),0)</f>
        <v>0</v>
      </c>
      <c r="F7" s="71">
        <f>_xlfn.IFERROR(VLOOKUP(I7,'[1]Sheet1'!$A$153:$I$198,3,FALSE)/100,0)</f>
        <v>0</v>
      </c>
      <c r="G7" s="93">
        <f>_xlfn.IFERROR(VLOOKUP(I7,'[1]Sheet1'!$A$153:$I$198,6,FALSE),0)</f>
        <v>0</v>
      </c>
      <c r="H7" s="71">
        <f>_xlfn.IFERROR(VLOOKUP(I7,'[1]Sheet1'!$A$153:$I$198,7,FALSE)/100,0)</f>
        <v>0</v>
      </c>
      <c r="I7" s="256" t="s">
        <v>393</v>
      </c>
    </row>
    <row r="8" spans="1:9" ht="15">
      <c r="A8" s="157">
        <v>11</v>
      </c>
      <c r="B8" s="158" t="s">
        <v>40</v>
      </c>
      <c r="C8" s="39">
        <f>_xlfn.IFERROR(VLOOKUP(I8,'[1]Sheet1'!$A$153:$I$198,4,FALSE),0)</f>
        <v>0</v>
      </c>
      <c r="D8" s="94">
        <f>_xlfn.IFERROR(VLOOKUP(I8,'[1]Sheet1'!$A$153:$I$198,5,FALSE)/100,0)</f>
        <v>0</v>
      </c>
      <c r="E8" s="39">
        <f>_xlfn.IFERROR(VLOOKUP(I8,'[1]Sheet1'!$A$153:$I$198,2,FALSE),0)</f>
        <v>0</v>
      </c>
      <c r="F8" s="80">
        <f>_xlfn.IFERROR(VLOOKUP(I8,'[1]Sheet1'!$A$153:$I$198,3,FALSE)/100,0)</f>
        <v>0</v>
      </c>
      <c r="G8" s="95">
        <f>_xlfn.IFERROR(VLOOKUP(I8,'[1]Sheet1'!$A$153:$I$198,6,FALSE),0)</f>
        <v>0</v>
      </c>
      <c r="H8" s="80">
        <f>_xlfn.IFERROR(VLOOKUP(I8,'[1]Sheet1'!$A$153:$I$198,7,FALSE)/100,0)</f>
        <v>0</v>
      </c>
      <c r="I8" s="256" t="s">
        <v>566</v>
      </c>
    </row>
    <row r="9" spans="1:9" ht="15">
      <c r="A9" s="157">
        <v>12</v>
      </c>
      <c r="B9" s="158" t="s">
        <v>41</v>
      </c>
      <c r="C9" s="39">
        <f>_xlfn.IFERROR(VLOOKUP(I9,'[1]Sheet1'!$A$153:$I$198,4,FALSE),0)</f>
        <v>0</v>
      </c>
      <c r="D9" s="94">
        <f>_xlfn.IFERROR(VLOOKUP(I9,'[1]Sheet1'!$A$153:$I$198,5,FALSE)/100,0)</f>
        <v>0</v>
      </c>
      <c r="E9" s="39">
        <f>_xlfn.IFERROR(VLOOKUP(I9,'[1]Sheet1'!$A$153:$I$198,2,FALSE),0)</f>
        <v>0</v>
      </c>
      <c r="F9" s="80">
        <f>_xlfn.IFERROR(VLOOKUP(I9,'[1]Sheet1'!$A$153:$I$198,3,FALSE)/100,0)</f>
        <v>0</v>
      </c>
      <c r="G9" s="95">
        <f>_xlfn.IFERROR(VLOOKUP(I9,'[1]Sheet1'!$A$153:$I$198,6,FALSE),0)</f>
        <v>0</v>
      </c>
      <c r="H9" s="80">
        <f>_xlfn.IFERROR(VLOOKUP(I9,'[1]Sheet1'!$A$153:$I$198,7,FALSE)/100,0)</f>
        <v>0</v>
      </c>
      <c r="I9" s="256" t="s">
        <v>567</v>
      </c>
    </row>
    <row r="10" spans="1:9" ht="15">
      <c r="A10" s="157">
        <v>13</v>
      </c>
      <c r="B10" s="158" t="s">
        <v>42</v>
      </c>
      <c r="C10" s="39">
        <f>_xlfn.IFERROR(VLOOKUP(I10,'[1]Sheet1'!$A$153:$I$198,4,FALSE),0)</f>
        <v>0</v>
      </c>
      <c r="D10" s="94">
        <f>_xlfn.IFERROR(VLOOKUP(I10,'[1]Sheet1'!$A$153:$I$198,5,FALSE)/100,0)</f>
        <v>0</v>
      </c>
      <c r="E10" s="39">
        <f>_xlfn.IFERROR(VLOOKUP(I10,'[1]Sheet1'!$A$153:$I$198,2,FALSE),0)</f>
        <v>0</v>
      </c>
      <c r="F10" s="80">
        <f>_xlfn.IFERROR(VLOOKUP(I10,'[1]Sheet1'!$A$153:$I$198,3,FALSE)/100,0)</f>
        <v>0</v>
      </c>
      <c r="G10" s="95">
        <f>_xlfn.IFERROR(VLOOKUP(I10,'[1]Sheet1'!$A$153:$I$198,6,FALSE),0)</f>
        <v>0</v>
      </c>
      <c r="H10" s="80">
        <f>_xlfn.IFERROR(VLOOKUP(I10,'[1]Sheet1'!$A$153:$I$198,7,FALSE)/100,0)</f>
        <v>0</v>
      </c>
      <c r="I10" s="256" t="s">
        <v>394</v>
      </c>
    </row>
    <row r="11" spans="1:8" ht="15">
      <c r="A11" s="157">
        <v>14</v>
      </c>
      <c r="B11" s="158" t="s">
        <v>43</v>
      </c>
      <c r="C11" s="43">
        <f>_xlfn.IFERROR(VLOOKUP(I11,'[1]Sheet1'!$A$153:$I$198,4,FALSE),0)</f>
        <v>0</v>
      </c>
      <c r="D11" s="94">
        <f>_xlfn.IFERROR(VLOOKUP(I11,'[1]Sheet1'!$A$153:$I$198,5,FALSE)/100,0)</f>
        <v>0</v>
      </c>
      <c r="E11" s="43">
        <f>_xlfn.IFERROR(VLOOKUP(I11,'[1]Sheet1'!$A$153:$I$198,2,FALSE),0)</f>
        <v>0</v>
      </c>
      <c r="F11" s="80">
        <f>_xlfn.IFERROR(VLOOKUP(I11,'[1]Sheet1'!$A$153:$I$198,3,FALSE)/100,0)</f>
        <v>0</v>
      </c>
      <c r="G11" s="103">
        <f>_xlfn.IFERROR(VLOOKUP(I11,'[1]Sheet1'!$A$153:$I$198,6,FALSE),0)</f>
        <v>0</v>
      </c>
      <c r="H11" s="80">
        <f>_xlfn.IFERROR(VLOOKUP(I11,'[1]Sheet1'!$A$153:$I$198,7,FALSE)/100,0)</f>
        <v>0</v>
      </c>
    </row>
    <row r="12" spans="1:9" ht="15.75" thickBot="1">
      <c r="A12" s="154">
        <v>19</v>
      </c>
      <c r="B12" s="159" t="s">
        <v>44</v>
      </c>
      <c r="C12" s="44">
        <f>_xlfn.IFERROR(VLOOKUP(I12,'[1]Sheet1'!$A$153:$I$198,4,FALSE),0)</f>
        <v>3</v>
      </c>
      <c r="D12" s="97">
        <f>_xlfn.IFERROR(VLOOKUP(I12,'[1]Sheet1'!$A$153:$I$198,5,FALSE)/100,0)</f>
        <v>0.002044989775051125</v>
      </c>
      <c r="E12" s="44">
        <f>_xlfn.IFERROR(VLOOKUP(I12,'[1]Sheet1'!$A$153:$I$198,2,FALSE),0)</f>
        <v>1</v>
      </c>
      <c r="F12" s="83">
        <f>_xlfn.IFERROR(VLOOKUP(I12,'[1]Sheet1'!$A$153:$I$198,3,FALSE)/100,0)</f>
        <v>0.0007722007722007722</v>
      </c>
      <c r="G12" s="104">
        <f>_xlfn.IFERROR(VLOOKUP(I12,'[1]Sheet1'!$A$153:$I$198,6,FALSE),0)</f>
        <v>4</v>
      </c>
      <c r="H12" s="83">
        <f>_xlfn.IFERROR(VLOOKUP(I12,'[1]Sheet1'!$A$153:$I$198,7,FALSE)/100,0)</f>
        <v>0.001448225923244026</v>
      </c>
      <c r="I12" s="256" t="s">
        <v>395</v>
      </c>
    </row>
    <row r="13" spans="1:8" ht="15.75" thickBot="1">
      <c r="A13" s="155" t="s">
        <v>45</v>
      </c>
      <c r="B13" s="156" t="s">
        <v>46</v>
      </c>
      <c r="C13" s="88">
        <f aca="true" t="shared" si="1" ref="C13:H13">SUM(C14:C19)</f>
        <v>2</v>
      </c>
      <c r="D13" s="89">
        <f t="shared" si="1"/>
        <v>0.0013633265167007499</v>
      </c>
      <c r="E13" s="90">
        <f t="shared" si="1"/>
        <v>1</v>
      </c>
      <c r="F13" s="70">
        <f t="shared" si="1"/>
        <v>0.0007722007722007722</v>
      </c>
      <c r="G13" s="102">
        <f t="shared" si="1"/>
        <v>3</v>
      </c>
      <c r="H13" s="70">
        <f t="shared" si="1"/>
        <v>0.0010861694424330196</v>
      </c>
    </row>
    <row r="14" spans="1:9" ht="15">
      <c r="A14" s="164">
        <v>20</v>
      </c>
      <c r="B14" s="165" t="s">
        <v>47</v>
      </c>
      <c r="C14" s="42">
        <f>_xlfn.IFERROR(VLOOKUP(I14,'[1]Sheet1'!$A$153:$I$198,4,FALSE),0)</f>
        <v>1</v>
      </c>
      <c r="D14" s="92">
        <f>_xlfn.IFERROR(VLOOKUP(I14,'[1]Sheet1'!$A$153:$I$198,5,FALSE)/100,0)</f>
        <v>0.0006816632583503749</v>
      </c>
      <c r="E14" s="42">
        <f>_xlfn.IFERROR(VLOOKUP(I14,'[1]Sheet1'!$A$153:$I$198,2,FALSE),0)</f>
        <v>1</v>
      </c>
      <c r="F14" s="71">
        <f>_xlfn.IFERROR(VLOOKUP(I14,'[1]Sheet1'!$A$153:$I$198,3,FALSE)/100,0)</f>
        <v>0.0007722007722007722</v>
      </c>
      <c r="G14" s="93">
        <f>_xlfn.IFERROR(VLOOKUP(I14,'[1]Sheet1'!$A$153:$I$198,6,FALSE),0)</f>
        <v>2</v>
      </c>
      <c r="H14" s="71">
        <f>_xlfn.IFERROR(VLOOKUP(I14,'[1]Sheet1'!$A$153:$I$198,7,FALSE)/100,0)</f>
        <v>0.000724112961622013</v>
      </c>
      <c r="I14" s="256" t="s">
        <v>396</v>
      </c>
    </row>
    <row r="15" spans="1:9" ht="15">
      <c r="A15" s="157">
        <v>21</v>
      </c>
      <c r="B15" s="158" t="s">
        <v>48</v>
      </c>
      <c r="C15" s="39">
        <f>_xlfn.IFERROR(VLOOKUP(I15,'[1]Sheet1'!$A$153:$I$198,4,FALSE),0)</f>
        <v>1</v>
      </c>
      <c r="D15" s="94">
        <f>_xlfn.IFERROR(VLOOKUP(I15,'[1]Sheet1'!$A$153:$I$198,5,FALSE)/100,0)</f>
        <v>0.0006816632583503749</v>
      </c>
      <c r="E15" s="39">
        <f>_xlfn.IFERROR(VLOOKUP(I15,'[1]Sheet1'!$A$153:$I$198,2,FALSE),0)</f>
        <v>0</v>
      </c>
      <c r="F15" s="80">
        <f>_xlfn.IFERROR(VLOOKUP(I15,'[1]Sheet1'!$A$153:$I$198,3,FALSE)/100,0)</f>
        <v>0</v>
      </c>
      <c r="G15" s="95">
        <f>_xlfn.IFERROR(VLOOKUP(I15,'[1]Sheet1'!$A$153:$I$198,6,FALSE),0)</f>
        <v>1</v>
      </c>
      <c r="H15" s="80">
        <f>_xlfn.IFERROR(VLOOKUP(I15,'[1]Sheet1'!$A$153:$I$198,7,FALSE)/100,0)</f>
        <v>0.0003620564808110065</v>
      </c>
      <c r="I15" s="256" t="s">
        <v>397</v>
      </c>
    </row>
    <row r="16" spans="1:8" ht="15">
      <c r="A16" s="157">
        <v>22</v>
      </c>
      <c r="B16" s="158" t="s">
        <v>49</v>
      </c>
      <c r="C16" s="39">
        <f>_xlfn.IFERROR(VLOOKUP(I16,'[1]Sheet1'!$A$153:$I$198,4,FALSE),0)</f>
        <v>0</v>
      </c>
      <c r="D16" s="94">
        <f>_xlfn.IFERROR(VLOOKUP(I16,'[1]Sheet1'!$A$153:$I$198,5,FALSE)/100,0)</f>
        <v>0</v>
      </c>
      <c r="E16" s="39">
        <f>_xlfn.IFERROR(VLOOKUP(I16,'[1]Sheet1'!$A$153:$I$198,2,FALSE),0)</f>
        <v>0</v>
      </c>
      <c r="F16" s="80">
        <f>_xlfn.IFERROR(VLOOKUP(I16,'[1]Sheet1'!$A$153:$I$198,3,FALSE)/100,0)</f>
        <v>0</v>
      </c>
      <c r="G16" s="95">
        <f>_xlfn.IFERROR(VLOOKUP(I16,'[1]Sheet1'!$A$153:$I$198,6,FALSE),0)</f>
        <v>0</v>
      </c>
      <c r="H16" s="80">
        <f>_xlfn.IFERROR(VLOOKUP(I16,'[1]Sheet1'!$A$153:$I$198,7,FALSE)/100,0)</f>
        <v>0</v>
      </c>
    </row>
    <row r="17" spans="1:9" ht="15">
      <c r="A17" s="157">
        <v>23</v>
      </c>
      <c r="B17" s="158" t="s">
        <v>50</v>
      </c>
      <c r="C17" s="39">
        <f>_xlfn.IFERROR(VLOOKUP(I17,'[1]Sheet1'!$A$153:$I$198,4,FALSE),0)</f>
        <v>0</v>
      </c>
      <c r="D17" s="94">
        <f>_xlfn.IFERROR(VLOOKUP(I17,'[1]Sheet1'!$A$153:$I$198,5,FALSE)/100,0)</f>
        <v>0</v>
      </c>
      <c r="E17" s="39">
        <f>_xlfn.IFERROR(VLOOKUP(I17,'[1]Sheet1'!$A$153:$I$198,2,FALSE),0)</f>
        <v>0</v>
      </c>
      <c r="F17" s="80">
        <f>_xlfn.IFERROR(VLOOKUP(I17,'[1]Sheet1'!$A$153:$I$198,3,FALSE)/100,0)</f>
        <v>0</v>
      </c>
      <c r="G17" s="95">
        <f>_xlfn.IFERROR(VLOOKUP(I17,'[1]Sheet1'!$A$153:$I$198,6,FALSE),0)</f>
        <v>0</v>
      </c>
      <c r="H17" s="80">
        <f>_xlfn.IFERROR(VLOOKUP(I17,'[1]Sheet1'!$A$153:$I$198,7,FALSE)/100,0)</f>
        <v>0</v>
      </c>
      <c r="I17" s="256" t="s">
        <v>568</v>
      </c>
    </row>
    <row r="18" spans="1:9" ht="15">
      <c r="A18" s="157">
        <v>24</v>
      </c>
      <c r="B18" s="158" t="s">
        <v>51</v>
      </c>
      <c r="C18" s="43">
        <f>_xlfn.IFERROR(VLOOKUP(I18,'[1]Sheet1'!$A$153:$I$198,4,FALSE),0)</f>
        <v>0</v>
      </c>
      <c r="D18" s="94">
        <f>_xlfn.IFERROR(VLOOKUP(I18,'[1]Sheet1'!$A$153:$I$198,5,FALSE)/100,0)</f>
        <v>0</v>
      </c>
      <c r="E18" s="43">
        <f>_xlfn.IFERROR(VLOOKUP(I18,'[1]Sheet1'!$A$153:$I$198,2,FALSE),0)</f>
        <v>0</v>
      </c>
      <c r="F18" s="80">
        <f>_xlfn.IFERROR(VLOOKUP(I18,'[1]Sheet1'!$A$153:$I$198,3,FALSE)/100,0)</f>
        <v>0</v>
      </c>
      <c r="G18" s="103">
        <f>_xlfn.IFERROR(VLOOKUP(I18,'[1]Sheet1'!$A$153:$I$198,6,FALSE),0)</f>
        <v>0</v>
      </c>
      <c r="H18" s="80">
        <f>_xlfn.IFERROR(VLOOKUP(I18,'[1]Sheet1'!$A$153:$I$198,7,FALSE)/100,0)</f>
        <v>0</v>
      </c>
      <c r="I18" s="256" t="s">
        <v>569</v>
      </c>
    </row>
    <row r="19" spans="1:9" ht="15.75" thickBot="1">
      <c r="A19" s="160">
        <v>29</v>
      </c>
      <c r="B19" s="161" t="s">
        <v>52</v>
      </c>
      <c r="C19" s="45">
        <f>_xlfn.IFERROR(VLOOKUP(I19,'[1]Sheet1'!$A$153:$I$198,4,FALSE),0)</f>
        <v>0</v>
      </c>
      <c r="D19" s="99">
        <f>_xlfn.IFERROR(VLOOKUP(I19,'[1]Sheet1'!$A$153:$I$198,5,FALSE)/100,0)</f>
        <v>0</v>
      </c>
      <c r="E19" s="45">
        <f>_xlfn.IFERROR(VLOOKUP(I19,'[1]Sheet1'!$A$153:$I$198,2,FALSE),0)</f>
        <v>0</v>
      </c>
      <c r="F19" s="86">
        <f>_xlfn.IFERROR(VLOOKUP(I19,'[1]Sheet1'!$A$153:$I$198,3,FALSE)/100,0)</f>
        <v>0</v>
      </c>
      <c r="G19" s="105">
        <f>_xlfn.IFERROR(VLOOKUP(I19,'[1]Sheet1'!$A$153:$I$198,6,FALSE),0)</f>
        <v>0</v>
      </c>
      <c r="H19" s="86">
        <f>_xlfn.IFERROR(VLOOKUP(I19,'[1]Sheet1'!$A$153:$I$198,7,FALSE)/100,0)</f>
        <v>0</v>
      </c>
      <c r="I19" s="256" t="s">
        <v>570</v>
      </c>
    </row>
    <row r="20" spans="1:8" ht="15.75" thickBot="1">
      <c r="A20" s="155" t="s">
        <v>53</v>
      </c>
      <c r="B20" s="156" t="s">
        <v>54</v>
      </c>
      <c r="C20" s="88">
        <f aca="true" t="shared" si="2" ref="C20:H20">SUM(C21:C27)</f>
        <v>58</v>
      </c>
      <c r="D20" s="89">
        <f t="shared" si="2"/>
        <v>0.03953646898432175</v>
      </c>
      <c r="E20" s="90">
        <f t="shared" si="2"/>
        <v>54</v>
      </c>
      <c r="F20" s="70">
        <f t="shared" si="2"/>
        <v>0.0416988416988417</v>
      </c>
      <c r="G20" s="102">
        <f t="shared" si="2"/>
        <v>112</v>
      </c>
      <c r="H20" s="70">
        <f t="shared" si="2"/>
        <v>0.04055032585083273</v>
      </c>
    </row>
    <row r="21" spans="1:9" ht="15">
      <c r="A21" s="164">
        <v>30</v>
      </c>
      <c r="B21" s="165" t="s">
        <v>55</v>
      </c>
      <c r="C21" s="42">
        <f>_xlfn.IFERROR(VLOOKUP(I21,'[1]Sheet1'!$A$153:$I$198,4,FALSE),0)</f>
        <v>10</v>
      </c>
      <c r="D21" s="92">
        <f>_xlfn.IFERROR(VLOOKUP(I21,'[1]Sheet1'!$A$153:$I$198,5,FALSE)/100,0)</f>
        <v>0.0068166325835037475</v>
      </c>
      <c r="E21" s="42">
        <f>_xlfn.IFERROR(VLOOKUP(I21,'[1]Sheet1'!$A$153:$I$198,2,FALSE),0)</f>
        <v>4</v>
      </c>
      <c r="F21" s="71">
        <f>_xlfn.IFERROR(VLOOKUP(I21,'[1]Sheet1'!$A$153:$I$198,3,FALSE)/100,0)</f>
        <v>0.003088803088803089</v>
      </c>
      <c r="G21" s="93">
        <f>_xlfn.IFERROR(VLOOKUP(I21,'[1]Sheet1'!$A$153:$I$198,6,FALSE),0)</f>
        <v>14</v>
      </c>
      <c r="H21" s="71">
        <f>_xlfn.IFERROR(VLOOKUP(I21,'[1]Sheet1'!$A$153:$I$198,7,FALSE)/100,0)</f>
        <v>0.005068790731354091</v>
      </c>
      <c r="I21" s="256" t="s">
        <v>398</v>
      </c>
    </row>
    <row r="22" spans="1:9" ht="15">
      <c r="A22" s="157">
        <v>31</v>
      </c>
      <c r="B22" s="158" t="s">
        <v>56</v>
      </c>
      <c r="C22" s="43">
        <f>_xlfn.IFERROR(VLOOKUP(I22,'[1]Sheet1'!$A$153:$I$198,4,FALSE),0)</f>
        <v>0</v>
      </c>
      <c r="D22" s="94">
        <f>_xlfn.IFERROR(VLOOKUP(I22,'[1]Sheet1'!$A$153:$I$198,5,FALSE)/100,0)</f>
        <v>0</v>
      </c>
      <c r="E22" s="43">
        <f>_xlfn.IFERROR(VLOOKUP(I22,'[1]Sheet1'!$A$153:$I$198,2,FALSE),0)</f>
        <v>3</v>
      </c>
      <c r="F22" s="80">
        <f>_xlfn.IFERROR(VLOOKUP(I22,'[1]Sheet1'!$A$153:$I$198,3,FALSE)/100,0)</f>
        <v>0.0023166023166023165</v>
      </c>
      <c r="G22" s="103">
        <f>_xlfn.IFERROR(VLOOKUP(I22,'[1]Sheet1'!$A$153:$I$198,6,FALSE),0)</f>
        <v>3</v>
      </c>
      <c r="H22" s="80">
        <f>_xlfn.IFERROR(VLOOKUP(I22,'[1]Sheet1'!$A$153:$I$198,7,FALSE)/100,0)</f>
        <v>0.0010861694424330196</v>
      </c>
      <c r="I22" s="256" t="s">
        <v>399</v>
      </c>
    </row>
    <row r="23" spans="1:8" ht="15">
      <c r="A23" s="157">
        <v>32</v>
      </c>
      <c r="B23" s="158" t="s">
        <v>57</v>
      </c>
      <c r="C23" s="43">
        <f>_xlfn.IFERROR(VLOOKUP(I23,'[1]Sheet1'!$A$153:$I$198,4,FALSE),0)</f>
        <v>0</v>
      </c>
      <c r="D23" s="94">
        <f>_xlfn.IFERROR(VLOOKUP(I23,'[1]Sheet1'!$A$153:$I$198,5,FALSE)/100,0)</f>
        <v>0</v>
      </c>
      <c r="E23" s="43">
        <f>_xlfn.IFERROR(VLOOKUP(I23,'[1]Sheet1'!$A$153:$I$198,2,FALSE),0)</f>
        <v>0</v>
      </c>
      <c r="F23" s="80">
        <f>_xlfn.IFERROR(VLOOKUP(I23,'[1]Sheet1'!$A$153:$I$198,3,FALSE)/100,0)</f>
        <v>0</v>
      </c>
      <c r="G23" s="103">
        <f>_xlfn.IFERROR(VLOOKUP(I23,'[1]Sheet1'!$A$153:$I$198,6,FALSE),0)</f>
        <v>0</v>
      </c>
      <c r="H23" s="80">
        <f>_xlfn.IFERROR(VLOOKUP(I23,'[1]Sheet1'!$A$153:$I$198,7,FALSE)/100,0)</f>
        <v>0</v>
      </c>
    </row>
    <row r="24" spans="1:9" ht="15">
      <c r="A24" s="157">
        <v>33</v>
      </c>
      <c r="B24" s="158" t="s">
        <v>58</v>
      </c>
      <c r="C24" s="39">
        <f>_xlfn.IFERROR(VLOOKUP(I24,'[1]Sheet1'!$A$153:$I$198,4,FALSE),0)</f>
        <v>11</v>
      </c>
      <c r="D24" s="94">
        <f>_xlfn.IFERROR(VLOOKUP(I24,'[1]Sheet1'!$A$153:$I$198,5,FALSE)/100,0)</f>
        <v>0.007498295841854125</v>
      </c>
      <c r="E24" s="43">
        <f>_xlfn.IFERROR(VLOOKUP(I24,'[1]Sheet1'!$A$153:$I$198,2,FALSE),0)</f>
        <v>5</v>
      </c>
      <c r="F24" s="80">
        <f>_xlfn.IFERROR(VLOOKUP(I24,'[1]Sheet1'!$A$153:$I$198,3,FALSE)/100,0)</f>
        <v>0.0038610038610038607</v>
      </c>
      <c r="G24" s="103">
        <f>_xlfn.IFERROR(VLOOKUP(I24,'[1]Sheet1'!$A$153:$I$198,6,FALSE),0)</f>
        <v>16</v>
      </c>
      <c r="H24" s="80">
        <f>_xlfn.IFERROR(VLOOKUP(I24,'[1]Sheet1'!$A$153:$I$198,7,FALSE)/100,0)</f>
        <v>0.005792903692976104</v>
      </c>
      <c r="I24" s="256" t="s">
        <v>400</v>
      </c>
    </row>
    <row r="25" spans="1:9" ht="15">
      <c r="A25" s="157">
        <v>34</v>
      </c>
      <c r="B25" s="158" t="s">
        <v>59</v>
      </c>
      <c r="C25" s="39">
        <f>_xlfn.IFERROR(VLOOKUP(I25,'[1]Sheet1'!$A$153:$I$198,4,FALSE),0)</f>
        <v>12</v>
      </c>
      <c r="D25" s="94">
        <f>_xlfn.IFERROR(VLOOKUP(I25,'[1]Sheet1'!$A$153:$I$198,5,FALSE)/100,0)</f>
        <v>0.0081799591002045</v>
      </c>
      <c r="E25" s="43">
        <f>_xlfn.IFERROR(VLOOKUP(I25,'[1]Sheet1'!$A$153:$I$198,2,FALSE),0)</f>
        <v>9</v>
      </c>
      <c r="F25" s="80">
        <f>_xlfn.IFERROR(VLOOKUP(I25,'[1]Sheet1'!$A$153:$I$198,3,FALSE)/100,0)</f>
        <v>0.0069498069498069494</v>
      </c>
      <c r="G25" s="103">
        <f>_xlfn.IFERROR(VLOOKUP(I25,'[1]Sheet1'!$A$153:$I$198,6,FALSE),0)</f>
        <v>21</v>
      </c>
      <c r="H25" s="80">
        <f>_xlfn.IFERROR(VLOOKUP(I25,'[1]Sheet1'!$A$153:$I$198,7,FALSE)/100,0)</f>
        <v>0.007603186097031137</v>
      </c>
      <c r="I25" s="256" t="s">
        <v>401</v>
      </c>
    </row>
    <row r="26" spans="1:9" ht="15">
      <c r="A26" s="157">
        <v>35</v>
      </c>
      <c r="B26" s="158" t="s">
        <v>60</v>
      </c>
      <c r="C26" s="39">
        <f>_xlfn.IFERROR(VLOOKUP(I26,'[1]Sheet1'!$A$153:$I$198,4,FALSE),0)</f>
        <v>24</v>
      </c>
      <c r="D26" s="94">
        <f>_xlfn.IFERROR(VLOOKUP(I26,'[1]Sheet1'!$A$153:$I$198,5,FALSE)/100,0)</f>
        <v>0.016359918200409</v>
      </c>
      <c r="E26" s="43">
        <f>_xlfn.IFERROR(VLOOKUP(I26,'[1]Sheet1'!$A$153:$I$198,2,FALSE),0)</f>
        <v>32</v>
      </c>
      <c r="F26" s="80">
        <f>_xlfn.IFERROR(VLOOKUP(I26,'[1]Sheet1'!$A$153:$I$198,3,FALSE)/100,0)</f>
        <v>0.02471042471042471</v>
      </c>
      <c r="G26" s="103">
        <f>_xlfn.IFERROR(VLOOKUP(I26,'[1]Sheet1'!$A$153:$I$198,6,FALSE),0)</f>
        <v>56</v>
      </c>
      <c r="H26" s="80">
        <f>_xlfn.IFERROR(VLOOKUP(I26,'[1]Sheet1'!$A$153:$I$198,7,FALSE)/100,0)</f>
        <v>0.020275162925416364</v>
      </c>
      <c r="I26" s="256" t="s">
        <v>402</v>
      </c>
    </row>
    <row r="27" spans="1:9" ht="15.75" thickBot="1">
      <c r="A27" s="154">
        <v>39</v>
      </c>
      <c r="B27" s="159" t="s">
        <v>61</v>
      </c>
      <c r="C27" s="44">
        <f>_xlfn.IFERROR(VLOOKUP(I27,'[1]Sheet1'!$A$153:$I$198,4,FALSE),0)</f>
        <v>1</v>
      </c>
      <c r="D27" s="97">
        <f>_xlfn.IFERROR(VLOOKUP(I27,'[1]Sheet1'!$A$153:$I$198,5,FALSE)/100,0)</f>
        <v>0.0006816632583503749</v>
      </c>
      <c r="E27" s="44">
        <f>_xlfn.IFERROR(VLOOKUP(I27,'[1]Sheet1'!$A$153:$I$198,2,FALSE),0)</f>
        <v>1</v>
      </c>
      <c r="F27" s="83">
        <f>_xlfn.IFERROR(VLOOKUP(I27,'[1]Sheet1'!$A$153:$I$198,3,FALSE)/100,0)</f>
        <v>0.0007722007722007722</v>
      </c>
      <c r="G27" s="104">
        <f>_xlfn.IFERROR(VLOOKUP(I27,'[1]Sheet1'!$A$153:$I$198,6,FALSE),0)</f>
        <v>2</v>
      </c>
      <c r="H27" s="83">
        <f>_xlfn.IFERROR(VLOOKUP(I27,'[1]Sheet1'!$A$153:$I$198,7,FALSE)/100,0)</f>
        <v>0.000724112961622013</v>
      </c>
      <c r="I27" s="256" t="s">
        <v>403</v>
      </c>
    </row>
    <row r="28" spans="1:8" ht="29.25" thickBot="1">
      <c r="A28" s="155" t="s">
        <v>62</v>
      </c>
      <c r="B28" s="156" t="s">
        <v>63</v>
      </c>
      <c r="C28" s="88">
        <f aca="true" t="shared" si="3" ref="C28:H28">SUM(C29:C35)</f>
        <v>700</v>
      </c>
      <c r="D28" s="89">
        <f t="shared" si="3"/>
        <v>0.4771642808452624</v>
      </c>
      <c r="E28" s="90">
        <f t="shared" si="3"/>
        <v>561</v>
      </c>
      <c r="F28" s="70">
        <f t="shared" si="3"/>
        <v>0.4332046332046332</v>
      </c>
      <c r="G28" s="102">
        <f t="shared" si="3"/>
        <v>1261</v>
      </c>
      <c r="H28" s="70">
        <f t="shared" si="3"/>
        <v>0.45655322230267925</v>
      </c>
    </row>
    <row r="29" spans="1:9" ht="28.5">
      <c r="A29" s="164">
        <v>40</v>
      </c>
      <c r="B29" s="165" t="s">
        <v>64</v>
      </c>
      <c r="C29" s="42">
        <f>_xlfn.IFERROR(VLOOKUP(I29,'[1]Sheet1'!$A$153:$I$198,4,FALSE),0)</f>
        <v>79</v>
      </c>
      <c r="D29" s="92">
        <f>_xlfn.IFERROR(VLOOKUP(I29,'[1]Sheet1'!$A$153:$I$198,5,FALSE)/100,0)</f>
        <v>0.05385139740967962</v>
      </c>
      <c r="E29" s="42">
        <f>_xlfn.IFERROR(VLOOKUP(I29,'[1]Sheet1'!$A$153:$I$198,2,FALSE),0)</f>
        <v>46</v>
      </c>
      <c r="F29" s="71">
        <f>_xlfn.IFERROR(VLOOKUP(I29,'[1]Sheet1'!$A$153:$I$198,3,FALSE)/100,0)</f>
        <v>0.03552123552123552</v>
      </c>
      <c r="G29" s="93">
        <f>_xlfn.IFERROR(VLOOKUP(I29,'[1]Sheet1'!$A$153:$I$198,6,FALSE),0)</f>
        <v>125</v>
      </c>
      <c r="H29" s="71">
        <f>_xlfn.IFERROR(VLOOKUP(I29,'[1]Sheet1'!$A$153:$I$198,7,FALSE)/100,0)</f>
        <v>0.04525706010137581</v>
      </c>
      <c r="I29" s="256" t="s">
        <v>404</v>
      </c>
    </row>
    <row r="30" spans="1:9" ht="28.5">
      <c r="A30" s="157">
        <v>41</v>
      </c>
      <c r="B30" s="158" t="s">
        <v>65</v>
      </c>
      <c r="C30" s="39">
        <f>_xlfn.IFERROR(VLOOKUP(I30,'[1]Sheet1'!$A$153:$I$198,4,FALSE),0)</f>
        <v>5</v>
      </c>
      <c r="D30" s="94">
        <f>_xlfn.IFERROR(VLOOKUP(I30,'[1]Sheet1'!$A$153:$I$198,5,FALSE)/100,0)</f>
        <v>0.0034083162917518737</v>
      </c>
      <c r="E30" s="43">
        <f>_xlfn.IFERROR(VLOOKUP(I30,'[1]Sheet1'!$A$153:$I$198,2,FALSE),0)</f>
        <v>1</v>
      </c>
      <c r="F30" s="80">
        <f>_xlfn.IFERROR(VLOOKUP(I30,'[1]Sheet1'!$A$153:$I$198,3,FALSE)/100,0)</f>
        <v>0.0007722007722007722</v>
      </c>
      <c r="G30" s="103">
        <f>_xlfn.IFERROR(VLOOKUP(I30,'[1]Sheet1'!$A$153:$I$198,6,FALSE),0)</f>
        <v>6</v>
      </c>
      <c r="H30" s="80">
        <f>_xlfn.IFERROR(VLOOKUP(I30,'[1]Sheet1'!$A$153:$I$198,7,FALSE)/100,0)</f>
        <v>0.002172338884866039</v>
      </c>
      <c r="I30" s="256" t="s">
        <v>405</v>
      </c>
    </row>
    <row r="31" spans="1:9" ht="28.5">
      <c r="A31" s="157">
        <v>42</v>
      </c>
      <c r="B31" s="158" t="s">
        <v>66</v>
      </c>
      <c r="C31" s="39">
        <f>_xlfn.IFERROR(VLOOKUP(I31,'[1]Sheet1'!$A$153:$I$198,4,FALSE),0)</f>
        <v>600</v>
      </c>
      <c r="D31" s="94">
        <f>_xlfn.IFERROR(VLOOKUP(I31,'[1]Sheet1'!$A$153:$I$198,5,FALSE)/100,0)</f>
        <v>0.40899795501022496</v>
      </c>
      <c r="E31" s="43">
        <f>_xlfn.IFERROR(VLOOKUP(I31,'[1]Sheet1'!$A$153:$I$198,2,FALSE),0)</f>
        <v>494</v>
      </c>
      <c r="F31" s="80">
        <f>_xlfn.IFERROR(VLOOKUP(I31,'[1]Sheet1'!$A$153:$I$198,3,FALSE)/100,0)</f>
        <v>0.38146718146718145</v>
      </c>
      <c r="G31" s="103">
        <f>_xlfn.IFERROR(VLOOKUP(I31,'[1]Sheet1'!$A$153:$I$198,6,FALSE),0)</f>
        <v>1094</v>
      </c>
      <c r="H31" s="80">
        <f>_xlfn.IFERROR(VLOOKUP(I31,'[1]Sheet1'!$A$153:$I$198,7,FALSE)/100,0)</f>
        <v>0.3960897900072411</v>
      </c>
      <c r="I31" s="256" t="s">
        <v>406</v>
      </c>
    </row>
    <row r="32" spans="1:9" ht="28.5">
      <c r="A32" s="157">
        <v>43</v>
      </c>
      <c r="B32" s="158" t="s">
        <v>67</v>
      </c>
      <c r="C32" s="43">
        <f>_xlfn.IFERROR(VLOOKUP(I32,'[1]Sheet1'!$A$153:$I$198,4,FALSE),0)</f>
        <v>2</v>
      </c>
      <c r="D32" s="94">
        <f>_xlfn.IFERROR(VLOOKUP(I32,'[1]Sheet1'!$A$153:$I$198,5,FALSE)/100,0)</f>
        <v>0.0013633265167007499</v>
      </c>
      <c r="E32" s="43">
        <f>_xlfn.IFERROR(VLOOKUP(I32,'[1]Sheet1'!$A$153:$I$198,2,FALSE),0)</f>
        <v>6</v>
      </c>
      <c r="F32" s="80">
        <f>_xlfn.IFERROR(VLOOKUP(I32,'[1]Sheet1'!$A$153:$I$198,3,FALSE)/100,0)</f>
        <v>0.004633204633204633</v>
      </c>
      <c r="G32" s="103">
        <f>_xlfn.IFERROR(VLOOKUP(I32,'[1]Sheet1'!$A$153:$I$198,6,FALSE),0)</f>
        <v>8</v>
      </c>
      <c r="H32" s="80">
        <f>_xlfn.IFERROR(VLOOKUP(I32,'[1]Sheet1'!$A$153:$I$198,7,FALSE)/100,0)</f>
        <v>0.002896451846488052</v>
      </c>
      <c r="I32" s="256" t="s">
        <v>407</v>
      </c>
    </row>
    <row r="33" spans="1:9" ht="15">
      <c r="A33" s="157">
        <v>44</v>
      </c>
      <c r="B33" s="158" t="s">
        <v>68</v>
      </c>
      <c r="C33" s="39">
        <f>_xlfn.IFERROR(VLOOKUP(I33,'[1]Sheet1'!$A$153:$I$198,4,FALSE),0)</f>
        <v>7</v>
      </c>
      <c r="D33" s="94">
        <f>_xlfn.IFERROR(VLOOKUP(I33,'[1]Sheet1'!$A$153:$I$198,5,FALSE)/100,0)</f>
        <v>0.004771642808452626</v>
      </c>
      <c r="E33" s="43">
        <f>_xlfn.IFERROR(VLOOKUP(I33,'[1]Sheet1'!$A$153:$I$198,2,FALSE),0)</f>
        <v>4</v>
      </c>
      <c r="F33" s="80">
        <f>_xlfn.IFERROR(VLOOKUP(I33,'[1]Sheet1'!$A$153:$I$198,3,FALSE)/100,0)</f>
        <v>0.003088803088803089</v>
      </c>
      <c r="G33" s="103">
        <f>_xlfn.IFERROR(VLOOKUP(I33,'[1]Sheet1'!$A$153:$I$198,6,FALSE),0)</f>
        <v>11</v>
      </c>
      <c r="H33" s="80">
        <f>_xlfn.IFERROR(VLOOKUP(I33,'[1]Sheet1'!$A$153:$I$198,7,FALSE)/100,0)</f>
        <v>0.0039826212889210715</v>
      </c>
      <c r="I33" s="256" t="s">
        <v>408</v>
      </c>
    </row>
    <row r="34" spans="1:9" ht="15">
      <c r="A34" s="157">
        <v>45</v>
      </c>
      <c r="B34" s="158" t="s">
        <v>69</v>
      </c>
      <c r="C34" s="43">
        <f>_xlfn.IFERROR(VLOOKUP(I34,'[1]Sheet1'!$A$153:$I$198,4,FALSE),0)</f>
        <v>0</v>
      </c>
      <c r="D34" s="94">
        <f>_xlfn.IFERROR(VLOOKUP(I34,'[1]Sheet1'!$A$153:$I$198,5,FALSE)/100,0)</f>
        <v>0</v>
      </c>
      <c r="E34" s="43">
        <f>_xlfn.IFERROR(VLOOKUP(I34,'[1]Sheet1'!$A$153:$I$198,2,FALSE),0)</f>
        <v>0</v>
      </c>
      <c r="F34" s="80">
        <f>_xlfn.IFERROR(VLOOKUP(I34,'[1]Sheet1'!$A$153:$I$198,3,FALSE)/100,0)</f>
        <v>0</v>
      </c>
      <c r="G34" s="103">
        <f>_xlfn.IFERROR(VLOOKUP(I34,'[1]Sheet1'!$A$153:$I$198,6,FALSE),0)</f>
        <v>0</v>
      </c>
      <c r="H34" s="80">
        <f>_xlfn.IFERROR(VLOOKUP(I34,'[1]Sheet1'!$A$153:$I$198,7,FALSE)/100,0)</f>
        <v>0</v>
      </c>
      <c r="I34" s="256" t="s">
        <v>409</v>
      </c>
    </row>
    <row r="35" spans="1:9" ht="15.75" thickBot="1">
      <c r="A35" s="160">
        <v>49</v>
      </c>
      <c r="B35" s="161" t="s">
        <v>70</v>
      </c>
      <c r="C35" s="41">
        <f>_xlfn.IFERROR(VLOOKUP(I35,'[1]Sheet1'!$A$153:$I$198,4,FALSE),0)</f>
        <v>7</v>
      </c>
      <c r="D35" s="99">
        <f>_xlfn.IFERROR(VLOOKUP(I35,'[1]Sheet1'!$A$153:$I$198,5,FALSE)/100,0)</f>
        <v>0.004771642808452626</v>
      </c>
      <c r="E35" s="45">
        <f>_xlfn.IFERROR(VLOOKUP(I35,'[1]Sheet1'!$A$153:$I$198,2,FALSE),0)</f>
        <v>10</v>
      </c>
      <c r="F35" s="86">
        <f>_xlfn.IFERROR(VLOOKUP(I35,'[1]Sheet1'!$A$153:$I$198,3,FALSE)/100,0)</f>
        <v>0.007722007722007721</v>
      </c>
      <c r="G35" s="105">
        <f>_xlfn.IFERROR(VLOOKUP(I35,'[1]Sheet1'!$A$153:$I$198,6,FALSE),0)</f>
        <v>17</v>
      </c>
      <c r="H35" s="86">
        <f>_xlfn.IFERROR(VLOOKUP(I35,'[1]Sheet1'!$A$153:$I$198,7,FALSE)/100,0)</f>
        <v>0.006154960173787111</v>
      </c>
      <c r="I35" s="256" t="s">
        <v>410</v>
      </c>
    </row>
    <row r="36" spans="1:8" ht="15.75" thickBot="1">
      <c r="A36" s="155">
        <v>5</v>
      </c>
      <c r="B36" s="156" t="s">
        <v>71</v>
      </c>
      <c r="C36" s="88">
        <f aca="true" t="shared" si="4" ref="C36:H36">SUM(C37:C40)</f>
        <v>279</v>
      </c>
      <c r="D36" s="89">
        <f t="shared" si="4"/>
        <v>0.19018404907975459</v>
      </c>
      <c r="E36" s="90">
        <f t="shared" si="4"/>
        <v>276</v>
      </c>
      <c r="F36" s="70">
        <f t="shared" si="4"/>
        <v>0.2131274131274131</v>
      </c>
      <c r="G36" s="102">
        <f t="shared" si="4"/>
        <v>555</v>
      </c>
      <c r="H36" s="70">
        <f t="shared" si="4"/>
        <v>0.20094134685010864</v>
      </c>
    </row>
    <row r="37" spans="1:9" ht="15">
      <c r="A37" s="164">
        <v>50</v>
      </c>
      <c r="B37" s="165" t="s">
        <v>72</v>
      </c>
      <c r="C37" s="42">
        <f>_xlfn.IFERROR(VLOOKUP(I37,'[1]Sheet1'!$A$153:$I$198,4,FALSE),0)</f>
        <v>62</v>
      </c>
      <c r="D37" s="92">
        <f>_xlfn.IFERROR(VLOOKUP(I37,'[1]Sheet1'!$A$153:$I$198,5,FALSE)/100,0)</f>
        <v>0.04226312201772324</v>
      </c>
      <c r="E37" s="42">
        <f>_xlfn.IFERROR(VLOOKUP(I37,'[1]Sheet1'!$A$153:$I$198,2,FALSE),0)</f>
        <v>62</v>
      </c>
      <c r="F37" s="71">
        <f>_xlfn.IFERROR(VLOOKUP(I37,'[1]Sheet1'!$A$153:$I$198,3,FALSE)/100,0)</f>
        <v>0.047876447876447875</v>
      </c>
      <c r="G37" s="93">
        <f>_xlfn.IFERROR(VLOOKUP(I37,'[1]Sheet1'!$A$153:$I$198,6,FALSE),0)</f>
        <v>124</v>
      </c>
      <c r="H37" s="71">
        <f>_xlfn.IFERROR(VLOOKUP(I37,'[1]Sheet1'!$A$153:$I$198,7,FALSE)/100,0)</f>
        <v>0.04489500362056481</v>
      </c>
      <c r="I37" s="256" t="s">
        <v>411</v>
      </c>
    </row>
    <row r="38" spans="1:9" ht="15">
      <c r="A38" s="157">
        <v>51</v>
      </c>
      <c r="B38" s="158" t="s">
        <v>73</v>
      </c>
      <c r="C38" s="39">
        <f>_xlfn.IFERROR(VLOOKUP(I38,'[1]Sheet1'!$A$153:$I$198,4,FALSE),0)</f>
        <v>22</v>
      </c>
      <c r="D38" s="94">
        <f>_xlfn.IFERROR(VLOOKUP(I38,'[1]Sheet1'!$A$153:$I$198,5,FALSE)/100,0)</f>
        <v>0.01499659168370825</v>
      </c>
      <c r="E38" s="43">
        <f>_xlfn.IFERROR(VLOOKUP(I38,'[1]Sheet1'!$A$153:$I$198,2,FALSE),0)</f>
        <v>32</v>
      </c>
      <c r="F38" s="80">
        <f>_xlfn.IFERROR(VLOOKUP(I38,'[1]Sheet1'!$A$153:$I$198,3,FALSE)/100,0)</f>
        <v>0.02471042471042471</v>
      </c>
      <c r="G38" s="103">
        <f>_xlfn.IFERROR(VLOOKUP(I38,'[1]Sheet1'!$A$153:$I$198,6,FALSE),0)</f>
        <v>54</v>
      </c>
      <c r="H38" s="80">
        <f>_xlfn.IFERROR(VLOOKUP(I38,'[1]Sheet1'!$A$153:$I$198,7,FALSE)/100,0)</f>
        <v>0.019551049963794354</v>
      </c>
      <c r="I38" s="256" t="s">
        <v>412</v>
      </c>
    </row>
    <row r="39" spans="1:9" ht="15">
      <c r="A39" s="157">
        <v>52</v>
      </c>
      <c r="B39" s="158" t="s">
        <v>74</v>
      </c>
      <c r="C39" s="39">
        <f>_xlfn.IFERROR(VLOOKUP(I39,'[1]Sheet1'!$A$153:$I$198,4,FALSE),0)</f>
        <v>190</v>
      </c>
      <c r="D39" s="94">
        <f>_xlfn.IFERROR(VLOOKUP(I39,'[1]Sheet1'!$A$153:$I$198,5,FALSE)/100,0)</f>
        <v>0.12951601908657123</v>
      </c>
      <c r="E39" s="43">
        <f>_xlfn.IFERROR(VLOOKUP(I39,'[1]Sheet1'!$A$153:$I$198,2,FALSE),0)</f>
        <v>171</v>
      </c>
      <c r="F39" s="80">
        <f>_xlfn.IFERROR(VLOOKUP(I39,'[1]Sheet1'!$A$153:$I$198,3,FALSE)/100,0)</f>
        <v>0.13204633204633204</v>
      </c>
      <c r="G39" s="103">
        <f>_xlfn.IFERROR(VLOOKUP(I39,'[1]Sheet1'!$A$153:$I$198,6,FALSE),0)</f>
        <v>361</v>
      </c>
      <c r="H39" s="80">
        <f>_xlfn.IFERROR(VLOOKUP(I39,'[1]Sheet1'!$A$153:$I$198,7,FALSE)/100,0)</f>
        <v>0.13070238957277336</v>
      </c>
      <c r="I39" s="256" t="s">
        <v>413</v>
      </c>
    </row>
    <row r="40" spans="1:9" ht="15.75" thickBot="1">
      <c r="A40" s="154">
        <v>59</v>
      </c>
      <c r="B40" s="159" t="s">
        <v>75</v>
      </c>
      <c r="C40" s="44">
        <f>_xlfn.IFERROR(VLOOKUP(I40,'[1]Sheet1'!$A$153:$I$198,4,FALSE),0)</f>
        <v>5</v>
      </c>
      <c r="D40" s="97">
        <f>_xlfn.IFERROR(VLOOKUP(I40,'[1]Sheet1'!$A$153:$I$198,5,FALSE)/100,0)</f>
        <v>0.0034083162917518737</v>
      </c>
      <c r="E40" s="44">
        <f>_xlfn.IFERROR(VLOOKUP(I40,'[1]Sheet1'!$A$153:$I$198,2,FALSE),0)</f>
        <v>11</v>
      </c>
      <c r="F40" s="83">
        <f>_xlfn.IFERROR(VLOOKUP(I40,'[1]Sheet1'!$A$153:$I$198,3,FALSE)/100,0)</f>
        <v>0.008494208494208495</v>
      </c>
      <c r="G40" s="104">
        <f>_xlfn.IFERROR(VLOOKUP(I40,'[1]Sheet1'!$A$153:$I$198,6,FALSE),0)</f>
        <v>16</v>
      </c>
      <c r="H40" s="83">
        <f>_xlfn.IFERROR(VLOOKUP(I40,'[1]Sheet1'!$A$153:$I$198,7,FALSE)/100,0)</f>
        <v>0.005792903692976104</v>
      </c>
      <c r="I40" s="256" t="s">
        <v>414</v>
      </c>
    </row>
    <row r="41" spans="1:8" ht="29.25" thickBot="1">
      <c r="A41" s="155" t="s">
        <v>76</v>
      </c>
      <c r="B41" s="156" t="s">
        <v>77</v>
      </c>
      <c r="C41" s="88">
        <f aca="true" t="shared" si="5" ref="C41:H41">SUM(C42:C47)</f>
        <v>161</v>
      </c>
      <c r="D41" s="89">
        <f t="shared" si="5"/>
        <v>0.10974778459441036</v>
      </c>
      <c r="E41" s="90">
        <f t="shared" si="5"/>
        <v>159</v>
      </c>
      <c r="F41" s="70">
        <f t="shared" si="5"/>
        <v>0.12277992277992278</v>
      </c>
      <c r="G41" s="102">
        <f t="shared" si="5"/>
        <v>320</v>
      </c>
      <c r="H41" s="70">
        <f t="shared" si="5"/>
        <v>0.11585807385952207</v>
      </c>
    </row>
    <row r="42" spans="1:9" ht="28.5">
      <c r="A42" s="164">
        <v>60</v>
      </c>
      <c r="B42" s="165" t="s">
        <v>78</v>
      </c>
      <c r="C42" s="42">
        <f>_xlfn.IFERROR(VLOOKUP(I42,'[1]Sheet1'!$A$153:$I$198,4,FALSE),0)</f>
        <v>3</v>
      </c>
      <c r="D42" s="92">
        <f>_xlfn.IFERROR(VLOOKUP(I42,'[1]Sheet1'!$A$153:$I$198,5,FALSE)/100,0)</f>
        <v>0.002044989775051125</v>
      </c>
      <c r="E42" s="42">
        <f>_xlfn.IFERROR(VLOOKUP(I42,'[1]Sheet1'!$A$153:$I$198,2,FALSE),0)</f>
        <v>3</v>
      </c>
      <c r="F42" s="71">
        <f>_xlfn.IFERROR(VLOOKUP(I42,'[1]Sheet1'!$A$153:$I$198,3,FALSE)/100,0)</f>
        <v>0.0023166023166023165</v>
      </c>
      <c r="G42" s="93">
        <f>_xlfn.IFERROR(VLOOKUP(I42,'[1]Sheet1'!$A$153:$I$198,6,FALSE),0)</f>
        <v>6</v>
      </c>
      <c r="H42" s="71">
        <f>_xlfn.IFERROR(VLOOKUP(I42,'[1]Sheet1'!$A$153:$I$198,7,FALSE)/100,0)</f>
        <v>0.002172338884866039</v>
      </c>
      <c r="I42" s="256" t="s">
        <v>415</v>
      </c>
    </row>
    <row r="43" spans="1:8" ht="15">
      <c r="A43" s="157">
        <v>61</v>
      </c>
      <c r="B43" s="158" t="s">
        <v>79</v>
      </c>
      <c r="C43" s="43">
        <f>_xlfn.IFERROR(VLOOKUP(I43,'[1]Sheet1'!$A$153:$I$198,4,FALSE),0)</f>
        <v>0</v>
      </c>
      <c r="D43" s="94">
        <f>_xlfn.IFERROR(VLOOKUP(I43,'[1]Sheet1'!$A$153:$I$198,5,FALSE)/100,0)</f>
        <v>0</v>
      </c>
      <c r="E43" s="43">
        <f>_xlfn.IFERROR(VLOOKUP(I43,'[1]Sheet1'!$A$153:$I$198,2,FALSE),0)</f>
        <v>0</v>
      </c>
      <c r="F43" s="80">
        <f>_xlfn.IFERROR(VLOOKUP(I43,'[1]Sheet1'!$A$153:$I$198,3,FALSE)/100,0)</f>
        <v>0</v>
      </c>
      <c r="G43" s="103">
        <f>_xlfn.IFERROR(VLOOKUP(I43,'[1]Sheet1'!$A$153:$I$198,6,FALSE),0)</f>
        <v>0</v>
      </c>
      <c r="H43" s="80">
        <f>_xlfn.IFERROR(VLOOKUP(I43,'[1]Sheet1'!$A$153:$I$198,7,FALSE)/100,0)</f>
        <v>0</v>
      </c>
    </row>
    <row r="44" spans="1:9" ht="15">
      <c r="A44" s="157">
        <v>62</v>
      </c>
      <c r="B44" s="158" t="s">
        <v>80</v>
      </c>
      <c r="C44" s="43">
        <f>_xlfn.IFERROR(VLOOKUP(I44,'[1]Sheet1'!$A$153:$I$198,4,FALSE),0)</f>
        <v>0</v>
      </c>
      <c r="D44" s="94">
        <f>_xlfn.IFERROR(VLOOKUP(I44,'[1]Sheet1'!$A$153:$I$198,5,FALSE)/100,0)</f>
        <v>0</v>
      </c>
      <c r="E44" s="43">
        <f>_xlfn.IFERROR(VLOOKUP(I44,'[1]Sheet1'!$A$153:$I$198,2,FALSE),0)</f>
        <v>0</v>
      </c>
      <c r="F44" s="80">
        <f>_xlfn.IFERROR(VLOOKUP(I44,'[1]Sheet1'!$A$153:$I$198,3,FALSE)/100,0)</f>
        <v>0</v>
      </c>
      <c r="G44" s="103">
        <f>_xlfn.IFERROR(VLOOKUP(I44,'[1]Sheet1'!$A$153:$I$198,6,FALSE),0)</f>
        <v>0</v>
      </c>
      <c r="H44" s="80">
        <f>_xlfn.IFERROR(VLOOKUP(I44,'[1]Sheet1'!$A$153:$I$198,7,FALSE)/100,0)</f>
        <v>0</v>
      </c>
      <c r="I44" s="256" t="s">
        <v>416</v>
      </c>
    </row>
    <row r="45" spans="1:9" ht="15">
      <c r="A45" s="157">
        <v>63</v>
      </c>
      <c r="B45" s="158" t="s">
        <v>81</v>
      </c>
      <c r="C45" s="39">
        <f>_xlfn.IFERROR(VLOOKUP(I45,'[1]Sheet1'!$A$153:$I$198,4,FALSE),0)</f>
        <v>124</v>
      </c>
      <c r="D45" s="94">
        <f>_xlfn.IFERROR(VLOOKUP(I45,'[1]Sheet1'!$A$153:$I$198,5,FALSE)/100,0)</f>
        <v>0.08452624403544648</v>
      </c>
      <c r="E45" s="43">
        <f>_xlfn.IFERROR(VLOOKUP(I45,'[1]Sheet1'!$A$153:$I$198,2,FALSE),0)</f>
        <v>122</v>
      </c>
      <c r="F45" s="80">
        <f>_xlfn.IFERROR(VLOOKUP(I45,'[1]Sheet1'!$A$153:$I$198,3,FALSE)/100,0)</f>
        <v>0.09420849420849421</v>
      </c>
      <c r="G45" s="103">
        <f>_xlfn.IFERROR(VLOOKUP(I45,'[1]Sheet1'!$A$153:$I$198,6,FALSE),0)</f>
        <v>246</v>
      </c>
      <c r="H45" s="80">
        <f>_xlfn.IFERROR(VLOOKUP(I45,'[1]Sheet1'!$A$153:$I$198,7,FALSE)/100,0)</f>
        <v>0.08906589427950759</v>
      </c>
      <c r="I45" s="256" t="s">
        <v>417</v>
      </c>
    </row>
    <row r="46" spans="1:9" ht="15">
      <c r="A46" s="157">
        <v>64</v>
      </c>
      <c r="B46" s="158" t="s">
        <v>82</v>
      </c>
      <c r="C46" s="39">
        <f>_xlfn.IFERROR(VLOOKUP(I46,'[1]Sheet1'!$A$153:$I$198,4,FALSE),0)</f>
        <v>32</v>
      </c>
      <c r="D46" s="94">
        <f>_xlfn.IFERROR(VLOOKUP(I46,'[1]Sheet1'!$A$153:$I$198,5,FALSE)/100,0)</f>
        <v>0.021813224267211998</v>
      </c>
      <c r="E46" s="43">
        <f>_xlfn.IFERROR(VLOOKUP(I46,'[1]Sheet1'!$A$153:$I$198,2,FALSE),0)</f>
        <v>26</v>
      </c>
      <c r="F46" s="80">
        <f>_xlfn.IFERROR(VLOOKUP(I46,'[1]Sheet1'!$A$153:$I$198,3,FALSE)/100,0)</f>
        <v>0.020077220077220077</v>
      </c>
      <c r="G46" s="103">
        <f>_xlfn.IFERROR(VLOOKUP(I46,'[1]Sheet1'!$A$153:$I$198,6,FALSE),0)</f>
        <v>58</v>
      </c>
      <c r="H46" s="80">
        <f>_xlfn.IFERROR(VLOOKUP(I46,'[1]Sheet1'!$A$153:$I$198,7,FALSE)/100,0)</f>
        <v>0.020999275887038378</v>
      </c>
      <c r="I46" s="256" t="s">
        <v>418</v>
      </c>
    </row>
    <row r="47" spans="1:9" ht="15.75" thickBot="1">
      <c r="A47" s="160">
        <v>69</v>
      </c>
      <c r="B47" s="161" t="s">
        <v>83</v>
      </c>
      <c r="C47" s="45">
        <f>_xlfn.IFERROR(VLOOKUP(I47,'[1]Sheet1'!$A$153:$I$198,4,FALSE),0)</f>
        <v>2</v>
      </c>
      <c r="D47" s="99">
        <f>_xlfn.IFERROR(VLOOKUP(I47,'[1]Sheet1'!$A$153:$I$198,5,FALSE)/100,0)</f>
        <v>0.0013633265167007499</v>
      </c>
      <c r="E47" s="45">
        <f>_xlfn.IFERROR(VLOOKUP(I47,'[1]Sheet1'!$A$153:$I$198,2,FALSE),0)</f>
        <v>8</v>
      </c>
      <c r="F47" s="86">
        <f>_xlfn.IFERROR(VLOOKUP(I47,'[1]Sheet1'!$A$153:$I$198,3,FALSE)/100,0)</f>
        <v>0.006177606177606178</v>
      </c>
      <c r="G47" s="105">
        <f>_xlfn.IFERROR(VLOOKUP(I47,'[1]Sheet1'!$A$153:$I$198,6,FALSE),0)</f>
        <v>10</v>
      </c>
      <c r="H47" s="86">
        <f>_xlfn.IFERROR(VLOOKUP(I47,'[1]Sheet1'!$A$153:$I$198,7,FALSE)/100,0)</f>
        <v>0.003620564808110065</v>
      </c>
      <c r="I47" s="256" t="s">
        <v>419</v>
      </c>
    </row>
    <row r="48" spans="1:8" ht="29.25" thickBot="1">
      <c r="A48" s="155" t="s">
        <v>84</v>
      </c>
      <c r="B48" s="156" t="s">
        <v>85</v>
      </c>
      <c r="C48" s="88">
        <f aca="true" t="shared" si="6" ref="C48:H48">SUM(C49:C55)</f>
        <v>31</v>
      </c>
      <c r="D48" s="89">
        <f t="shared" si="6"/>
        <v>0.021131561008861623</v>
      </c>
      <c r="E48" s="90">
        <f t="shared" si="6"/>
        <v>32</v>
      </c>
      <c r="F48" s="70">
        <f t="shared" si="6"/>
        <v>0.024710424710424707</v>
      </c>
      <c r="G48" s="102">
        <f t="shared" si="6"/>
        <v>63</v>
      </c>
      <c r="H48" s="70">
        <f t="shared" si="6"/>
        <v>0.02280955829109341</v>
      </c>
    </row>
    <row r="49" spans="1:9" ht="28.5">
      <c r="A49" s="164">
        <v>70</v>
      </c>
      <c r="B49" s="165" t="s">
        <v>86</v>
      </c>
      <c r="C49" s="42">
        <f>_xlfn.IFERROR(VLOOKUP(I49,'[1]Sheet1'!$A$153:$I$198,4,FALSE),0)</f>
        <v>6</v>
      </c>
      <c r="D49" s="92">
        <f>_xlfn.IFERROR(VLOOKUP(I49,'[1]Sheet1'!$A$153:$I$198,5,FALSE)/100,0)</f>
        <v>0.00408997955010225</v>
      </c>
      <c r="E49" s="42">
        <f>_xlfn.IFERROR(VLOOKUP(I49,'[1]Sheet1'!$A$153:$I$198,2,FALSE),0)</f>
        <v>6</v>
      </c>
      <c r="F49" s="71">
        <f>_xlfn.IFERROR(VLOOKUP(I49,'[1]Sheet1'!$A$153:$I$198,3,FALSE)/100,0)</f>
        <v>0.004633204633204633</v>
      </c>
      <c r="G49" s="93">
        <f>_xlfn.IFERROR(VLOOKUP(I49,'[1]Sheet1'!$A$153:$I$198,6,FALSE),0)</f>
        <v>12</v>
      </c>
      <c r="H49" s="71">
        <f>_xlfn.IFERROR(VLOOKUP(I49,'[1]Sheet1'!$A$153:$I$198,7,FALSE)/100,0)</f>
        <v>0.004344677769732078</v>
      </c>
      <c r="I49" s="256" t="s">
        <v>420</v>
      </c>
    </row>
    <row r="50" spans="1:9" ht="15">
      <c r="A50" s="157">
        <v>71</v>
      </c>
      <c r="B50" s="158" t="s">
        <v>87</v>
      </c>
      <c r="C50" s="39">
        <f>_xlfn.IFERROR(VLOOKUP(I50,'[1]Sheet1'!$A$153:$I$198,4,FALSE),0)</f>
        <v>2</v>
      </c>
      <c r="D50" s="94">
        <f>_xlfn.IFERROR(VLOOKUP(I50,'[1]Sheet1'!$A$153:$I$198,5,FALSE)/100,0)</f>
        <v>0.0013633265167007499</v>
      </c>
      <c r="E50" s="43">
        <f>_xlfn.IFERROR(VLOOKUP(I50,'[1]Sheet1'!$A$153:$I$198,2,FALSE),0)</f>
        <v>1</v>
      </c>
      <c r="F50" s="80">
        <f>_xlfn.IFERROR(VLOOKUP(I50,'[1]Sheet1'!$A$153:$I$198,3,FALSE)/100,0)</f>
        <v>0.0007722007722007722</v>
      </c>
      <c r="G50" s="103">
        <f>_xlfn.IFERROR(VLOOKUP(I50,'[1]Sheet1'!$A$153:$I$198,6,FALSE),0)</f>
        <v>3</v>
      </c>
      <c r="H50" s="80">
        <f>_xlfn.IFERROR(VLOOKUP(I50,'[1]Sheet1'!$A$153:$I$198,7,FALSE)/100,0)</f>
        <v>0.0010861694424330196</v>
      </c>
      <c r="I50" s="256" t="s">
        <v>421</v>
      </c>
    </row>
    <row r="51" spans="1:9" ht="15">
      <c r="A51" s="157">
        <v>72</v>
      </c>
      <c r="B51" s="158" t="s">
        <v>88</v>
      </c>
      <c r="C51" s="39">
        <f>_xlfn.IFERROR(VLOOKUP(I51,'[1]Sheet1'!$A$153:$I$198,4,FALSE),0)</f>
        <v>3</v>
      </c>
      <c r="D51" s="94">
        <f>_xlfn.IFERROR(VLOOKUP(I51,'[1]Sheet1'!$A$153:$I$198,5,FALSE)/100,0)</f>
        <v>0.002044989775051125</v>
      </c>
      <c r="E51" s="43">
        <f>_xlfn.IFERROR(VLOOKUP(I51,'[1]Sheet1'!$A$153:$I$198,2,FALSE),0)</f>
        <v>1</v>
      </c>
      <c r="F51" s="80">
        <f>_xlfn.IFERROR(VLOOKUP(I51,'[1]Sheet1'!$A$153:$I$198,3,FALSE)/100,0)</f>
        <v>0.0007722007722007722</v>
      </c>
      <c r="G51" s="103">
        <f>_xlfn.IFERROR(VLOOKUP(I51,'[1]Sheet1'!$A$153:$I$198,6,FALSE),0)</f>
        <v>4</v>
      </c>
      <c r="H51" s="80">
        <f>_xlfn.IFERROR(VLOOKUP(I51,'[1]Sheet1'!$A$153:$I$198,7,FALSE)/100,0)</f>
        <v>0.001448225923244026</v>
      </c>
      <c r="I51" s="256" t="s">
        <v>422</v>
      </c>
    </row>
    <row r="52" spans="1:9" ht="15">
      <c r="A52" s="157">
        <v>73</v>
      </c>
      <c r="B52" s="158" t="s">
        <v>89</v>
      </c>
      <c r="C52" s="43">
        <f>_xlfn.IFERROR(VLOOKUP(I52,'[1]Sheet1'!$A$153:$I$198,4,FALSE),0)</f>
        <v>0</v>
      </c>
      <c r="D52" s="94">
        <f>_xlfn.IFERROR(VLOOKUP(I52,'[1]Sheet1'!$A$153:$I$198,5,FALSE)/100,0)</f>
        <v>0</v>
      </c>
      <c r="E52" s="43">
        <f>_xlfn.IFERROR(VLOOKUP(I52,'[1]Sheet1'!$A$153:$I$198,2,FALSE),0)</f>
        <v>0</v>
      </c>
      <c r="F52" s="80">
        <f>_xlfn.IFERROR(VLOOKUP(I52,'[1]Sheet1'!$A$153:$I$198,3,FALSE)/100,0)</f>
        <v>0</v>
      </c>
      <c r="G52" s="103">
        <f>_xlfn.IFERROR(VLOOKUP(I52,'[1]Sheet1'!$A$153:$I$198,6,FALSE),0)</f>
        <v>0</v>
      </c>
      <c r="H52" s="80">
        <f>_xlfn.IFERROR(VLOOKUP(I52,'[1]Sheet1'!$A$153:$I$198,7,FALSE)/100,0)</f>
        <v>0</v>
      </c>
      <c r="I52" s="256" t="s">
        <v>423</v>
      </c>
    </row>
    <row r="53" spans="1:9" ht="15">
      <c r="A53" s="157">
        <v>74</v>
      </c>
      <c r="B53" s="158" t="s">
        <v>90</v>
      </c>
      <c r="C53" s="43">
        <f>_xlfn.IFERROR(VLOOKUP(I53,'[1]Sheet1'!$A$153:$I$198,4,FALSE),0)</f>
        <v>1</v>
      </c>
      <c r="D53" s="94">
        <f>_xlfn.IFERROR(VLOOKUP(I53,'[1]Sheet1'!$A$153:$I$198,5,FALSE)/100,0)</f>
        <v>0.0006816632583503749</v>
      </c>
      <c r="E53" s="43">
        <f>_xlfn.IFERROR(VLOOKUP(I53,'[1]Sheet1'!$A$153:$I$198,2,FALSE),0)</f>
        <v>0</v>
      </c>
      <c r="F53" s="80">
        <f>_xlfn.IFERROR(VLOOKUP(I53,'[1]Sheet1'!$A$153:$I$198,3,FALSE)/100,0)</f>
        <v>0</v>
      </c>
      <c r="G53" s="103">
        <f>_xlfn.IFERROR(VLOOKUP(I53,'[1]Sheet1'!$A$153:$I$198,6,FALSE),0)</f>
        <v>1</v>
      </c>
      <c r="H53" s="80">
        <f>_xlfn.IFERROR(VLOOKUP(I53,'[1]Sheet1'!$A$153:$I$198,7,FALSE)/100,0)</f>
        <v>0.0003620564808110065</v>
      </c>
      <c r="I53" s="256" t="s">
        <v>424</v>
      </c>
    </row>
    <row r="54" spans="1:9" ht="15">
      <c r="A54" s="157">
        <v>75</v>
      </c>
      <c r="B54" s="158" t="s">
        <v>91</v>
      </c>
      <c r="C54" s="39">
        <f>_xlfn.IFERROR(VLOOKUP(I54,'[1]Sheet1'!$A$153:$I$198,4,FALSE),0)</f>
        <v>18</v>
      </c>
      <c r="D54" s="94">
        <f>_xlfn.IFERROR(VLOOKUP(I54,'[1]Sheet1'!$A$153:$I$198,5,FALSE)/100,0)</f>
        <v>0.012269938650306749</v>
      </c>
      <c r="E54" s="43">
        <f>_xlfn.IFERROR(VLOOKUP(I54,'[1]Sheet1'!$A$153:$I$198,2,FALSE),0)</f>
        <v>20</v>
      </c>
      <c r="F54" s="80">
        <f>_xlfn.IFERROR(VLOOKUP(I54,'[1]Sheet1'!$A$153:$I$198,3,FALSE)/100,0)</f>
        <v>0.015444015444015443</v>
      </c>
      <c r="G54" s="103">
        <f>_xlfn.IFERROR(VLOOKUP(I54,'[1]Sheet1'!$A$153:$I$198,6,FALSE),0)</f>
        <v>38</v>
      </c>
      <c r="H54" s="80">
        <f>_xlfn.IFERROR(VLOOKUP(I54,'[1]Sheet1'!$A$153:$I$198,7,FALSE)/100,0)</f>
        <v>0.013758146270818249</v>
      </c>
      <c r="I54" s="256" t="s">
        <v>425</v>
      </c>
    </row>
    <row r="55" spans="1:9" ht="15.75" thickBot="1">
      <c r="A55" s="154">
        <v>79</v>
      </c>
      <c r="B55" s="159" t="s">
        <v>92</v>
      </c>
      <c r="C55" s="40">
        <f>_xlfn.IFERROR(VLOOKUP(I55,'[1]Sheet1'!$A$153:$I$198,4,FALSE),0)</f>
        <v>1</v>
      </c>
      <c r="D55" s="97">
        <f>_xlfn.IFERROR(VLOOKUP(I55,'[1]Sheet1'!$A$153:$I$198,5,FALSE)/100,0)</f>
        <v>0.0006816632583503749</v>
      </c>
      <c r="E55" s="44">
        <f>_xlfn.IFERROR(VLOOKUP(I55,'[1]Sheet1'!$A$153:$I$198,2,FALSE),0)</f>
        <v>4</v>
      </c>
      <c r="F55" s="83">
        <f>_xlfn.IFERROR(VLOOKUP(I55,'[1]Sheet1'!$A$153:$I$198,3,FALSE)/100,0)</f>
        <v>0.003088803088803089</v>
      </c>
      <c r="G55" s="104">
        <f>_xlfn.IFERROR(VLOOKUP(I55,'[1]Sheet1'!$A$153:$I$198,6,FALSE),0)</f>
        <v>5</v>
      </c>
      <c r="H55" s="83">
        <f>_xlfn.IFERROR(VLOOKUP(I55,'[1]Sheet1'!$A$153:$I$198,7,FALSE)/100,0)</f>
        <v>0.0018102824040550326</v>
      </c>
      <c r="I55" s="256" t="s">
        <v>426</v>
      </c>
    </row>
    <row r="56" spans="1:8" ht="15.75" thickBot="1">
      <c r="A56" s="155" t="s">
        <v>93</v>
      </c>
      <c r="B56" s="156" t="s">
        <v>94</v>
      </c>
      <c r="C56" s="88">
        <f aca="true" t="shared" si="7" ref="C56:H56">SUM(C57:C63)</f>
        <v>47</v>
      </c>
      <c r="D56" s="89">
        <f t="shared" si="7"/>
        <v>0.03203817314246762</v>
      </c>
      <c r="E56" s="90">
        <f t="shared" si="7"/>
        <v>39</v>
      </c>
      <c r="F56" s="70">
        <f t="shared" si="7"/>
        <v>0.030115830115830113</v>
      </c>
      <c r="G56" s="102">
        <f t="shared" si="7"/>
        <v>86</v>
      </c>
      <c r="H56" s="70">
        <f t="shared" si="7"/>
        <v>0.031136857349746562</v>
      </c>
    </row>
    <row r="57" spans="1:9" ht="15">
      <c r="A57" s="164">
        <v>80</v>
      </c>
      <c r="B57" s="165" t="s">
        <v>95</v>
      </c>
      <c r="C57" s="42">
        <f>_xlfn.IFERROR(VLOOKUP(I57,'[1]Sheet1'!$A$153:$I$198,4,FALSE),0)</f>
        <v>3</v>
      </c>
      <c r="D57" s="92">
        <f>_xlfn.IFERROR(VLOOKUP(I57,'[1]Sheet1'!$A$153:$I$198,5,FALSE)/100,0)</f>
        <v>0.002044989775051125</v>
      </c>
      <c r="E57" s="42">
        <f>_xlfn.IFERROR(VLOOKUP(I57,'[1]Sheet1'!$A$153:$I$198,2,FALSE),0)</f>
        <v>6</v>
      </c>
      <c r="F57" s="71">
        <f>_xlfn.IFERROR(VLOOKUP(I57,'[1]Sheet1'!$A$153:$I$198,3,FALSE)/100,0)</f>
        <v>0.004633204633204633</v>
      </c>
      <c r="G57" s="93">
        <f>_xlfn.IFERROR(VLOOKUP(I57,'[1]Sheet1'!$A$153:$I$198,6,FALSE),0)</f>
        <v>9</v>
      </c>
      <c r="H57" s="71">
        <f>_xlfn.IFERROR(VLOOKUP(I57,'[1]Sheet1'!$A$153:$I$198,7,FALSE)/100,0)</f>
        <v>0.0032585083272990588</v>
      </c>
      <c r="I57" s="256" t="s">
        <v>427</v>
      </c>
    </row>
    <row r="58" spans="1:9" ht="15">
      <c r="A58" s="157">
        <v>81</v>
      </c>
      <c r="B58" s="158" t="s">
        <v>96</v>
      </c>
      <c r="C58" s="43">
        <f>_xlfn.IFERROR(VLOOKUP(I58,'[1]Sheet1'!$A$153:$I$198,4,FALSE),0)</f>
        <v>10</v>
      </c>
      <c r="D58" s="94">
        <f>_xlfn.IFERROR(VLOOKUP(I58,'[1]Sheet1'!$A$153:$I$198,5,FALSE)/100,0)</f>
        <v>0.0068166325835037475</v>
      </c>
      <c r="E58" s="43">
        <f>_xlfn.IFERROR(VLOOKUP(I58,'[1]Sheet1'!$A$153:$I$198,2,FALSE),0)</f>
        <v>11</v>
      </c>
      <c r="F58" s="80">
        <f>_xlfn.IFERROR(VLOOKUP(I58,'[1]Sheet1'!$A$153:$I$198,3,FALSE)/100,0)</f>
        <v>0.008494208494208495</v>
      </c>
      <c r="G58" s="103">
        <f>_xlfn.IFERROR(VLOOKUP(I58,'[1]Sheet1'!$A$153:$I$198,6,FALSE),0)</f>
        <v>21</v>
      </c>
      <c r="H58" s="80">
        <f>_xlfn.IFERROR(VLOOKUP(I58,'[1]Sheet1'!$A$153:$I$198,7,FALSE)/100,0)</f>
        <v>0.007603186097031137</v>
      </c>
      <c r="I58" s="256" t="s">
        <v>428</v>
      </c>
    </row>
    <row r="59" spans="1:9" ht="15">
      <c r="A59" s="157">
        <v>82</v>
      </c>
      <c r="B59" s="158" t="s">
        <v>97</v>
      </c>
      <c r="C59" s="43">
        <f>_xlfn.IFERROR(VLOOKUP(I59,'[1]Sheet1'!$A$153:$I$198,4,FALSE),0)</f>
        <v>3</v>
      </c>
      <c r="D59" s="94">
        <f>_xlfn.IFERROR(VLOOKUP(I59,'[1]Sheet1'!$A$153:$I$198,5,FALSE)/100,0)</f>
        <v>0.002044989775051125</v>
      </c>
      <c r="E59" s="43">
        <f>_xlfn.IFERROR(VLOOKUP(I59,'[1]Sheet1'!$A$153:$I$198,2,FALSE),0)</f>
        <v>0</v>
      </c>
      <c r="F59" s="80">
        <f>_xlfn.IFERROR(VLOOKUP(I59,'[1]Sheet1'!$A$153:$I$198,3,FALSE)/100,0)</f>
        <v>0</v>
      </c>
      <c r="G59" s="103">
        <f>_xlfn.IFERROR(VLOOKUP(I59,'[1]Sheet1'!$A$153:$I$198,6,FALSE),0)</f>
        <v>3</v>
      </c>
      <c r="H59" s="80">
        <f>_xlfn.IFERROR(VLOOKUP(I59,'[1]Sheet1'!$A$153:$I$198,7,FALSE)/100,0)</f>
        <v>0.0010861694424330196</v>
      </c>
      <c r="I59" s="256" t="s">
        <v>429</v>
      </c>
    </row>
    <row r="60" spans="1:9" ht="28.5">
      <c r="A60" s="157">
        <v>83</v>
      </c>
      <c r="B60" s="158" t="s">
        <v>98</v>
      </c>
      <c r="C60" s="39">
        <f>_xlfn.IFERROR(VLOOKUP(I60,'[1]Sheet1'!$A$153:$I$198,4,FALSE),0)</f>
        <v>11</v>
      </c>
      <c r="D60" s="94">
        <f>_xlfn.IFERROR(VLOOKUP(I60,'[1]Sheet1'!$A$153:$I$198,5,FALSE)/100,0)</f>
        <v>0.007498295841854125</v>
      </c>
      <c r="E60" s="43">
        <f>_xlfn.IFERROR(VLOOKUP(I60,'[1]Sheet1'!$A$153:$I$198,2,FALSE),0)</f>
        <v>8</v>
      </c>
      <c r="F60" s="80">
        <f>_xlfn.IFERROR(VLOOKUP(I60,'[1]Sheet1'!$A$153:$I$198,3,FALSE)/100,0)</f>
        <v>0.006177606177606178</v>
      </c>
      <c r="G60" s="103">
        <f>_xlfn.IFERROR(VLOOKUP(I60,'[1]Sheet1'!$A$153:$I$198,6,FALSE),0)</f>
        <v>19</v>
      </c>
      <c r="H60" s="80">
        <f>_xlfn.IFERROR(VLOOKUP(I60,'[1]Sheet1'!$A$153:$I$198,7,FALSE)/100,0)</f>
        <v>0.006879073135409124</v>
      </c>
      <c r="I60" s="256" t="s">
        <v>430</v>
      </c>
    </row>
    <row r="61" spans="1:9" ht="15">
      <c r="A61" s="157">
        <v>84</v>
      </c>
      <c r="B61" s="158" t="s">
        <v>99</v>
      </c>
      <c r="C61" s="39">
        <f>_xlfn.IFERROR(VLOOKUP(I61,'[1]Sheet1'!$A$153:$I$198,4,FALSE),0)</f>
        <v>3</v>
      </c>
      <c r="D61" s="94">
        <f>_xlfn.IFERROR(VLOOKUP(I61,'[1]Sheet1'!$A$153:$I$198,5,FALSE)/100,0)</f>
        <v>0.002044989775051125</v>
      </c>
      <c r="E61" s="43">
        <f>_xlfn.IFERROR(VLOOKUP(I61,'[1]Sheet1'!$A$153:$I$198,2,FALSE),0)</f>
        <v>0</v>
      </c>
      <c r="F61" s="80">
        <f>_xlfn.IFERROR(VLOOKUP(I61,'[1]Sheet1'!$A$153:$I$198,3,FALSE)/100,0)</f>
        <v>0</v>
      </c>
      <c r="G61" s="103">
        <f>_xlfn.IFERROR(VLOOKUP(I61,'[1]Sheet1'!$A$153:$I$198,6,FALSE),0)</f>
        <v>3</v>
      </c>
      <c r="H61" s="80">
        <f>_xlfn.IFERROR(VLOOKUP(I61,'[1]Sheet1'!$A$153:$I$198,7,FALSE)/100,0)</f>
        <v>0.0010861694424330196</v>
      </c>
      <c r="I61" s="256" t="s">
        <v>431</v>
      </c>
    </row>
    <row r="62" spans="1:9" ht="28.5">
      <c r="A62" s="157">
        <v>85</v>
      </c>
      <c r="B62" s="158" t="s">
        <v>100</v>
      </c>
      <c r="C62" s="39">
        <f>_xlfn.IFERROR(VLOOKUP(I62,'[1]Sheet1'!$A$153:$I$198,4,FALSE),0)</f>
        <v>9</v>
      </c>
      <c r="D62" s="94">
        <f>_xlfn.IFERROR(VLOOKUP(I62,'[1]Sheet1'!$A$153:$I$198,5,FALSE)/100,0)</f>
        <v>0.006134969325153374</v>
      </c>
      <c r="E62" s="43">
        <f>_xlfn.IFERROR(VLOOKUP(I62,'[1]Sheet1'!$A$153:$I$198,2,FALSE),0)</f>
        <v>10</v>
      </c>
      <c r="F62" s="80">
        <f>_xlfn.IFERROR(VLOOKUP(I62,'[1]Sheet1'!$A$153:$I$198,3,FALSE)/100,0)</f>
        <v>0.007722007722007721</v>
      </c>
      <c r="G62" s="103">
        <f>_xlfn.IFERROR(VLOOKUP(I62,'[1]Sheet1'!$A$153:$I$198,6,FALSE),0)</f>
        <v>19</v>
      </c>
      <c r="H62" s="80">
        <f>_xlfn.IFERROR(VLOOKUP(I62,'[1]Sheet1'!$A$153:$I$198,7,FALSE)/100,0)</f>
        <v>0.006879073135409124</v>
      </c>
      <c r="I62" s="256" t="s">
        <v>432</v>
      </c>
    </row>
    <row r="63" spans="1:9" ht="15.75" thickBot="1">
      <c r="A63" s="160">
        <v>89</v>
      </c>
      <c r="B63" s="161" t="s">
        <v>101</v>
      </c>
      <c r="C63" s="41">
        <f>_xlfn.IFERROR(VLOOKUP(I63,'[1]Sheet1'!$A$153:$I$198,4,FALSE),0)</f>
        <v>8</v>
      </c>
      <c r="D63" s="99">
        <f>_xlfn.IFERROR(VLOOKUP(I63,'[1]Sheet1'!$A$153:$I$198,5,FALSE)/100,0)</f>
        <v>0.0054533060668029995</v>
      </c>
      <c r="E63" s="45">
        <f>_xlfn.IFERROR(VLOOKUP(I63,'[1]Sheet1'!$A$153:$I$198,2,FALSE),0)</f>
        <v>4</v>
      </c>
      <c r="F63" s="86">
        <f>_xlfn.IFERROR(VLOOKUP(I63,'[1]Sheet1'!$A$153:$I$198,3,FALSE)/100,0)</f>
        <v>0.003088803088803089</v>
      </c>
      <c r="G63" s="105">
        <f>_xlfn.IFERROR(VLOOKUP(I63,'[1]Sheet1'!$A$153:$I$198,6,FALSE),0)</f>
        <v>12</v>
      </c>
      <c r="H63" s="86">
        <f>_xlfn.IFERROR(VLOOKUP(I63,'[1]Sheet1'!$A$153:$I$198,7,FALSE)/100,0)</f>
        <v>0.004344677769732078</v>
      </c>
      <c r="I63" s="256" t="s">
        <v>433</v>
      </c>
    </row>
    <row r="64" spans="1:9" ht="15.75" thickBot="1">
      <c r="A64" s="155">
        <v>99</v>
      </c>
      <c r="B64" s="156" t="s">
        <v>102</v>
      </c>
      <c r="C64" s="88">
        <f>_xlfn.IFERROR(VLOOKUP(I64,'[1]Sheet1'!$A$153:$I$198,4,FALSE),0)</f>
        <v>76</v>
      </c>
      <c r="D64" s="89">
        <f>_xlfn.IFERROR(VLOOKUP(I64,'[1]Sheet1'!$A$153:$I$198,5,FALSE)/100,0)</f>
        <v>0.051806407634628494</v>
      </c>
      <c r="E64" s="90">
        <f>_xlfn.IFERROR(VLOOKUP(I64,'[1]Sheet1'!$A$153:$I$198,2,FALSE),0)</f>
        <v>88</v>
      </c>
      <c r="F64" s="70">
        <f>_xlfn.IFERROR(VLOOKUP(I64,'[1]Sheet1'!$A$153:$I$198,3,FALSE)/100,0)</f>
        <v>0.06795366795366796</v>
      </c>
      <c r="G64" s="102">
        <f>_xlfn.IFERROR(VLOOKUP(I64,'[1]Sheet1'!$A$153:$I$198,6,FALSE),0)</f>
        <v>164</v>
      </c>
      <c r="H64" s="70">
        <f>_xlfn.IFERROR(VLOOKUP(I64,'[1]Sheet1'!$A$153:$I$198,7,FALSE)/100,0)</f>
        <v>0.05937726285300507</v>
      </c>
      <c r="I64" s="256" t="s">
        <v>434</v>
      </c>
    </row>
    <row r="65" spans="1:9" ht="15.75" thickBot="1">
      <c r="A65" s="291" t="s">
        <v>103</v>
      </c>
      <c r="B65" s="305"/>
      <c r="C65" s="20">
        <f>_xlfn.IFERROR(VLOOKUP(I65,'[1]Sheet1'!$A$153:$I$198,4,FALSE),0)</f>
        <v>1467</v>
      </c>
      <c r="D65" s="170">
        <f>_xlfn.IFERROR(VLOOKUP(I65,'[1]Sheet1'!$A$153:$I$198,5,FALSE)/100,0)</f>
        <v>1</v>
      </c>
      <c r="E65" s="20">
        <f>_xlfn.IFERROR(VLOOKUP(I65,'[1]Sheet1'!$A$153:$I$198,2,FALSE),0)</f>
        <v>1295</v>
      </c>
      <c r="F65" s="171">
        <f>_xlfn.IFERROR(VLOOKUP(I65,'[1]Sheet1'!$A$153:$I$198,3,FALSE)/100,0)</f>
        <v>1</v>
      </c>
      <c r="G65" s="172">
        <f>_xlfn.IFERROR(VLOOKUP(I65,'[1]Sheet1'!$A$153:$I$198,6,FALSE),0)</f>
        <v>2762</v>
      </c>
      <c r="H65" s="171">
        <f>_xlfn.IFERROR(VLOOKUP(I65,'[1]Sheet1'!$A$153:$I$198,7,FALSE)/100,0)</f>
        <v>1</v>
      </c>
      <c r="I65" s="256" t="s">
        <v>435</v>
      </c>
    </row>
    <row r="66" spans="1:8" ht="15">
      <c r="A66" s="106"/>
      <c r="B66" s="106"/>
      <c r="C66" s="107"/>
      <c r="D66" s="108"/>
      <c r="E66" s="107"/>
      <c r="F66" s="108"/>
      <c r="G66" s="107"/>
      <c r="H66" s="108"/>
    </row>
    <row r="67" spans="1:8" ht="15">
      <c r="A67" s="10" t="s">
        <v>114</v>
      </c>
      <c r="B67" s="9"/>
      <c r="C67" s="9"/>
      <c r="D67" s="166"/>
      <c r="E67" s="9"/>
      <c r="F67" s="166"/>
      <c r="G67" s="269"/>
      <c r="H67" s="9"/>
    </row>
    <row r="68" spans="1:8" ht="15">
      <c r="A68" s="11" t="s">
        <v>115</v>
      </c>
      <c r="B68" s="9"/>
      <c r="C68" s="9"/>
      <c r="D68" s="166"/>
      <c r="E68" s="9"/>
      <c r="F68" s="166"/>
      <c r="G68" s="9"/>
      <c r="H68" s="9"/>
    </row>
    <row r="69" spans="1:8" ht="15">
      <c r="A69" s="11" t="s">
        <v>116</v>
      </c>
      <c r="B69" s="9"/>
      <c r="C69" s="9"/>
      <c r="D69" s="166"/>
      <c r="E69" s="9"/>
      <c r="F69" s="166"/>
      <c r="G69" s="9"/>
      <c r="H69" s="9"/>
    </row>
    <row r="70" spans="1:8" ht="15">
      <c r="A70" s="11" t="s">
        <v>117</v>
      </c>
      <c r="B70" s="9"/>
      <c r="C70" s="9"/>
      <c r="D70" s="166"/>
      <c r="E70" s="9"/>
      <c r="F70" s="166"/>
      <c r="G70" s="9"/>
      <c r="H70" s="9"/>
    </row>
    <row r="71" spans="1:8" ht="15">
      <c r="A71" s="11" t="s">
        <v>118</v>
      </c>
      <c r="B71" s="9"/>
      <c r="C71" s="9"/>
      <c r="D71" s="166"/>
      <c r="E71" s="9"/>
      <c r="F71" s="166"/>
      <c r="G71" s="9"/>
      <c r="H71" s="9"/>
    </row>
    <row r="72" spans="1:8" ht="15">
      <c r="A72" s="11" t="s">
        <v>119</v>
      </c>
      <c r="B72" s="9"/>
      <c r="C72" s="9"/>
      <c r="D72" s="166"/>
      <c r="E72" s="9"/>
      <c r="F72" s="166"/>
      <c r="G72" s="9"/>
      <c r="H72" s="9"/>
    </row>
    <row r="73" spans="1:8" ht="15">
      <c r="A73" s="9"/>
      <c r="B73" s="9"/>
      <c r="C73" s="9"/>
      <c r="D73" s="166"/>
      <c r="E73" s="9"/>
      <c r="F73" s="166"/>
      <c r="G73" s="9"/>
      <c r="H73" s="9"/>
    </row>
    <row r="74" spans="1:8" ht="15">
      <c r="A74" s="9"/>
      <c r="B74" s="9"/>
      <c r="C74" s="9"/>
      <c r="D74" s="166"/>
      <c r="E74" s="9"/>
      <c r="F74" s="166"/>
      <c r="G74" s="9"/>
      <c r="H74" s="9"/>
    </row>
    <row r="75" spans="1:8" ht="15">
      <c r="A75" s="9"/>
      <c r="B75" s="9"/>
      <c r="C75" s="9"/>
      <c r="D75" s="166"/>
      <c r="E75" s="9"/>
      <c r="F75" s="166"/>
      <c r="G75" s="9"/>
      <c r="H75" s="9"/>
    </row>
    <row r="76" spans="1:8" ht="15">
      <c r="A76" s="9"/>
      <c r="B76" s="9"/>
      <c r="C76" s="9"/>
      <c r="D76" s="166"/>
      <c r="E76" s="9"/>
      <c r="F76" s="166"/>
      <c r="G76" s="9"/>
      <c r="H76" s="9"/>
    </row>
    <row r="77" spans="1:8" ht="15">
      <c r="A77" s="9"/>
      <c r="B77" s="9"/>
      <c r="C77" s="9"/>
      <c r="D77" s="166"/>
      <c r="E77" s="9"/>
      <c r="F77" s="166"/>
      <c r="G77" s="9"/>
      <c r="H77" s="9"/>
    </row>
    <row r="78" spans="1:8" ht="15">
      <c r="A78" s="9"/>
      <c r="B78" s="9"/>
      <c r="C78" s="9"/>
      <c r="D78" s="166"/>
      <c r="E78" s="9"/>
      <c r="F78" s="166"/>
      <c r="G78" s="9"/>
      <c r="H78" s="9"/>
    </row>
    <row r="79" spans="1:8" ht="15">
      <c r="A79" s="9"/>
      <c r="B79" s="9"/>
      <c r="C79" s="9"/>
      <c r="D79" s="166"/>
      <c r="E79" s="9"/>
      <c r="F79" s="166"/>
      <c r="G79" s="9"/>
      <c r="H79" s="9"/>
    </row>
  </sheetData>
  <sheetProtection/>
  <mergeCells count="8">
    <mergeCell ref="A65:B65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9"/>
  <sheetViews>
    <sheetView zoomScale="80" zoomScaleNormal="80" zoomScalePageLayoutView="0" workbookViewId="0" topLeftCell="A1">
      <selection activeCell="Q26" sqref="Q26"/>
    </sheetView>
  </sheetViews>
  <sheetFormatPr defaultColWidth="11.421875" defaultRowHeight="15"/>
  <cols>
    <col min="1" max="1" width="10.7109375" style="167" customWidth="1"/>
    <col min="2" max="2" width="80.00390625" style="167" bestFit="1" customWidth="1"/>
    <col min="3" max="16" width="14.28125" style="167" customWidth="1"/>
    <col min="17" max="16384" width="11.421875" style="167" customWidth="1"/>
  </cols>
  <sheetData>
    <row r="1" spans="1:16" ht="24.75" customHeight="1" thickBot="1" thickTop="1">
      <c r="A1" s="306" t="s">
        <v>389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29"/>
    </row>
    <row r="2" spans="1:16" ht="24.75" customHeight="1" thickBot="1" thickTop="1">
      <c r="A2" s="306" t="s">
        <v>602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29"/>
    </row>
    <row r="3" spans="1:16" ht="19.5" customHeight="1" thickBot="1" thickTop="1">
      <c r="A3" s="296" t="s">
        <v>30</v>
      </c>
      <c r="B3" s="298" t="s">
        <v>120</v>
      </c>
      <c r="C3" s="288" t="s">
        <v>32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0"/>
    </row>
    <row r="4" spans="1:16" ht="19.5" customHeight="1">
      <c r="A4" s="296"/>
      <c r="B4" s="298"/>
      <c r="C4" s="327">
        <v>2012</v>
      </c>
      <c r="D4" s="328"/>
      <c r="E4" s="327">
        <v>2013</v>
      </c>
      <c r="F4" s="328"/>
      <c r="G4" s="327">
        <v>2014</v>
      </c>
      <c r="H4" s="328"/>
      <c r="I4" s="327">
        <v>2015</v>
      </c>
      <c r="J4" s="328"/>
      <c r="K4" s="327">
        <v>2016</v>
      </c>
      <c r="L4" s="328"/>
      <c r="M4" s="327">
        <v>2017</v>
      </c>
      <c r="N4" s="328"/>
      <c r="O4" s="327">
        <v>2018</v>
      </c>
      <c r="P4" s="328"/>
    </row>
    <row r="5" spans="1:16" ht="19.5" customHeight="1" thickBot="1">
      <c r="A5" s="297"/>
      <c r="B5" s="299"/>
      <c r="C5" s="15" t="s">
        <v>33</v>
      </c>
      <c r="D5" s="16" t="s">
        <v>34</v>
      </c>
      <c r="E5" s="15" t="s">
        <v>33</v>
      </c>
      <c r="F5" s="16" t="s">
        <v>34</v>
      </c>
      <c r="G5" s="15" t="s">
        <v>33</v>
      </c>
      <c r="H5" s="16" t="s">
        <v>34</v>
      </c>
      <c r="I5" s="15" t="s">
        <v>33</v>
      </c>
      <c r="J5" s="16" t="s">
        <v>34</v>
      </c>
      <c r="K5" s="15" t="s">
        <v>33</v>
      </c>
      <c r="L5" s="16" t="s">
        <v>34</v>
      </c>
      <c r="M5" s="15" t="s">
        <v>33</v>
      </c>
      <c r="N5" s="16" t="s">
        <v>34</v>
      </c>
      <c r="O5" s="15" t="s">
        <v>33</v>
      </c>
      <c r="P5" s="16" t="s">
        <v>34</v>
      </c>
    </row>
    <row r="6" spans="1:18" ht="15">
      <c r="A6" s="164" t="s">
        <v>121</v>
      </c>
      <c r="B6" s="158" t="s">
        <v>122</v>
      </c>
      <c r="C6" s="17">
        <v>232</v>
      </c>
      <c r="D6" s="173">
        <v>0.08943716268311488</v>
      </c>
      <c r="E6" s="17">
        <v>228</v>
      </c>
      <c r="F6" s="173">
        <v>0.087</v>
      </c>
      <c r="G6" s="17">
        <v>225</v>
      </c>
      <c r="H6" s="173">
        <v>0.09367194004995837</v>
      </c>
      <c r="I6" s="17">
        <v>238</v>
      </c>
      <c r="J6" s="173">
        <v>0.09059763989341454</v>
      </c>
      <c r="K6" s="17">
        <v>266</v>
      </c>
      <c r="L6" s="173">
        <v>0.09881129271916791</v>
      </c>
      <c r="M6" s="17">
        <v>263</v>
      </c>
      <c r="N6" s="173">
        <v>0.0944005743000718</v>
      </c>
      <c r="O6" s="17">
        <f>_xlfn.IFERROR(VLOOKUP(Q6,'[1]Sheet1'!$A$203:$C$221,2,FALSE),0)</f>
        <v>279</v>
      </c>
      <c r="P6" s="173">
        <f>_xlfn.IFERROR(VLOOKUP(Q6,'[1]Sheet1'!$A$203:$C$221,3,FALSE)/100,0)</f>
        <v>0.10101375814627084</v>
      </c>
      <c r="Q6" s="259" t="s">
        <v>436</v>
      </c>
      <c r="R6" s="270" t="s">
        <v>436</v>
      </c>
    </row>
    <row r="7" spans="1:18" ht="28.5">
      <c r="A7" s="164" t="s">
        <v>123</v>
      </c>
      <c r="B7" s="158" t="s">
        <v>124</v>
      </c>
      <c r="C7" s="18">
        <v>317</v>
      </c>
      <c r="D7" s="174">
        <v>0.12220508866615266</v>
      </c>
      <c r="E7" s="18">
        <v>366</v>
      </c>
      <c r="F7" s="174">
        <v>0.13889943074003794</v>
      </c>
      <c r="G7" s="18">
        <v>282</v>
      </c>
      <c r="H7" s="174">
        <v>0.11740216486261448</v>
      </c>
      <c r="I7" s="18">
        <v>300</v>
      </c>
      <c r="J7" s="174">
        <v>0.11419870574800152</v>
      </c>
      <c r="K7" s="18">
        <v>338</v>
      </c>
      <c r="L7" s="174">
        <v>0.12555720653789001</v>
      </c>
      <c r="M7" s="18">
        <v>356</v>
      </c>
      <c r="N7" s="174">
        <v>0.12778176597272073</v>
      </c>
      <c r="O7" s="18">
        <f>_xlfn.IFERROR(VLOOKUP(Q7,'[1]Sheet1'!$A$203:$C$221,2,FALSE),0)</f>
        <v>332</v>
      </c>
      <c r="P7" s="174">
        <f>_xlfn.IFERROR(VLOOKUP(Q7,'[1]Sheet1'!$A$203:$C$221,3,FALSE)/100,0)</f>
        <v>0.12020275162925415</v>
      </c>
      <c r="Q7" s="259" t="s">
        <v>437</v>
      </c>
      <c r="R7" s="270" t="s">
        <v>437</v>
      </c>
    </row>
    <row r="8" spans="1:18" ht="28.5">
      <c r="A8" s="164" t="s">
        <v>125</v>
      </c>
      <c r="B8" s="158" t="s">
        <v>126</v>
      </c>
      <c r="C8" s="18">
        <v>62</v>
      </c>
      <c r="D8" s="174">
        <v>0.023901310717039322</v>
      </c>
      <c r="E8" s="18">
        <v>67</v>
      </c>
      <c r="F8" s="174">
        <v>0.025426944971537004</v>
      </c>
      <c r="G8" s="18">
        <v>60</v>
      </c>
      <c r="H8" s="174">
        <v>0.02497918401332223</v>
      </c>
      <c r="I8" s="18">
        <v>71</v>
      </c>
      <c r="J8" s="174">
        <v>0.02702702702702703</v>
      </c>
      <c r="K8" s="18">
        <v>64</v>
      </c>
      <c r="L8" s="174">
        <v>0.0237741456166419</v>
      </c>
      <c r="M8" s="18">
        <v>70</v>
      </c>
      <c r="N8" s="174">
        <v>0.02512562814070352</v>
      </c>
      <c r="O8" s="18">
        <f>_xlfn.IFERROR(VLOOKUP(Q8,'[1]Sheet1'!$A$203:$C$221,2,FALSE),0)</f>
        <v>58</v>
      </c>
      <c r="P8" s="174">
        <f>_xlfn.IFERROR(VLOOKUP(Q8,'[1]Sheet1'!$A$203:$C$221,3,FALSE)/100,0)</f>
        <v>0.020999275887038378</v>
      </c>
      <c r="Q8" s="259" t="s">
        <v>438</v>
      </c>
      <c r="R8" s="270" t="s">
        <v>438</v>
      </c>
    </row>
    <row r="9" spans="1:18" ht="28.5">
      <c r="A9" s="164" t="s">
        <v>127</v>
      </c>
      <c r="B9" s="158" t="s">
        <v>128</v>
      </c>
      <c r="C9" s="18">
        <v>12</v>
      </c>
      <c r="D9" s="174">
        <v>0.004626060138781804</v>
      </c>
      <c r="E9" s="18">
        <v>4</v>
      </c>
      <c r="F9" s="174">
        <v>0.0015180265654648956</v>
      </c>
      <c r="G9" s="18">
        <v>7</v>
      </c>
      <c r="H9" s="174">
        <v>0.0029142381348875937</v>
      </c>
      <c r="I9" s="18">
        <v>12</v>
      </c>
      <c r="J9" s="174">
        <v>0.004567948229920061</v>
      </c>
      <c r="K9" s="18">
        <v>9</v>
      </c>
      <c r="L9" s="174">
        <v>0.003343239227340267</v>
      </c>
      <c r="M9" s="18">
        <v>4</v>
      </c>
      <c r="N9" s="174">
        <v>0.0014357501794687725</v>
      </c>
      <c r="O9" s="18">
        <f>_xlfn.IFERROR(VLOOKUP(Q9,'[1]Sheet1'!$A$203:$C$221,2,FALSE),0)</f>
        <v>4</v>
      </c>
      <c r="P9" s="174">
        <f>_xlfn.IFERROR(VLOOKUP(Q9,'[1]Sheet1'!$A$203:$C$221,3,FALSE)/100,0)</f>
        <v>0.001448225923244026</v>
      </c>
      <c r="Q9" s="259" t="s">
        <v>439</v>
      </c>
      <c r="R9" s="270" t="s">
        <v>439</v>
      </c>
    </row>
    <row r="10" spans="1:18" ht="15">
      <c r="A10" s="164" t="s">
        <v>129</v>
      </c>
      <c r="B10" s="158" t="s">
        <v>130</v>
      </c>
      <c r="C10" s="18">
        <v>4</v>
      </c>
      <c r="D10" s="174">
        <v>0.0015420200462606013</v>
      </c>
      <c r="E10" s="18">
        <v>1</v>
      </c>
      <c r="F10" s="174">
        <v>0.0003795066413662239</v>
      </c>
      <c r="G10" s="18">
        <v>3</v>
      </c>
      <c r="H10" s="174">
        <v>0.0012489592006661116</v>
      </c>
      <c r="I10" s="18">
        <v>0</v>
      </c>
      <c r="J10" s="174">
        <v>0</v>
      </c>
      <c r="K10" s="18">
        <v>1</v>
      </c>
      <c r="L10" s="174">
        <v>0.0003714710252600297</v>
      </c>
      <c r="M10" s="18">
        <v>0</v>
      </c>
      <c r="N10" s="174">
        <v>0</v>
      </c>
      <c r="O10" s="18">
        <f>_xlfn.IFERROR(VLOOKUP(Q10,'[1]Sheet1'!$A$203:$C$221,2,FALSE),0)</f>
        <v>4</v>
      </c>
      <c r="P10" s="174">
        <f>_xlfn.IFERROR(VLOOKUP(Q10,'[1]Sheet1'!$A$203:$C$221,3,FALSE)/100,0)</f>
        <v>0.001448225923244026</v>
      </c>
      <c r="Q10" s="259" t="s">
        <v>440</v>
      </c>
      <c r="R10" s="274" t="s">
        <v>440</v>
      </c>
    </row>
    <row r="11" spans="1:18" ht="15">
      <c r="A11" s="164" t="s">
        <v>131</v>
      </c>
      <c r="B11" s="158" t="s">
        <v>132</v>
      </c>
      <c r="C11" s="18">
        <v>1</v>
      </c>
      <c r="D11" s="174">
        <v>0.00038550501156515033</v>
      </c>
      <c r="E11" s="18">
        <v>1</v>
      </c>
      <c r="F11" s="174">
        <v>0.0003795066413662239</v>
      </c>
      <c r="G11" s="18">
        <v>1</v>
      </c>
      <c r="H11" s="174">
        <v>0.00041631973355537054</v>
      </c>
      <c r="I11" s="18">
        <v>2</v>
      </c>
      <c r="J11" s="174">
        <v>0.0007613247049866769</v>
      </c>
      <c r="K11" s="18">
        <v>0</v>
      </c>
      <c r="L11" s="174">
        <v>0</v>
      </c>
      <c r="M11" s="18">
        <v>1</v>
      </c>
      <c r="N11" s="174">
        <v>0.0003589375448671931</v>
      </c>
      <c r="O11" s="18">
        <f>_xlfn.IFERROR(VLOOKUP(Q11,'[1]Sheet1'!$A$203:$C$221,2,FALSE),0)</f>
        <v>0</v>
      </c>
      <c r="P11" s="174">
        <f>_xlfn.IFERROR(VLOOKUP(Q11,'[1]Sheet1'!$A$203:$C$221,3,FALSE)/100,0)</f>
        <v>0</v>
      </c>
      <c r="Q11" s="256" t="s">
        <v>571</v>
      </c>
      <c r="R11" s="270" t="s">
        <v>571</v>
      </c>
    </row>
    <row r="12" spans="1:18" ht="15">
      <c r="A12" s="164" t="s">
        <v>133</v>
      </c>
      <c r="B12" s="158" t="s">
        <v>134</v>
      </c>
      <c r="C12" s="18">
        <v>2</v>
      </c>
      <c r="D12" s="174">
        <v>0.0007710100231303007</v>
      </c>
      <c r="E12" s="18">
        <v>1</v>
      </c>
      <c r="F12" s="174">
        <v>0.0003795066413662239</v>
      </c>
      <c r="G12" s="18">
        <v>0</v>
      </c>
      <c r="H12" s="174">
        <v>0</v>
      </c>
      <c r="I12" s="18">
        <v>0</v>
      </c>
      <c r="J12" s="174">
        <v>0</v>
      </c>
      <c r="K12" s="18">
        <v>1</v>
      </c>
      <c r="L12" s="174">
        <v>0.0003714710252600297</v>
      </c>
      <c r="M12" s="18">
        <v>2</v>
      </c>
      <c r="N12" s="174">
        <v>0.0007178750897343862</v>
      </c>
      <c r="O12" s="18">
        <f>_xlfn.IFERROR(VLOOKUP(Q12,'[1]Sheet1'!$A$203:$C$221,2,FALSE),0)</f>
        <v>0</v>
      </c>
      <c r="P12" s="174">
        <f>_xlfn.IFERROR(VLOOKUP(Q12,'[1]Sheet1'!$A$203:$C$221,3,FALSE)/100,0)</f>
        <v>0</v>
      </c>
      <c r="Q12" s="259" t="s">
        <v>441</v>
      </c>
      <c r="R12" s="270" t="s">
        <v>441</v>
      </c>
    </row>
    <row r="13" spans="1:18" ht="15">
      <c r="A13" s="164" t="s">
        <v>135</v>
      </c>
      <c r="B13" s="158" t="s">
        <v>136</v>
      </c>
      <c r="C13" s="18">
        <v>1</v>
      </c>
      <c r="D13" s="174">
        <v>0.00038550501156515033</v>
      </c>
      <c r="E13" s="18">
        <v>0</v>
      </c>
      <c r="F13" s="174">
        <v>0</v>
      </c>
      <c r="G13" s="18">
        <v>0</v>
      </c>
      <c r="H13" s="174">
        <v>0</v>
      </c>
      <c r="I13" s="18">
        <v>0</v>
      </c>
      <c r="J13" s="174">
        <v>0</v>
      </c>
      <c r="K13" s="18">
        <v>0</v>
      </c>
      <c r="L13" s="174">
        <v>0</v>
      </c>
      <c r="M13" s="18">
        <v>1</v>
      </c>
      <c r="N13" s="174">
        <v>0.0003589375448671931</v>
      </c>
      <c r="O13" s="18">
        <f>_xlfn.IFERROR(VLOOKUP(Q13,'[1]Sheet1'!$A$203:$C$221,2,FALSE),0)</f>
        <v>1</v>
      </c>
      <c r="P13" s="174">
        <f>_xlfn.IFERROR(VLOOKUP(Q13,'[1]Sheet1'!$A$203:$C$221,3,FALSE)/100,0)</f>
        <v>0.0003620564808110065</v>
      </c>
      <c r="Q13" s="256" t="s">
        <v>572</v>
      </c>
      <c r="R13" s="270" t="s">
        <v>572</v>
      </c>
    </row>
    <row r="14" spans="1:17" ht="15">
      <c r="A14" s="164" t="s">
        <v>137</v>
      </c>
      <c r="B14" s="158" t="s">
        <v>138</v>
      </c>
      <c r="C14" s="18">
        <v>1</v>
      </c>
      <c r="D14" s="174">
        <v>0.00038550501156515033</v>
      </c>
      <c r="E14" s="18">
        <v>0</v>
      </c>
      <c r="F14" s="174">
        <v>0</v>
      </c>
      <c r="G14" s="18">
        <v>0</v>
      </c>
      <c r="H14" s="174">
        <v>0</v>
      </c>
      <c r="I14" s="18">
        <v>1</v>
      </c>
      <c r="J14" s="174">
        <v>0.00038066235249333843</v>
      </c>
      <c r="K14" s="18">
        <v>0</v>
      </c>
      <c r="L14" s="174">
        <v>0</v>
      </c>
      <c r="M14" s="18">
        <v>0</v>
      </c>
      <c r="N14" s="174">
        <v>0</v>
      </c>
      <c r="O14" s="18">
        <f>_xlfn.IFERROR(VLOOKUP(Q14,'[1]Sheet1'!$A$203:$C$221,2,FALSE),0)</f>
        <v>0</v>
      </c>
      <c r="P14" s="174">
        <f>_xlfn.IFERROR(VLOOKUP(Q14,'[1]Sheet1'!$A$203:$C$221,3,FALSE)/100,0)</f>
        <v>0</v>
      </c>
      <c r="Q14" s="256"/>
    </row>
    <row r="15" spans="1:18" ht="15">
      <c r="A15" s="164" t="s">
        <v>139</v>
      </c>
      <c r="B15" s="158" t="s">
        <v>140</v>
      </c>
      <c r="C15" s="18">
        <v>4</v>
      </c>
      <c r="D15" s="174">
        <v>0.0015420200462606013</v>
      </c>
      <c r="E15" s="18">
        <v>0</v>
      </c>
      <c r="F15" s="174">
        <v>0</v>
      </c>
      <c r="G15" s="18">
        <v>2</v>
      </c>
      <c r="H15" s="174">
        <v>0.0008326394671107411</v>
      </c>
      <c r="I15" s="18">
        <v>1</v>
      </c>
      <c r="J15" s="174">
        <v>0.00038066235249333843</v>
      </c>
      <c r="K15" s="18">
        <v>1</v>
      </c>
      <c r="L15" s="174">
        <v>0.0003714710252600297</v>
      </c>
      <c r="M15" s="18">
        <v>0</v>
      </c>
      <c r="N15" s="174">
        <v>0</v>
      </c>
      <c r="O15" s="18">
        <f>_xlfn.IFERROR(VLOOKUP(Q15,'[1]Sheet1'!$A$203:$C$221,2,FALSE),0)</f>
        <v>1</v>
      </c>
      <c r="P15" s="174">
        <f>_xlfn.IFERROR(VLOOKUP(Q15,'[1]Sheet1'!$A$203:$C$221,3,FALSE)/100,0)</f>
        <v>0.0003620564808110065</v>
      </c>
      <c r="Q15" s="259" t="s">
        <v>442</v>
      </c>
      <c r="R15" s="274" t="s">
        <v>442</v>
      </c>
    </row>
    <row r="16" spans="1:18" ht="15">
      <c r="A16" s="164" t="s">
        <v>141</v>
      </c>
      <c r="B16" s="158" t="s">
        <v>142</v>
      </c>
      <c r="C16" s="18">
        <v>1</v>
      </c>
      <c r="D16" s="174">
        <v>0.00038550501156515033</v>
      </c>
      <c r="E16" s="18">
        <v>0</v>
      </c>
      <c r="F16" s="174">
        <v>0</v>
      </c>
      <c r="G16" s="18">
        <v>1</v>
      </c>
      <c r="H16" s="174">
        <v>0.00041631973355537054</v>
      </c>
      <c r="I16" s="18">
        <v>0</v>
      </c>
      <c r="J16" s="174">
        <v>0</v>
      </c>
      <c r="K16" s="18">
        <v>0</v>
      </c>
      <c r="L16" s="174">
        <v>0</v>
      </c>
      <c r="M16" s="18">
        <v>1</v>
      </c>
      <c r="N16" s="174">
        <v>0.0003589375448671931</v>
      </c>
      <c r="O16" s="18">
        <f>_xlfn.IFERROR(VLOOKUP(Q16,'[1]Sheet1'!$A$203:$C$221,2,FALSE),0)</f>
        <v>0</v>
      </c>
      <c r="P16" s="174">
        <f>_xlfn.IFERROR(VLOOKUP(Q16,'[1]Sheet1'!$A$203:$C$221,3,FALSE)/100,0)</f>
        <v>0</v>
      </c>
      <c r="Q16" s="256" t="s">
        <v>573</v>
      </c>
      <c r="R16" s="270" t="s">
        <v>573</v>
      </c>
    </row>
    <row r="17" spans="1:18" ht="15">
      <c r="A17" s="164" t="s">
        <v>143</v>
      </c>
      <c r="B17" s="158" t="s">
        <v>144</v>
      </c>
      <c r="C17" s="18">
        <v>4</v>
      </c>
      <c r="D17" s="174">
        <v>0.0015420200462606013</v>
      </c>
      <c r="E17" s="18">
        <v>4</v>
      </c>
      <c r="F17" s="174">
        <v>0.0015180265654648956</v>
      </c>
      <c r="G17" s="18">
        <v>2</v>
      </c>
      <c r="H17" s="174">
        <v>0.0008326394671107411</v>
      </c>
      <c r="I17" s="18">
        <v>5</v>
      </c>
      <c r="J17" s="174">
        <v>0.001903311762466692</v>
      </c>
      <c r="K17" s="18">
        <v>5</v>
      </c>
      <c r="L17" s="174">
        <v>0.0018573551263001483</v>
      </c>
      <c r="M17" s="18">
        <v>6</v>
      </c>
      <c r="N17" s="174">
        <v>0.0021536252692031586</v>
      </c>
      <c r="O17" s="18">
        <f>_xlfn.IFERROR(VLOOKUP(Q17,'[1]Sheet1'!$A$203:$C$221,2,FALSE),0)</f>
        <v>5</v>
      </c>
      <c r="P17" s="174">
        <f>_xlfn.IFERROR(VLOOKUP(Q17,'[1]Sheet1'!$A$203:$C$221,3,FALSE)/100,0)</f>
        <v>0.0018102824040550326</v>
      </c>
      <c r="Q17" s="259" t="s">
        <v>443</v>
      </c>
      <c r="R17" s="270" t="s">
        <v>443</v>
      </c>
    </row>
    <row r="18" spans="1:18" ht="15">
      <c r="A18" s="164" t="s">
        <v>145</v>
      </c>
      <c r="B18" s="158" t="s">
        <v>146</v>
      </c>
      <c r="C18" s="18">
        <v>1582</v>
      </c>
      <c r="D18" s="174">
        <v>0.6098689282960679</v>
      </c>
      <c r="E18" s="18">
        <v>1532</v>
      </c>
      <c r="F18" s="174">
        <v>0.581404174573055</v>
      </c>
      <c r="G18" s="18">
        <v>1575</v>
      </c>
      <c r="H18" s="174">
        <v>0.6557035803497085</v>
      </c>
      <c r="I18" s="18">
        <v>1719</v>
      </c>
      <c r="J18" s="174">
        <v>0.6543585839360487</v>
      </c>
      <c r="K18" s="18">
        <v>1691</v>
      </c>
      <c r="L18" s="174">
        <v>0.6281575037147102</v>
      </c>
      <c r="M18" s="18">
        <v>1795</v>
      </c>
      <c r="N18" s="174">
        <v>0.6442928930366116</v>
      </c>
      <c r="O18" s="18">
        <f>_xlfn.IFERROR(VLOOKUP(Q18,'[1]Sheet1'!$A$203:$C$221,2,FALSE),0)</f>
        <v>1783</v>
      </c>
      <c r="P18" s="174">
        <f>_xlfn.IFERROR(VLOOKUP(Q18,'[1]Sheet1'!$A$203:$C$221,3,FALSE)/100,0)</f>
        <v>0.6455467052860245</v>
      </c>
      <c r="Q18" s="259" t="s">
        <v>444</v>
      </c>
      <c r="R18" s="270" t="s">
        <v>444</v>
      </c>
    </row>
    <row r="19" spans="1:18" ht="15">
      <c r="A19" s="164" t="s">
        <v>147</v>
      </c>
      <c r="B19" s="158" t="s">
        <v>148</v>
      </c>
      <c r="C19" s="18">
        <v>103</v>
      </c>
      <c r="D19" s="174">
        <v>0.03970701619121048</v>
      </c>
      <c r="E19" s="18">
        <v>60</v>
      </c>
      <c r="F19" s="174">
        <v>0.022770398481973434</v>
      </c>
      <c r="G19" s="18">
        <v>61</v>
      </c>
      <c r="H19" s="174">
        <v>0.0253955037468776</v>
      </c>
      <c r="I19" s="18">
        <v>49</v>
      </c>
      <c r="J19" s="174">
        <v>0.01865245527217358</v>
      </c>
      <c r="K19" s="18">
        <v>60</v>
      </c>
      <c r="L19" s="174">
        <v>0.022288261515601784</v>
      </c>
      <c r="M19" s="18">
        <v>52</v>
      </c>
      <c r="N19" s="174">
        <v>0.01866475233309404</v>
      </c>
      <c r="O19" s="18">
        <f>_xlfn.IFERROR(VLOOKUP(Q19,'[1]Sheet1'!$A$203:$C$221,2,FALSE),0)</f>
        <v>42</v>
      </c>
      <c r="P19" s="174">
        <f>_xlfn.IFERROR(VLOOKUP(Q19,'[1]Sheet1'!$A$203:$C$221,3,FALSE)/100,0)</f>
        <v>0.015206372194062274</v>
      </c>
      <c r="Q19" s="259" t="s">
        <v>445</v>
      </c>
      <c r="R19" s="270" t="s">
        <v>445</v>
      </c>
    </row>
    <row r="20" spans="1:18" ht="28.5">
      <c r="A20" s="164" t="s">
        <v>149</v>
      </c>
      <c r="B20" s="158" t="s">
        <v>150</v>
      </c>
      <c r="C20" s="18">
        <v>18</v>
      </c>
      <c r="D20" s="174">
        <v>0.006939090208172706</v>
      </c>
      <c r="E20" s="18">
        <v>21</v>
      </c>
      <c r="F20" s="174">
        <v>0.007969639468690701</v>
      </c>
      <c r="G20" s="18">
        <v>12</v>
      </c>
      <c r="H20" s="174">
        <v>0.004995836802664446</v>
      </c>
      <c r="I20" s="18">
        <v>10</v>
      </c>
      <c r="J20" s="174">
        <v>0.003806623524933384</v>
      </c>
      <c r="K20" s="18">
        <v>14</v>
      </c>
      <c r="L20" s="174">
        <v>0.005200594353640415</v>
      </c>
      <c r="M20" s="18">
        <v>11</v>
      </c>
      <c r="N20" s="174">
        <v>0.003948312993539124</v>
      </c>
      <c r="O20" s="18">
        <f>_xlfn.IFERROR(VLOOKUP(Q20,'[1]Sheet1'!$A$203:$C$221,2,FALSE),0)</f>
        <v>14</v>
      </c>
      <c r="P20" s="174">
        <f>_xlfn.IFERROR(VLOOKUP(Q20,'[1]Sheet1'!$A$203:$C$221,3,FALSE)/100,0)</f>
        <v>0.005068790731354091</v>
      </c>
      <c r="Q20" s="259" t="s">
        <v>446</v>
      </c>
      <c r="R20" s="270" t="s">
        <v>446</v>
      </c>
    </row>
    <row r="21" spans="1:18" ht="15">
      <c r="A21" s="164" t="s">
        <v>151</v>
      </c>
      <c r="B21" s="158" t="s">
        <v>152</v>
      </c>
      <c r="C21" s="18">
        <v>0</v>
      </c>
      <c r="D21" s="174">
        <v>0</v>
      </c>
      <c r="E21" s="18">
        <v>3</v>
      </c>
      <c r="F21" s="174">
        <v>0.0011385199240986717</v>
      </c>
      <c r="G21" s="18">
        <v>0</v>
      </c>
      <c r="H21" s="174">
        <v>0</v>
      </c>
      <c r="I21" s="18">
        <v>3</v>
      </c>
      <c r="J21" s="174">
        <v>0.0011419870574800152</v>
      </c>
      <c r="K21" s="18">
        <v>30</v>
      </c>
      <c r="L21" s="174">
        <v>0.011144130757800892</v>
      </c>
      <c r="M21" s="18">
        <v>2</v>
      </c>
      <c r="N21" s="174">
        <v>0.0007178750897343862</v>
      </c>
      <c r="O21" s="18">
        <f>_xlfn.IFERROR(VLOOKUP(Q21,'[1]Sheet1'!$A$203:$C$221,2,FALSE),0)</f>
        <v>0</v>
      </c>
      <c r="P21" s="174">
        <f>_xlfn.IFERROR(VLOOKUP(Q21,'[1]Sheet1'!$A$203:$C$221,3,FALSE)/100,0)</f>
        <v>0</v>
      </c>
      <c r="Q21" s="259" t="s">
        <v>447</v>
      </c>
      <c r="R21" s="270" t="s">
        <v>447</v>
      </c>
    </row>
    <row r="22" spans="1:18" ht="15">
      <c r="A22" s="164" t="s">
        <v>153</v>
      </c>
      <c r="B22" s="158" t="s">
        <v>154</v>
      </c>
      <c r="C22" s="18">
        <v>1</v>
      </c>
      <c r="D22" s="174">
        <v>0.00038550501156515033</v>
      </c>
      <c r="E22" s="18">
        <v>2</v>
      </c>
      <c r="F22" s="174">
        <v>0.0007590132827324478</v>
      </c>
      <c r="G22" s="18">
        <v>1</v>
      </c>
      <c r="H22" s="174">
        <v>0.00041631973355537054</v>
      </c>
      <c r="I22" s="18">
        <v>2</v>
      </c>
      <c r="J22" s="174">
        <v>0.0007613247049866769</v>
      </c>
      <c r="K22" s="18">
        <v>0</v>
      </c>
      <c r="L22" s="174">
        <v>0</v>
      </c>
      <c r="M22" s="18">
        <v>0</v>
      </c>
      <c r="N22" s="174">
        <v>0</v>
      </c>
      <c r="O22" s="18">
        <f>_xlfn.IFERROR(VLOOKUP(Q22,'[1]Sheet1'!$A$203:$C$221,2,FALSE),0)</f>
        <v>0</v>
      </c>
      <c r="P22" s="174">
        <f>_xlfn.IFERROR(VLOOKUP(Q22,'[1]Sheet1'!$A$203:$C$221,3,FALSE)/100,0)</f>
        <v>0</v>
      </c>
      <c r="Q22" s="256"/>
      <c r="R22" s="274" t="s">
        <v>619</v>
      </c>
    </row>
    <row r="23" spans="1:18" ht="28.5">
      <c r="A23" s="164" t="s">
        <v>155</v>
      </c>
      <c r="B23" s="158" t="s">
        <v>156</v>
      </c>
      <c r="C23" s="18">
        <v>6</v>
      </c>
      <c r="D23" s="174">
        <v>0.002313030069390902</v>
      </c>
      <c r="E23" s="18">
        <v>4</v>
      </c>
      <c r="F23" s="174">
        <v>0.0015180265654648956</v>
      </c>
      <c r="G23" s="18">
        <v>4</v>
      </c>
      <c r="H23" s="174">
        <v>0.0016652789342214821</v>
      </c>
      <c r="I23" s="18">
        <v>4</v>
      </c>
      <c r="J23" s="174">
        <v>0.0015226494099733537</v>
      </c>
      <c r="K23" s="18">
        <v>7</v>
      </c>
      <c r="L23" s="174">
        <v>0.0026002971768202075</v>
      </c>
      <c r="M23" s="18">
        <v>4</v>
      </c>
      <c r="N23" s="174">
        <v>0.0014357501794687725</v>
      </c>
      <c r="O23" s="18">
        <f>_xlfn.IFERROR(VLOOKUP(Q23,'[1]Sheet1'!$A$203:$C$221,2,FALSE),0)</f>
        <v>6</v>
      </c>
      <c r="P23" s="174">
        <f>_xlfn.IFERROR(VLOOKUP(Q23,'[1]Sheet1'!$A$203:$C$221,3,FALSE)/100,0)</f>
        <v>0.002172338884866039</v>
      </c>
      <c r="Q23" s="259" t="s">
        <v>448</v>
      </c>
      <c r="R23" s="270" t="s">
        <v>448</v>
      </c>
    </row>
    <row r="24" spans="1:18" ht="15">
      <c r="A24" s="164" t="s">
        <v>157</v>
      </c>
      <c r="B24" s="158" t="s">
        <v>158</v>
      </c>
      <c r="C24" s="18">
        <v>54</v>
      </c>
      <c r="D24" s="174">
        <v>0.02081727062451812</v>
      </c>
      <c r="E24" s="18">
        <v>58</v>
      </c>
      <c r="F24" s="174">
        <v>0.022011385199240986</v>
      </c>
      <c r="G24" s="18">
        <v>56</v>
      </c>
      <c r="H24" s="174">
        <v>0.02331390507910075</v>
      </c>
      <c r="I24" s="18">
        <v>74</v>
      </c>
      <c r="J24" s="174">
        <v>0.028169014084507043</v>
      </c>
      <c r="K24" s="18">
        <v>64</v>
      </c>
      <c r="L24" s="174">
        <v>0.0237741456166419</v>
      </c>
      <c r="M24" s="18">
        <v>58</v>
      </c>
      <c r="N24" s="174">
        <v>0.0208183776022972</v>
      </c>
      <c r="O24" s="18">
        <f>_xlfn.IFERROR(VLOOKUP(Q24,'[1]Sheet1'!$A$203:$C$221,2,FALSE),0)</f>
        <v>68</v>
      </c>
      <c r="P24" s="174">
        <f>_xlfn.IFERROR(VLOOKUP(Q24,'[1]Sheet1'!$A$203:$C$221,3,FALSE)/100,0)</f>
        <v>0.024619840695148443</v>
      </c>
      <c r="Q24" s="259" t="s">
        <v>449</v>
      </c>
      <c r="R24" s="270" t="s">
        <v>449</v>
      </c>
    </row>
    <row r="25" spans="1:18" ht="15">
      <c r="A25" s="164" t="s">
        <v>159</v>
      </c>
      <c r="B25" s="158" t="s">
        <v>160</v>
      </c>
      <c r="C25" s="18">
        <v>5</v>
      </c>
      <c r="D25" s="174">
        <v>0.0019275250578257518</v>
      </c>
      <c r="E25" s="18">
        <v>2</v>
      </c>
      <c r="F25" s="174">
        <v>0.0007590132827324478</v>
      </c>
      <c r="G25" s="18">
        <v>2</v>
      </c>
      <c r="H25" s="174">
        <v>0.0008326394671107411</v>
      </c>
      <c r="I25" s="18">
        <v>4</v>
      </c>
      <c r="J25" s="174">
        <v>0.0015226494099733537</v>
      </c>
      <c r="K25" s="18">
        <v>3</v>
      </c>
      <c r="L25" s="174">
        <v>0.001114413075780089</v>
      </c>
      <c r="M25" s="18">
        <v>1</v>
      </c>
      <c r="N25" s="174">
        <v>0.0003589375448671931</v>
      </c>
      <c r="O25" s="18">
        <f>_xlfn.IFERROR(VLOOKUP(Q25,'[1]Sheet1'!$A$203:$C$221,2,FALSE),0)</f>
        <v>3</v>
      </c>
      <c r="P25" s="174">
        <f>_xlfn.IFERROR(VLOOKUP(Q25,'[1]Sheet1'!$A$203:$C$221,3,FALSE)/100,0)</f>
        <v>0.0010861694424330196</v>
      </c>
      <c r="Q25" s="259" t="s">
        <v>450</v>
      </c>
      <c r="R25" s="270" t="s">
        <v>450</v>
      </c>
    </row>
    <row r="26" spans="1:18" ht="15">
      <c r="A26" s="164" t="s">
        <v>161</v>
      </c>
      <c r="B26" s="158" t="s">
        <v>162</v>
      </c>
      <c r="C26" s="18">
        <v>83</v>
      </c>
      <c r="D26" s="174">
        <v>0.03199691595990748</v>
      </c>
      <c r="E26" s="18">
        <v>197</v>
      </c>
      <c r="F26" s="174">
        <v>0.07476280834914611</v>
      </c>
      <c r="G26" s="18">
        <v>41</v>
      </c>
      <c r="H26" s="174">
        <v>0.01706910907577019</v>
      </c>
      <c r="I26" s="18">
        <v>60</v>
      </c>
      <c r="J26" s="174">
        <v>0.022839741149600305</v>
      </c>
      <c r="K26" s="18">
        <v>62</v>
      </c>
      <c r="L26" s="174">
        <v>0.023031203566121844</v>
      </c>
      <c r="M26" s="18">
        <v>88</v>
      </c>
      <c r="N26" s="174">
        <v>0.03158650394831299</v>
      </c>
      <c r="O26" s="18">
        <f>_xlfn.IFERROR(VLOOKUP(Q26,'[1]Sheet1'!$A$203:$C$221,2,FALSE),0)</f>
        <v>89</v>
      </c>
      <c r="P26" s="174">
        <f>_xlfn.IFERROR(VLOOKUP(Q26,'[1]Sheet1'!$A$203:$C$221,3,FALSE)/100,0)</f>
        <v>0.03222302679217958</v>
      </c>
      <c r="Q26" s="259" t="s">
        <v>451</v>
      </c>
      <c r="R26" s="270" t="s">
        <v>451</v>
      </c>
    </row>
    <row r="27" spans="1:18" ht="15.75" thickBot="1">
      <c r="A27" s="164" t="s">
        <v>163</v>
      </c>
      <c r="B27" s="158" t="s">
        <v>164</v>
      </c>
      <c r="C27" s="19">
        <v>101</v>
      </c>
      <c r="D27" s="175">
        <v>0.038936006168080184</v>
      </c>
      <c r="E27" s="19">
        <v>84</v>
      </c>
      <c r="F27" s="175">
        <v>0.031878557874762806</v>
      </c>
      <c r="G27" s="19">
        <v>67</v>
      </c>
      <c r="H27" s="175">
        <v>0.027893422148209824</v>
      </c>
      <c r="I27" s="19">
        <v>72</v>
      </c>
      <c r="J27" s="175">
        <v>0.027407689379520365</v>
      </c>
      <c r="K27" s="19">
        <v>76</v>
      </c>
      <c r="L27" s="175">
        <v>0.02823179791976226</v>
      </c>
      <c r="M27" s="19">
        <v>71</v>
      </c>
      <c r="N27" s="175">
        <v>0.025484565685570712</v>
      </c>
      <c r="O27" s="19">
        <f>_xlfn.IFERROR(VLOOKUP(Q27,'[1]Sheet1'!$A$203:$C$221,2,FALSE),0)</f>
        <v>72</v>
      </c>
      <c r="P27" s="175">
        <f>_xlfn.IFERROR(VLOOKUP(Q27,'[1]Sheet1'!$A$203:$C$221,3,FALSE)/100,0)</f>
        <v>0.02606806661839247</v>
      </c>
      <c r="Q27" s="259" t="s">
        <v>452</v>
      </c>
      <c r="R27" s="270" t="s">
        <v>452</v>
      </c>
    </row>
    <row r="28" spans="1:18" ht="15.75" thickBot="1">
      <c r="A28" s="277" t="s">
        <v>103</v>
      </c>
      <c r="B28" s="278"/>
      <c r="C28" s="20">
        <v>2594</v>
      </c>
      <c r="D28" s="21">
        <v>1</v>
      </c>
      <c r="E28" s="20">
        <v>2635</v>
      </c>
      <c r="F28" s="21">
        <v>1</v>
      </c>
      <c r="G28" s="20">
        <v>2402</v>
      </c>
      <c r="H28" s="21">
        <v>1</v>
      </c>
      <c r="I28" s="20">
        <v>2627</v>
      </c>
      <c r="J28" s="21">
        <v>1</v>
      </c>
      <c r="K28" s="20">
        <v>2692</v>
      </c>
      <c r="L28" s="21">
        <v>1</v>
      </c>
      <c r="M28" s="20">
        <v>2786</v>
      </c>
      <c r="N28" s="21">
        <v>1</v>
      </c>
      <c r="O28" s="20">
        <f>_xlfn.IFERROR(VLOOKUP(Q28,'[1]Sheet1'!$A$203:$C$221,2,FALSE),0)</f>
        <v>2762</v>
      </c>
      <c r="P28" s="21">
        <f>_xlfn.IFERROR(VLOOKUP(Q28,'[1]Sheet1'!$A$203:$C$221,3,FALSE)/100,0)</f>
        <v>1</v>
      </c>
      <c r="Q28" s="258" t="s">
        <v>435</v>
      </c>
      <c r="R28" s="267" t="s">
        <v>435</v>
      </c>
    </row>
    <row r="29" spans="1:10" ht="15">
      <c r="A29" s="9"/>
      <c r="B29" s="9"/>
      <c r="C29" s="166"/>
      <c r="D29" s="166"/>
      <c r="E29" s="166"/>
      <c r="F29" s="166"/>
      <c r="G29" s="9"/>
      <c r="H29" s="166"/>
      <c r="I29" s="166"/>
      <c r="J29" s="166"/>
    </row>
    <row r="30" spans="1:16" ht="15">
      <c r="A30" s="9"/>
      <c r="B30" s="9"/>
      <c r="C30" s="166"/>
      <c r="D30" s="166"/>
      <c r="E30" s="166"/>
      <c r="F30" s="166"/>
      <c r="G30" s="166"/>
      <c r="H30" s="166"/>
      <c r="I30" s="166"/>
      <c r="J30" s="166"/>
      <c r="K30" s="9"/>
      <c r="L30" s="166"/>
      <c r="M30" s="9"/>
      <c r="N30" s="166"/>
      <c r="O30" s="269"/>
      <c r="P30" s="166"/>
    </row>
    <row r="31" spans="1:19" ht="15">
      <c r="A31" s="9"/>
      <c r="B31" s="9"/>
      <c r="C31" s="166"/>
      <c r="D31" s="166"/>
      <c r="E31" s="166"/>
      <c r="F31" s="166"/>
      <c r="G31" s="166"/>
      <c r="H31" s="166"/>
      <c r="I31" s="166"/>
      <c r="J31" s="166"/>
      <c r="K31" s="9"/>
      <c r="L31" s="166"/>
      <c r="M31" s="9"/>
      <c r="N31" s="166"/>
      <c r="O31" s="9"/>
      <c r="P31" s="166"/>
      <c r="S31" s="270"/>
    </row>
    <row r="32" spans="1:16" ht="15">
      <c r="A32" s="9"/>
      <c r="B32" s="9"/>
      <c r="C32" s="166"/>
      <c r="D32" s="166"/>
      <c r="E32" s="166"/>
      <c r="F32" s="166"/>
      <c r="G32" s="166"/>
      <c r="H32" s="166"/>
      <c r="I32" s="166"/>
      <c r="J32" s="166"/>
      <c r="K32" s="9"/>
      <c r="L32" s="166"/>
      <c r="M32" s="269"/>
      <c r="N32" s="166"/>
      <c r="O32" s="269"/>
      <c r="P32" s="166"/>
    </row>
    <row r="33" spans="1:16" ht="15">
      <c r="A33" s="9"/>
      <c r="B33" s="9"/>
      <c r="C33" s="166"/>
      <c r="D33" s="166"/>
      <c r="E33" s="166"/>
      <c r="F33" s="166"/>
      <c r="G33" s="166"/>
      <c r="H33" s="166"/>
      <c r="I33" s="166"/>
      <c r="J33" s="166"/>
      <c r="K33" s="9"/>
      <c r="L33" s="166"/>
      <c r="M33" s="9"/>
      <c r="N33" s="166"/>
      <c r="O33" s="9"/>
      <c r="P33" s="166"/>
    </row>
    <row r="34" spans="1:16" ht="15">
      <c r="A34" s="9"/>
      <c r="B34" s="9"/>
      <c r="C34" s="166"/>
      <c r="D34" s="166"/>
      <c r="E34" s="166"/>
      <c r="F34" s="166"/>
      <c r="G34" s="166"/>
      <c r="H34" s="166"/>
      <c r="I34" s="166"/>
      <c r="J34" s="166"/>
      <c r="K34" s="9"/>
      <c r="L34" s="166"/>
      <c r="M34" s="9"/>
      <c r="N34" s="166"/>
      <c r="O34" s="9"/>
      <c r="P34" s="166"/>
    </row>
    <row r="35" spans="1:16" ht="15">
      <c r="A35" s="9"/>
      <c r="B35" s="9"/>
      <c r="C35" s="166"/>
      <c r="D35" s="166"/>
      <c r="E35" s="166"/>
      <c r="F35" s="166"/>
      <c r="G35" s="166"/>
      <c r="H35" s="166"/>
      <c r="I35" s="166"/>
      <c r="J35" s="166"/>
      <c r="K35" s="9"/>
      <c r="L35" s="166"/>
      <c r="M35" s="9"/>
      <c r="N35" s="166"/>
      <c r="O35" s="9"/>
      <c r="P35" s="166"/>
    </row>
    <row r="36" spans="1:16" ht="15">
      <c r="A36" s="9"/>
      <c r="B36" s="9"/>
      <c r="C36" s="166"/>
      <c r="D36" s="166"/>
      <c r="E36" s="166"/>
      <c r="F36" s="166"/>
      <c r="G36" s="166"/>
      <c r="H36" s="166"/>
      <c r="I36" s="166"/>
      <c r="J36" s="166"/>
      <c r="K36" s="9"/>
      <c r="L36" s="166"/>
      <c r="M36" s="9"/>
      <c r="N36" s="166"/>
      <c r="O36" s="9"/>
      <c r="P36" s="166"/>
    </row>
    <row r="37" spans="1:16" ht="15">
      <c r="A37" s="9"/>
      <c r="B37" s="9"/>
      <c r="C37" s="166"/>
      <c r="D37" s="166"/>
      <c r="E37" s="166"/>
      <c r="F37" s="166"/>
      <c r="G37" s="166"/>
      <c r="H37" s="166"/>
      <c r="I37" s="166"/>
      <c r="J37" s="166"/>
      <c r="K37" s="9"/>
      <c r="L37" s="166"/>
      <c r="M37" s="9"/>
      <c r="N37" s="166"/>
      <c r="O37" s="9"/>
      <c r="P37" s="166"/>
    </row>
    <row r="38" spans="1:16" ht="15">
      <c r="A38" s="9"/>
      <c r="B38" s="9"/>
      <c r="C38" s="166"/>
      <c r="D38" s="166"/>
      <c r="E38" s="166"/>
      <c r="F38" s="166"/>
      <c r="G38" s="166"/>
      <c r="H38" s="166"/>
      <c r="I38" s="166"/>
      <c r="J38" s="166"/>
      <c r="K38" s="9"/>
      <c r="L38" s="166"/>
      <c r="M38" s="9"/>
      <c r="N38" s="166"/>
      <c r="O38" s="9"/>
      <c r="P38" s="166"/>
    </row>
    <row r="39" spans="1:16" ht="15">
      <c r="A39" s="9"/>
      <c r="B39" s="9"/>
      <c r="C39" s="166"/>
      <c r="D39" s="166"/>
      <c r="E39" s="166"/>
      <c r="F39" s="166"/>
      <c r="G39" s="166"/>
      <c r="H39" s="166"/>
      <c r="I39" s="166"/>
      <c r="J39" s="166"/>
      <c r="K39" s="9"/>
      <c r="L39" s="166"/>
      <c r="M39" s="9"/>
      <c r="N39" s="166"/>
      <c r="O39" s="9"/>
      <c r="P39" s="166"/>
    </row>
  </sheetData>
  <sheetProtection/>
  <mergeCells count="13">
    <mergeCell ref="E4:F4"/>
    <mergeCell ref="G4:H4"/>
    <mergeCell ref="C3:P3"/>
    <mergeCell ref="I4:J4"/>
    <mergeCell ref="K4:L4"/>
    <mergeCell ref="M4:N4"/>
    <mergeCell ref="A28:B28"/>
    <mergeCell ref="A1:P1"/>
    <mergeCell ref="A2:P2"/>
    <mergeCell ref="A3:A5"/>
    <mergeCell ref="B3:B5"/>
    <mergeCell ref="O4:P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9"/>
  <sheetViews>
    <sheetView zoomScalePageLayoutView="0" workbookViewId="0" topLeftCell="A1">
      <selection activeCell="I21" sqref="I21"/>
    </sheetView>
  </sheetViews>
  <sheetFormatPr defaultColWidth="11.421875" defaultRowHeight="15"/>
  <cols>
    <col min="1" max="1" width="10.7109375" style="167" customWidth="1"/>
    <col min="2" max="2" width="80.00390625" style="167" bestFit="1" customWidth="1"/>
    <col min="3" max="8" width="13.140625" style="167" customWidth="1"/>
    <col min="9" max="16384" width="11.421875" style="167" customWidth="1"/>
  </cols>
  <sheetData>
    <row r="1" spans="1:8" ht="24.75" customHeight="1" thickBot="1" thickTop="1">
      <c r="A1" s="306" t="s">
        <v>603</v>
      </c>
      <c r="B1" s="307"/>
      <c r="C1" s="307"/>
      <c r="D1" s="307"/>
      <c r="E1" s="307"/>
      <c r="F1" s="307"/>
      <c r="G1" s="307"/>
      <c r="H1" s="329"/>
    </row>
    <row r="2" spans="1:8" ht="19.5" customHeight="1" thickBot="1" thickTop="1">
      <c r="A2" s="296" t="s">
        <v>30</v>
      </c>
      <c r="B2" s="298" t="s">
        <v>120</v>
      </c>
      <c r="C2" s="297" t="s">
        <v>104</v>
      </c>
      <c r="D2" s="300"/>
      <c r="E2" s="300"/>
      <c r="F2" s="330"/>
      <c r="G2" s="282" t="s">
        <v>103</v>
      </c>
      <c r="H2" s="301"/>
    </row>
    <row r="3" spans="1:8" ht="19.5" customHeight="1">
      <c r="A3" s="296"/>
      <c r="B3" s="298"/>
      <c r="C3" s="303" t="s">
        <v>105</v>
      </c>
      <c r="D3" s="304"/>
      <c r="E3" s="275" t="s">
        <v>106</v>
      </c>
      <c r="F3" s="331"/>
      <c r="G3" s="283"/>
      <c r="H3" s="302"/>
    </row>
    <row r="4" spans="1:8" ht="19.5" customHeight="1" thickBot="1">
      <c r="A4" s="297"/>
      <c r="B4" s="299"/>
      <c r="C4" s="22" t="s">
        <v>33</v>
      </c>
      <c r="D4" s="23" t="s">
        <v>34</v>
      </c>
      <c r="E4" s="24" t="s">
        <v>33</v>
      </c>
      <c r="F4" s="25" t="s">
        <v>34</v>
      </c>
      <c r="G4" s="26" t="s">
        <v>33</v>
      </c>
      <c r="H4" s="27" t="s">
        <v>34</v>
      </c>
    </row>
    <row r="5" spans="1:9" ht="15">
      <c r="A5" s="164" t="s">
        <v>121</v>
      </c>
      <c r="B5" s="163" t="s">
        <v>122</v>
      </c>
      <c r="C5" s="17">
        <f>_xlfn.IFERROR(VLOOKUP(I5,'[1]Sheet1'!$A$226:$G$244,2,FALSE),0)</f>
        <v>151</v>
      </c>
      <c r="D5" s="173">
        <f>_xlfn.IFERROR(VLOOKUP(I5,'[1]Sheet1'!$A$226:$G$244,3,FALSE)/100,0)</f>
        <v>0.11277072442120988</v>
      </c>
      <c r="E5" s="17">
        <f>_xlfn.IFERROR(VLOOKUP(I5,'[1]Sheet1'!$A$226:$G$244,4,FALSE),0)</f>
        <v>128</v>
      </c>
      <c r="F5" s="173">
        <f>_xlfn.IFERROR(VLOOKUP(I5,'[1]Sheet1'!$A$226:$G$244,5,FALSE)/100,0)</f>
        <v>0.08995080815179199</v>
      </c>
      <c r="G5" s="17">
        <f>_xlfn.IFERROR(VLOOKUP(I5,'[1]Sheet1'!$A$226:$G$244,6,FALSE),0)</f>
        <v>279</v>
      </c>
      <c r="H5" s="173">
        <f>_xlfn.IFERROR(VLOOKUP(I5,'[1]Sheet1'!$A$226:$G$244,7,FALSE)/100,0)</f>
        <v>0.10101375814627084</v>
      </c>
      <c r="I5" s="259" t="s">
        <v>436</v>
      </c>
    </row>
    <row r="6" spans="1:9" ht="28.5">
      <c r="A6" s="157" t="s">
        <v>123</v>
      </c>
      <c r="B6" s="158" t="s">
        <v>124</v>
      </c>
      <c r="C6" s="18">
        <f>_xlfn.IFERROR(VLOOKUP(I6,'[1]Sheet1'!$A$226:$G$244,2,FALSE),0)</f>
        <v>227</v>
      </c>
      <c r="D6" s="174">
        <f>_xlfn.IFERROR(VLOOKUP(I6,'[1]Sheet1'!$A$226:$G$244,3,FALSE)/100,0)</f>
        <v>0.169529499626587</v>
      </c>
      <c r="E6" s="18">
        <f>_xlfn.IFERROR(VLOOKUP(I6,'[1]Sheet1'!$A$226:$G$244,4,FALSE),0)</f>
        <v>105</v>
      </c>
      <c r="F6" s="174">
        <f>_xlfn.IFERROR(VLOOKUP(I6,'[1]Sheet1'!$A$226:$G$244,5,FALSE)/100,0)</f>
        <v>0.07378777231201687</v>
      </c>
      <c r="G6" s="18">
        <f>_xlfn.IFERROR(VLOOKUP(I6,'[1]Sheet1'!$A$226:$G$244,6,FALSE),0)</f>
        <v>332</v>
      </c>
      <c r="H6" s="174">
        <f>_xlfn.IFERROR(VLOOKUP(I6,'[1]Sheet1'!$A$226:$G$244,7,FALSE)/100,0)</f>
        <v>0.12020275162925415</v>
      </c>
      <c r="I6" s="259" t="s">
        <v>437</v>
      </c>
    </row>
    <row r="7" spans="1:9" ht="28.5">
      <c r="A7" s="157" t="s">
        <v>125</v>
      </c>
      <c r="B7" s="158" t="s">
        <v>126</v>
      </c>
      <c r="C7" s="18">
        <f>_xlfn.IFERROR(VLOOKUP(I7,'[1]Sheet1'!$A$226:$G$244,2,FALSE),0)</f>
        <v>34</v>
      </c>
      <c r="D7" s="174">
        <f>_xlfn.IFERROR(VLOOKUP(I7,'[1]Sheet1'!$A$226:$G$244,3,FALSE)/100,0)</f>
        <v>0.02539208364451083</v>
      </c>
      <c r="E7" s="18">
        <f>_xlfn.IFERROR(VLOOKUP(I7,'[1]Sheet1'!$A$226:$G$244,4,FALSE),0)</f>
        <v>24</v>
      </c>
      <c r="F7" s="174">
        <f>_xlfn.IFERROR(VLOOKUP(I7,'[1]Sheet1'!$A$226:$G$244,5,FALSE)/100,0)</f>
        <v>0.016865776528460996</v>
      </c>
      <c r="G7" s="18">
        <f>_xlfn.IFERROR(VLOOKUP(I7,'[1]Sheet1'!$A$226:$G$244,6,FALSE),0)</f>
        <v>58</v>
      </c>
      <c r="H7" s="174">
        <f>_xlfn.IFERROR(VLOOKUP(I7,'[1]Sheet1'!$A$226:$G$244,7,FALSE)/100,0)</f>
        <v>0.020999275887038378</v>
      </c>
      <c r="I7" s="259" t="s">
        <v>438</v>
      </c>
    </row>
    <row r="8" spans="1:9" ht="28.5">
      <c r="A8" s="157" t="s">
        <v>127</v>
      </c>
      <c r="B8" s="158" t="s">
        <v>128</v>
      </c>
      <c r="C8" s="18">
        <f>_xlfn.IFERROR(VLOOKUP(I8,'[1]Sheet1'!$A$226:$G$244,2,FALSE),0)</f>
        <v>2</v>
      </c>
      <c r="D8" s="174">
        <f>_xlfn.IFERROR(VLOOKUP(I8,'[1]Sheet1'!$A$226:$G$244,3,FALSE)/100,0)</f>
        <v>0.0014936519790888724</v>
      </c>
      <c r="E8" s="18">
        <f>_xlfn.IFERROR(VLOOKUP(I8,'[1]Sheet1'!$A$226:$G$244,4,FALSE),0)</f>
        <v>2</v>
      </c>
      <c r="F8" s="174">
        <f>_xlfn.IFERROR(VLOOKUP(I8,'[1]Sheet1'!$A$226:$G$244,5,FALSE)/100,0)</f>
        <v>0.0014054813773717498</v>
      </c>
      <c r="G8" s="18">
        <f>_xlfn.IFERROR(VLOOKUP(I8,'[1]Sheet1'!$A$226:$G$244,6,FALSE),0)</f>
        <v>4</v>
      </c>
      <c r="H8" s="174">
        <f>_xlfn.IFERROR(VLOOKUP(I8,'[1]Sheet1'!$A$226:$G$244,7,FALSE)/100,0)</f>
        <v>0.001448225923244026</v>
      </c>
      <c r="I8" s="259" t="s">
        <v>439</v>
      </c>
    </row>
    <row r="9" spans="1:9" ht="15">
      <c r="A9" s="157" t="s">
        <v>129</v>
      </c>
      <c r="B9" s="158" t="s">
        <v>130</v>
      </c>
      <c r="C9" s="18">
        <f>_xlfn.IFERROR(VLOOKUP(I9,'[1]Sheet1'!$A$226:$G$244,2,FALSE),0)</f>
        <v>2</v>
      </c>
      <c r="D9" s="174">
        <f>_xlfn.IFERROR(VLOOKUP(I9,'[1]Sheet1'!$A$226:$G$244,3,FALSE)/100,0)</f>
        <v>0.0014936519790888724</v>
      </c>
      <c r="E9" s="18">
        <f>_xlfn.IFERROR(VLOOKUP(I9,'[1]Sheet1'!$A$226:$G$244,4,FALSE),0)</f>
        <v>2</v>
      </c>
      <c r="F9" s="174">
        <f>_xlfn.IFERROR(VLOOKUP(I9,'[1]Sheet1'!$A$226:$G$244,5,FALSE)/100,0)</f>
        <v>0.0014054813773717498</v>
      </c>
      <c r="G9" s="18">
        <f>_xlfn.IFERROR(VLOOKUP(I9,'[1]Sheet1'!$A$226:$G$244,6,FALSE),0)</f>
        <v>4</v>
      </c>
      <c r="H9" s="174">
        <f>_xlfn.IFERROR(VLOOKUP(I9,'[1]Sheet1'!$A$226:$G$244,7,FALSE)/100,0)</f>
        <v>0.001448225923244026</v>
      </c>
      <c r="I9" s="259" t="s">
        <v>440</v>
      </c>
    </row>
    <row r="10" spans="1:9" ht="15">
      <c r="A10" s="157" t="s">
        <v>131</v>
      </c>
      <c r="B10" s="158" t="s">
        <v>132</v>
      </c>
      <c r="C10" s="18">
        <f>_xlfn.IFERROR(VLOOKUP(I10,'[1]Sheet1'!$A$226:$G$244,2,FALSE),0)</f>
        <v>0</v>
      </c>
      <c r="D10" s="174">
        <f>_xlfn.IFERROR(VLOOKUP(I10,'[1]Sheet1'!$A$226:$G$244,3,FALSE)/100,0)</f>
        <v>0</v>
      </c>
      <c r="E10" s="18">
        <f>_xlfn.IFERROR(VLOOKUP(I10,'[1]Sheet1'!$A$226:$G$244,4,FALSE),0)</f>
        <v>0</v>
      </c>
      <c r="F10" s="174">
        <f>_xlfn.IFERROR(VLOOKUP(I10,'[1]Sheet1'!$A$226:$G$244,5,FALSE)/100,0)</f>
        <v>0</v>
      </c>
      <c r="G10" s="18">
        <f>_xlfn.IFERROR(VLOOKUP(I10,'[1]Sheet1'!$A$226:$G$244,6,FALSE),0)</f>
        <v>0</v>
      </c>
      <c r="H10" s="174">
        <f>_xlfn.IFERROR(VLOOKUP(I10,'[1]Sheet1'!$A$226:$G$244,7,FALSE)/100,0)</f>
        <v>0</v>
      </c>
      <c r="I10" s="256" t="s">
        <v>571</v>
      </c>
    </row>
    <row r="11" spans="1:9" ht="15">
      <c r="A11" s="157" t="s">
        <v>133</v>
      </c>
      <c r="B11" s="158" t="s">
        <v>134</v>
      </c>
      <c r="C11" s="18">
        <f>_xlfn.IFERROR(VLOOKUP(I11,'[1]Sheet1'!$A$226:$G$244,2,FALSE),0)</f>
        <v>0</v>
      </c>
      <c r="D11" s="174">
        <f>_xlfn.IFERROR(VLOOKUP(I11,'[1]Sheet1'!$A$226:$G$244,3,FALSE)/100,0)</f>
        <v>0</v>
      </c>
      <c r="E11" s="18">
        <f>_xlfn.IFERROR(VLOOKUP(I11,'[1]Sheet1'!$A$226:$G$244,4,FALSE),0)</f>
        <v>0</v>
      </c>
      <c r="F11" s="174">
        <f>_xlfn.IFERROR(VLOOKUP(I11,'[1]Sheet1'!$A$226:$G$244,5,FALSE)/100,0)</f>
        <v>0</v>
      </c>
      <c r="G11" s="18">
        <f>_xlfn.IFERROR(VLOOKUP(I11,'[1]Sheet1'!$A$226:$G$244,6,FALSE),0)</f>
        <v>0</v>
      </c>
      <c r="H11" s="174">
        <f>_xlfn.IFERROR(VLOOKUP(I11,'[1]Sheet1'!$A$226:$G$244,7,FALSE)/100,0)</f>
        <v>0</v>
      </c>
      <c r="I11" s="259" t="s">
        <v>441</v>
      </c>
    </row>
    <row r="12" spans="1:9" ht="15">
      <c r="A12" s="157" t="s">
        <v>135</v>
      </c>
      <c r="B12" s="158" t="s">
        <v>136</v>
      </c>
      <c r="C12" s="18">
        <f>_xlfn.IFERROR(VLOOKUP(I12,'[1]Sheet1'!$A$226:$G$244,2,FALSE),0)</f>
        <v>0</v>
      </c>
      <c r="D12" s="174">
        <f>_xlfn.IFERROR(VLOOKUP(I12,'[1]Sheet1'!$A$226:$G$244,3,FALSE)/100,0)</f>
        <v>0</v>
      </c>
      <c r="E12" s="18">
        <f>_xlfn.IFERROR(VLOOKUP(I12,'[1]Sheet1'!$A$226:$G$244,4,FALSE),0)</f>
        <v>1</v>
      </c>
      <c r="F12" s="174">
        <f>_xlfn.IFERROR(VLOOKUP(I12,'[1]Sheet1'!$A$226:$G$244,5,FALSE)/100,0)</f>
        <v>0.0007027406886858749</v>
      </c>
      <c r="G12" s="18">
        <f>_xlfn.IFERROR(VLOOKUP(I12,'[1]Sheet1'!$A$226:$G$244,6,FALSE),0)</f>
        <v>1</v>
      </c>
      <c r="H12" s="174">
        <f>_xlfn.IFERROR(VLOOKUP(I12,'[1]Sheet1'!$A$226:$G$244,7,FALSE)/100,0)</f>
        <v>0.0003620564808110065</v>
      </c>
      <c r="I12" s="256" t="s">
        <v>572</v>
      </c>
    </row>
    <row r="13" spans="1:9" ht="15">
      <c r="A13" s="157" t="s">
        <v>137</v>
      </c>
      <c r="B13" s="158" t="s">
        <v>138</v>
      </c>
      <c r="C13" s="18">
        <f>_xlfn.IFERROR(VLOOKUP(I13,'[1]Sheet1'!$A$226:$G$244,2,FALSE),0)</f>
        <v>0</v>
      </c>
      <c r="D13" s="174">
        <f>_xlfn.IFERROR(VLOOKUP(I13,'[1]Sheet1'!$A$226:$G$244,3,FALSE)/100,0)</f>
        <v>0</v>
      </c>
      <c r="E13" s="18">
        <f>_xlfn.IFERROR(VLOOKUP(I13,'[1]Sheet1'!$A$226:$G$244,4,FALSE),0)</f>
        <v>0</v>
      </c>
      <c r="F13" s="174">
        <f>_xlfn.IFERROR(VLOOKUP(I13,'[1]Sheet1'!$A$226:$G$244,5,FALSE)/100,0)</f>
        <v>0</v>
      </c>
      <c r="G13" s="18">
        <f>_xlfn.IFERROR(VLOOKUP(I13,'[1]Sheet1'!$A$226:$G$244,6,FALSE),0)</f>
        <v>0</v>
      </c>
      <c r="H13" s="174">
        <f>_xlfn.IFERROR(VLOOKUP(I13,'[1]Sheet1'!$A$226:$G$244,7,FALSE)/100,0)</f>
        <v>0</v>
      </c>
      <c r="I13" s="256"/>
    </row>
    <row r="14" spans="1:9" ht="15">
      <c r="A14" s="157" t="s">
        <v>139</v>
      </c>
      <c r="B14" s="158" t="s">
        <v>140</v>
      </c>
      <c r="C14" s="18">
        <f>_xlfn.IFERROR(VLOOKUP(I14,'[1]Sheet1'!$A$226:$G$244,2,FALSE),0)</f>
        <v>1</v>
      </c>
      <c r="D14" s="174">
        <f>_xlfn.IFERROR(VLOOKUP(I14,'[1]Sheet1'!$A$226:$G$244,3,FALSE)/100,0)</f>
        <v>0.0007468259895444362</v>
      </c>
      <c r="E14" s="18">
        <f>_xlfn.IFERROR(VLOOKUP(I14,'[1]Sheet1'!$A$226:$G$244,4,FALSE),0)</f>
        <v>0</v>
      </c>
      <c r="F14" s="174">
        <f>_xlfn.IFERROR(VLOOKUP(I14,'[1]Sheet1'!$A$226:$G$244,5,FALSE)/100,0)</f>
        <v>0</v>
      </c>
      <c r="G14" s="18">
        <f>_xlfn.IFERROR(VLOOKUP(I14,'[1]Sheet1'!$A$226:$G$244,6,FALSE),0)</f>
        <v>1</v>
      </c>
      <c r="H14" s="174">
        <f>_xlfn.IFERROR(VLOOKUP(I14,'[1]Sheet1'!$A$226:$G$244,7,FALSE)/100,0)</f>
        <v>0.0003620564808110065</v>
      </c>
      <c r="I14" s="259" t="s">
        <v>442</v>
      </c>
    </row>
    <row r="15" spans="1:9" ht="15">
      <c r="A15" s="157" t="s">
        <v>141</v>
      </c>
      <c r="B15" s="158" t="s">
        <v>142</v>
      </c>
      <c r="C15" s="18">
        <f>_xlfn.IFERROR(VLOOKUP(I15,'[1]Sheet1'!$A$226:$G$244,2,FALSE),0)</f>
        <v>0</v>
      </c>
      <c r="D15" s="174">
        <f>_xlfn.IFERROR(VLOOKUP(I15,'[1]Sheet1'!$A$226:$G$244,3,FALSE)/100,0)</f>
        <v>0</v>
      </c>
      <c r="E15" s="18">
        <f>_xlfn.IFERROR(VLOOKUP(I15,'[1]Sheet1'!$A$226:$G$244,4,FALSE),0)</f>
        <v>0</v>
      </c>
      <c r="F15" s="174">
        <f>_xlfn.IFERROR(VLOOKUP(I15,'[1]Sheet1'!$A$226:$G$244,5,FALSE)/100,0)</f>
        <v>0</v>
      </c>
      <c r="G15" s="18">
        <f>_xlfn.IFERROR(VLOOKUP(I15,'[1]Sheet1'!$A$226:$G$244,6,FALSE),0)</f>
        <v>0</v>
      </c>
      <c r="H15" s="174">
        <f>_xlfn.IFERROR(VLOOKUP(I15,'[1]Sheet1'!$A$226:$G$244,7,FALSE)/100,0)</f>
        <v>0</v>
      </c>
      <c r="I15" s="256" t="s">
        <v>573</v>
      </c>
    </row>
    <row r="16" spans="1:9" ht="15">
      <c r="A16" s="157" t="s">
        <v>143</v>
      </c>
      <c r="B16" s="158" t="s">
        <v>144</v>
      </c>
      <c r="C16" s="18">
        <f>_xlfn.IFERROR(VLOOKUP(I16,'[1]Sheet1'!$A$226:$G$244,2,FALSE),0)</f>
        <v>2</v>
      </c>
      <c r="D16" s="174">
        <f>_xlfn.IFERROR(VLOOKUP(I16,'[1]Sheet1'!$A$226:$G$244,3,FALSE)/100,0)</f>
        <v>0.0014936519790888724</v>
      </c>
      <c r="E16" s="18">
        <f>_xlfn.IFERROR(VLOOKUP(I16,'[1]Sheet1'!$A$226:$G$244,4,FALSE),0)</f>
        <v>3</v>
      </c>
      <c r="F16" s="174">
        <f>_xlfn.IFERROR(VLOOKUP(I16,'[1]Sheet1'!$A$226:$G$244,5,FALSE)/100,0)</f>
        <v>0.0021082220660576245</v>
      </c>
      <c r="G16" s="18">
        <f>_xlfn.IFERROR(VLOOKUP(I16,'[1]Sheet1'!$A$226:$G$244,6,FALSE),0)</f>
        <v>5</v>
      </c>
      <c r="H16" s="174">
        <f>_xlfn.IFERROR(VLOOKUP(I16,'[1]Sheet1'!$A$226:$G$244,7,FALSE)/100,0)</f>
        <v>0.0018102824040550326</v>
      </c>
      <c r="I16" s="259" t="s">
        <v>443</v>
      </c>
    </row>
    <row r="17" spans="1:9" ht="15">
      <c r="A17" s="157" t="s">
        <v>145</v>
      </c>
      <c r="B17" s="158" t="s">
        <v>146</v>
      </c>
      <c r="C17" s="18">
        <f>_xlfn.IFERROR(VLOOKUP(I17,'[1]Sheet1'!$A$226:$G$244,2,FALSE),0)</f>
        <v>752</v>
      </c>
      <c r="D17" s="174">
        <f>_xlfn.IFERROR(VLOOKUP(I17,'[1]Sheet1'!$A$226:$G$244,3,FALSE)/100,0)</f>
        <v>0.561613144137416</v>
      </c>
      <c r="E17" s="18">
        <f>_xlfn.IFERROR(VLOOKUP(I17,'[1]Sheet1'!$A$226:$G$244,4,FALSE),0)</f>
        <v>1031</v>
      </c>
      <c r="F17" s="174">
        <f>_xlfn.IFERROR(VLOOKUP(I17,'[1]Sheet1'!$A$226:$G$244,5,FALSE)/100,0)</f>
        <v>0.724525650035137</v>
      </c>
      <c r="G17" s="18">
        <f>_xlfn.IFERROR(VLOOKUP(I17,'[1]Sheet1'!$A$226:$G$244,6,FALSE),0)</f>
        <v>1783</v>
      </c>
      <c r="H17" s="174">
        <f>_xlfn.IFERROR(VLOOKUP(I17,'[1]Sheet1'!$A$226:$G$244,7,FALSE)/100,0)</f>
        <v>0.6455467052860245</v>
      </c>
      <c r="I17" s="259" t="s">
        <v>444</v>
      </c>
    </row>
    <row r="18" spans="1:9" ht="15">
      <c r="A18" s="157" t="s">
        <v>147</v>
      </c>
      <c r="B18" s="158" t="s">
        <v>148</v>
      </c>
      <c r="C18" s="18">
        <f>_xlfn.IFERROR(VLOOKUP(I18,'[1]Sheet1'!$A$226:$G$244,2,FALSE),0)</f>
        <v>21</v>
      </c>
      <c r="D18" s="174">
        <f>_xlfn.IFERROR(VLOOKUP(I18,'[1]Sheet1'!$A$226:$G$244,3,FALSE)/100,0)</f>
        <v>0.01568334578043316</v>
      </c>
      <c r="E18" s="18">
        <f>_xlfn.IFERROR(VLOOKUP(I18,'[1]Sheet1'!$A$226:$G$244,4,FALSE),0)</f>
        <v>21</v>
      </c>
      <c r="F18" s="174">
        <f>_xlfn.IFERROR(VLOOKUP(I18,'[1]Sheet1'!$A$226:$G$244,5,FALSE)/100,0)</f>
        <v>0.014757554462403375</v>
      </c>
      <c r="G18" s="18">
        <f>_xlfn.IFERROR(VLOOKUP(I18,'[1]Sheet1'!$A$226:$G$244,6,FALSE),0)</f>
        <v>42</v>
      </c>
      <c r="H18" s="174">
        <f>_xlfn.IFERROR(VLOOKUP(I18,'[1]Sheet1'!$A$226:$G$244,7,FALSE)/100,0)</f>
        <v>0.015206372194062274</v>
      </c>
      <c r="I18" s="259" t="s">
        <v>445</v>
      </c>
    </row>
    <row r="19" spans="1:9" ht="28.5">
      <c r="A19" s="157" t="s">
        <v>149</v>
      </c>
      <c r="B19" s="158" t="s">
        <v>150</v>
      </c>
      <c r="C19" s="18">
        <f>_xlfn.IFERROR(VLOOKUP(I19,'[1]Sheet1'!$A$226:$G$244,2,FALSE),0)</f>
        <v>5</v>
      </c>
      <c r="D19" s="174">
        <f>_xlfn.IFERROR(VLOOKUP(I19,'[1]Sheet1'!$A$226:$G$244,3,FALSE)/100,0)</f>
        <v>0.003734129947722181</v>
      </c>
      <c r="E19" s="18">
        <f>_xlfn.IFERROR(VLOOKUP(I19,'[1]Sheet1'!$A$226:$G$244,4,FALSE),0)</f>
        <v>9</v>
      </c>
      <c r="F19" s="174">
        <f>_xlfn.IFERROR(VLOOKUP(I19,'[1]Sheet1'!$A$226:$G$244,5,FALSE)/100,0)</f>
        <v>0.006324666198172874</v>
      </c>
      <c r="G19" s="18">
        <f>_xlfn.IFERROR(VLOOKUP(I19,'[1]Sheet1'!$A$226:$G$244,6,FALSE),0)</f>
        <v>14</v>
      </c>
      <c r="H19" s="174">
        <f>_xlfn.IFERROR(VLOOKUP(I19,'[1]Sheet1'!$A$226:$G$244,7,FALSE)/100,0)</f>
        <v>0.005068790731354091</v>
      </c>
      <c r="I19" s="259" t="s">
        <v>446</v>
      </c>
    </row>
    <row r="20" spans="1:9" ht="15">
      <c r="A20" s="157" t="s">
        <v>151</v>
      </c>
      <c r="B20" s="158" t="s">
        <v>152</v>
      </c>
      <c r="C20" s="18">
        <f>_xlfn.IFERROR(VLOOKUP(I20,'[1]Sheet1'!$A$226:$G$244,2,FALSE),0)</f>
        <v>0</v>
      </c>
      <c r="D20" s="174">
        <f>_xlfn.IFERROR(VLOOKUP(I20,'[1]Sheet1'!$A$226:$G$244,3,FALSE)/100,0)</f>
        <v>0</v>
      </c>
      <c r="E20" s="18">
        <f>_xlfn.IFERROR(VLOOKUP(I20,'[1]Sheet1'!$A$226:$G$244,4,FALSE),0)</f>
        <v>0</v>
      </c>
      <c r="F20" s="174">
        <f>_xlfn.IFERROR(VLOOKUP(I20,'[1]Sheet1'!$A$226:$G$244,5,FALSE)/100,0)</f>
        <v>0</v>
      </c>
      <c r="G20" s="18">
        <f>_xlfn.IFERROR(VLOOKUP(I20,'[1]Sheet1'!$A$226:$G$244,6,FALSE),0)</f>
        <v>0</v>
      </c>
      <c r="H20" s="174">
        <f>_xlfn.IFERROR(VLOOKUP(I20,'[1]Sheet1'!$A$226:$G$244,7,FALSE)/100,0)</f>
        <v>0</v>
      </c>
      <c r="I20" s="259" t="s">
        <v>447</v>
      </c>
    </row>
    <row r="21" spans="1:9" ht="15">
      <c r="A21" s="157" t="s">
        <v>153</v>
      </c>
      <c r="B21" s="158" t="s">
        <v>154</v>
      </c>
      <c r="C21" s="18">
        <f>_xlfn.IFERROR(VLOOKUP(I21,'[1]Sheet1'!$A$226:$G$244,2,FALSE),0)</f>
        <v>0</v>
      </c>
      <c r="D21" s="174">
        <f>_xlfn.IFERROR(VLOOKUP(I21,'[1]Sheet1'!$A$226:$G$244,3,FALSE)/100,0)</f>
        <v>0</v>
      </c>
      <c r="E21" s="18">
        <f>_xlfn.IFERROR(VLOOKUP(I21,'[1]Sheet1'!$A$226:$G$244,4,FALSE),0)</f>
        <v>1</v>
      </c>
      <c r="F21" s="174">
        <f>_xlfn.IFERROR(VLOOKUP(I21,'[1]Sheet1'!$A$226:$G$244,5,FALSE)/100,0)</f>
        <v>0.0007027406886858749</v>
      </c>
      <c r="G21" s="18">
        <f>_xlfn.IFERROR(VLOOKUP(I21,'[1]Sheet1'!$A$226:$G$244,6,FALSE),0)</f>
        <v>1</v>
      </c>
      <c r="H21" s="174">
        <f>_xlfn.IFERROR(VLOOKUP(I21,'[1]Sheet1'!$A$226:$G$244,7,FALSE)/100,0)</f>
        <v>0.0003620564808110065</v>
      </c>
      <c r="I21" s="259" t="s">
        <v>619</v>
      </c>
    </row>
    <row r="22" spans="1:9" ht="28.5">
      <c r="A22" s="157" t="s">
        <v>155</v>
      </c>
      <c r="B22" s="158" t="s">
        <v>156</v>
      </c>
      <c r="C22" s="18">
        <f>_xlfn.IFERROR(VLOOKUP(I22,'[1]Sheet1'!$A$226:$G$244,2,FALSE),0)</f>
        <v>5</v>
      </c>
      <c r="D22" s="174">
        <f>_xlfn.IFERROR(VLOOKUP(I22,'[1]Sheet1'!$A$226:$G$244,3,FALSE)/100,0)</f>
        <v>0.003734129947722181</v>
      </c>
      <c r="E22" s="18">
        <f>_xlfn.IFERROR(VLOOKUP(I22,'[1]Sheet1'!$A$226:$G$244,4,FALSE),0)</f>
        <v>1</v>
      </c>
      <c r="F22" s="174">
        <f>_xlfn.IFERROR(VLOOKUP(I22,'[1]Sheet1'!$A$226:$G$244,5,FALSE)/100,0)</f>
        <v>0.0007027406886858749</v>
      </c>
      <c r="G22" s="18">
        <f>_xlfn.IFERROR(VLOOKUP(I22,'[1]Sheet1'!$A$226:$G$244,6,FALSE),0)</f>
        <v>6</v>
      </c>
      <c r="H22" s="174">
        <f>_xlfn.IFERROR(VLOOKUP(I22,'[1]Sheet1'!$A$226:$G$244,7,FALSE)/100,0)</f>
        <v>0.002172338884866039</v>
      </c>
      <c r="I22" s="259" t="s">
        <v>448</v>
      </c>
    </row>
    <row r="23" spans="1:9" ht="15">
      <c r="A23" s="157" t="s">
        <v>157</v>
      </c>
      <c r="B23" s="158" t="s">
        <v>158</v>
      </c>
      <c r="C23" s="18">
        <f>_xlfn.IFERROR(VLOOKUP(I23,'[1]Sheet1'!$A$226:$G$244,2,FALSE),0)</f>
        <v>37</v>
      </c>
      <c r="D23" s="174">
        <f>_xlfn.IFERROR(VLOOKUP(I23,'[1]Sheet1'!$A$226:$G$244,3,FALSE)/100,0)</f>
        <v>0.027632561613144136</v>
      </c>
      <c r="E23" s="18">
        <f>_xlfn.IFERROR(VLOOKUP(I23,'[1]Sheet1'!$A$226:$G$244,4,FALSE),0)</f>
        <v>31</v>
      </c>
      <c r="F23" s="174">
        <f>_xlfn.IFERROR(VLOOKUP(I23,'[1]Sheet1'!$A$226:$G$244,5,FALSE)/100,0)</f>
        <v>0.02178496134926212</v>
      </c>
      <c r="G23" s="18">
        <f>_xlfn.IFERROR(VLOOKUP(I23,'[1]Sheet1'!$A$226:$G$244,6,FALSE),0)</f>
        <v>68</v>
      </c>
      <c r="H23" s="174">
        <f>_xlfn.IFERROR(VLOOKUP(I23,'[1]Sheet1'!$A$226:$G$244,7,FALSE)/100,0)</f>
        <v>0.024619840695148443</v>
      </c>
      <c r="I23" s="259" t="s">
        <v>449</v>
      </c>
    </row>
    <row r="24" spans="1:9" ht="15">
      <c r="A24" s="157" t="s">
        <v>159</v>
      </c>
      <c r="B24" s="158" t="s">
        <v>160</v>
      </c>
      <c r="C24" s="18">
        <f>_xlfn.IFERROR(VLOOKUP(I24,'[1]Sheet1'!$A$226:$G$244,2,FALSE),0)</f>
        <v>0</v>
      </c>
      <c r="D24" s="174">
        <f>_xlfn.IFERROR(VLOOKUP(I24,'[1]Sheet1'!$A$226:$G$244,3,FALSE)/100,0)</f>
        <v>0</v>
      </c>
      <c r="E24" s="18">
        <f>_xlfn.IFERROR(VLOOKUP(I24,'[1]Sheet1'!$A$226:$G$244,4,FALSE),0)</f>
        <v>3</v>
      </c>
      <c r="F24" s="174">
        <f>_xlfn.IFERROR(VLOOKUP(I24,'[1]Sheet1'!$A$226:$G$244,5,FALSE)/100,0)</f>
        <v>0.0021082220660576245</v>
      </c>
      <c r="G24" s="18">
        <f>_xlfn.IFERROR(VLOOKUP(I24,'[1]Sheet1'!$A$226:$G$244,6,FALSE),0)</f>
        <v>3</v>
      </c>
      <c r="H24" s="174">
        <f>_xlfn.IFERROR(VLOOKUP(I24,'[1]Sheet1'!$A$226:$G$244,7,FALSE)/100,0)</f>
        <v>0.0010861694424330196</v>
      </c>
      <c r="I24" s="259" t="s">
        <v>450</v>
      </c>
    </row>
    <row r="25" spans="1:9" ht="15">
      <c r="A25" s="157" t="s">
        <v>161</v>
      </c>
      <c r="B25" s="158" t="s">
        <v>162</v>
      </c>
      <c r="C25" s="18">
        <f>_xlfn.IFERROR(VLOOKUP(I25,'[1]Sheet1'!$A$226:$G$244,2,FALSE),0)</f>
        <v>62</v>
      </c>
      <c r="D25" s="174">
        <f>_xlfn.IFERROR(VLOOKUP(I25,'[1]Sheet1'!$A$226:$G$244,3,FALSE)/100,0)</f>
        <v>0.04630321135175504</v>
      </c>
      <c r="E25" s="18">
        <f>_xlfn.IFERROR(VLOOKUP(I25,'[1]Sheet1'!$A$226:$G$244,4,FALSE),0)</f>
        <v>27</v>
      </c>
      <c r="F25" s="174">
        <f>_xlfn.IFERROR(VLOOKUP(I25,'[1]Sheet1'!$A$226:$G$244,5,FALSE)/100,0)</f>
        <v>0.018973998594518624</v>
      </c>
      <c r="G25" s="18">
        <f>_xlfn.IFERROR(VLOOKUP(I25,'[1]Sheet1'!$A$226:$G$244,6,FALSE),0)</f>
        <v>89</v>
      </c>
      <c r="H25" s="174">
        <f>_xlfn.IFERROR(VLOOKUP(I25,'[1]Sheet1'!$A$226:$G$244,7,FALSE)/100,0)</f>
        <v>0.03222302679217958</v>
      </c>
      <c r="I25" s="259" t="s">
        <v>451</v>
      </c>
    </row>
    <row r="26" spans="1:9" ht="15.75" thickBot="1">
      <c r="A26" s="157" t="s">
        <v>163</v>
      </c>
      <c r="B26" s="158" t="s">
        <v>164</v>
      </c>
      <c r="C26" s="19">
        <f>_xlfn.IFERROR(VLOOKUP(I26,'[1]Sheet1'!$A$226:$G$244,2,FALSE),0)</f>
        <v>38</v>
      </c>
      <c r="D26" s="175">
        <f>_xlfn.IFERROR(VLOOKUP(I26,'[1]Sheet1'!$A$226:$G$244,3,FALSE)/100,0)</f>
        <v>0.028379387602688575</v>
      </c>
      <c r="E26" s="19">
        <f>_xlfn.IFERROR(VLOOKUP(I26,'[1]Sheet1'!$A$226:$G$244,4,FALSE),0)</f>
        <v>34</v>
      </c>
      <c r="F26" s="175">
        <f>_xlfn.IFERROR(VLOOKUP(I26,'[1]Sheet1'!$A$226:$G$244,5,FALSE)/100,0)</f>
        <v>0.023893183415319746</v>
      </c>
      <c r="G26" s="19">
        <f>_xlfn.IFERROR(VLOOKUP(I26,'[1]Sheet1'!$A$226:$G$244,6,FALSE),0)</f>
        <v>72</v>
      </c>
      <c r="H26" s="175">
        <f>_xlfn.IFERROR(VLOOKUP(I26,'[1]Sheet1'!$A$226:$G$244,7,FALSE)/100,0)</f>
        <v>0.02606806661839247</v>
      </c>
      <c r="I26" s="259" t="s">
        <v>452</v>
      </c>
    </row>
    <row r="27" spans="1:9" ht="15.75" thickBot="1">
      <c r="A27" s="277" t="s">
        <v>103</v>
      </c>
      <c r="B27" s="278"/>
      <c r="C27" s="28">
        <f>_xlfn.IFERROR(VLOOKUP(I27,'[1]Sheet1'!$A$226:$G$244,2,FALSE),0)</f>
        <v>1339</v>
      </c>
      <c r="D27" s="29">
        <f>_xlfn.IFERROR(VLOOKUP(I27,'[1]Sheet1'!$A$226:$G$244,3,FALSE)/100,0)</f>
        <v>1</v>
      </c>
      <c r="E27" s="28">
        <f>_xlfn.IFERROR(VLOOKUP(I27,'[1]Sheet1'!$A$226:$G$244,4,FALSE),0)</f>
        <v>1423</v>
      </c>
      <c r="F27" s="29">
        <f>_xlfn.IFERROR(VLOOKUP(I27,'[1]Sheet1'!$A$226:$G$244,5,FALSE)/100,0)</f>
        <v>1</v>
      </c>
      <c r="G27" s="28">
        <f>_xlfn.IFERROR(VLOOKUP(I27,'[1]Sheet1'!$A$226:$G$244,6,FALSE),0)</f>
        <v>2762</v>
      </c>
      <c r="H27" s="29">
        <f>_xlfn.IFERROR(VLOOKUP(I27,'[1]Sheet1'!$A$226:$G$244,7,FALSE)/100,0)</f>
        <v>1</v>
      </c>
      <c r="I27" s="258" t="s">
        <v>435</v>
      </c>
    </row>
    <row r="29" ht="15">
      <c r="G29" s="263"/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9"/>
  <sheetViews>
    <sheetView zoomScalePageLayoutView="0" workbookViewId="0" topLeftCell="A1">
      <selection activeCell="K21" sqref="K21"/>
    </sheetView>
  </sheetViews>
  <sheetFormatPr defaultColWidth="11.421875" defaultRowHeight="15"/>
  <cols>
    <col min="1" max="1" width="10.7109375" style="167" customWidth="1"/>
    <col min="2" max="2" width="80.00390625" style="167" bestFit="1" customWidth="1"/>
    <col min="3" max="10" width="14.7109375" style="167" customWidth="1"/>
    <col min="11" max="16384" width="11.421875" style="167" customWidth="1"/>
  </cols>
  <sheetData>
    <row r="1" spans="1:10" ht="24.75" customHeight="1" thickBot="1" thickTop="1">
      <c r="A1" s="306" t="s">
        <v>604</v>
      </c>
      <c r="B1" s="307"/>
      <c r="C1" s="307"/>
      <c r="D1" s="307"/>
      <c r="E1" s="307"/>
      <c r="F1" s="307"/>
      <c r="G1" s="308"/>
      <c r="H1" s="308"/>
      <c r="I1" s="308"/>
      <c r="J1" s="321"/>
    </row>
    <row r="2" spans="1:10" ht="19.5" customHeight="1" thickBot="1" thickTop="1">
      <c r="A2" s="296" t="s">
        <v>30</v>
      </c>
      <c r="B2" s="298" t="s">
        <v>120</v>
      </c>
      <c r="C2" s="311" t="s">
        <v>107</v>
      </c>
      <c r="D2" s="312"/>
      <c r="E2" s="312"/>
      <c r="F2" s="312"/>
      <c r="G2" s="312"/>
      <c r="H2" s="312"/>
      <c r="I2" s="322" t="s">
        <v>103</v>
      </c>
      <c r="J2" s="323"/>
    </row>
    <row r="3" spans="1:10" ht="19.5" customHeight="1">
      <c r="A3" s="296"/>
      <c r="B3" s="298"/>
      <c r="C3" s="317" t="s">
        <v>108</v>
      </c>
      <c r="D3" s="304"/>
      <c r="E3" s="282" t="s">
        <v>109</v>
      </c>
      <c r="F3" s="285"/>
      <c r="G3" s="332" t="s">
        <v>110</v>
      </c>
      <c r="H3" s="332"/>
      <c r="I3" s="324"/>
      <c r="J3" s="325"/>
    </row>
    <row r="4" spans="1:10" ht="19.5" customHeight="1" thickBot="1">
      <c r="A4" s="297"/>
      <c r="B4" s="299"/>
      <c r="C4" s="34" t="s">
        <v>33</v>
      </c>
      <c r="D4" s="31" t="s">
        <v>34</v>
      </c>
      <c r="E4" s="35" t="s">
        <v>33</v>
      </c>
      <c r="F4" s="36" t="s">
        <v>34</v>
      </c>
      <c r="G4" s="30" t="s">
        <v>33</v>
      </c>
      <c r="H4" s="31" t="s">
        <v>34</v>
      </c>
      <c r="I4" s="14" t="s">
        <v>33</v>
      </c>
      <c r="J4" s="68" t="s">
        <v>34</v>
      </c>
    </row>
    <row r="5" spans="1:11" ht="15">
      <c r="A5" s="162" t="s">
        <v>121</v>
      </c>
      <c r="B5" s="163" t="s">
        <v>122</v>
      </c>
      <c r="C5" s="17">
        <f>_xlfn.IFERROR(VLOOKUP(K5,'[1]Sheet1'!$A$249:$I$267,2,FALSE),0)</f>
        <v>21</v>
      </c>
      <c r="D5" s="176">
        <f>_xlfn.IFERROR(VLOOKUP(K5,'[1]Sheet1'!$A$249:$I$267,3,FALSE)/100,0)</f>
        <v>0.08641975308641975</v>
      </c>
      <c r="E5" s="17">
        <f>_xlfn.IFERROR(VLOOKUP(K5,'[1]Sheet1'!$A$249:$I$267,4,FALSE),0)</f>
        <v>148</v>
      </c>
      <c r="F5" s="173">
        <f>_xlfn.IFERROR(VLOOKUP(K5,'[1]Sheet1'!$A$249:$I$267,5,FALSE)/100,0)</f>
        <v>0.09255784865540964</v>
      </c>
      <c r="G5" s="109">
        <f>_xlfn.IFERROR(VLOOKUP(K5,'[1]Sheet1'!$A$249:$I$267,6,FALSE),0)</f>
        <v>110</v>
      </c>
      <c r="H5" s="176">
        <f>_xlfn.IFERROR(VLOOKUP(K5,'[1]Sheet1'!$A$249:$I$267,7,FALSE)/100,0)</f>
        <v>0.11956521739130435</v>
      </c>
      <c r="I5" s="17">
        <f>_xlfn.IFERROR(VLOOKUP(K5,'[1]Sheet1'!$A$249:$I$267,8,FALSE),0)</f>
        <v>279</v>
      </c>
      <c r="J5" s="173">
        <f>_xlfn.IFERROR(VLOOKUP(K5,'[1]Sheet1'!$A$249:$I$267,9,FALSE)/100,0)</f>
        <v>0.10101375814627084</v>
      </c>
      <c r="K5" s="256" t="s">
        <v>436</v>
      </c>
    </row>
    <row r="6" spans="1:11" ht="28.5">
      <c r="A6" s="157" t="s">
        <v>123</v>
      </c>
      <c r="B6" s="158" t="s">
        <v>124</v>
      </c>
      <c r="C6" s="18">
        <f>_xlfn.IFERROR(VLOOKUP(K6,'[1]Sheet1'!$A$249:$I$267,2,FALSE),0)</f>
        <v>17</v>
      </c>
      <c r="D6" s="177">
        <f>_xlfn.IFERROR(VLOOKUP(K6,'[1]Sheet1'!$A$249:$I$267,3,FALSE)/100,0)</f>
        <v>0.06995884773662552</v>
      </c>
      <c r="E6" s="18">
        <f>_xlfn.IFERROR(VLOOKUP(K6,'[1]Sheet1'!$A$249:$I$267,4,FALSE),0)</f>
        <v>171</v>
      </c>
      <c r="F6" s="174">
        <f>_xlfn.IFERROR(VLOOKUP(K6,'[1]Sheet1'!$A$249:$I$267,5,FALSE)/100,0)</f>
        <v>0.10694183864915571</v>
      </c>
      <c r="G6" s="103">
        <f>_xlfn.IFERROR(VLOOKUP(K6,'[1]Sheet1'!$A$249:$I$267,6,FALSE),0)</f>
        <v>144</v>
      </c>
      <c r="H6" s="177">
        <f>_xlfn.IFERROR(VLOOKUP(K6,'[1]Sheet1'!$A$249:$I$267,7,FALSE)/100,0)</f>
        <v>0.1565217391304348</v>
      </c>
      <c r="I6" s="18">
        <f>_xlfn.IFERROR(VLOOKUP(K6,'[1]Sheet1'!$A$249:$I$267,8,FALSE),0)</f>
        <v>332</v>
      </c>
      <c r="J6" s="174">
        <f>_xlfn.IFERROR(VLOOKUP(K6,'[1]Sheet1'!$A$249:$I$267,9,FALSE)/100,0)</f>
        <v>0.12020275162925415</v>
      </c>
      <c r="K6" s="256" t="s">
        <v>437</v>
      </c>
    </row>
    <row r="7" spans="1:11" ht="28.5">
      <c r="A7" s="157" t="s">
        <v>125</v>
      </c>
      <c r="B7" s="158" t="s">
        <v>126</v>
      </c>
      <c r="C7" s="18">
        <f>_xlfn.IFERROR(VLOOKUP(K7,'[1]Sheet1'!$A$249:$I$267,2,FALSE),0)</f>
        <v>4</v>
      </c>
      <c r="D7" s="177">
        <f>_xlfn.IFERROR(VLOOKUP(K7,'[1]Sheet1'!$A$249:$I$267,3,FALSE)/100,0)</f>
        <v>0.01646090534979424</v>
      </c>
      <c r="E7" s="18">
        <f>_xlfn.IFERROR(VLOOKUP(K7,'[1]Sheet1'!$A$249:$I$267,4,FALSE),0)</f>
        <v>35</v>
      </c>
      <c r="F7" s="174">
        <f>_xlfn.IFERROR(VLOOKUP(K7,'[1]Sheet1'!$A$249:$I$267,5,FALSE)/100,0)</f>
        <v>0.021888680425265795</v>
      </c>
      <c r="G7" s="103">
        <f>_xlfn.IFERROR(VLOOKUP(K7,'[1]Sheet1'!$A$249:$I$267,6,FALSE),0)</f>
        <v>19</v>
      </c>
      <c r="H7" s="177">
        <f>_xlfn.IFERROR(VLOOKUP(K7,'[1]Sheet1'!$A$249:$I$267,7,FALSE)/100,0)</f>
        <v>0.020652173913043477</v>
      </c>
      <c r="I7" s="18">
        <f>_xlfn.IFERROR(VLOOKUP(K7,'[1]Sheet1'!$A$249:$I$267,8,FALSE),0)</f>
        <v>58</v>
      </c>
      <c r="J7" s="174">
        <f>_xlfn.IFERROR(VLOOKUP(K7,'[1]Sheet1'!$A$249:$I$267,9,FALSE)/100,0)</f>
        <v>0.020999275887038378</v>
      </c>
      <c r="K7" s="256" t="s">
        <v>438</v>
      </c>
    </row>
    <row r="8" spans="1:11" ht="28.5">
      <c r="A8" s="157" t="s">
        <v>127</v>
      </c>
      <c r="B8" s="158" t="s">
        <v>128</v>
      </c>
      <c r="C8" s="18">
        <f>_xlfn.IFERROR(VLOOKUP(K8,'[1]Sheet1'!$A$249:$I$267,2,FALSE),0)</f>
        <v>1</v>
      </c>
      <c r="D8" s="177">
        <f>_xlfn.IFERROR(VLOOKUP(K8,'[1]Sheet1'!$A$249:$I$267,3,FALSE)/100,0)</f>
        <v>0.00411522633744856</v>
      </c>
      <c r="E8" s="18">
        <f>_xlfn.IFERROR(VLOOKUP(K8,'[1]Sheet1'!$A$249:$I$267,4,FALSE),0)</f>
        <v>2</v>
      </c>
      <c r="F8" s="174">
        <f>_xlfn.IFERROR(VLOOKUP(K8,'[1]Sheet1'!$A$249:$I$267,5,FALSE)/100,0)</f>
        <v>0.0012507817385866166</v>
      </c>
      <c r="G8" s="103">
        <f>_xlfn.IFERROR(VLOOKUP(K8,'[1]Sheet1'!$A$249:$I$267,6,FALSE),0)</f>
        <v>1</v>
      </c>
      <c r="H8" s="177">
        <f>_xlfn.IFERROR(VLOOKUP(K8,'[1]Sheet1'!$A$249:$I$267,7,FALSE)/100,0)</f>
        <v>0.0010869565217391304</v>
      </c>
      <c r="I8" s="18">
        <f>_xlfn.IFERROR(VLOOKUP(K8,'[1]Sheet1'!$A$249:$I$267,8,FALSE),0)</f>
        <v>4</v>
      </c>
      <c r="J8" s="174">
        <f>_xlfn.IFERROR(VLOOKUP(K8,'[1]Sheet1'!$A$249:$I$267,9,FALSE)/100,0)</f>
        <v>0.001448225923244026</v>
      </c>
      <c r="K8" s="256" t="s">
        <v>439</v>
      </c>
    </row>
    <row r="9" spans="1:11" ht="15">
      <c r="A9" s="157" t="s">
        <v>129</v>
      </c>
      <c r="B9" s="158" t="s">
        <v>130</v>
      </c>
      <c r="C9" s="18">
        <f>_xlfn.IFERROR(VLOOKUP(K9,'[1]Sheet1'!$A$249:$I$267,2,FALSE),0)</f>
        <v>0</v>
      </c>
      <c r="D9" s="177">
        <f>_xlfn.IFERROR(VLOOKUP(K9,'[1]Sheet1'!$A$249:$I$267,3,FALSE)/100,0)</f>
        <v>0</v>
      </c>
      <c r="E9" s="18">
        <f>_xlfn.IFERROR(VLOOKUP(K9,'[1]Sheet1'!$A$249:$I$267,4,FALSE),0)</f>
        <v>1</v>
      </c>
      <c r="F9" s="174">
        <f>_xlfn.IFERROR(VLOOKUP(K9,'[1]Sheet1'!$A$249:$I$267,5,FALSE)/100,0)</f>
        <v>0.0006253908692933083</v>
      </c>
      <c r="G9" s="103">
        <f>_xlfn.IFERROR(VLOOKUP(K9,'[1]Sheet1'!$A$249:$I$267,6,FALSE),0)</f>
        <v>3</v>
      </c>
      <c r="H9" s="177">
        <f>_xlfn.IFERROR(VLOOKUP(K9,'[1]Sheet1'!$A$249:$I$267,7,FALSE)/100,0)</f>
        <v>0.0032608695652173916</v>
      </c>
      <c r="I9" s="18">
        <f>_xlfn.IFERROR(VLOOKUP(K9,'[1]Sheet1'!$A$249:$I$267,8,FALSE),0)</f>
        <v>4</v>
      </c>
      <c r="J9" s="174">
        <f>_xlfn.IFERROR(VLOOKUP(K9,'[1]Sheet1'!$A$249:$I$267,9,FALSE)/100,0)</f>
        <v>0.001448225923244026</v>
      </c>
      <c r="K9" s="256" t="s">
        <v>440</v>
      </c>
    </row>
    <row r="10" spans="1:11" ht="15">
      <c r="A10" s="157" t="s">
        <v>131</v>
      </c>
      <c r="B10" s="158" t="s">
        <v>132</v>
      </c>
      <c r="C10" s="18">
        <f>_xlfn.IFERROR(VLOOKUP(K10,'[1]Sheet1'!$A$249:$I$267,2,FALSE),0)</f>
        <v>0</v>
      </c>
      <c r="D10" s="177">
        <f>_xlfn.IFERROR(VLOOKUP(K10,'[1]Sheet1'!$A$249:$I$267,3,FALSE)/100,0)</f>
        <v>0</v>
      </c>
      <c r="E10" s="18">
        <f>_xlfn.IFERROR(VLOOKUP(K10,'[1]Sheet1'!$A$249:$I$267,4,FALSE),0)</f>
        <v>0</v>
      </c>
      <c r="F10" s="174">
        <f>_xlfn.IFERROR(VLOOKUP(K10,'[1]Sheet1'!$A$249:$I$267,5,FALSE)/100,0)</f>
        <v>0</v>
      </c>
      <c r="G10" s="103">
        <f>_xlfn.IFERROR(VLOOKUP(K10,'[1]Sheet1'!$A$249:$I$267,6,FALSE),0)</f>
        <v>0</v>
      </c>
      <c r="H10" s="177">
        <f>_xlfn.IFERROR(VLOOKUP(K10,'[1]Sheet1'!$A$249:$I$267,7,FALSE)/100,0)</f>
        <v>0</v>
      </c>
      <c r="I10" s="18">
        <f>_xlfn.IFERROR(VLOOKUP(K10,'[1]Sheet1'!$A$249:$I$267,8,FALSE),0)</f>
        <v>0</v>
      </c>
      <c r="J10" s="174">
        <f>_xlfn.IFERROR(VLOOKUP(K10,'[1]Sheet1'!$A$249:$I$267,9,FALSE)/100,0)</f>
        <v>0</v>
      </c>
      <c r="K10" s="256" t="s">
        <v>571</v>
      </c>
    </row>
    <row r="11" spans="1:11" ht="15">
      <c r="A11" s="157" t="s">
        <v>133</v>
      </c>
      <c r="B11" s="158" t="s">
        <v>134</v>
      </c>
      <c r="C11" s="18">
        <f>_xlfn.IFERROR(VLOOKUP(K11,'[1]Sheet1'!$A$249:$I$267,2,FALSE),0)</f>
        <v>0</v>
      </c>
      <c r="D11" s="177">
        <f>_xlfn.IFERROR(VLOOKUP(K11,'[1]Sheet1'!$A$249:$I$267,3,FALSE)/100,0)</f>
        <v>0</v>
      </c>
      <c r="E11" s="18">
        <f>_xlfn.IFERROR(VLOOKUP(K11,'[1]Sheet1'!$A$249:$I$267,4,FALSE),0)</f>
        <v>0</v>
      </c>
      <c r="F11" s="174">
        <f>_xlfn.IFERROR(VLOOKUP(K11,'[1]Sheet1'!$A$249:$I$267,5,FALSE)/100,0)</f>
        <v>0</v>
      </c>
      <c r="G11" s="103">
        <f>_xlfn.IFERROR(VLOOKUP(K11,'[1]Sheet1'!$A$249:$I$267,6,FALSE),0)</f>
        <v>0</v>
      </c>
      <c r="H11" s="177">
        <f>_xlfn.IFERROR(VLOOKUP(K11,'[1]Sheet1'!$A$249:$I$267,7,FALSE)/100,0)</f>
        <v>0</v>
      </c>
      <c r="I11" s="18">
        <f>_xlfn.IFERROR(VLOOKUP(K11,'[1]Sheet1'!$A$249:$I$267,8,FALSE),0)</f>
        <v>0</v>
      </c>
      <c r="J11" s="174">
        <f>_xlfn.IFERROR(VLOOKUP(K11,'[1]Sheet1'!$A$249:$I$267,9,FALSE)/100,0)</f>
        <v>0</v>
      </c>
      <c r="K11" s="256" t="s">
        <v>441</v>
      </c>
    </row>
    <row r="12" spans="1:11" ht="15">
      <c r="A12" s="157" t="s">
        <v>135</v>
      </c>
      <c r="B12" s="158" t="s">
        <v>136</v>
      </c>
      <c r="C12" s="18">
        <f>_xlfn.IFERROR(VLOOKUP(K12,'[1]Sheet1'!$A$249:$I$267,2,FALSE),0)</f>
        <v>0</v>
      </c>
      <c r="D12" s="177">
        <f>_xlfn.IFERROR(VLOOKUP(K12,'[1]Sheet1'!$A$249:$I$267,3,FALSE)/100,0)</f>
        <v>0</v>
      </c>
      <c r="E12" s="18">
        <f>_xlfn.IFERROR(VLOOKUP(K12,'[1]Sheet1'!$A$249:$I$267,4,FALSE),0)</f>
        <v>1</v>
      </c>
      <c r="F12" s="174">
        <f>_xlfn.IFERROR(VLOOKUP(K12,'[1]Sheet1'!$A$249:$I$267,5,FALSE)/100,0)</f>
        <v>0.0006253908692933083</v>
      </c>
      <c r="G12" s="103">
        <f>_xlfn.IFERROR(VLOOKUP(K12,'[1]Sheet1'!$A$249:$I$267,6,FALSE),0)</f>
        <v>0</v>
      </c>
      <c r="H12" s="177">
        <f>_xlfn.IFERROR(VLOOKUP(K12,'[1]Sheet1'!$A$249:$I$267,7,FALSE)/100,0)</f>
        <v>0</v>
      </c>
      <c r="I12" s="18">
        <f>_xlfn.IFERROR(VLOOKUP(K12,'[1]Sheet1'!$A$249:$I$267,8,FALSE),0)</f>
        <v>1</v>
      </c>
      <c r="J12" s="174">
        <f>_xlfn.IFERROR(VLOOKUP(K12,'[1]Sheet1'!$A$249:$I$267,9,FALSE)/100,0)</f>
        <v>0.0003620564808110065</v>
      </c>
      <c r="K12" s="256" t="s">
        <v>572</v>
      </c>
    </row>
    <row r="13" spans="1:11" ht="15">
      <c r="A13" s="157" t="s">
        <v>137</v>
      </c>
      <c r="B13" s="158" t="s">
        <v>138</v>
      </c>
      <c r="C13" s="18">
        <f>_xlfn.IFERROR(VLOOKUP(K13,'[1]Sheet1'!$A$249:$I$267,2,FALSE),0)</f>
        <v>0</v>
      </c>
      <c r="D13" s="177">
        <f>_xlfn.IFERROR(VLOOKUP(K13,'[1]Sheet1'!$A$249:$I$267,3,FALSE)/100,0)</f>
        <v>0</v>
      </c>
      <c r="E13" s="18">
        <f>_xlfn.IFERROR(VLOOKUP(K13,'[1]Sheet1'!$A$249:$I$267,4,FALSE),0)</f>
        <v>0</v>
      </c>
      <c r="F13" s="174">
        <f>_xlfn.IFERROR(VLOOKUP(K13,'[1]Sheet1'!$A$249:$I$267,5,FALSE)/100,0)</f>
        <v>0</v>
      </c>
      <c r="G13" s="103">
        <f>_xlfn.IFERROR(VLOOKUP(K13,'[1]Sheet1'!$A$249:$I$267,6,FALSE),0)</f>
        <v>0</v>
      </c>
      <c r="H13" s="177">
        <f>_xlfn.IFERROR(VLOOKUP(K13,'[1]Sheet1'!$A$249:$I$267,7,FALSE)/100,0)</f>
        <v>0</v>
      </c>
      <c r="I13" s="18">
        <f>_xlfn.IFERROR(VLOOKUP(K13,'[1]Sheet1'!$A$249:$I$267,8,FALSE),0)</f>
        <v>0</v>
      </c>
      <c r="J13" s="174">
        <f>_xlfn.IFERROR(VLOOKUP(K13,'[1]Sheet1'!$A$249:$I$267,9,FALSE)/100,0)</f>
        <v>0</v>
      </c>
      <c r="K13" s="256"/>
    </row>
    <row r="14" spans="1:11" ht="15">
      <c r="A14" s="157" t="s">
        <v>139</v>
      </c>
      <c r="B14" s="158" t="s">
        <v>140</v>
      </c>
      <c r="C14" s="18">
        <f>_xlfn.IFERROR(VLOOKUP(K14,'[1]Sheet1'!$A$249:$I$267,2,FALSE),0)</f>
        <v>0</v>
      </c>
      <c r="D14" s="177">
        <f>_xlfn.IFERROR(VLOOKUP(K14,'[1]Sheet1'!$A$249:$I$267,3,FALSE)/100,0)</f>
        <v>0</v>
      </c>
      <c r="E14" s="18">
        <f>_xlfn.IFERROR(VLOOKUP(K14,'[1]Sheet1'!$A$249:$I$267,4,FALSE),0)</f>
        <v>0</v>
      </c>
      <c r="F14" s="174">
        <f>_xlfn.IFERROR(VLOOKUP(K14,'[1]Sheet1'!$A$249:$I$267,5,FALSE)/100,0)</f>
        <v>0</v>
      </c>
      <c r="G14" s="103">
        <f>_xlfn.IFERROR(VLOOKUP(K14,'[1]Sheet1'!$A$249:$I$267,6,FALSE),0)</f>
        <v>1</v>
      </c>
      <c r="H14" s="177">
        <f>_xlfn.IFERROR(VLOOKUP(K14,'[1]Sheet1'!$A$249:$I$267,7,FALSE)/100,0)</f>
        <v>0.0010869565217391304</v>
      </c>
      <c r="I14" s="18">
        <f>_xlfn.IFERROR(VLOOKUP(K14,'[1]Sheet1'!$A$249:$I$267,8,FALSE),0)</f>
        <v>1</v>
      </c>
      <c r="J14" s="174">
        <f>_xlfn.IFERROR(VLOOKUP(K14,'[1]Sheet1'!$A$249:$I$267,9,FALSE)/100,0)</f>
        <v>0.0003620564808110065</v>
      </c>
      <c r="K14" s="256" t="s">
        <v>442</v>
      </c>
    </row>
    <row r="15" spans="1:11" ht="15">
      <c r="A15" s="157" t="s">
        <v>141</v>
      </c>
      <c r="B15" s="158" t="s">
        <v>142</v>
      </c>
      <c r="C15" s="18">
        <f>_xlfn.IFERROR(VLOOKUP(K15,'[1]Sheet1'!$A$249:$I$267,2,FALSE),0)</f>
        <v>0</v>
      </c>
      <c r="D15" s="177">
        <f>_xlfn.IFERROR(VLOOKUP(K15,'[1]Sheet1'!$A$249:$I$267,3,FALSE)/100,0)</f>
        <v>0</v>
      </c>
      <c r="E15" s="18">
        <f>_xlfn.IFERROR(VLOOKUP(K15,'[1]Sheet1'!$A$249:$I$267,4,FALSE),0)</f>
        <v>0</v>
      </c>
      <c r="F15" s="174">
        <f>_xlfn.IFERROR(VLOOKUP(K15,'[1]Sheet1'!$A$249:$I$267,5,FALSE)/100,0)</f>
        <v>0</v>
      </c>
      <c r="G15" s="103">
        <f>_xlfn.IFERROR(VLOOKUP(K15,'[1]Sheet1'!$A$249:$I$267,6,FALSE),0)</f>
        <v>0</v>
      </c>
      <c r="H15" s="177">
        <f>_xlfn.IFERROR(VLOOKUP(K15,'[1]Sheet1'!$A$249:$I$267,7,FALSE)/100,0)</f>
        <v>0</v>
      </c>
      <c r="I15" s="18">
        <f>_xlfn.IFERROR(VLOOKUP(K15,'[1]Sheet1'!$A$249:$I$267,8,FALSE),0)</f>
        <v>0</v>
      </c>
      <c r="J15" s="174">
        <f>_xlfn.IFERROR(VLOOKUP(K15,'[1]Sheet1'!$A$249:$I$267,9,FALSE)/100,0)</f>
        <v>0</v>
      </c>
      <c r="K15" s="256" t="s">
        <v>573</v>
      </c>
    </row>
    <row r="16" spans="1:11" ht="15">
      <c r="A16" s="157" t="s">
        <v>143</v>
      </c>
      <c r="B16" s="158" t="s">
        <v>144</v>
      </c>
      <c r="C16" s="18">
        <f>_xlfn.IFERROR(VLOOKUP(K16,'[1]Sheet1'!$A$249:$I$267,2,FALSE),0)</f>
        <v>0</v>
      </c>
      <c r="D16" s="177">
        <f>_xlfn.IFERROR(VLOOKUP(K16,'[1]Sheet1'!$A$249:$I$267,3,FALSE)/100,0)</f>
        <v>0</v>
      </c>
      <c r="E16" s="18">
        <f>_xlfn.IFERROR(VLOOKUP(K16,'[1]Sheet1'!$A$249:$I$267,4,FALSE),0)</f>
        <v>4</v>
      </c>
      <c r="F16" s="174">
        <f>_xlfn.IFERROR(VLOOKUP(K16,'[1]Sheet1'!$A$249:$I$267,5,FALSE)/100,0)</f>
        <v>0.0025015634771732333</v>
      </c>
      <c r="G16" s="103">
        <f>_xlfn.IFERROR(VLOOKUP(K16,'[1]Sheet1'!$A$249:$I$267,6,FALSE),0)</f>
        <v>1</v>
      </c>
      <c r="H16" s="177">
        <f>_xlfn.IFERROR(VLOOKUP(K16,'[1]Sheet1'!$A$249:$I$267,7,FALSE)/100,0)</f>
        <v>0.0010869565217391304</v>
      </c>
      <c r="I16" s="18">
        <f>_xlfn.IFERROR(VLOOKUP(K16,'[1]Sheet1'!$A$249:$I$267,8,FALSE),0)</f>
        <v>5</v>
      </c>
      <c r="J16" s="174">
        <f>_xlfn.IFERROR(VLOOKUP(K16,'[1]Sheet1'!$A$249:$I$267,9,FALSE)/100,0)</f>
        <v>0.0018102824040550326</v>
      </c>
      <c r="K16" s="256" t="s">
        <v>443</v>
      </c>
    </row>
    <row r="17" spans="1:11" ht="15">
      <c r="A17" s="157" t="s">
        <v>145</v>
      </c>
      <c r="B17" s="158" t="s">
        <v>146</v>
      </c>
      <c r="C17" s="18">
        <f>_xlfn.IFERROR(VLOOKUP(K17,'[1]Sheet1'!$A$249:$I$267,2,FALSE),0)</f>
        <v>185</v>
      </c>
      <c r="D17" s="177">
        <f>_xlfn.IFERROR(VLOOKUP(K17,'[1]Sheet1'!$A$249:$I$267,3,FALSE)/100,0)</f>
        <v>0.7613168724279835</v>
      </c>
      <c r="E17" s="18">
        <f>_xlfn.IFERROR(VLOOKUP(K17,'[1]Sheet1'!$A$249:$I$267,4,FALSE),0)</f>
        <v>1061</v>
      </c>
      <c r="F17" s="174">
        <f>_xlfn.IFERROR(VLOOKUP(K17,'[1]Sheet1'!$A$249:$I$267,5,FALSE)/100,0)</f>
        <v>0.6635397123202001</v>
      </c>
      <c r="G17" s="103">
        <f>_xlfn.IFERROR(VLOOKUP(K17,'[1]Sheet1'!$A$249:$I$267,6,FALSE),0)</f>
        <v>537</v>
      </c>
      <c r="H17" s="177">
        <f>_xlfn.IFERROR(VLOOKUP(K17,'[1]Sheet1'!$A$249:$I$267,7,FALSE)/100,0)</f>
        <v>0.583695652173913</v>
      </c>
      <c r="I17" s="18">
        <f>_xlfn.IFERROR(VLOOKUP(K17,'[1]Sheet1'!$A$249:$I$267,8,FALSE),0)</f>
        <v>1783</v>
      </c>
      <c r="J17" s="174">
        <f>_xlfn.IFERROR(VLOOKUP(K17,'[1]Sheet1'!$A$249:$I$267,9,FALSE)/100,0)</f>
        <v>0.6455467052860245</v>
      </c>
      <c r="K17" s="256" t="s">
        <v>444</v>
      </c>
    </row>
    <row r="18" spans="1:11" ht="15">
      <c r="A18" s="157" t="s">
        <v>147</v>
      </c>
      <c r="B18" s="158" t="s">
        <v>148</v>
      </c>
      <c r="C18" s="18">
        <f>_xlfn.IFERROR(VLOOKUP(K18,'[1]Sheet1'!$A$249:$I$267,2,FALSE),0)</f>
        <v>3</v>
      </c>
      <c r="D18" s="177">
        <f>_xlfn.IFERROR(VLOOKUP(K18,'[1]Sheet1'!$A$249:$I$267,3,FALSE)/100,0)</f>
        <v>0.012345679012345678</v>
      </c>
      <c r="E18" s="18">
        <f>_xlfn.IFERROR(VLOOKUP(K18,'[1]Sheet1'!$A$249:$I$267,4,FALSE),0)</f>
        <v>27</v>
      </c>
      <c r="F18" s="174">
        <f>_xlfn.IFERROR(VLOOKUP(K18,'[1]Sheet1'!$A$249:$I$267,5,FALSE)/100,0)</f>
        <v>0.016885553470919325</v>
      </c>
      <c r="G18" s="103">
        <f>_xlfn.IFERROR(VLOOKUP(K18,'[1]Sheet1'!$A$249:$I$267,6,FALSE),0)</f>
        <v>12</v>
      </c>
      <c r="H18" s="177">
        <f>_xlfn.IFERROR(VLOOKUP(K18,'[1]Sheet1'!$A$249:$I$267,7,FALSE)/100,0)</f>
        <v>0.013043478260869566</v>
      </c>
      <c r="I18" s="18">
        <f>_xlfn.IFERROR(VLOOKUP(K18,'[1]Sheet1'!$A$249:$I$267,8,FALSE),0)</f>
        <v>42</v>
      </c>
      <c r="J18" s="174">
        <f>_xlfn.IFERROR(VLOOKUP(K18,'[1]Sheet1'!$A$249:$I$267,9,FALSE)/100,0)</f>
        <v>0.015206372194062274</v>
      </c>
      <c r="K18" s="256" t="s">
        <v>445</v>
      </c>
    </row>
    <row r="19" spans="1:11" ht="28.5">
      <c r="A19" s="157" t="s">
        <v>149</v>
      </c>
      <c r="B19" s="158" t="s">
        <v>150</v>
      </c>
      <c r="C19" s="18">
        <f>_xlfn.IFERROR(VLOOKUP(K19,'[1]Sheet1'!$A$249:$I$267,2,FALSE),0)</f>
        <v>1</v>
      </c>
      <c r="D19" s="177">
        <f>_xlfn.IFERROR(VLOOKUP(K19,'[1]Sheet1'!$A$249:$I$267,3,FALSE)/100,0)</f>
        <v>0.00411522633744856</v>
      </c>
      <c r="E19" s="18">
        <f>_xlfn.IFERROR(VLOOKUP(K19,'[1]Sheet1'!$A$249:$I$267,4,FALSE),0)</f>
        <v>10</v>
      </c>
      <c r="F19" s="174">
        <f>_xlfn.IFERROR(VLOOKUP(K19,'[1]Sheet1'!$A$249:$I$267,5,FALSE)/100,0)</f>
        <v>0.006253908692933083</v>
      </c>
      <c r="G19" s="103">
        <f>_xlfn.IFERROR(VLOOKUP(K19,'[1]Sheet1'!$A$249:$I$267,6,FALSE),0)</f>
        <v>3</v>
      </c>
      <c r="H19" s="177">
        <f>_xlfn.IFERROR(VLOOKUP(K19,'[1]Sheet1'!$A$249:$I$267,7,FALSE)/100,0)</f>
        <v>0.0032608695652173916</v>
      </c>
      <c r="I19" s="18">
        <f>_xlfn.IFERROR(VLOOKUP(K19,'[1]Sheet1'!$A$249:$I$267,8,FALSE),0)</f>
        <v>14</v>
      </c>
      <c r="J19" s="174">
        <f>_xlfn.IFERROR(VLOOKUP(K19,'[1]Sheet1'!$A$249:$I$267,9,FALSE)/100,0)</f>
        <v>0.005068790731354091</v>
      </c>
      <c r="K19" s="256" t="s">
        <v>446</v>
      </c>
    </row>
    <row r="20" spans="1:11" ht="15">
      <c r="A20" s="157" t="s">
        <v>151</v>
      </c>
      <c r="B20" s="158" t="s">
        <v>152</v>
      </c>
      <c r="C20" s="18">
        <f>_xlfn.IFERROR(VLOOKUP(K20,'[1]Sheet1'!$A$249:$I$267,2,FALSE),0)</f>
        <v>0</v>
      </c>
      <c r="D20" s="177">
        <f>_xlfn.IFERROR(VLOOKUP(K20,'[1]Sheet1'!$A$249:$I$267,3,FALSE)/100,0)</f>
        <v>0</v>
      </c>
      <c r="E20" s="18">
        <f>_xlfn.IFERROR(VLOOKUP(K20,'[1]Sheet1'!$A$249:$I$267,4,FALSE),0)</f>
        <v>0</v>
      </c>
      <c r="F20" s="174">
        <f>_xlfn.IFERROR(VLOOKUP(K20,'[1]Sheet1'!$A$249:$I$267,5,FALSE)/100,0)</f>
        <v>0</v>
      </c>
      <c r="G20" s="103">
        <f>_xlfn.IFERROR(VLOOKUP(K20,'[1]Sheet1'!$A$249:$I$267,6,FALSE),0)</f>
        <v>0</v>
      </c>
      <c r="H20" s="177">
        <f>_xlfn.IFERROR(VLOOKUP(K20,'[1]Sheet1'!$A$249:$I$267,7,FALSE)/100,0)</f>
        <v>0</v>
      </c>
      <c r="I20" s="18">
        <f>_xlfn.IFERROR(VLOOKUP(K20,'[1]Sheet1'!$A$249:$I$267,8,FALSE),0)</f>
        <v>0</v>
      </c>
      <c r="J20" s="174">
        <f>_xlfn.IFERROR(VLOOKUP(K20,'[1]Sheet1'!$A$249:$I$267,9,FALSE)/100,0)</f>
        <v>0</v>
      </c>
      <c r="K20" s="256" t="s">
        <v>447</v>
      </c>
    </row>
    <row r="21" spans="1:11" ht="15">
      <c r="A21" s="157" t="s">
        <v>153</v>
      </c>
      <c r="B21" s="158" t="s">
        <v>154</v>
      </c>
      <c r="C21" s="18">
        <f>_xlfn.IFERROR(VLOOKUP(K21,'[1]Sheet1'!$A$249:$I$267,2,FALSE),0)</f>
        <v>0</v>
      </c>
      <c r="D21" s="177">
        <f>_xlfn.IFERROR(VLOOKUP(K21,'[1]Sheet1'!$A$249:$I$267,3,FALSE)/100,0)</f>
        <v>0</v>
      </c>
      <c r="E21" s="18">
        <f>_xlfn.IFERROR(VLOOKUP(K21,'[1]Sheet1'!$A$249:$I$267,4,FALSE),0)</f>
        <v>0</v>
      </c>
      <c r="F21" s="174">
        <f>_xlfn.IFERROR(VLOOKUP(K21,'[1]Sheet1'!$A$249:$I$267,5,FALSE)/100,0)</f>
        <v>0</v>
      </c>
      <c r="G21" s="103">
        <f>_xlfn.IFERROR(VLOOKUP(K21,'[1]Sheet1'!$A$249:$I$267,6,FALSE),0)</f>
        <v>1</v>
      </c>
      <c r="H21" s="177">
        <f>_xlfn.IFERROR(VLOOKUP(K21,'[1]Sheet1'!$A$249:$I$267,7,FALSE)/100,0)</f>
        <v>0.0010869565217391304</v>
      </c>
      <c r="I21" s="18">
        <f>_xlfn.IFERROR(VLOOKUP(K21,'[1]Sheet1'!$A$249:$I$267,8,FALSE),0)</f>
        <v>1</v>
      </c>
      <c r="J21" s="174">
        <f>_xlfn.IFERROR(VLOOKUP(K21,'[1]Sheet1'!$A$249:$I$267,9,FALSE)/100,0)</f>
        <v>0.0003620564808110065</v>
      </c>
      <c r="K21" s="256" t="s">
        <v>619</v>
      </c>
    </row>
    <row r="22" spans="1:11" ht="28.5">
      <c r="A22" s="157" t="s">
        <v>155</v>
      </c>
      <c r="B22" s="158" t="s">
        <v>156</v>
      </c>
      <c r="C22" s="18">
        <f>_xlfn.IFERROR(VLOOKUP(K22,'[1]Sheet1'!$A$249:$I$267,2,FALSE),0)</f>
        <v>0</v>
      </c>
      <c r="D22" s="177">
        <f>_xlfn.IFERROR(VLOOKUP(K22,'[1]Sheet1'!$A$249:$I$267,3,FALSE)/100,0)</f>
        <v>0</v>
      </c>
      <c r="E22" s="18">
        <f>_xlfn.IFERROR(VLOOKUP(K22,'[1]Sheet1'!$A$249:$I$267,4,FALSE),0)</f>
        <v>5</v>
      </c>
      <c r="F22" s="174">
        <f>_xlfn.IFERROR(VLOOKUP(K22,'[1]Sheet1'!$A$249:$I$267,5,FALSE)/100,0)</f>
        <v>0.0031269543464665416</v>
      </c>
      <c r="G22" s="103">
        <f>_xlfn.IFERROR(VLOOKUP(K22,'[1]Sheet1'!$A$249:$I$267,6,FALSE),0)</f>
        <v>1</v>
      </c>
      <c r="H22" s="177">
        <f>_xlfn.IFERROR(VLOOKUP(K22,'[1]Sheet1'!$A$249:$I$267,7,FALSE)/100,0)</f>
        <v>0.0010869565217391304</v>
      </c>
      <c r="I22" s="18">
        <f>_xlfn.IFERROR(VLOOKUP(K22,'[1]Sheet1'!$A$249:$I$267,8,FALSE),0)</f>
        <v>6</v>
      </c>
      <c r="J22" s="174">
        <f>_xlfn.IFERROR(VLOOKUP(K22,'[1]Sheet1'!$A$249:$I$267,9,FALSE)/100,0)</f>
        <v>0.002172338884866039</v>
      </c>
      <c r="K22" s="256" t="s">
        <v>448</v>
      </c>
    </row>
    <row r="23" spans="1:11" ht="15">
      <c r="A23" s="157" t="s">
        <v>157</v>
      </c>
      <c r="B23" s="158" t="s">
        <v>158</v>
      </c>
      <c r="C23" s="18">
        <f>_xlfn.IFERROR(VLOOKUP(K23,'[1]Sheet1'!$A$249:$I$267,2,FALSE),0)</f>
        <v>4</v>
      </c>
      <c r="D23" s="177">
        <f>_xlfn.IFERROR(VLOOKUP(K23,'[1]Sheet1'!$A$249:$I$267,3,FALSE)/100,0)</f>
        <v>0.01646090534979424</v>
      </c>
      <c r="E23" s="18">
        <f>_xlfn.IFERROR(VLOOKUP(K23,'[1]Sheet1'!$A$249:$I$267,4,FALSE),0)</f>
        <v>41</v>
      </c>
      <c r="F23" s="174">
        <f>_xlfn.IFERROR(VLOOKUP(K23,'[1]Sheet1'!$A$249:$I$267,5,FALSE)/100,0)</f>
        <v>0.02564102564102564</v>
      </c>
      <c r="G23" s="103">
        <f>_xlfn.IFERROR(VLOOKUP(K23,'[1]Sheet1'!$A$249:$I$267,6,FALSE),0)</f>
        <v>23</v>
      </c>
      <c r="H23" s="177">
        <f>_xlfn.IFERROR(VLOOKUP(K23,'[1]Sheet1'!$A$249:$I$267,7,FALSE)/100,0)</f>
        <v>0.025</v>
      </c>
      <c r="I23" s="18">
        <f>_xlfn.IFERROR(VLOOKUP(K23,'[1]Sheet1'!$A$249:$I$267,8,FALSE),0)</f>
        <v>68</v>
      </c>
      <c r="J23" s="174">
        <f>_xlfn.IFERROR(VLOOKUP(K23,'[1]Sheet1'!$A$249:$I$267,9,FALSE)/100,0)</f>
        <v>0.024619840695148443</v>
      </c>
      <c r="K23" s="256" t="s">
        <v>449</v>
      </c>
    </row>
    <row r="24" spans="1:11" ht="15">
      <c r="A24" s="157" t="s">
        <v>159</v>
      </c>
      <c r="B24" s="158" t="s">
        <v>160</v>
      </c>
      <c r="C24" s="18">
        <f>_xlfn.IFERROR(VLOOKUP(K24,'[1]Sheet1'!$A$249:$I$267,2,FALSE),0)</f>
        <v>1</v>
      </c>
      <c r="D24" s="177">
        <f>_xlfn.IFERROR(VLOOKUP(K24,'[1]Sheet1'!$A$249:$I$267,3,FALSE)/100,0)</f>
        <v>0.00411522633744856</v>
      </c>
      <c r="E24" s="18">
        <f>_xlfn.IFERROR(VLOOKUP(K24,'[1]Sheet1'!$A$249:$I$267,4,FALSE),0)</f>
        <v>2</v>
      </c>
      <c r="F24" s="174">
        <f>_xlfn.IFERROR(VLOOKUP(K24,'[1]Sheet1'!$A$249:$I$267,5,FALSE)/100,0)</f>
        <v>0.0012507817385866166</v>
      </c>
      <c r="G24" s="103">
        <f>_xlfn.IFERROR(VLOOKUP(K24,'[1]Sheet1'!$A$249:$I$267,6,FALSE),0)</f>
        <v>0</v>
      </c>
      <c r="H24" s="177">
        <f>_xlfn.IFERROR(VLOOKUP(K24,'[1]Sheet1'!$A$249:$I$267,7,FALSE)/100,0)</f>
        <v>0</v>
      </c>
      <c r="I24" s="18">
        <f>_xlfn.IFERROR(VLOOKUP(K24,'[1]Sheet1'!$A$249:$I$267,8,FALSE),0)</f>
        <v>3</v>
      </c>
      <c r="J24" s="174">
        <f>_xlfn.IFERROR(VLOOKUP(K24,'[1]Sheet1'!$A$249:$I$267,9,FALSE)/100,0)</f>
        <v>0.0010861694424330196</v>
      </c>
      <c r="K24" s="256" t="s">
        <v>450</v>
      </c>
    </row>
    <row r="25" spans="1:11" ht="15">
      <c r="A25" s="157" t="s">
        <v>161</v>
      </c>
      <c r="B25" s="158" t="s">
        <v>162</v>
      </c>
      <c r="C25" s="18">
        <f>_xlfn.IFERROR(VLOOKUP(K25,'[1]Sheet1'!$A$249:$I$267,2,FALSE),0)</f>
        <v>3</v>
      </c>
      <c r="D25" s="177">
        <f>_xlfn.IFERROR(VLOOKUP(K25,'[1]Sheet1'!$A$249:$I$267,3,FALSE)/100,0)</f>
        <v>0.012345679012345678</v>
      </c>
      <c r="E25" s="18">
        <f>_xlfn.IFERROR(VLOOKUP(K25,'[1]Sheet1'!$A$249:$I$267,4,FALSE),0)</f>
        <v>50</v>
      </c>
      <c r="F25" s="174">
        <f>_xlfn.IFERROR(VLOOKUP(K25,'[1]Sheet1'!$A$249:$I$267,5,FALSE)/100,0)</f>
        <v>0.031269543464665414</v>
      </c>
      <c r="G25" s="103">
        <f>_xlfn.IFERROR(VLOOKUP(K25,'[1]Sheet1'!$A$249:$I$267,6,FALSE),0)</f>
        <v>36</v>
      </c>
      <c r="H25" s="177">
        <f>_xlfn.IFERROR(VLOOKUP(K25,'[1]Sheet1'!$A$249:$I$267,7,FALSE)/100,0)</f>
        <v>0.0391304347826087</v>
      </c>
      <c r="I25" s="18">
        <f>_xlfn.IFERROR(VLOOKUP(K25,'[1]Sheet1'!$A$249:$I$267,8,FALSE),0)</f>
        <v>89</v>
      </c>
      <c r="J25" s="174">
        <f>_xlfn.IFERROR(VLOOKUP(K25,'[1]Sheet1'!$A$249:$I$267,9,FALSE)/100,0)</f>
        <v>0.03222302679217958</v>
      </c>
      <c r="K25" s="256" t="s">
        <v>451</v>
      </c>
    </row>
    <row r="26" spans="1:11" ht="15.75" thickBot="1">
      <c r="A26" s="160" t="s">
        <v>163</v>
      </c>
      <c r="B26" s="161" t="s">
        <v>164</v>
      </c>
      <c r="C26" s="18">
        <f>_xlfn.IFERROR(VLOOKUP(K26,'[1]Sheet1'!$A$249:$I$267,2,FALSE),0)</f>
        <v>3</v>
      </c>
      <c r="D26" s="177">
        <f>_xlfn.IFERROR(VLOOKUP(K26,'[1]Sheet1'!$A$249:$I$267,3,FALSE)/100,0)</f>
        <v>0.012345679012345678</v>
      </c>
      <c r="E26" s="18">
        <f>_xlfn.IFERROR(VLOOKUP(K26,'[1]Sheet1'!$A$249:$I$267,4,FALSE),0)</f>
        <v>41</v>
      </c>
      <c r="F26" s="174">
        <f>_xlfn.IFERROR(VLOOKUP(K26,'[1]Sheet1'!$A$249:$I$267,5,FALSE)/100,0)</f>
        <v>0.02564102564102564</v>
      </c>
      <c r="G26" s="103">
        <f>_xlfn.IFERROR(VLOOKUP(K26,'[1]Sheet1'!$A$249:$I$267,6,FALSE),0)</f>
        <v>28</v>
      </c>
      <c r="H26" s="177">
        <f>_xlfn.IFERROR(VLOOKUP(K26,'[1]Sheet1'!$A$249:$I$267,7,FALSE)/100,0)</f>
        <v>0.030434782608695653</v>
      </c>
      <c r="I26" s="18">
        <f>_xlfn.IFERROR(VLOOKUP(K26,'[1]Sheet1'!$A$249:$I$267,8,FALSE),0)</f>
        <v>72</v>
      </c>
      <c r="J26" s="174">
        <f>_xlfn.IFERROR(VLOOKUP(K26,'[1]Sheet1'!$A$249:$I$267,9,FALSE)/100,0)</f>
        <v>0.02606806661839247</v>
      </c>
      <c r="K26" s="256" t="s">
        <v>452</v>
      </c>
    </row>
    <row r="27" spans="1:11" ht="15.75" thickBot="1">
      <c r="A27" s="277" t="s">
        <v>103</v>
      </c>
      <c r="B27" s="278"/>
      <c r="C27" s="28">
        <f>_xlfn.IFERROR(VLOOKUP(K27,'[1]Sheet1'!$A$249:$I$267,2,FALSE),0)</f>
        <v>243</v>
      </c>
      <c r="D27" s="47">
        <f>_xlfn.IFERROR(VLOOKUP(K27,'[1]Sheet1'!$A$249:$I$267,3,FALSE)/100,0)</f>
        <v>1</v>
      </c>
      <c r="E27" s="28">
        <f>_xlfn.IFERROR(VLOOKUP(K27,'[1]Sheet1'!$A$249:$I$267,4,FALSE),0)</f>
        <v>1599</v>
      </c>
      <c r="F27" s="29">
        <f>_xlfn.IFERROR(VLOOKUP(K27,'[1]Sheet1'!$A$249:$I$267,5,FALSE)/100,0)</f>
        <v>1</v>
      </c>
      <c r="G27" s="110">
        <f>_xlfn.IFERROR(VLOOKUP(K27,'[1]Sheet1'!$A$249:$I$267,6,FALSE),0)</f>
        <v>920</v>
      </c>
      <c r="H27" s="47">
        <f>_xlfn.IFERROR(VLOOKUP(K27,'[1]Sheet1'!$A$249:$I$267,7,FALSE)/100,0)</f>
        <v>1</v>
      </c>
      <c r="I27" s="28">
        <f>_xlfn.IFERROR(VLOOKUP(K27,'[1]Sheet1'!$A$249:$I$267,8,FALSE),0)</f>
        <v>2762</v>
      </c>
      <c r="J27" s="29">
        <f>_xlfn.IFERROR(VLOOKUP(K27,'[1]Sheet1'!$A$249:$I$267,9,FALSE)/100,0)</f>
        <v>1</v>
      </c>
      <c r="K27" s="256" t="s">
        <v>435</v>
      </c>
    </row>
    <row r="29" ht="15">
      <c r="I29" s="263"/>
    </row>
  </sheetData>
  <sheetProtection/>
  <mergeCells count="9">
    <mergeCell ref="A27:B27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7"/>
  <sheetViews>
    <sheetView zoomScalePageLayoutView="0" workbookViewId="0" topLeftCell="A1">
      <selection activeCell="G29" sqref="G29"/>
    </sheetView>
  </sheetViews>
  <sheetFormatPr defaultColWidth="11.421875" defaultRowHeight="15"/>
  <cols>
    <col min="1" max="1" width="10.7109375" style="167" customWidth="1"/>
    <col min="2" max="2" width="80.00390625" style="167" bestFit="1" customWidth="1"/>
    <col min="3" max="8" width="11.8515625" style="167" customWidth="1"/>
    <col min="9" max="9" width="11.421875" style="256" customWidth="1"/>
    <col min="10" max="16384" width="11.421875" style="167" customWidth="1"/>
  </cols>
  <sheetData>
    <row r="1" spans="1:8" ht="34.5" customHeight="1" thickBot="1" thickTop="1">
      <c r="A1" s="306" t="s">
        <v>605</v>
      </c>
      <c r="B1" s="307"/>
      <c r="C1" s="307"/>
      <c r="D1" s="307"/>
      <c r="E1" s="307"/>
      <c r="F1" s="307"/>
      <c r="G1" s="308"/>
      <c r="H1" s="321"/>
    </row>
    <row r="2" spans="1:8" ht="19.5" customHeight="1" thickBot="1" thickTop="1">
      <c r="A2" s="296" t="s">
        <v>30</v>
      </c>
      <c r="B2" s="298" t="s">
        <v>120</v>
      </c>
      <c r="C2" s="311" t="s">
        <v>165</v>
      </c>
      <c r="D2" s="312"/>
      <c r="E2" s="312"/>
      <c r="F2" s="333"/>
      <c r="G2" s="322" t="s">
        <v>103</v>
      </c>
      <c r="H2" s="323"/>
    </row>
    <row r="3" spans="1:8" ht="19.5" customHeight="1">
      <c r="A3" s="296"/>
      <c r="B3" s="298"/>
      <c r="C3" s="318" t="s">
        <v>112</v>
      </c>
      <c r="D3" s="319"/>
      <c r="E3" s="318" t="s">
        <v>113</v>
      </c>
      <c r="F3" s="319"/>
      <c r="G3" s="324"/>
      <c r="H3" s="325"/>
    </row>
    <row r="4" spans="1:8" ht="19.5" customHeight="1" thickBot="1">
      <c r="A4" s="297"/>
      <c r="B4" s="299"/>
      <c r="C4" s="30" t="s">
        <v>33</v>
      </c>
      <c r="D4" s="31" t="s">
        <v>34</v>
      </c>
      <c r="E4" s="15" t="s">
        <v>33</v>
      </c>
      <c r="F4" s="16" t="s">
        <v>34</v>
      </c>
      <c r="G4" s="12" t="s">
        <v>33</v>
      </c>
      <c r="H4" s="13" t="s">
        <v>34</v>
      </c>
    </row>
    <row r="5" spans="1:9" ht="15">
      <c r="A5" s="162" t="s">
        <v>121</v>
      </c>
      <c r="B5" s="163" t="s">
        <v>122</v>
      </c>
      <c r="C5" s="17">
        <f>_xlfn.IFERROR(VLOOKUP(I5,'[1]Sheet1'!$A$272:$I$290,4,FALSE),0)</f>
        <v>154</v>
      </c>
      <c r="D5" s="176">
        <f>_xlfn.IFERROR(VLOOKUP(I5,'[1]Sheet1'!$A$272:$I$290,5,FALSE)/100,0)</f>
        <v>0.10497614178595774</v>
      </c>
      <c r="E5" s="17">
        <f>_xlfn.IFERROR(VLOOKUP(I5,'[1]Sheet1'!$A$272:$I$290,2,FALSE),0)</f>
        <v>125</v>
      </c>
      <c r="F5" s="173">
        <f>_xlfn.IFERROR(VLOOKUP(I5,'[1]Sheet1'!$A$272:$I$290,3,FALSE)/100,0)</f>
        <v>0.09652509652509651</v>
      </c>
      <c r="G5" s="109">
        <f>_xlfn.IFERROR(VLOOKUP(I5,'[1]Sheet1'!$A$272:$I$290,6,FALSE),0)</f>
        <v>279</v>
      </c>
      <c r="H5" s="173">
        <f>_xlfn.IFERROR(VLOOKUP(I5,'[1]Sheet1'!$A$272:$I$290,7,FALSE)/100,0)</f>
        <v>0.10101375814627084</v>
      </c>
      <c r="I5" s="256" t="s">
        <v>436</v>
      </c>
    </row>
    <row r="6" spans="1:9" ht="28.5">
      <c r="A6" s="157" t="s">
        <v>123</v>
      </c>
      <c r="B6" s="158" t="s">
        <v>124</v>
      </c>
      <c r="C6" s="18">
        <f>_xlfn.IFERROR(VLOOKUP(I6,'[1]Sheet1'!$A$272:$I$290,4,FALSE),0)</f>
        <v>162</v>
      </c>
      <c r="D6" s="177">
        <f>_xlfn.IFERROR(VLOOKUP(I6,'[1]Sheet1'!$A$272:$I$290,5,FALSE)/100,0)</f>
        <v>0.11042944785276074</v>
      </c>
      <c r="E6" s="18">
        <f>_xlfn.IFERROR(VLOOKUP(I6,'[1]Sheet1'!$A$272:$I$290,2,FALSE),0)</f>
        <v>170</v>
      </c>
      <c r="F6" s="174">
        <f>_xlfn.IFERROR(VLOOKUP(I6,'[1]Sheet1'!$A$272:$I$290,3,FALSE)/100,0)</f>
        <v>0.13127413127413126</v>
      </c>
      <c r="G6" s="103">
        <f>_xlfn.IFERROR(VLOOKUP(I6,'[1]Sheet1'!$A$272:$I$290,6,FALSE),0)</f>
        <v>332</v>
      </c>
      <c r="H6" s="174">
        <f>_xlfn.IFERROR(VLOOKUP(I6,'[1]Sheet1'!$A$272:$I$290,7,FALSE)/100,0)</f>
        <v>0.12020275162925415</v>
      </c>
      <c r="I6" s="256" t="s">
        <v>437</v>
      </c>
    </row>
    <row r="7" spans="1:9" ht="28.5">
      <c r="A7" s="157" t="s">
        <v>125</v>
      </c>
      <c r="B7" s="158" t="s">
        <v>126</v>
      </c>
      <c r="C7" s="18">
        <f>_xlfn.IFERROR(VLOOKUP(I7,'[1]Sheet1'!$A$272:$I$290,4,FALSE),0)</f>
        <v>29</v>
      </c>
      <c r="D7" s="177">
        <f>_xlfn.IFERROR(VLOOKUP(I7,'[1]Sheet1'!$A$272:$I$290,5,FALSE)/100,0)</f>
        <v>0.019768234492160874</v>
      </c>
      <c r="E7" s="18">
        <f>_xlfn.IFERROR(VLOOKUP(I7,'[1]Sheet1'!$A$272:$I$290,2,FALSE),0)</f>
        <v>29</v>
      </c>
      <c r="F7" s="174">
        <f>_xlfn.IFERROR(VLOOKUP(I7,'[1]Sheet1'!$A$272:$I$290,3,FALSE)/100,0)</f>
        <v>0.022393822393822392</v>
      </c>
      <c r="G7" s="103">
        <f>_xlfn.IFERROR(VLOOKUP(I7,'[1]Sheet1'!$A$272:$I$290,6,FALSE),0)</f>
        <v>58</v>
      </c>
      <c r="H7" s="174">
        <f>_xlfn.IFERROR(VLOOKUP(I7,'[1]Sheet1'!$A$272:$I$290,7,FALSE)/100,0)</f>
        <v>0.020999275887038378</v>
      </c>
      <c r="I7" s="256" t="s">
        <v>438</v>
      </c>
    </row>
    <row r="8" spans="1:9" ht="28.5">
      <c r="A8" s="157" t="s">
        <v>127</v>
      </c>
      <c r="B8" s="158" t="s">
        <v>128</v>
      </c>
      <c r="C8" s="18">
        <f>_xlfn.IFERROR(VLOOKUP(I8,'[1]Sheet1'!$A$272:$I$290,4,FALSE),0)</f>
        <v>3</v>
      </c>
      <c r="D8" s="177">
        <f>_xlfn.IFERROR(VLOOKUP(I8,'[1]Sheet1'!$A$272:$I$290,5,FALSE)/100,0)</f>
        <v>0.002044989775051125</v>
      </c>
      <c r="E8" s="18">
        <f>_xlfn.IFERROR(VLOOKUP(I8,'[1]Sheet1'!$A$272:$I$290,2,FALSE),0)</f>
        <v>1</v>
      </c>
      <c r="F8" s="174">
        <f>_xlfn.IFERROR(VLOOKUP(I8,'[1]Sheet1'!$A$272:$I$290,3,FALSE)/100,0)</f>
        <v>0.0007722007722007722</v>
      </c>
      <c r="G8" s="103">
        <f>_xlfn.IFERROR(VLOOKUP(I8,'[1]Sheet1'!$A$272:$I$290,6,FALSE),0)</f>
        <v>4</v>
      </c>
      <c r="H8" s="174">
        <f>_xlfn.IFERROR(VLOOKUP(I8,'[1]Sheet1'!$A$272:$I$290,7,FALSE)/100,0)</f>
        <v>0.001448225923244026</v>
      </c>
      <c r="I8" s="256" t="s">
        <v>439</v>
      </c>
    </row>
    <row r="9" spans="1:9" ht="15">
      <c r="A9" s="157" t="s">
        <v>129</v>
      </c>
      <c r="B9" s="158" t="s">
        <v>130</v>
      </c>
      <c r="C9" s="18">
        <f>_xlfn.IFERROR(VLOOKUP(I9,'[1]Sheet1'!$A$272:$I$290,4,FALSE),0)</f>
        <v>3</v>
      </c>
      <c r="D9" s="177">
        <f>_xlfn.IFERROR(VLOOKUP(I9,'[1]Sheet1'!$A$272:$I$290,5,FALSE)/100,0)</f>
        <v>0.002044989775051125</v>
      </c>
      <c r="E9" s="18">
        <f>_xlfn.IFERROR(VLOOKUP(I9,'[1]Sheet1'!$A$272:$I$290,2,FALSE),0)</f>
        <v>1</v>
      </c>
      <c r="F9" s="174">
        <f>_xlfn.IFERROR(VLOOKUP(I9,'[1]Sheet1'!$A$272:$I$290,3,FALSE)/100,0)</f>
        <v>0.0007722007722007722</v>
      </c>
      <c r="G9" s="103">
        <f>_xlfn.IFERROR(VLOOKUP(I9,'[1]Sheet1'!$A$272:$I$290,6,FALSE),0)</f>
        <v>4</v>
      </c>
      <c r="H9" s="174">
        <f>_xlfn.IFERROR(VLOOKUP(I9,'[1]Sheet1'!$A$272:$I$290,7,FALSE)/100,0)</f>
        <v>0.001448225923244026</v>
      </c>
      <c r="I9" s="256" t="s">
        <v>440</v>
      </c>
    </row>
    <row r="10" spans="1:9" ht="15">
      <c r="A10" s="157" t="s">
        <v>131</v>
      </c>
      <c r="B10" s="158" t="s">
        <v>132</v>
      </c>
      <c r="C10" s="18">
        <f>_xlfn.IFERROR(VLOOKUP(I10,'[1]Sheet1'!$A$272:$I$290,4,FALSE),0)</f>
        <v>0</v>
      </c>
      <c r="D10" s="177">
        <f>_xlfn.IFERROR(VLOOKUP(I10,'[1]Sheet1'!$A$272:$I$290,5,FALSE)/100,0)</f>
        <v>0</v>
      </c>
      <c r="E10" s="18">
        <f>_xlfn.IFERROR(VLOOKUP(I10,'[1]Sheet1'!$A$272:$I$290,2,FALSE),0)</f>
        <v>0</v>
      </c>
      <c r="F10" s="174">
        <f>_xlfn.IFERROR(VLOOKUP(I10,'[1]Sheet1'!$A$272:$I$290,3,FALSE)/100,0)</f>
        <v>0</v>
      </c>
      <c r="G10" s="103">
        <f>_xlfn.IFERROR(VLOOKUP(I10,'[1]Sheet1'!$A$272:$I$290,6,FALSE),0)</f>
        <v>0</v>
      </c>
      <c r="H10" s="174">
        <f>_xlfn.IFERROR(VLOOKUP(I10,'[1]Sheet1'!$A$272:$I$290,7,FALSE)/100,0)</f>
        <v>0</v>
      </c>
      <c r="I10" s="256" t="s">
        <v>571</v>
      </c>
    </row>
    <row r="11" spans="1:9" ht="15">
      <c r="A11" s="157" t="s">
        <v>133</v>
      </c>
      <c r="B11" s="158" t="s">
        <v>134</v>
      </c>
      <c r="C11" s="18">
        <f>_xlfn.IFERROR(VLOOKUP(I11,'[1]Sheet1'!$A$272:$I$290,4,FALSE),0)</f>
        <v>0</v>
      </c>
      <c r="D11" s="177">
        <f>_xlfn.IFERROR(VLOOKUP(I11,'[1]Sheet1'!$A$272:$I$290,5,FALSE)/100,0)</f>
        <v>0</v>
      </c>
      <c r="E11" s="18">
        <f>_xlfn.IFERROR(VLOOKUP(I11,'[1]Sheet1'!$A$272:$I$290,2,FALSE),0)</f>
        <v>0</v>
      </c>
      <c r="F11" s="174">
        <f>_xlfn.IFERROR(VLOOKUP(I11,'[1]Sheet1'!$A$272:$I$290,3,FALSE)/100,0)</f>
        <v>0</v>
      </c>
      <c r="G11" s="103">
        <f>_xlfn.IFERROR(VLOOKUP(I11,'[1]Sheet1'!$A$272:$I$290,6,FALSE),0)</f>
        <v>0</v>
      </c>
      <c r="H11" s="174">
        <f>_xlfn.IFERROR(VLOOKUP(I11,'[1]Sheet1'!$A$272:$I$290,7,FALSE)/100,0)</f>
        <v>0</v>
      </c>
      <c r="I11" s="256" t="s">
        <v>441</v>
      </c>
    </row>
    <row r="12" spans="1:9" ht="15">
      <c r="A12" s="157" t="s">
        <v>135</v>
      </c>
      <c r="B12" s="158" t="s">
        <v>136</v>
      </c>
      <c r="C12" s="18">
        <f>_xlfn.IFERROR(VLOOKUP(I12,'[1]Sheet1'!$A$272:$I$290,4,FALSE),0)</f>
        <v>1</v>
      </c>
      <c r="D12" s="177">
        <f>_xlfn.IFERROR(VLOOKUP(I12,'[1]Sheet1'!$A$272:$I$290,5,FALSE)/100,0)</f>
        <v>0.0006816632583503749</v>
      </c>
      <c r="E12" s="18">
        <f>_xlfn.IFERROR(VLOOKUP(I12,'[1]Sheet1'!$A$272:$I$290,2,FALSE),0)</f>
        <v>0</v>
      </c>
      <c r="F12" s="174">
        <f>_xlfn.IFERROR(VLOOKUP(I12,'[1]Sheet1'!$A$272:$I$290,3,FALSE)/100,0)</f>
        <v>0</v>
      </c>
      <c r="G12" s="103">
        <f>_xlfn.IFERROR(VLOOKUP(I12,'[1]Sheet1'!$A$272:$I$290,6,FALSE),0)</f>
        <v>1</v>
      </c>
      <c r="H12" s="174">
        <f>_xlfn.IFERROR(VLOOKUP(I12,'[1]Sheet1'!$A$272:$I$290,7,FALSE)/100,0)</f>
        <v>0.0003620564808110065</v>
      </c>
      <c r="I12" s="256" t="s">
        <v>572</v>
      </c>
    </row>
    <row r="13" spans="1:8" ht="15">
      <c r="A13" s="157" t="s">
        <v>137</v>
      </c>
      <c r="B13" s="158" t="s">
        <v>138</v>
      </c>
      <c r="C13" s="18">
        <f>_xlfn.IFERROR(VLOOKUP(I13,'[1]Sheet1'!$A$272:$I$290,4,FALSE),0)</f>
        <v>0</v>
      </c>
      <c r="D13" s="177">
        <f>_xlfn.IFERROR(VLOOKUP(I13,'[1]Sheet1'!$A$272:$I$290,5,FALSE)/100,0)</f>
        <v>0</v>
      </c>
      <c r="E13" s="18">
        <f>_xlfn.IFERROR(VLOOKUP(I13,'[1]Sheet1'!$A$272:$I$290,2,FALSE),0)</f>
        <v>0</v>
      </c>
      <c r="F13" s="174">
        <f>_xlfn.IFERROR(VLOOKUP(I13,'[1]Sheet1'!$A$272:$I$290,3,FALSE)/100,0)</f>
        <v>0</v>
      </c>
      <c r="G13" s="103">
        <f>_xlfn.IFERROR(VLOOKUP(I13,'[1]Sheet1'!$A$272:$I$290,6,FALSE),0)</f>
        <v>0</v>
      </c>
      <c r="H13" s="174">
        <f>_xlfn.IFERROR(VLOOKUP(I13,'[1]Sheet1'!$A$272:$I$290,7,FALSE)/100,0)</f>
        <v>0</v>
      </c>
    </row>
    <row r="14" spans="1:9" ht="15">
      <c r="A14" s="157" t="s">
        <v>139</v>
      </c>
      <c r="B14" s="158" t="s">
        <v>140</v>
      </c>
      <c r="C14" s="18">
        <f>_xlfn.IFERROR(VLOOKUP(I14,'[1]Sheet1'!$A$272:$I$290,4,FALSE),0)</f>
        <v>1</v>
      </c>
      <c r="D14" s="177">
        <f>_xlfn.IFERROR(VLOOKUP(I14,'[1]Sheet1'!$A$272:$I$290,5,FALSE)/100,0)</f>
        <v>0.0006816632583503749</v>
      </c>
      <c r="E14" s="18">
        <f>_xlfn.IFERROR(VLOOKUP(I14,'[1]Sheet1'!$A$272:$I$290,2,FALSE),0)</f>
        <v>0</v>
      </c>
      <c r="F14" s="174">
        <f>_xlfn.IFERROR(VLOOKUP(I14,'[1]Sheet1'!$A$272:$I$290,3,FALSE)/100,0)</f>
        <v>0</v>
      </c>
      <c r="G14" s="103">
        <f>_xlfn.IFERROR(VLOOKUP(I14,'[1]Sheet1'!$A$272:$I$290,6,FALSE),0)</f>
        <v>1</v>
      </c>
      <c r="H14" s="174">
        <f>_xlfn.IFERROR(VLOOKUP(I14,'[1]Sheet1'!$A$272:$I$290,7,FALSE)/100,0)</f>
        <v>0.0003620564808110065</v>
      </c>
      <c r="I14" s="256" t="s">
        <v>442</v>
      </c>
    </row>
    <row r="15" spans="1:9" ht="15">
      <c r="A15" s="157" t="s">
        <v>141</v>
      </c>
      <c r="B15" s="158" t="s">
        <v>142</v>
      </c>
      <c r="C15" s="18">
        <f>_xlfn.IFERROR(VLOOKUP(I15,'[1]Sheet1'!$A$272:$I$290,4,FALSE),0)</f>
        <v>0</v>
      </c>
      <c r="D15" s="177">
        <f>_xlfn.IFERROR(VLOOKUP(I15,'[1]Sheet1'!$A$272:$I$290,5,FALSE)/100,0)</f>
        <v>0</v>
      </c>
      <c r="E15" s="18">
        <f>_xlfn.IFERROR(VLOOKUP(I15,'[1]Sheet1'!$A$272:$I$290,2,FALSE),0)</f>
        <v>0</v>
      </c>
      <c r="F15" s="174">
        <f>_xlfn.IFERROR(VLOOKUP(I15,'[1]Sheet1'!$A$272:$I$290,3,FALSE)/100,0)</f>
        <v>0</v>
      </c>
      <c r="G15" s="103">
        <f>_xlfn.IFERROR(VLOOKUP(I15,'[1]Sheet1'!$A$272:$I$290,6,FALSE),0)</f>
        <v>0</v>
      </c>
      <c r="H15" s="174">
        <f>_xlfn.IFERROR(VLOOKUP(I15,'[1]Sheet1'!$A$272:$I$290,7,FALSE)/100,0)</f>
        <v>0</v>
      </c>
      <c r="I15" s="256" t="s">
        <v>573</v>
      </c>
    </row>
    <row r="16" spans="1:9" ht="15">
      <c r="A16" s="157" t="s">
        <v>143</v>
      </c>
      <c r="B16" s="158" t="s">
        <v>144</v>
      </c>
      <c r="C16" s="18">
        <f>_xlfn.IFERROR(VLOOKUP(I16,'[1]Sheet1'!$A$272:$I$290,4,FALSE),0)</f>
        <v>4</v>
      </c>
      <c r="D16" s="177">
        <f>_xlfn.IFERROR(VLOOKUP(I16,'[1]Sheet1'!$A$272:$I$290,5,FALSE)/100,0)</f>
        <v>0.0027266530334014998</v>
      </c>
      <c r="E16" s="18">
        <f>_xlfn.IFERROR(VLOOKUP(I16,'[1]Sheet1'!$A$272:$I$290,2,FALSE),0)</f>
        <v>1</v>
      </c>
      <c r="F16" s="174">
        <f>_xlfn.IFERROR(VLOOKUP(I16,'[1]Sheet1'!$A$272:$I$290,3,FALSE)/100,0)</f>
        <v>0.0007722007722007722</v>
      </c>
      <c r="G16" s="103">
        <f>_xlfn.IFERROR(VLOOKUP(I16,'[1]Sheet1'!$A$272:$I$290,6,FALSE),0)</f>
        <v>5</v>
      </c>
      <c r="H16" s="174">
        <f>_xlfn.IFERROR(VLOOKUP(I16,'[1]Sheet1'!$A$272:$I$290,7,FALSE)/100,0)</f>
        <v>0.0018102824040550326</v>
      </c>
      <c r="I16" s="256" t="s">
        <v>443</v>
      </c>
    </row>
    <row r="17" spans="1:9" ht="15">
      <c r="A17" s="157" t="s">
        <v>145</v>
      </c>
      <c r="B17" s="158" t="s">
        <v>146</v>
      </c>
      <c r="C17" s="18">
        <f>_xlfn.IFERROR(VLOOKUP(I17,'[1]Sheet1'!$A$272:$I$290,4,FALSE),0)</f>
        <v>955</v>
      </c>
      <c r="D17" s="177">
        <f>_xlfn.IFERROR(VLOOKUP(I17,'[1]Sheet1'!$A$272:$I$290,5,FALSE)/100,0)</f>
        <v>0.6509884117246081</v>
      </c>
      <c r="E17" s="18">
        <f>_xlfn.IFERROR(VLOOKUP(I17,'[1]Sheet1'!$A$272:$I$290,2,FALSE),0)</f>
        <v>828</v>
      </c>
      <c r="F17" s="174">
        <f>_xlfn.IFERROR(VLOOKUP(I17,'[1]Sheet1'!$A$272:$I$290,3,FALSE)/100,0)</f>
        <v>0.6393822393822394</v>
      </c>
      <c r="G17" s="103">
        <f>_xlfn.IFERROR(VLOOKUP(I17,'[1]Sheet1'!$A$272:$I$290,6,FALSE),0)</f>
        <v>1783</v>
      </c>
      <c r="H17" s="174">
        <f>_xlfn.IFERROR(VLOOKUP(I17,'[1]Sheet1'!$A$272:$I$290,7,FALSE)/100,0)</f>
        <v>0.6455467052860245</v>
      </c>
      <c r="I17" s="256" t="s">
        <v>444</v>
      </c>
    </row>
    <row r="18" spans="1:9" ht="15">
      <c r="A18" s="157" t="s">
        <v>147</v>
      </c>
      <c r="B18" s="158" t="s">
        <v>148</v>
      </c>
      <c r="C18" s="18">
        <f>_xlfn.IFERROR(VLOOKUP(I18,'[1]Sheet1'!$A$272:$I$290,4,FALSE),0)</f>
        <v>21</v>
      </c>
      <c r="D18" s="177">
        <f>_xlfn.IFERROR(VLOOKUP(I18,'[1]Sheet1'!$A$272:$I$290,5,FALSE)/100,0)</f>
        <v>0.014314928425357873</v>
      </c>
      <c r="E18" s="18">
        <f>_xlfn.IFERROR(VLOOKUP(I18,'[1]Sheet1'!$A$272:$I$290,2,FALSE),0)</f>
        <v>21</v>
      </c>
      <c r="F18" s="174">
        <f>_xlfn.IFERROR(VLOOKUP(I18,'[1]Sheet1'!$A$272:$I$290,3,FALSE)/100,0)</f>
        <v>0.016216216216216217</v>
      </c>
      <c r="G18" s="103">
        <f>_xlfn.IFERROR(VLOOKUP(I18,'[1]Sheet1'!$A$272:$I$290,6,FALSE),0)</f>
        <v>42</v>
      </c>
      <c r="H18" s="174">
        <f>_xlfn.IFERROR(VLOOKUP(I18,'[1]Sheet1'!$A$272:$I$290,7,FALSE)/100,0)</f>
        <v>0.015206372194062274</v>
      </c>
      <c r="I18" s="256" t="s">
        <v>445</v>
      </c>
    </row>
    <row r="19" spans="1:9" ht="28.5">
      <c r="A19" s="157" t="s">
        <v>149</v>
      </c>
      <c r="B19" s="158" t="s">
        <v>150</v>
      </c>
      <c r="C19" s="18">
        <f>_xlfn.IFERROR(VLOOKUP(I19,'[1]Sheet1'!$A$272:$I$290,4,FALSE),0)</f>
        <v>9</v>
      </c>
      <c r="D19" s="177">
        <f>_xlfn.IFERROR(VLOOKUP(I19,'[1]Sheet1'!$A$272:$I$290,5,FALSE)/100,0)</f>
        <v>0.006134969325153374</v>
      </c>
      <c r="E19" s="18">
        <f>_xlfn.IFERROR(VLOOKUP(I19,'[1]Sheet1'!$A$272:$I$290,2,FALSE),0)</f>
        <v>5</v>
      </c>
      <c r="F19" s="174">
        <f>_xlfn.IFERROR(VLOOKUP(I19,'[1]Sheet1'!$A$272:$I$290,3,FALSE)/100,0)</f>
        <v>0.0038610038610038607</v>
      </c>
      <c r="G19" s="103">
        <f>_xlfn.IFERROR(VLOOKUP(I19,'[1]Sheet1'!$A$272:$I$290,6,FALSE),0)</f>
        <v>14</v>
      </c>
      <c r="H19" s="174">
        <f>_xlfn.IFERROR(VLOOKUP(I19,'[1]Sheet1'!$A$272:$I$290,7,FALSE)/100,0)</f>
        <v>0.005068790731354091</v>
      </c>
      <c r="I19" s="256" t="s">
        <v>446</v>
      </c>
    </row>
    <row r="20" spans="1:9" ht="15">
      <c r="A20" s="157" t="s">
        <v>151</v>
      </c>
      <c r="B20" s="158" t="s">
        <v>152</v>
      </c>
      <c r="C20" s="18">
        <f>_xlfn.IFERROR(VLOOKUP(I20,'[1]Sheet1'!$A$272:$I$290,4,FALSE),0)</f>
        <v>0</v>
      </c>
      <c r="D20" s="177">
        <f>_xlfn.IFERROR(VLOOKUP(I20,'[1]Sheet1'!$A$272:$I$290,5,FALSE)/100,0)</f>
        <v>0</v>
      </c>
      <c r="E20" s="18">
        <f>_xlfn.IFERROR(VLOOKUP(I20,'[1]Sheet1'!$A$272:$I$290,2,FALSE),0)</f>
        <v>0</v>
      </c>
      <c r="F20" s="174">
        <f>_xlfn.IFERROR(VLOOKUP(I20,'[1]Sheet1'!$A$272:$I$290,3,FALSE)/100,0)</f>
        <v>0</v>
      </c>
      <c r="G20" s="103">
        <f>_xlfn.IFERROR(VLOOKUP(I20,'[1]Sheet1'!$A$272:$I$290,6,FALSE),0)</f>
        <v>0</v>
      </c>
      <c r="H20" s="174">
        <f>_xlfn.IFERROR(VLOOKUP(I20,'[1]Sheet1'!$A$272:$I$290,7,FALSE)/100,0)</f>
        <v>0</v>
      </c>
      <c r="I20" s="256" t="s">
        <v>447</v>
      </c>
    </row>
    <row r="21" spans="1:9" ht="15">
      <c r="A21" s="157" t="s">
        <v>153</v>
      </c>
      <c r="B21" s="158" t="s">
        <v>154</v>
      </c>
      <c r="C21" s="18">
        <f>_xlfn.IFERROR(VLOOKUP(I21,'[1]Sheet1'!$A$272:$I$290,4,FALSE),0)</f>
        <v>0</v>
      </c>
      <c r="D21" s="177">
        <f>_xlfn.IFERROR(VLOOKUP(I21,'[1]Sheet1'!$A$272:$I$290,5,FALSE)/100,0)</f>
        <v>0</v>
      </c>
      <c r="E21" s="18">
        <f>_xlfn.IFERROR(VLOOKUP(I21,'[1]Sheet1'!$A$272:$I$290,2,FALSE),0)</f>
        <v>1</v>
      </c>
      <c r="F21" s="174">
        <f>_xlfn.IFERROR(VLOOKUP(I21,'[1]Sheet1'!$A$272:$I$290,3,FALSE)/100,0)</f>
        <v>0.0007722007722007722</v>
      </c>
      <c r="G21" s="103">
        <f>_xlfn.IFERROR(VLOOKUP(I21,'[1]Sheet1'!$A$272:$I$290,6,FALSE),0)</f>
        <v>1</v>
      </c>
      <c r="H21" s="174">
        <f>_xlfn.IFERROR(VLOOKUP(I21,'[1]Sheet1'!$A$272:$I$290,7,FALSE)/100,0)</f>
        <v>0.0003620564808110065</v>
      </c>
      <c r="I21" s="256" t="s">
        <v>619</v>
      </c>
    </row>
    <row r="22" spans="1:9" ht="28.5">
      <c r="A22" s="157" t="s">
        <v>155</v>
      </c>
      <c r="B22" s="158" t="s">
        <v>156</v>
      </c>
      <c r="C22" s="18">
        <f>_xlfn.IFERROR(VLOOKUP(I22,'[1]Sheet1'!$A$272:$I$290,4,FALSE),0)</f>
        <v>3</v>
      </c>
      <c r="D22" s="177">
        <f>_xlfn.IFERROR(VLOOKUP(I22,'[1]Sheet1'!$A$272:$I$290,5,FALSE)/100,0)</f>
        <v>0.002044989775051125</v>
      </c>
      <c r="E22" s="18">
        <f>_xlfn.IFERROR(VLOOKUP(I22,'[1]Sheet1'!$A$272:$I$290,2,FALSE),0)</f>
        <v>3</v>
      </c>
      <c r="F22" s="174">
        <f>_xlfn.IFERROR(VLOOKUP(I22,'[1]Sheet1'!$A$272:$I$290,3,FALSE)/100,0)</f>
        <v>0.0023166023166023165</v>
      </c>
      <c r="G22" s="103">
        <f>_xlfn.IFERROR(VLOOKUP(I22,'[1]Sheet1'!$A$272:$I$290,6,FALSE),0)</f>
        <v>6</v>
      </c>
      <c r="H22" s="174">
        <f>_xlfn.IFERROR(VLOOKUP(I22,'[1]Sheet1'!$A$272:$I$290,7,FALSE)/100,0)</f>
        <v>0.002172338884866039</v>
      </c>
      <c r="I22" s="256" t="s">
        <v>448</v>
      </c>
    </row>
    <row r="23" spans="1:9" ht="15">
      <c r="A23" s="157" t="s">
        <v>157</v>
      </c>
      <c r="B23" s="158" t="s">
        <v>158</v>
      </c>
      <c r="C23" s="18">
        <f>_xlfn.IFERROR(VLOOKUP(I23,'[1]Sheet1'!$A$272:$I$290,4,FALSE),0)</f>
        <v>36</v>
      </c>
      <c r="D23" s="177">
        <f>_xlfn.IFERROR(VLOOKUP(I23,'[1]Sheet1'!$A$272:$I$290,5,FALSE)/100,0)</f>
        <v>0.024539877300613498</v>
      </c>
      <c r="E23" s="18">
        <f>_xlfn.IFERROR(VLOOKUP(I23,'[1]Sheet1'!$A$272:$I$290,2,FALSE),0)</f>
        <v>32</v>
      </c>
      <c r="F23" s="174">
        <f>_xlfn.IFERROR(VLOOKUP(I23,'[1]Sheet1'!$A$272:$I$290,3,FALSE)/100,0)</f>
        <v>0.02471042471042471</v>
      </c>
      <c r="G23" s="103">
        <f>_xlfn.IFERROR(VLOOKUP(I23,'[1]Sheet1'!$A$272:$I$290,6,FALSE),0)</f>
        <v>68</v>
      </c>
      <c r="H23" s="174">
        <f>_xlfn.IFERROR(VLOOKUP(I23,'[1]Sheet1'!$A$272:$I$290,7,FALSE)/100,0)</f>
        <v>0.024619840695148443</v>
      </c>
      <c r="I23" s="256" t="s">
        <v>449</v>
      </c>
    </row>
    <row r="24" spans="1:9" ht="15">
      <c r="A24" s="157" t="s">
        <v>159</v>
      </c>
      <c r="B24" s="158" t="s">
        <v>160</v>
      </c>
      <c r="C24" s="18">
        <f>_xlfn.IFERROR(VLOOKUP(I24,'[1]Sheet1'!$A$272:$I$290,4,FALSE),0)</f>
        <v>1</v>
      </c>
      <c r="D24" s="177">
        <f>_xlfn.IFERROR(VLOOKUP(I24,'[1]Sheet1'!$A$272:$I$290,5,FALSE)/100,0)</f>
        <v>0.0006816632583503749</v>
      </c>
      <c r="E24" s="18">
        <f>_xlfn.IFERROR(VLOOKUP(I24,'[1]Sheet1'!$A$272:$I$290,2,FALSE),0)</f>
        <v>2</v>
      </c>
      <c r="F24" s="174">
        <f>_xlfn.IFERROR(VLOOKUP(I24,'[1]Sheet1'!$A$272:$I$290,3,FALSE)/100,0)</f>
        <v>0.0015444015444015444</v>
      </c>
      <c r="G24" s="103">
        <f>_xlfn.IFERROR(VLOOKUP(I24,'[1]Sheet1'!$A$272:$I$290,6,FALSE),0)</f>
        <v>3</v>
      </c>
      <c r="H24" s="174">
        <f>_xlfn.IFERROR(VLOOKUP(I24,'[1]Sheet1'!$A$272:$I$290,7,FALSE)/100,0)</f>
        <v>0.0010861694424330196</v>
      </c>
      <c r="I24" s="256" t="s">
        <v>450</v>
      </c>
    </row>
    <row r="25" spans="1:9" ht="15">
      <c r="A25" s="157" t="s">
        <v>161</v>
      </c>
      <c r="B25" s="158" t="s">
        <v>162</v>
      </c>
      <c r="C25" s="18">
        <f>_xlfn.IFERROR(VLOOKUP(I25,'[1]Sheet1'!$A$272:$I$290,4,FALSE),0)</f>
        <v>48</v>
      </c>
      <c r="D25" s="177">
        <f>_xlfn.IFERROR(VLOOKUP(I25,'[1]Sheet1'!$A$272:$I$290,5,FALSE)/100,0)</f>
        <v>0.032719836400818</v>
      </c>
      <c r="E25" s="18">
        <f>_xlfn.IFERROR(VLOOKUP(I25,'[1]Sheet1'!$A$272:$I$290,2,FALSE),0)</f>
        <v>41</v>
      </c>
      <c r="F25" s="174">
        <f>_xlfn.IFERROR(VLOOKUP(I25,'[1]Sheet1'!$A$272:$I$290,3,FALSE)/100,0)</f>
        <v>0.03166023166023166</v>
      </c>
      <c r="G25" s="103">
        <f>_xlfn.IFERROR(VLOOKUP(I25,'[1]Sheet1'!$A$272:$I$290,6,FALSE),0)</f>
        <v>89</v>
      </c>
      <c r="H25" s="174">
        <f>_xlfn.IFERROR(VLOOKUP(I25,'[1]Sheet1'!$A$272:$I$290,7,FALSE)/100,0)</f>
        <v>0.03222302679217958</v>
      </c>
      <c r="I25" s="256" t="s">
        <v>451</v>
      </c>
    </row>
    <row r="26" spans="1:9" ht="15.75" thickBot="1">
      <c r="A26" s="160" t="s">
        <v>163</v>
      </c>
      <c r="B26" s="161" t="s">
        <v>164</v>
      </c>
      <c r="C26" s="32">
        <f>_xlfn.IFERROR(VLOOKUP(I26,'[1]Sheet1'!$A$272:$I$290,4,FALSE),0)</f>
        <v>37</v>
      </c>
      <c r="D26" s="178">
        <f>_xlfn.IFERROR(VLOOKUP(I26,'[1]Sheet1'!$A$272:$I$290,5,FALSE)/100,0)</f>
        <v>0.025221540558963872</v>
      </c>
      <c r="E26" s="32">
        <f>_xlfn.IFERROR(VLOOKUP(I26,'[1]Sheet1'!$A$272:$I$290,2,FALSE),0)</f>
        <v>35</v>
      </c>
      <c r="F26" s="179">
        <f>_xlfn.IFERROR(VLOOKUP(I26,'[1]Sheet1'!$A$272:$I$290,3,FALSE)/100,0)</f>
        <v>0.027027027027027025</v>
      </c>
      <c r="G26" s="105">
        <f>_xlfn.IFERROR(VLOOKUP(I26,'[1]Sheet1'!$A$272:$I$290,6,FALSE),0)</f>
        <v>72</v>
      </c>
      <c r="H26" s="179">
        <f>_xlfn.IFERROR(VLOOKUP(I26,'[1]Sheet1'!$A$272:$I$290,7,FALSE)/100,0)</f>
        <v>0.02606806661839247</v>
      </c>
      <c r="I26" s="256" t="s">
        <v>452</v>
      </c>
    </row>
    <row r="27" spans="1:9" ht="15.75" thickBot="1">
      <c r="A27" s="277" t="s">
        <v>103</v>
      </c>
      <c r="B27" s="278"/>
      <c r="C27" s="28">
        <f>_xlfn.IFERROR(VLOOKUP(I27,'[1]Sheet1'!$A$272:$I$290,4,FALSE),0)</f>
        <v>1467</v>
      </c>
      <c r="D27" s="29">
        <f>_xlfn.IFERROR(VLOOKUP(I27,'[1]Sheet1'!$A$272:$I$290,5,FALSE)/100,0)</f>
        <v>1</v>
      </c>
      <c r="E27" s="28">
        <f>_xlfn.IFERROR(VLOOKUP(I27,'[1]Sheet1'!$A$272:$I$290,2,FALSE),0)</f>
        <v>1295</v>
      </c>
      <c r="F27" s="29">
        <f>_xlfn.IFERROR(VLOOKUP(I27,'[1]Sheet1'!$A$272:$I$290,3,FALSE)/100,0)</f>
        <v>1</v>
      </c>
      <c r="G27" s="28">
        <f>_xlfn.IFERROR(VLOOKUP(I27,'[1]Sheet1'!$A$272:$I$290,6,FALSE),0)</f>
        <v>2762</v>
      </c>
      <c r="H27" s="29">
        <f>_xlfn.IFERROR(VLOOKUP(I27,'[1]Sheet1'!$A$272:$I$290,7,FALSE)/100,0)</f>
        <v>1</v>
      </c>
      <c r="I27" s="256" t="s">
        <v>435</v>
      </c>
    </row>
    <row r="28" spans="1:8" ht="15">
      <c r="A28" s="106"/>
      <c r="B28" s="106"/>
      <c r="C28" s="107"/>
      <c r="D28" s="180"/>
      <c r="E28" s="107"/>
      <c r="F28" s="180"/>
      <c r="G28" s="107"/>
      <c r="H28" s="180"/>
    </row>
    <row r="29" spans="1:8" ht="15">
      <c r="A29" s="10" t="s">
        <v>114</v>
      </c>
      <c r="B29" s="9"/>
      <c r="C29" s="9"/>
      <c r="D29" s="166"/>
      <c r="E29" s="9"/>
      <c r="F29" s="166"/>
      <c r="G29" s="269"/>
      <c r="H29" s="9"/>
    </row>
    <row r="30" spans="1:8" ht="15">
      <c r="A30" s="11" t="s">
        <v>115</v>
      </c>
      <c r="B30" s="9"/>
      <c r="C30" s="9"/>
      <c r="D30" s="166"/>
      <c r="E30" s="9"/>
      <c r="F30" s="166"/>
      <c r="G30" s="9"/>
      <c r="H30" s="9"/>
    </row>
    <row r="31" spans="1:8" ht="15">
      <c r="A31" s="11" t="s">
        <v>116</v>
      </c>
      <c r="B31" s="9"/>
      <c r="C31" s="9"/>
      <c r="D31" s="166"/>
      <c r="E31" s="9"/>
      <c r="F31" s="166"/>
      <c r="G31" s="9"/>
      <c r="H31" s="9"/>
    </row>
    <row r="32" spans="1:8" ht="15">
      <c r="A32" s="11" t="s">
        <v>117</v>
      </c>
      <c r="B32" s="9"/>
      <c r="C32" s="9"/>
      <c r="D32" s="166"/>
      <c r="E32" s="9"/>
      <c r="F32" s="166"/>
      <c r="G32" s="9"/>
      <c r="H32" s="9"/>
    </row>
    <row r="33" spans="1:8" ht="15">
      <c r="A33" s="11" t="s">
        <v>118</v>
      </c>
      <c r="B33" s="9"/>
      <c r="C33" s="9"/>
      <c r="D33" s="166"/>
      <c r="E33" s="9"/>
      <c r="F33" s="166"/>
      <c r="G33" s="9"/>
      <c r="H33" s="9"/>
    </row>
    <row r="34" spans="1:8" ht="15">
      <c r="A34" s="11" t="s">
        <v>119</v>
      </c>
      <c r="B34" s="9"/>
      <c r="C34" s="9"/>
      <c r="D34" s="166"/>
      <c r="E34" s="9"/>
      <c r="F34" s="166"/>
      <c r="G34" s="9"/>
      <c r="H34" s="9"/>
    </row>
    <row r="35" spans="1:8" ht="15">
      <c r="A35" s="9"/>
      <c r="B35" s="9"/>
      <c r="C35" s="9"/>
      <c r="D35" s="166"/>
      <c r="E35" s="9"/>
      <c r="F35" s="166"/>
      <c r="G35" s="9"/>
      <c r="H35" s="9"/>
    </row>
    <row r="36" spans="1:8" ht="15">
      <c r="A36" s="9"/>
      <c r="B36" s="9"/>
      <c r="C36" s="9"/>
      <c r="D36" s="166"/>
      <c r="E36" s="9"/>
      <c r="F36" s="166"/>
      <c r="G36" s="9"/>
      <c r="H36" s="9"/>
    </row>
    <row r="37" spans="1:8" ht="15">
      <c r="A37" s="9"/>
      <c r="B37" s="9"/>
      <c r="C37" s="9"/>
      <c r="D37" s="166"/>
      <c r="E37" s="9"/>
      <c r="F37" s="166"/>
      <c r="G37" s="9"/>
      <c r="H37" s="9"/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2015-07-13T07:24:33Z</cp:lastPrinted>
  <dcterms:created xsi:type="dcterms:W3CDTF">2015-02-10T09:39:04Z</dcterms:created>
  <dcterms:modified xsi:type="dcterms:W3CDTF">2019-09-17T10:15:09Z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